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codeName="DieseArbeitsmappe" defaultThemeVersion="124226"/>
  <mc:AlternateContent xmlns:mc="http://schemas.openxmlformats.org/markup-compatibility/2006">
    <mc:Choice Requires="x15">
      <x15ac:absPath xmlns:x15ac="http://schemas.microsoft.com/office/spreadsheetml/2010/11/ac" url="C:\Users\stmwi-podhajsr\Desktop\"/>
    </mc:Choice>
  </mc:AlternateContent>
  <xr:revisionPtr revIDLastSave="0" documentId="13_ncr:1_{614CC0EB-77E2-49F7-8134-8D97D5CEE002}" xr6:coauthVersionLast="47" xr6:coauthVersionMax="47" xr10:uidLastSave="{00000000-0000-0000-0000-000000000000}"/>
  <bookViews>
    <workbookView xWindow="-110" yWindow="-110" windowWidth="19420" windowHeight="10300" xr2:uid="{00000000-000D-0000-FFFF-FFFF00000000}"/>
  </bookViews>
  <sheets>
    <sheet name="Start" sheetId="78" r:id="rId1"/>
    <sheet name="Erläuterungen" sheetId="79" r:id="rId2"/>
    <sheet name="Heizwerte" sheetId="40" r:id="rId3"/>
    <sheet name="EB-1" sheetId="42" r:id="rId4"/>
    <sheet name="EB-2" sheetId="54" r:id="rId5"/>
    <sheet name="EB-3" sheetId="44" state="hidden" r:id="rId6"/>
    <sheet name="PEV-1" sheetId="4" r:id="rId7"/>
    <sheet name="PEV-2" sheetId="5" r:id="rId8"/>
    <sheet name="PEV-3" sheetId="6" r:id="rId9"/>
    <sheet name="PEV-4" sheetId="7" r:id="rId10"/>
    <sheet name="PEV-5" sheetId="52" r:id="rId11"/>
    <sheet name="PEV-6" sheetId="57" r:id="rId12"/>
    <sheet name="EE-1" sheetId="48" r:id="rId13"/>
    <sheet name="EE-2a" sheetId="8" r:id="rId14"/>
    <sheet name="EE-2b" sheetId="49" r:id="rId15"/>
    <sheet name="EE-3" sheetId="9" r:id="rId16"/>
    <sheet name="EEV-1" sheetId="12" r:id="rId17"/>
    <sheet name="EEV-2" sheetId="60" r:id="rId18"/>
    <sheet name="EEV-3" sheetId="62" r:id="rId19"/>
    <sheet name="EEV-4" sheetId="64" r:id="rId20"/>
    <sheet name="EEV-5" sheetId="66" r:id="rId21"/>
    <sheet name="EEV-6" sheetId="68" r:id="rId22"/>
    <sheet name="CO2-1" sheetId="18" r:id="rId23"/>
    <sheet name="CO2-2" sheetId="89" r:id="rId24"/>
    <sheet name="CO2-3" sheetId="83" r:id="rId25"/>
    <sheet name="CO2-4" sheetId="84" r:id="rId26"/>
    <sheet name="E-1" sheetId="69" r:id="rId27"/>
    <sheet name="E-2" sheetId="70" r:id="rId28"/>
    <sheet name="E-3" sheetId="72" r:id="rId29"/>
    <sheet name="E-4" sheetId="32" r:id="rId30"/>
    <sheet name="E-5" sheetId="33" r:id="rId31"/>
    <sheet name="E-6" sheetId="34" r:id="rId32"/>
    <sheet name="G-1" sheetId="19" r:id="rId33"/>
    <sheet name="G-2" sheetId="20" r:id="rId34"/>
    <sheet name="G-3" sheetId="73" r:id="rId35"/>
    <sheet name="M-1" sheetId="22" r:id="rId36"/>
    <sheet name="M-2" sheetId="23" r:id="rId37"/>
    <sheet name="M-3" sheetId="74" r:id="rId38"/>
    <sheet name="M-4" sheetId="80" r:id="rId39"/>
    <sheet name="K-1" sheetId="26" r:id="rId40"/>
    <sheet name="K-2" sheetId="76" r:id="rId41"/>
    <sheet name="K-3" sheetId="77" r:id="rId42"/>
    <sheet name="aufbau" sheetId="35" r:id="rId43"/>
    <sheet name="pev" sheetId="41" state="hidden" r:id="rId44"/>
    <sheet name="strom" sheetId="38" r:id="rId45"/>
    <sheet name="gas" sheetId="36" r:id="rId46"/>
    <sheet name="mineralöl" sheetId="37" r:id="rId47"/>
  </sheets>
  <definedNames>
    <definedName name="__123Graph_E" localSheetId="23" hidden="1">#REF!</definedName>
    <definedName name="__123Graph_E" localSheetId="24" hidden="1">#REF!</definedName>
    <definedName name="__123Graph_E" localSheetId="25" hidden="1">#REF!</definedName>
    <definedName name="__123Graph_E" localSheetId="26" hidden="1">#REF!</definedName>
    <definedName name="__123Graph_E" localSheetId="27" hidden="1">#REF!</definedName>
    <definedName name="__123Graph_E" localSheetId="28" hidden="1">#REF!</definedName>
    <definedName name="__123Graph_E" localSheetId="14" hidden="1">#REF!</definedName>
    <definedName name="__123Graph_E" localSheetId="17" hidden="1">#REF!</definedName>
    <definedName name="__123Graph_E" localSheetId="18" hidden="1">#REF!</definedName>
    <definedName name="__123Graph_E" localSheetId="19" hidden="1">#REF!</definedName>
    <definedName name="__123Graph_E" localSheetId="20" hidden="1">#REF!</definedName>
    <definedName name="__123Graph_E" localSheetId="21" hidden="1">#REF!</definedName>
    <definedName name="__123Graph_E" localSheetId="34" hidden="1">#REF!</definedName>
    <definedName name="__123Graph_E" localSheetId="40" hidden="1">#REF!</definedName>
    <definedName name="__123Graph_E" localSheetId="41" hidden="1">#REF!</definedName>
    <definedName name="__123Graph_E" localSheetId="37" hidden="1">#REF!</definedName>
    <definedName name="__123Graph_E" localSheetId="38" hidden="1">#REF!</definedName>
    <definedName name="__123Graph_E" localSheetId="10" hidden="1">#REF!</definedName>
    <definedName name="__123Graph_E" localSheetId="11" hidden="1">#REF!</definedName>
    <definedName name="__123Graph_E" hidden="1">#REF!</definedName>
    <definedName name="__123Graph_F" localSheetId="23" hidden="1">#REF!</definedName>
    <definedName name="__123Graph_F" localSheetId="24" hidden="1">#REF!</definedName>
    <definedName name="__123Graph_F" localSheetId="25" hidden="1">#REF!</definedName>
    <definedName name="__123Graph_F" localSheetId="26" hidden="1">#REF!</definedName>
    <definedName name="__123Graph_F" localSheetId="27" hidden="1">#REF!</definedName>
    <definedName name="__123Graph_F" localSheetId="28" hidden="1">#REF!</definedName>
    <definedName name="__123Graph_F" localSheetId="14" hidden="1">#REF!</definedName>
    <definedName name="__123Graph_F" localSheetId="17"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34" hidden="1">#REF!</definedName>
    <definedName name="__123Graph_F" localSheetId="40" hidden="1">#REF!</definedName>
    <definedName name="__123Graph_F" localSheetId="41" hidden="1">#REF!</definedName>
    <definedName name="__123Graph_F" localSheetId="37" hidden="1">#REF!</definedName>
    <definedName name="__123Graph_F" localSheetId="38" hidden="1">#REF!</definedName>
    <definedName name="__123Graph_F" localSheetId="10" hidden="1">#REF!</definedName>
    <definedName name="__123Graph_F" localSheetId="11" hidden="1">#REF!</definedName>
    <definedName name="__123Graph_F"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14"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21" hidden="1">#REF!</definedName>
    <definedName name="__123Graph_X" localSheetId="34" hidden="1">#REF!</definedName>
    <definedName name="__123Graph_X" localSheetId="40" hidden="1">#REF!</definedName>
    <definedName name="__123Graph_X" localSheetId="41" hidden="1">#REF!</definedName>
    <definedName name="__123Graph_X" localSheetId="37" hidden="1">#REF!</definedName>
    <definedName name="__123Graph_X" localSheetId="38" hidden="1">#REF!</definedName>
    <definedName name="__123Graph_X" localSheetId="10" hidden="1">#REF!</definedName>
    <definedName name="__123Graph_X" localSheetId="11" hidden="1">#REF!</definedName>
    <definedName name="__123Graph_X" hidden="1">#REF!</definedName>
    <definedName name="A" localSheetId="23">#REF!</definedName>
    <definedName name="A">#REF!</definedName>
    <definedName name="AA" localSheetId="23">#REF!</definedName>
    <definedName name="AA">#REF!</definedName>
    <definedName name="Beschriftung">OFFSET(#REF!,0,0,COUNTA(#REF!),-1)</definedName>
    <definedName name="Beschriftung2" localSheetId="23">OFFSET(#REF!,0,0,COUNTA(#REF!),-1)</definedName>
    <definedName name="Beschriftung2">OFFSET(#REF!,0,0,COUNTA(#REF!),-1)</definedName>
    <definedName name="Betriebsverbrauch_PreAG" localSheetId="23">#REF!</definedName>
    <definedName name="Betriebsverbrauch_PreAG">#REF!</definedName>
    <definedName name="Bremenqkm" localSheetId="23">#REF!</definedName>
    <definedName name="Bremenqkm">#REF!</definedName>
    <definedName name="CRF_CountryName">#REF!</definedName>
    <definedName name="CRF_InventoryYear">#REF!</definedName>
    <definedName name="CRF_Submission">#REF!</definedName>
    <definedName name="CRF_Table10s5_Main1" localSheetId="23">#REF!</definedName>
    <definedName name="CRF_Table10s5_Main1">#REF!</definedName>
    <definedName name="CRF_Table10s5_Main2" localSheetId="23">#REF!</definedName>
    <definedName name="CRF_Table10s5_Main2">#REF!</definedName>
    <definedName name="CRF_Table3.A_D_Doc" localSheetId="23">#REF!</definedName>
    <definedName name="CRF_Table3.A_D_Doc">#REF!</definedName>
    <definedName name="Daten01">OFFSET(#REF!,0,0,COUNTA(#REF!),-1)</definedName>
    <definedName name="Daten02">OFFSET(#REF!,0,0,COUNTA(#REF!),-1)</definedName>
    <definedName name="Daten03">OFFSET(#REF!,0,0,COUNTA(#REF!),-1)</definedName>
    <definedName name="Daten04">OFFSET(#REF!,0,0,COUNTA(#REF!),-1)</definedName>
    <definedName name="Daten05">OFFSET(#REF!,0,0,COUNTA(#REF!),-1)</definedName>
    <definedName name="Daten06">OFFSET(#REF!,0,0,COUNTA(#REF!),-1)</definedName>
    <definedName name="Daten07">OFFSET(#REF!,0,0,COUNTA(#REF!),-1)</definedName>
    <definedName name="Daten08">OFFSET(#REF!,0,0,COUNTA(#REF!),-1)</definedName>
    <definedName name="Daten09">OFFSET(#REF!,0,0,COUNTA(#REF!),-1)</definedName>
    <definedName name="Daten10">OFFSET(#REF!,0,0,COUNTA(#REF!),-1)</definedName>
    <definedName name="DrehstromEV" localSheetId="23">#REF!</definedName>
    <definedName name="DrehstromEV">#REF!</definedName>
    <definedName name="_xlnm.Print_Area" localSheetId="42">aufbau!$A$1:$T$34</definedName>
    <definedName name="_xlnm.Print_Area" localSheetId="22">'CO2-1'!$A$1:$H$26</definedName>
    <definedName name="_xlnm.Print_Area" localSheetId="23">'CO2-2'!$A$1:$K$50</definedName>
    <definedName name="_xlnm.Print_Area" localSheetId="24">'CO2-3'!$A$1:$T$58</definedName>
    <definedName name="_xlnm.Print_Area" localSheetId="25">'CO2-4'!$A$1:$V$58</definedName>
    <definedName name="_xlnm.Print_Area" localSheetId="26">'E-1'!$A$1:$E$50</definedName>
    <definedName name="_xlnm.Print_Area" localSheetId="27">'E-2'!$A$1:$W$97</definedName>
    <definedName name="_xlnm.Print_Area" localSheetId="28">'E-3'!$A$1:$O$97</definedName>
    <definedName name="_xlnm.Print_Area" localSheetId="29">'E-4'!$A$1:$H$51</definedName>
    <definedName name="_xlnm.Print_Area" localSheetId="30">'E-5'!$A$1:$P$83</definedName>
    <definedName name="_xlnm.Print_Area" localSheetId="31">'E-6'!$A$1:$S$25</definedName>
    <definedName name="_xlnm.Print_Area" localSheetId="3">'EB-1'!$A$1:$AI$65</definedName>
    <definedName name="_xlnm.Print_Area" localSheetId="4">'EB-2'!$A$1:$AI$65</definedName>
    <definedName name="_xlnm.Print_Area" localSheetId="5">'EB-3'!$A$1:$AI$65</definedName>
    <definedName name="_xlnm.Print_Area" localSheetId="12">'EE-1'!$A$1:$U$65</definedName>
    <definedName name="_xlnm.Print_Area" localSheetId="13">'EE-2a'!$A$1:$D$19</definedName>
    <definedName name="_xlnm.Print_Area" localSheetId="14">'EE-2b'!$A$1:$H$42</definedName>
    <definedName name="_xlnm.Print_Area" localSheetId="15">'EE-3'!$A$1:$D$15</definedName>
    <definedName name="_xlnm.Print_Area" localSheetId="16">'EEV-1'!$A$1:$F$22</definedName>
    <definedName name="_xlnm.Print_Area" localSheetId="17">'EEV-2'!$A$1:$K$86</definedName>
    <definedName name="_xlnm.Print_Area" localSheetId="18">'EEV-3'!$A$1:$E$88</definedName>
    <definedName name="_xlnm.Print_Area" localSheetId="19">'EEV-4'!$A$1:$J$91</definedName>
    <definedName name="_xlnm.Print_Area" localSheetId="20">'EEV-5'!$A$1:$I$92</definedName>
    <definedName name="_xlnm.Print_Area" localSheetId="21">'EEV-6'!$A$1:$M$76</definedName>
    <definedName name="_xlnm.Print_Area" localSheetId="1">Erläuterungen!$A$1:$B$11</definedName>
    <definedName name="_xlnm.Print_Area" localSheetId="32">'G-1'!$A$1:$F$24</definedName>
    <definedName name="_xlnm.Print_Area" localSheetId="33">'G-2'!$A$1:$U$101</definedName>
    <definedName name="_xlnm.Print_Area" localSheetId="34">'G-3'!$A$1:$I$56</definedName>
    <definedName name="_xlnm.Print_Area" localSheetId="45">gas!$A$1:$C$24</definedName>
    <definedName name="_xlnm.Print_Area" localSheetId="2">Heizwerte!$A$1:$E$57</definedName>
    <definedName name="_xlnm.Print_Area" localSheetId="39">'K-1'!$A$1:$D$8</definedName>
    <definedName name="_xlnm.Print_Area" localSheetId="40">'K-2'!$A$1:$I$47</definedName>
    <definedName name="_xlnm.Print_Area" localSheetId="41">'K-3'!$A$1:$K$45</definedName>
    <definedName name="_xlnm.Print_Area" localSheetId="35">'M-1'!$A$1:$D$49</definedName>
    <definedName name="_xlnm.Print_Area" localSheetId="36">'M-2'!$A$1:$D$31</definedName>
    <definedName name="_xlnm.Print_Area" localSheetId="37">'M-3'!$A$1:$I$48</definedName>
    <definedName name="_xlnm.Print_Area" localSheetId="38">'M-4'!$A$1:$AA$50</definedName>
    <definedName name="_xlnm.Print_Area" localSheetId="46">mineralöl!$A$1:$F$25</definedName>
    <definedName name="_xlnm.Print_Area" localSheetId="43">pev!$A$1:$C$12</definedName>
    <definedName name="_xlnm.Print_Area" localSheetId="6">'PEV-1'!$A$1:$E$17</definedName>
    <definedName name="_xlnm.Print_Area" localSheetId="7">'PEV-2'!$A$1:$K$33</definedName>
    <definedName name="_xlnm.Print_Area" localSheetId="8">'PEV-3'!$A$1:$E$21</definedName>
    <definedName name="_xlnm.Print_Area" localSheetId="9">'PEV-4'!$A$1:$F$31</definedName>
    <definedName name="_xlnm.Print_Area" localSheetId="10">'PEV-5'!$A$1:$J$84</definedName>
    <definedName name="_xlnm.Print_Area" localSheetId="11">'PEV-6'!$A$1:$E$86</definedName>
    <definedName name="_xlnm.Print_Area" localSheetId="0">Start!$A$1:$F$73</definedName>
    <definedName name="_xlnm.Print_Area" localSheetId="44">strom!$A$1:$P$62</definedName>
    <definedName name="_xlnm.Print_Titles" localSheetId="28">'E-3'!$A:$B</definedName>
    <definedName name="_xlnm.Print_Titles" localSheetId="29">'E-4'!$A:$B</definedName>
    <definedName name="_xlnm.Print_Titles" localSheetId="0">Start!$1:$4</definedName>
    <definedName name="Einphasenstrom" localSheetId="23">#REF!</definedName>
    <definedName name="Einphasenstrom">#REF!</definedName>
    <definedName name="HTML_CodePage" hidden="1">1252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 name="IKWEigenverbrauch" localSheetId="23">#REF!</definedName>
    <definedName name="IKWEigenverbrauch">#REF!</definedName>
    <definedName name="Kreistyp_mit_Text_2001" localSheetId="23">#REF!</definedName>
    <definedName name="Kreistyp_mit_Text_2001">#REF!</definedName>
    <definedName name="NetzverlustHBA" localSheetId="23">#REF!</definedName>
    <definedName name="NetzverlustHBA">#REF!</definedName>
    <definedName name="PreAGBezug" localSheetId="23">#REF!</definedName>
    <definedName name="PreAGBezug">#REF!</definedName>
    <definedName name="SchleußeBremerhaven" localSheetId="23">#REF!</definedName>
    <definedName name="SchleußeBremerhaven">#REF!</definedName>
    <definedName name="sdf" hidden="1">{"'WE2.2'!$A$1:$O$22"}</definedName>
    <definedName name="SWHBNetto" localSheetId="23">#REF!</definedName>
    <definedName name="SWHBNetto">#REF!</definedName>
    <definedName name="Tab_1.2_MWh_start" localSheetId="23">#REF!</definedName>
    <definedName name="Tab_1.2_MWh_start" localSheetId="24">#REF!</definedName>
    <definedName name="Tab_1.2_MWh_start" localSheetId="25">#REF!</definedName>
    <definedName name="Tab_1.2_MWh_start" localSheetId="38">#REF!</definedName>
    <definedName name="Tab_1.2_MWh_start">#REF!</definedName>
    <definedName name="Tab_1.3_MWh_start" localSheetId="23">#REF!</definedName>
    <definedName name="Tab_1.3_MWh_start" localSheetId="24">#REF!</definedName>
    <definedName name="Tab_1.3_MWh_start" localSheetId="25">#REF!</definedName>
    <definedName name="Tab_1.3_MWh_start" localSheetId="38">#REF!</definedName>
    <definedName name="Tab_1.3_MWh_start">#REF!</definedName>
    <definedName name="Tab_3.1_MWh_start" localSheetId="23">#REF!</definedName>
    <definedName name="Tab_3.1_MWh_start" localSheetId="24">#REF!</definedName>
    <definedName name="Tab_3.1_MWh_start" localSheetId="25">#REF!</definedName>
    <definedName name="Tab_3.1_MWh_start" localSheetId="38">#REF!</definedName>
    <definedName name="Tab_3.1_MWh_start">#REF!</definedName>
    <definedName name="Tab_3.3_Fall_start" localSheetId="23">#REF!</definedName>
    <definedName name="Tab_3.3_Fall_start" localSheetId="24">#REF!</definedName>
    <definedName name="Tab_3.3_Fall_start" localSheetId="25">#REF!</definedName>
    <definedName name="Tab_3.3_Fall_start" localSheetId="38">#REF!</definedName>
    <definedName name="Tab_3.3_Fall_start">#REF!</definedName>
    <definedName name="Tab_3.3_MWh_start" localSheetId="23">#REF!</definedName>
    <definedName name="Tab_3.3_MWh_start" localSheetId="24">#REF!</definedName>
    <definedName name="Tab_3.3_MWh_start" localSheetId="25">#REF!</definedName>
    <definedName name="Tab_3.3_MWh_start" localSheetId="38">#REF!</definedName>
    <definedName name="Tab_3.3_MWh_start">#REF!</definedName>
    <definedName name="Tab_Regio_start" localSheetId="23">#REF!</definedName>
    <definedName name="Tab_Regio_start" localSheetId="24">#REF!</definedName>
    <definedName name="Tab_Regio_start" localSheetId="25">#REF!</definedName>
    <definedName name="Tab_Regio_start" localSheetId="38">#REF!</definedName>
    <definedName name="Tab_Regio_start">#REF!</definedName>
    <definedName name="Tab_Voe_F_start" localSheetId="23">#REF!</definedName>
    <definedName name="Tab_Voe_F_start" localSheetId="24">#REF!</definedName>
    <definedName name="Tab_Voe_F_start" localSheetId="25">#REF!</definedName>
    <definedName name="Tab_Voe_F_start" localSheetId="38">#REF!</definedName>
    <definedName name="Tab_Voe_F_start">#REF!</definedName>
    <definedName name="Tab_Voe_start" localSheetId="23">#REF!</definedName>
    <definedName name="Tab_Voe_start" localSheetId="24">#REF!</definedName>
    <definedName name="Tab_Voe_start" localSheetId="25">#REF!</definedName>
    <definedName name="Tab_Voe_start" localSheetId="38">#REF!</definedName>
    <definedName name="Tab_Voe_start">#REF!</definedName>
    <definedName name="Tab01_Bund_start" localSheetId="23">#REF!</definedName>
    <definedName name="Tab01_Bund_start" localSheetId="24">#REF!</definedName>
    <definedName name="Tab01_Bund_start" localSheetId="25">#REF!</definedName>
    <definedName name="Tab01_Bund_start" localSheetId="38">#REF!</definedName>
    <definedName name="Tab01_Bund_start">#REF!</definedName>
    <definedName name="Tab01_H_Bd_start" localSheetId="23">#REF!</definedName>
    <definedName name="Tab01_H_Bd_start" localSheetId="24">#REF!</definedName>
    <definedName name="Tab01_H_Bd_start" localSheetId="25">#REF!</definedName>
    <definedName name="Tab01_H_Bd_start" localSheetId="38">#REF!</definedName>
    <definedName name="Tab01_H_Bd_start">#REF!</definedName>
    <definedName name="Tab01_H_Ld_S_start" localSheetId="23">#REF!</definedName>
    <definedName name="Tab01_H_Ld_S_start" localSheetId="24">#REF!</definedName>
    <definedName name="Tab01_H_Ld_S_start" localSheetId="25">#REF!</definedName>
    <definedName name="Tab01_H_Ld_S_start" localSheetId="38">#REF!</definedName>
    <definedName name="Tab01_H_Ld_S_start">#REF!</definedName>
    <definedName name="Tab01_H_Ld_start" localSheetId="23">#REF!</definedName>
    <definedName name="Tab01_H_Ld_start" localSheetId="24">#REF!</definedName>
    <definedName name="Tab01_H_Ld_start" localSheetId="25">#REF!</definedName>
    <definedName name="Tab01_H_Ld_start" localSheetId="38">#REF!</definedName>
    <definedName name="Tab01_H_Ld_start">#REF!</definedName>
    <definedName name="Tab01_Land_S_start" localSheetId="23">#REF!</definedName>
    <definedName name="Tab01_Land_S_start" localSheetId="24">#REF!</definedName>
    <definedName name="Tab01_Land_S_start" localSheetId="25">#REF!</definedName>
    <definedName name="Tab01_Land_S_start" localSheetId="38">#REF!</definedName>
    <definedName name="Tab01_Land_S_start">#REF!</definedName>
    <definedName name="Tab01_Land_start" localSheetId="23">#REF!</definedName>
    <definedName name="Tab01_Land_start" localSheetId="24">#REF!</definedName>
    <definedName name="Tab01_Land_start" localSheetId="25">#REF!</definedName>
    <definedName name="Tab01_Land_start" localSheetId="38">#REF!</definedName>
    <definedName name="Tab01_Land_start">#REF!</definedName>
    <definedName name="Tab01_start" localSheetId="23">#REF!</definedName>
    <definedName name="Tab01_start" localSheetId="24">#REF!</definedName>
    <definedName name="Tab01_start" localSheetId="25">#REF!</definedName>
    <definedName name="Tab01_start" localSheetId="38">#REF!</definedName>
    <definedName name="Tab01_start">#REF!</definedName>
    <definedName name="Tab02_Bund_start" localSheetId="23">#REF!</definedName>
    <definedName name="Tab02_Bund_start" localSheetId="24">#REF!</definedName>
    <definedName name="Tab02_Bund_start" localSheetId="25">#REF!</definedName>
    <definedName name="Tab02_Bund_start" localSheetId="38">#REF!</definedName>
    <definedName name="Tab02_Bund_start">#REF!</definedName>
    <definedName name="Tab02_H_Bd_start" localSheetId="23">#REF!</definedName>
    <definedName name="Tab02_H_Bd_start" localSheetId="24">#REF!</definedName>
    <definedName name="Tab02_H_Bd_start" localSheetId="25">#REF!</definedName>
    <definedName name="Tab02_H_Bd_start" localSheetId="38">#REF!</definedName>
    <definedName name="Tab02_H_Bd_start">#REF!</definedName>
    <definedName name="Tab02_H_Ld_S_start" localSheetId="23">#REF!</definedName>
    <definedName name="Tab02_H_Ld_S_start" localSheetId="24">#REF!</definedName>
    <definedName name="Tab02_H_Ld_S_start" localSheetId="25">#REF!</definedName>
    <definedName name="Tab02_H_Ld_S_start" localSheetId="38">#REF!</definedName>
    <definedName name="Tab02_H_Ld_S_start">#REF!</definedName>
    <definedName name="Tab02_H_Ld_start" localSheetId="23">#REF!</definedName>
    <definedName name="Tab02_H_Ld_start" localSheetId="24">#REF!</definedName>
    <definedName name="Tab02_H_Ld_start" localSheetId="25">#REF!</definedName>
    <definedName name="Tab02_H_Ld_start" localSheetId="38">#REF!</definedName>
    <definedName name="Tab02_H_Ld_start">#REF!</definedName>
    <definedName name="Tab02_Land_S_start" localSheetId="23">#REF!</definedName>
    <definedName name="Tab02_Land_S_start" localSheetId="24">#REF!</definedName>
    <definedName name="Tab02_Land_S_start" localSheetId="25">#REF!</definedName>
    <definedName name="Tab02_Land_S_start" localSheetId="38">#REF!</definedName>
    <definedName name="Tab02_Land_S_start">#REF!</definedName>
    <definedName name="Tab02_Land_start" localSheetId="23">#REF!</definedName>
    <definedName name="Tab02_Land_start" localSheetId="24">#REF!</definedName>
    <definedName name="Tab02_Land_start" localSheetId="25">#REF!</definedName>
    <definedName name="Tab02_Land_start" localSheetId="38">#REF!</definedName>
    <definedName name="Tab02_Land_start">#REF!</definedName>
    <definedName name="Tab02_start" localSheetId="23">#REF!</definedName>
    <definedName name="Tab02_start" localSheetId="24">#REF!</definedName>
    <definedName name="Tab02_start" localSheetId="25">#REF!</definedName>
    <definedName name="Tab02_start" localSheetId="38">#REF!</definedName>
    <definedName name="Tab02_start">#REF!</definedName>
    <definedName name="Tab03.2_start" localSheetId="23">#REF!</definedName>
    <definedName name="Tab03.2_start" localSheetId="24">#REF!</definedName>
    <definedName name="Tab03.2_start" localSheetId="25">#REF!</definedName>
    <definedName name="Tab03.2_start" localSheetId="38">#REF!</definedName>
    <definedName name="Tab03.2_start">#REF!</definedName>
    <definedName name="Tab03_Bund_start" localSheetId="23">#REF!</definedName>
    <definedName name="Tab03_Bund_start" localSheetId="24">#REF!</definedName>
    <definedName name="Tab03_Bund_start" localSheetId="25">#REF!</definedName>
    <definedName name="Tab03_Bund_start" localSheetId="38">#REF!</definedName>
    <definedName name="Tab03_Bund_start">#REF!</definedName>
    <definedName name="Tab03_H_Bd_start" localSheetId="23">#REF!</definedName>
    <definedName name="Tab03_H_Bd_start" localSheetId="24">#REF!</definedName>
    <definedName name="Tab03_H_Bd_start" localSheetId="25">#REF!</definedName>
    <definedName name="Tab03_H_Bd_start" localSheetId="38">#REF!</definedName>
    <definedName name="Tab03_H_Bd_start">#REF!</definedName>
    <definedName name="Tab03_H_Ld_S_start" localSheetId="23">#REF!</definedName>
    <definedName name="Tab03_H_Ld_S_start" localSheetId="24">#REF!</definedName>
    <definedName name="Tab03_H_Ld_S_start" localSheetId="25">#REF!</definedName>
    <definedName name="Tab03_H_Ld_S_start" localSheetId="38">#REF!</definedName>
    <definedName name="Tab03_H_Ld_S_start">#REF!</definedName>
    <definedName name="Tab03_H_Ld_start" localSheetId="23">#REF!</definedName>
    <definedName name="Tab03_H_Ld_start" localSheetId="24">#REF!</definedName>
    <definedName name="Tab03_H_Ld_start" localSheetId="25">#REF!</definedName>
    <definedName name="Tab03_H_Ld_start" localSheetId="38">#REF!</definedName>
    <definedName name="Tab03_H_Ld_start">#REF!</definedName>
    <definedName name="Tab03_Land_S_start" localSheetId="23">#REF!</definedName>
    <definedName name="Tab03_Land_S_start" localSheetId="24">#REF!</definedName>
    <definedName name="Tab03_Land_S_start" localSheetId="25">#REF!</definedName>
    <definedName name="Tab03_Land_S_start" localSheetId="38">#REF!</definedName>
    <definedName name="Tab03_Land_S_start">#REF!</definedName>
    <definedName name="Tab03_Land_start" localSheetId="23">#REF!</definedName>
    <definedName name="Tab03_Land_start" localSheetId="24">#REF!</definedName>
    <definedName name="Tab03_Land_start" localSheetId="25">#REF!</definedName>
    <definedName name="Tab03_Land_start" localSheetId="38">#REF!</definedName>
    <definedName name="Tab03_Land_start">#REF!</definedName>
    <definedName name="Tab03_start" localSheetId="23">#REF!</definedName>
    <definedName name="Tab03_start" localSheetId="24">#REF!</definedName>
    <definedName name="Tab03_start" localSheetId="25">#REF!</definedName>
    <definedName name="Tab03_start" localSheetId="38">#REF!</definedName>
    <definedName name="Tab03_start">#REF!</definedName>
    <definedName name="Tab04.Zu_start" localSheetId="23">#REF!</definedName>
    <definedName name="Tab04.Zu_start" localSheetId="24">#REF!</definedName>
    <definedName name="Tab04.Zu_start" localSheetId="25">#REF!</definedName>
    <definedName name="Tab04.Zu_start" localSheetId="38">#REF!</definedName>
    <definedName name="Tab04.Zu_start">#REF!</definedName>
    <definedName name="Tab05_start" localSheetId="23">#REF!</definedName>
    <definedName name="Tab05_start" localSheetId="24">#REF!</definedName>
    <definedName name="Tab05_start" localSheetId="25">#REF!</definedName>
    <definedName name="Tab05_start" localSheetId="38">#REF!</definedName>
    <definedName name="Tab05_start">#REF!</definedName>
    <definedName name="Tab09_start" localSheetId="23">#REF!</definedName>
    <definedName name="Tab09_start" localSheetId="24">#REF!</definedName>
    <definedName name="Tab09_start" localSheetId="25">#REF!</definedName>
    <definedName name="Tab09_start" localSheetId="38">#REF!</definedName>
    <definedName name="Tab09_start">#REF!</definedName>
    <definedName name="Tab1.1Voe_start" localSheetId="23">#REF!</definedName>
    <definedName name="Tab1.1Voe_start" localSheetId="24">#REF!</definedName>
    <definedName name="Tab1.1Voe_start" localSheetId="25">#REF!</definedName>
    <definedName name="Tab1.1Voe_start" localSheetId="38">#REF!</definedName>
    <definedName name="Tab1.1Voe_start">#REF!</definedName>
    <definedName name="Tab1.2Voe_start" localSheetId="23">#REF!</definedName>
    <definedName name="Tab1.2Voe_start" localSheetId="24">#REF!</definedName>
    <definedName name="Tab1.2Voe_start" localSheetId="25">#REF!</definedName>
    <definedName name="Tab1.2Voe_start" localSheetId="38">#REF!</definedName>
    <definedName name="Tab1.2Voe_start">#REF!</definedName>
    <definedName name="Tab2.2Voe_start" localSheetId="23">#REF!</definedName>
    <definedName name="Tab2.2Voe_start" localSheetId="24">#REF!</definedName>
    <definedName name="Tab2.2Voe_start" localSheetId="25">#REF!</definedName>
    <definedName name="Tab2.2Voe_start" localSheetId="38">#REF!</definedName>
    <definedName name="Tab2.2Voe_start">#REF!</definedName>
    <definedName name="Tab3.1_MWh_start" localSheetId="23">#REF!</definedName>
    <definedName name="Tab3.1_MWh_start" localSheetId="24">#REF!</definedName>
    <definedName name="Tab3.1_MWh_start" localSheetId="25">#REF!</definedName>
    <definedName name="Tab3.1_MWh_start" localSheetId="38">#REF!</definedName>
    <definedName name="Tab3.1_MWh_start">#REF!</definedName>
    <definedName name="Tab4.1_Cent_kWh_start" localSheetId="23">#REF!</definedName>
    <definedName name="Tab4.1_Cent_kWh_start" localSheetId="24">#REF!</definedName>
    <definedName name="Tab4.1_Cent_kWh_start" localSheetId="25">#REF!</definedName>
    <definedName name="Tab4.1_Cent_kWh_start" localSheetId="38">#REF!</definedName>
    <definedName name="Tab4.1_Cent_kWh_start">#REF!</definedName>
    <definedName name="Tab4.1_Euro_start" localSheetId="23">#REF!</definedName>
    <definedName name="Tab4.1_Euro_start" localSheetId="24">#REF!</definedName>
    <definedName name="Tab4.1_Euro_start" localSheetId="25">#REF!</definedName>
    <definedName name="Tab4.1_Euro_start" localSheetId="38">#REF!</definedName>
    <definedName name="Tab4.1_Euro_start">#REF!</definedName>
    <definedName name="Tab4.1_Fallzahlen_start" localSheetId="23">#REF!</definedName>
    <definedName name="Tab4.1_Fallzahlen_start" localSheetId="24">#REF!</definedName>
    <definedName name="Tab4.1_Fallzahlen_start" localSheetId="25">#REF!</definedName>
    <definedName name="Tab4.1_Fallzahlen_start" localSheetId="38">#REF!</definedName>
    <definedName name="Tab4.1_Fallzahlen_start">#REF!</definedName>
    <definedName name="Tab4.1_MWh_start" localSheetId="23">#REF!</definedName>
    <definedName name="Tab4.1_MWh_start" localSheetId="24">#REF!</definedName>
    <definedName name="Tab4.1_MWh_start" localSheetId="25">#REF!</definedName>
    <definedName name="Tab4.1_MWh_start" localSheetId="38">#REF!</definedName>
    <definedName name="Tab4.1_MWh_start">#REF!</definedName>
    <definedName name="Tab4.2_Cent_kWh_start" localSheetId="23">#REF!</definedName>
    <definedName name="Tab4.2_Cent_kWh_start" localSheetId="24">#REF!</definedName>
    <definedName name="Tab4.2_Cent_kWh_start" localSheetId="25">#REF!</definedName>
    <definedName name="Tab4.2_Cent_kWh_start" localSheetId="38">#REF!</definedName>
    <definedName name="Tab4.2_Cent_kWh_start">#REF!</definedName>
    <definedName name="Tab4.2_Euro_start" localSheetId="23">#REF!</definedName>
    <definedName name="Tab4.2_Euro_start" localSheetId="24">#REF!</definedName>
    <definedName name="Tab4.2_Euro_start" localSheetId="25">#REF!</definedName>
    <definedName name="Tab4.2_Euro_start" localSheetId="38">#REF!</definedName>
    <definedName name="Tab4.2_Euro_start">#REF!</definedName>
    <definedName name="Tab4.2_Fallzahlen_start" localSheetId="23">#REF!</definedName>
    <definedName name="Tab4.2_Fallzahlen_start" localSheetId="24">#REF!</definedName>
    <definedName name="Tab4.2_Fallzahlen_start" localSheetId="25">#REF!</definedName>
    <definedName name="Tab4.2_Fallzahlen_start" localSheetId="38">#REF!</definedName>
    <definedName name="Tab4.2_Fallzahlen_start">#REF!</definedName>
    <definedName name="Tab4.2_MWh_start" localSheetId="23">#REF!</definedName>
    <definedName name="Tab4.2_MWh_start" localSheetId="24">#REF!</definedName>
    <definedName name="Tab4.2_MWh_start" localSheetId="25">#REF!</definedName>
    <definedName name="Tab4.2_MWh_start" localSheetId="38">#REF!</definedName>
    <definedName name="Tab4.2_MWh_start">#REF!</definedName>
    <definedName name="Tab4.3_Fallzahlen_start" localSheetId="23">#REF!</definedName>
    <definedName name="Tab4.3_Fallzahlen_start" localSheetId="24">#REF!</definedName>
    <definedName name="Tab4.3_Fallzahlen_start" localSheetId="25">#REF!</definedName>
    <definedName name="Tab4.3_Fallzahlen_start" localSheetId="38">#REF!</definedName>
    <definedName name="Tab4.3_Fallzahlen_start">#REF!</definedName>
    <definedName name="Tab4.3_MWh_Euro_start" localSheetId="23">#REF!</definedName>
    <definedName name="Tab4.3_MWh_Euro_start" localSheetId="24">#REF!</definedName>
    <definedName name="Tab4.3_MWh_Euro_start" localSheetId="25">#REF!</definedName>
    <definedName name="Tab4.3_MWh_Euro_start" localSheetId="38">#REF!</definedName>
    <definedName name="Tab4.3_MWh_Euro_start">#REF!</definedName>
    <definedName name="TabNG2_start" localSheetId="23">#REF!</definedName>
    <definedName name="TabNG2_start" localSheetId="24">#REF!</definedName>
    <definedName name="TabNG2_start" localSheetId="25">#REF!</definedName>
    <definedName name="TabNG2_start" localSheetId="38">#REF!</definedName>
    <definedName name="TabNG2_start">#REF!</definedName>
    <definedName name="Titel_de" localSheetId="23">#REF!</definedName>
    <definedName name="Titel_de">#REF!</definedName>
    <definedName name="Titel_en" localSheetId="23">#REF!</definedName>
    <definedName name="Titel_en">#REF!</definedName>
    <definedName name="UmrEinspBrutto" localSheetId="23">#REF!</definedName>
    <definedName name="UmrEinspBrutto">#REF!</definedName>
    <definedName name="UmrEinspNetto" localSheetId="23">#REF!</definedName>
    <definedName name="UmrEinspNetto">#REF!</definedName>
    <definedName name="UmwEinsBahnstrom" localSheetId="23">#REF!</definedName>
    <definedName name="UmwEinsBahnstrom">#REF!</definedName>
    <definedName name="UmwEinsFarge" localSheetId="23">#REF!</definedName>
    <definedName name="UmwEinsFarge">#REF!</definedName>
    <definedName name="ÜNHBezug" localSheetId="23">#REF!</definedName>
    <definedName name="ÜNHBezug">#REF!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78" l="1"/>
  <c r="D20" i="78"/>
  <c r="D28" i="40" l="1"/>
  <c r="D8" i="78" l="1"/>
  <c r="C56" i="40" l="1"/>
  <c r="D48" i="78" l="1"/>
  <c r="D57" i="78" l="1"/>
  <c r="D32" i="78" l="1"/>
  <c r="D58" i="78"/>
  <c r="D46" i="78"/>
  <c r="D37" i="78" l="1"/>
  <c r="D36" i="78"/>
  <c r="D38" i="78"/>
  <c r="D39" i="78"/>
  <c r="V10" i="44" l="1"/>
  <c r="AD47" i="44"/>
  <c r="W6" i="44"/>
  <c r="W8" i="44"/>
  <c r="W10" i="44"/>
  <c r="W12" i="44"/>
  <c r="W14" i="44"/>
  <c r="W16" i="44"/>
  <c r="W18" i="44"/>
  <c r="W20" i="44"/>
  <c r="W22" i="44"/>
  <c r="W24" i="44"/>
  <c r="W26" i="44"/>
  <c r="W4" i="44"/>
  <c r="W29" i="44"/>
  <c r="W31" i="44"/>
  <c r="W33" i="44"/>
  <c r="W35" i="44"/>
  <c r="W37" i="44"/>
  <c r="W7" i="44"/>
  <c r="W11" i="44"/>
  <c r="W15" i="44"/>
  <c r="W19" i="44"/>
  <c r="W23" i="44"/>
  <c r="W27" i="44"/>
  <c r="W28" i="44"/>
  <c r="W30" i="44"/>
  <c r="W32" i="44"/>
  <c r="W34" i="44"/>
  <c r="W9" i="44"/>
  <c r="W5" i="44"/>
  <c r="W38" i="44"/>
  <c r="W36" i="44"/>
  <c r="W25" i="44"/>
  <c r="W21" i="44"/>
  <c r="W56" i="44"/>
  <c r="W44" i="44"/>
  <c r="W47" i="44"/>
  <c r="W48" i="44"/>
  <c r="W42" i="44"/>
  <c r="W40" i="44"/>
  <c r="W43" i="44"/>
  <c r="W17" i="44"/>
  <c r="W50" i="44"/>
  <c r="W41" i="44"/>
  <c r="W55" i="44"/>
  <c r="W51" i="44"/>
  <c r="W59" i="44"/>
  <c r="W45" i="44"/>
  <c r="W54" i="44"/>
  <c r="W58" i="44"/>
  <c r="W52" i="44"/>
  <c r="W13" i="44"/>
  <c r="W39" i="44"/>
  <c r="W46" i="44"/>
  <c r="W49" i="44"/>
  <c r="W53" i="44"/>
  <c r="W57" i="44"/>
  <c r="Z19" i="44" l="1"/>
  <c r="AG59" i="44" l="1"/>
  <c r="AG58" i="44"/>
  <c r="AG57" i="44"/>
  <c r="AG56" i="44"/>
  <c r="AG55" i="44"/>
  <c r="AG54" i="44"/>
  <c r="AG53" i="44"/>
  <c r="AG52" i="44"/>
  <c r="AG51" i="44"/>
  <c r="AG50" i="44"/>
  <c r="AG49" i="44"/>
  <c r="AG48" i="44"/>
  <c r="AG47" i="44"/>
  <c r="AG46" i="44"/>
  <c r="AG45" i="44"/>
  <c r="AG44" i="44"/>
  <c r="AG43" i="44"/>
  <c r="AG42" i="44"/>
  <c r="AG41" i="44"/>
  <c r="AG40" i="44"/>
  <c r="AG39" i="44"/>
  <c r="AG36" i="44"/>
  <c r="AG35" i="44"/>
  <c r="AG34" i="44"/>
  <c r="AG33" i="44"/>
  <c r="AG32" i="44"/>
  <c r="AG31" i="44"/>
  <c r="AG30" i="44"/>
  <c r="AG29" i="44"/>
  <c r="AG28" i="44"/>
  <c r="AG27" i="44"/>
  <c r="AG26" i="44"/>
  <c r="AG25" i="44"/>
  <c r="AG24" i="44"/>
  <c r="AG23" i="44"/>
  <c r="AG22" i="44"/>
  <c r="AG21" i="44"/>
  <c r="AG18" i="44"/>
  <c r="AG17" i="44"/>
  <c r="AG16" i="44"/>
  <c r="AG15" i="44"/>
  <c r="AG14" i="44"/>
  <c r="AG13" i="44"/>
  <c r="AG12" i="44"/>
  <c r="AG11" i="44"/>
  <c r="AG9" i="44"/>
  <c r="AG8" i="44"/>
  <c r="AG6" i="44"/>
  <c r="AG5" i="44"/>
  <c r="AC57" i="44"/>
  <c r="AC56" i="44"/>
  <c r="AC55" i="44"/>
  <c r="AC54" i="44"/>
  <c r="AC52" i="44"/>
  <c r="AC51" i="44"/>
  <c r="AC50" i="44"/>
  <c r="AC49" i="44"/>
  <c r="AC48" i="44"/>
  <c r="AC47" i="44"/>
  <c r="AC46" i="44"/>
  <c r="AC45" i="44"/>
  <c r="AC44" i="44"/>
  <c r="AC43" i="44"/>
  <c r="AC42" i="44"/>
  <c r="AC41" i="44"/>
  <c r="AC39" i="44"/>
  <c r="AC38" i="44"/>
  <c r="AC36" i="44"/>
  <c r="AC35" i="44"/>
  <c r="AC34" i="44"/>
  <c r="AC33" i="44"/>
  <c r="AC32" i="44"/>
  <c r="AC31" i="44"/>
  <c r="AC30" i="44"/>
  <c r="AC29" i="44"/>
  <c r="AC28" i="44"/>
  <c r="AC27" i="44"/>
  <c r="AC26" i="44"/>
  <c r="AC25" i="44"/>
  <c r="AC24" i="44"/>
  <c r="AC23" i="44"/>
  <c r="AC22" i="44"/>
  <c r="AC21" i="44"/>
  <c r="AC18" i="44"/>
  <c r="AC17" i="44"/>
  <c r="AC15" i="44"/>
  <c r="AC14" i="44"/>
  <c r="AC13" i="44"/>
  <c r="AC12" i="44"/>
  <c r="AC11" i="44"/>
  <c r="AC9" i="44"/>
  <c r="AC6" i="44"/>
  <c r="AF59" i="44"/>
  <c r="AE59" i="44"/>
  <c r="AD59" i="44"/>
  <c r="AB59" i="44"/>
  <c r="Z59" i="44"/>
  <c r="Y59" i="44"/>
  <c r="V59" i="44"/>
  <c r="U59" i="44"/>
  <c r="T59" i="44"/>
  <c r="S59" i="44"/>
  <c r="P59" i="44"/>
  <c r="O59" i="44"/>
  <c r="N59" i="44"/>
  <c r="M59" i="44"/>
  <c r="L59" i="44"/>
  <c r="K59" i="44"/>
  <c r="I59" i="44"/>
  <c r="G59" i="44"/>
  <c r="AF58" i="44"/>
  <c r="AE58" i="44"/>
  <c r="AD58" i="44"/>
  <c r="AB58" i="44"/>
  <c r="AA58" i="44"/>
  <c r="Z58" i="44"/>
  <c r="Y58" i="44"/>
  <c r="X58" i="44"/>
  <c r="V58" i="44"/>
  <c r="U58" i="44"/>
  <c r="T58" i="44"/>
  <c r="S58" i="44"/>
  <c r="R58" i="44"/>
  <c r="Q58" i="44"/>
  <c r="P58" i="44"/>
  <c r="M58" i="44"/>
  <c r="L58" i="44"/>
  <c r="K58" i="44"/>
  <c r="I58" i="44"/>
  <c r="G58" i="44"/>
  <c r="AF57" i="44"/>
  <c r="AE57" i="44"/>
  <c r="AD57" i="44"/>
  <c r="AB57" i="44"/>
  <c r="AA57" i="44"/>
  <c r="Z57" i="44"/>
  <c r="Y57" i="44"/>
  <c r="X57" i="44"/>
  <c r="V57" i="44"/>
  <c r="U57" i="44"/>
  <c r="T57" i="44"/>
  <c r="S57" i="44"/>
  <c r="R57" i="44"/>
  <c r="Q57" i="44"/>
  <c r="P57" i="44"/>
  <c r="N57" i="44"/>
  <c r="M57" i="44"/>
  <c r="L57" i="44"/>
  <c r="K57" i="44"/>
  <c r="I57" i="44"/>
  <c r="G57" i="44"/>
  <c r="F57" i="44"/>
  <c r="AF56" i="44"/>
  <c r="AE56" i="44"/>
  <c r="AD56" i="44"/>
  <c r="AB56" i="44"/>
  <c r="AA56" i="44"/>
  <c r="Z56" i="44"/>
  <c r="Y56" i="44"/>
  <c r="X56" i="44"/>
  <c r="V56" i="44"/>
  <c r="U56" i="44"/>
  <c r="T56" i="44"/>
  <c r="S56" i="44"/>
  <c r="R56" i="44"/>
  <c r="Q56" i="44"/>
  <c r="P56" i="44"/>
  <c r="M56" i="44"/>
  <c r="L56" i="44"/>
  <c r="K56" i="44"/>
  <c r="I56" i="44"/>
  <c r="G56" i="44"/>
  <c r="F56" i="44"/>
  <c r="AF55" i="44"/>
  <c r="AE55" i="44"/>
  <c r="AD55" i="44"/>
  <c r="AB55" i="44"/>
  <c r="AA55" i="44"/>
  <c r="Z55" i="44"/>
  <c r="Y55" i="44"/>
  <c r="X55" i="44"/>
  <c r="V55" i="44"/>
  <c r="U55" i="44"/>
  <c r="T55" i="44"/>
  <c r="S55" i="44"/>
  <c r="R55" i="44"/>
  <c r="Q55" i="44"/>
  <c r="P55" i="44"/>
  <c r="O55" i="44"/>
  <c r="M55" i="44"/>
  <c r="L55" i="44"/>
  <c r="K55" i="44"/>
  <c r="I55" i="44"/>
  <c r="G55" i="44"/>
  <c r="F55" i="44"/>
  <c r="AF54" i="44"/>
  <c r="AE54" i="44"/>
  <c r="AD54" i="44"/>
  <c r="AB54" i="44"/>
  <c r="AA54" i="44"/>
  <c r="Z54" i="44"/>
  <c r="Y54" i="44"/>
  <c r="X54" i="44"/>
  <c r="V54" i="44"/>
  <c r="U54" i="44"/>
  <c r="T54" i="44"/>
  <c r="S54" i="44"/>
  <c r="R54" i="44"/>
  <c r="Q54" i="44"/>
  <c r="P54" i="44"/>
  <c r="O54" i="44"/>
  <c r="N54" i="44"/>
  <c r="M54" i="44"/>
  <c r="L54" i="44"/>
  <c r="K54" i="44"/>
  <c r="I54" i="44"/>
  <c r="G54" i="44"/>
  <c r="AF53" i="44"/>
  <c r="AE53" i="44"/>
  <c r="AD53" i="44"/>
  <c r="AB53" i="44"/>
  <c r="AA53" i="44"/>
  <c r="Z53" i="44"/>
  <c r="X53" i="44"/>
  <c r="V53" i="44"/>
  <c r="U53" i="44"/>
  <c r="T53" i="44"/>
  <c r="S53" i="44"/>
  <c r="R53" i="44"/>
  <c r="Q53" i="44"/>
  <c r="P53" i="44"/>
  <c r="O53" i="44"/>
  <c r="N53" i="44"/>
  <c r="M53" i="44"/>
  <c r="L53" i="44"/>
  <c r="K53" i="44"/>
  <c r="I53" i="44"/>
  <c r="G53" i="44"/>
  <c r="AF52" i="44"/>
  <c r="AE52" i="44"/>
  <c r="AD52" i="44"/>
  <c r="AB52" i="44"/>
  <c r="AA52" i="44"/>
  <c r="Z52" i="44"/>
  <c r="Y52" i="44"/>
  <c r="X52" i="44"/>
  <c r="V52" i="44"/>
  <c r="U52" i="44"/>
  <c r="T52" i="44"/>
  <c r="S52" i="44"/>
  <c r="R52" i="44"/>
  <c r="Q52" i="44"/>
  <c r="P52" i="44"/>
  <c r="O52" i="44"/>
  <c r="N52" i="44"/>
  <c r="M52" i="44"/>
  <c r="L52" i="44"/>
  <c r="K52" i="44"/>
  <c r="I52" i="44"/>
  <c r="G52" i="44"/>
  <c r="AF51" i="44"/>
  <c r="AE51" i="44"/>
  <c r="AD51" i="44"/>
  <c r="AB51" i="44"/>
  <c r="AA51" i="44"/>
  <c r="Z51" i="44"/>
  <c r="Y51" i="44"/>
  <c r="X51" i="44"/>
  <c r="V51" i="44"/>
  <c r="U51" i="44"/>
  <c r="T51" i="44"/>
  <c r="S51" i="44"/>
  <c r="R51" i="44"/>
  <c r="Q51" i="44"/>
  <c r="P51" i="44"/>
  <c r="O51" i="44"/>
  <c r="N51" i="44"/>
  <c r="M51" i="44"/>
  <c r="L51" i="44"/>
  <c r="K51" i="44"/>
  <c r="I51" i="44"/>
  <c r="G51" i="44"/>
  <c r="AF50" i="44"/>
  <c r="AE50" i="44"/>
  <c r="AD50" i="44"/>
  <c r="AB50" i="44"/>
  <c r="AA50" i="44"/>
  <c r="Z50" i="44"/>
  <c r="Y50" i="44"/>
  <c r="X50" i="44"/>
  <c r="V50" i="44"/>
  <c r="U50" i="44"/>
  <c r="T50" i="44"/>
  <c r="S50" i="44"/>
  <c r="R50" i="44"/>
  <c r="Q50" i="44"/>
  <c r="P50" i="44"/>
  <c r="O50" i="44"/>
  <c r="N50" i="44"/>
  <c r="M50" i="44"/>
  <c r="L50" i="44"/>
  <c r="K50" i="44"/>
  <c r="I50" i="44"/>
  <c r="G50" i="44"/>
  <c r="AF49" i="44"/>
  <c r="AE49" i="44"/>
  <c r="AD49" i="44"/>
  <c r="AB49" i="44"/>
  <c r="AA49" i="44"/>
  <c r="Z49" i="44"/>
  <c r="Y49" i="44"/>
  <c r="X49" i="44"/>
  <c r="V49" i="44"/>
  <c r="U49" i="44"/>
  <c r="T49" i="44"/>
  <c r="S49" i="44"/>
  <c r="R49" i="44"/>
  <c r="Q49" i="44"/>
  <c r="P49" i="44"/>
  <c r="O49" i="44"/>
  <c r="N49" i="44"/>
  <c r="M49" i="44"/>
  <c r="L49" i="44"/>
  <c r="K49" i="44"/>
  <c r="I49" i="44"/>
  <c r="G49" i="44"/>
  <c r="AF48" i="44"/>
  <c r="AE48" i="44"/>
  <c r="AD48" i="44"/>
  <c r="AB48" i="44"/>
  <c r="AA48" i="44"/>
  <c r="Z48" i="44"/>
  <c r="Y48" i="44"/>
  <c r="X48" i="44"/>
  <c r="V48" i="44"/>
  <c r="U48" i="44"/>
  <c r="T48" i="44"/>
  <c r="S48" i="44"/>
  <c r="R48" i="44"/>
  <c r="Q48" i="44"/>
  <c r="P48" i="44"/>
  <c r="O48" i="44"/>
  <c r="N48" i="44"/>
  <c r="M48" i="44"/>
  <c r="L48" i="44"/>
  <c r="K48" i="44"/>
  <c r="I48" i="44"/>
  <c r="G48" i="44"/>
  <c r="AF47" i="44"/>
  <c r="AE47" i="44"/>
  <c r="AB47" i="44"/>
  <c r="AA47" i="44"/>
  <c r="Z47" i="44"/>
  <c r="Y47" i="44"/>
  <c r="X47" i="44"/>
  <c r="V47" i="44"/>
  <c r="U47" i="44"/>
  <c r="T47" i="44"/>
  <c r="S47" i="44"/>
  <c r="R47" i="44"/>
  <c r="Q47" i="44"/>
  <c r="P47" i="44"/>
  <c r="O47" i="44"/>
  <c r="N47" i="44"/>
  <c r="M47" i="44"/>
  <c r="L47" i="44"/>
  <c r="K47" i="44"/>
  <c r="I47" i="44"/>
  <c r="G47" i="44"/>
  <c r="AF46" i="44"/>
  <c r="AE46" i="44"/>
  <c r="AD46" i="44"/>
  <c r="AB46" i="44"/>
  <c r="AA46" i="44"/>
  <c r="Z46" i="44"/>
  <c r="Y46" i="44"/>
  <c r="X46" i="44"/>
  <c r="V46" i="44"/>
  <c r="U46" i="44"/>
  <c r="T46" i="44"/>
  <c r="S46" i="44"/>
  <c r="R46" i="44"/>
  <c r="Q46" i="44"/>
  <c r="P46" i="44"/>
  <c r="O46" i="44"/>
  <c r="N46" i="44"/>
  <c r="M46" i="44"/>
  <c r="L46" i="44"/>
  <c r="K46" i="44"/>
  <c r="I46" i="44"/>
  <c r="G46" i="44"/>
  <c r="AF45" i="44"/>
  <c r="AE45" i="44"/>
  <c r="AD45" i="44"/>
  <c r="AB45" i="44"/>
  <c r="AA45" i="44"/>
  <c r="Z45" i="44"/>
  <c r="Y45" i="44"/>
  <c r="X45" i="44"/>
  <c r="V45" i="44"/>
  <c r="U45" i="44"/>
  <c r="T45" i="44"/>
  <c r="S45" i="44"/>
  <c r="R45" i="44"/>
  <c r="Q45" i="44"/>
  <c r="P45" i="44"/>
  <c r="O45" i="44"/>
  <c r="N45" i="44"/>
  <c r="M45" i="44"/>
  <c r="L45" i="44"/>
  <c r="K45" i="44"/>
  <c r="I45" i="44"/>
  <c r="G45" i="44"/>
  <c r="AF44" i="44"/>
  <c r="AE44" i="44"/>
  <c r="AD44" i="44"/>
  <c r="AB44" i="44"/>
  <c r="AA44" i="44"/>
  <c r="Z44" i="44"/>
  <c r="Y44" i="44"/>
  <c r="X44" i="44"/>
  <c r="V44" i="44"/>
  <c r="U44" i="44"/>
  <c r="T44" i="44"/>
  <c r="S44" i="44"/>
  <c r="R44" i="44"/>
  <c r="Q44" i="44"/>
  <c r="P44" i="44"/>
  <c r="O44" i="44"/>
  <c r="N44" i="44"/>
  <c r="M44" i="44"/>
  <c r="L44" i="44"/>
  <c r="K44" i="44"/>
  <c r="I44" i="44"/>
  <c r="G44" i="44"/>
  <c r="AF43" i="44"/>
  <c r="AE43" i="44"/>
  <c r="AD43" i="44"/>
  <c r="AB43" i="44"/>
  <c r="AA43" i="44"/>
  <c r="Z43" i="44"/>
  <c r="Y43" i="44"/>
  <c r="X43" i="44"/>
  <c r="V43" i="44"/>
  <c r="U43" i="44"/>
  <c r="T43" i="44"/>
  <c r="S43" i="44"/>
  <c r="R43" i="44"/>
  <c r="Q43" i="44"/>
  <c r="P43" i="44"/>
  <c r="O43" i="44"/>
  <c r="N43" i="44"/>
  <c r="M43" i="44"/>
  <c r="L43" i="44"/>
  <c r="K43" i="44"/>
  <c r="I43" i="44"/>
  <c r="G43" i="44"/>
  <c r="AF42" i="44"/>
  <c r="AE42" i="44"/>
  <c r="AD42" i="44"/>
  <c r="AB42" i="44"/>
  <c r="AA42" i="44"/>
  <c r="Z42" i="44"/>
  <c r="Y42" i="44"/>
  <c r="X42" i="44"/>
  <c r="V42" i="44"/>
  <c r="U42" i="44"/>
  <c r="T42" i="44"/>
  <c r="S42" i="44"/>
  <c r="R42" i="44"/>
  <c r="Q42" i="44"/>
  <c r="P42" i="44"/>
  <c r="O42" i="44"/>
  <c r="N42" i="44"/>
  <c r="M42" i="44"/>
  <c r="L42" i="44"/>
  <c r="K42" i="44"/>
  <c r="I42" i="44"/>
  <c r="G42" i="44"/>
  <c r="AF41" i="44"/>
  <c r="AE41" i="44"/>
  <c r="AD41" i="44"/>
  <c r="AB41" i="44"/>
  <c r="AA41" i="44"/>
  <c r="Z41" i="44"/>
  <c r="Y41" i="44"/>
  <c r="X41" i="44"/>
  <c r="V41" i="44"/>
  <c r="U41" i="44"/>
  <c r="T41" i="44"/>
  <c r="S41" i="44"/>
  <c r="R41" i="44"/>
  <c r="Q41" i="44"/>
  <c r="P41" i="44"/>
  <c r="O41" i="44"/>
  <c r="N41" i="44"/>
  <c r="M41" i="44"/>
  <c r="L41" i="44"/>
  <c r="K41" i="44"/>
  <c r="I41" i="44"/>
  <c r="G41" i="44"/>
  <c r="AD40" i="44"/>
  <c r="AB40" i="44"/>
  <c r="Z40" i="44"/>
  <c r="Y40" i="44"/>
  <c r="V40" i="44"/>
  <c r="U40" i="44"/>
  <c r="T40" i="44"/>
  <c r="S40" i="44"/>
  <c r="P40" i="44"/>
  <c r="M40" i="44"/>
  <c r="L40" i="44"/>
  <c r="K40" i="44"/>
  <c r="I40" i="44"/>
  <c r="G40" i="44"/>
  <c r="AF39" i="44"/>
  <c r="AE39" i="44"/>
  <c r="AD39" i="44"/>
  <c r="AB39" i="44"/>
  <c r="AA39" i="44"/>
  <c r="Z39" i="44"/>
  <c r="Y39" i="44"/>
  <c r="X39" i="44"/>
  <c r="V39" i="44"/>
  <c r="U39" i="44"/>
  <c r="T39" i="44"/>
  <c r="S39" i="44"/>
  <c r="R39" i="44"/>
  <c r="Q39" i="44"/>
  <c r="P39" i="44"/>
  <c r="O39" i="44"/>
  <c r="N39" i="44"/>
  <c r="M39" i="44"/>
  <c r="L39" i="44"/>
  <c r="K39" i="44"/>
  <c r="I39" i="44"/>
  <c r="G39" i="44"/>
  <c r="F39" i="44"/>
  <c r="AF38" i="44"/>
  <c r="AE38" i="44"/>
  <c r="AD38" i="44"/>
  <c r="AA38" i="44"/>
  <c r="Z38" i="44"/>
  <c r="Y38" i="44"/>
  <c r="X38" i="44"/>
  <c r="V38" i="44"/>
  <c r="U38" i="44"/>
  <c r="T38" i="44"/>
  <c r="S38" i="44"/>
  <c r="R38" i="44"/>
  <c r="Q38" i="44"/>
  <c r="P38" i="44"/>
  <c r="O38" i="44"/>
  <c r="N38" i="44"/>
  <c r="M38" i="44"/>
  <c r="L38" i="44"/>
  <c r="K38" i="44"/>
  <c r="I38" i="44"/>
  <c r="G38" i="44"/>
  <c r="AF37" i="44"/>
  <c r="AE37" i="44"/>
  <c r="AD37" i="44"/>
  <c r="Z37" i="44"/>
  <c r="Y37" i="44"/>
  <c r="V37" i="44"/>
  <c r="U37" i="44"/>
  <c r="T37" i="44"/>
  <c r="S37" i="44"/>
  <c r="P37" i="44"/>
  <c r="M37" i="44"/>
  <c r="L37" i="44"/>
  <c r="K37" i="44"/>
  <c r="I37" i="44"/>
  <c r="G37" i="44"/>
  <c r="AF36" i="44"/>
  <c r="AE36" i="44"/>
  <c r="AD36" i="44"/>
  <c r="AB36" i="44"/>
  <c r="AA36" i="44"/>
  <c r="Z36" i="44"/>
  <c r="Y36" i="44"/>
  <c r="X36" i="44"/>
  <c r="U36" i="44"/>
  <c r="T36" i="44"/>
  <c r="S36" i="44"/>
  <c r="R36" i="44"/>
  <c r="Q36" i="44"/>
  <c r="P36" i="44"/>
  <c r="O36" i="44"/>
  <c r="N36" i="44"/>
  <c r="M36" i="44"/>
  <c r="L36" i="44"/>
  <c r="K36" i="44"/>
  <c r="I36" i="44"/>
  <c r="G36" i="44"/>
  <c r="F36" i="44"/>
  <c r="AF35" i="44"/>
  <c r="AD35" i="44"/>
  <c r="AB35" i="44"/>
  <c r="AA35" i="44"/>
  <c r="Z35" i="44"/>
  <c r="Y35" i="44"/>
  <c r="X35" i="44"/>
  <c r="U35" i="44"/>
  <c r="T35" i="44"/>
  <c r="S35" i="44"/>
  <c r="R35" i="44"/>
  <c r="Q35" i="44"/>
  <c r="P35" i="44"/>
  <c r="O35" i="44"/>
  <c r="N35" i="44"/>
  <c r="M35" i="44"/>
  <c r="L35" i="44"/>
  <c r="K35" i="44"/>
  <c r="I35" i="44"/>
  <c r="G35" i="44"/>
  <c r="AF34" i="44"/>
  <c r="AD34" i="44"/>
  <c r="AB34" i="44"/>
  <c r="AA34" i="44"/>
  <c r="Z34" i="44"/>
  <c r="Y34" i="44"/>
  <c r="X34" i="44"/>
  <c r="V34" i="44"/>
  <c r="U34" i="44"/>
  <c r="T34" i="44"/>
  <c r="S34" i="44"/>
  <c r="R34" i="44"/>
  <c r="Q34" i="44"/>
  <c r="P34" i="44"/>
  <c r="O34" i="44"/>
  <c r="N34" i="44"/>
  <c r="M34" i="44"/>
  <c r="L34" i="44"/>
  <c r="K34" i="44"/>
  <c r="I34" i="44"/>
  <c r="G34" i="44"/>
  <c r="AF33" i="44"/>
  <c r="AE33" i="44"/>
  <c r="AD33" i="44"/>
  <c r="AB33" i="44"/>
  <c r="AA33" i="44"/>
  <c r="Z33" i="44"/>
  <c r="Y33" i="44"/>
  <c r="X33" i="44"/>
  <c r="U33" i="44"/>
  <c r="T33" i="44"/>
  <c r="S33" i="44"/>
  <c r="R33" i="44"/>
  <c r="Q33" i="44"/>
  <c r="P33" i="44"/>
  <c r="O33" i="44"/>
  <c r="N33" i="44"/>
  <c r="M33" i="44"/>
  <c r="L33" i="44"/>
  <c r="K33" i="44"/>
  <c r="I33" i="44"/>
  <c r="G33" i="44"/>
  <c r="AF32" i="44"/>
  <c r="AE32" i="44"/>
  <c r="AD32" i="44"/>
  <c r="AB32" i="44"/>
  <c r="AA32" i="44"/>
  <c r="Z32" i="44"/>
  <c r="Y32" i="44"/>
  <c r="X32" i="44"/>
  <c r="V32" i="44"/>
  <c r="U32" i="44"/>
  <c r="T32" i="44"/>
  <c r="S32" i="44"/>
  <c r="R32" i="44"/>
  <c r="Q32" i="44"/>
  <c r="P32" i="44"/>
  <c r="O32" i="44"/>
  <c r="N32" i="44"/>
  <c r="M32" i="44"/>
  <c r="L32" i="44"/>
  <c r="K32" i="44"/>
  <c r="I32" i="44"/>
  <c r="G32" i="44"/>
  <c r="AF31" i="44"/>
  <c r="AD31" i="44"/>
  <c r="AB31" i="44"/>
  <c r="AA31" i="44"/>
  <c r="Z31" i="44"/>
  <c r="Y31" i="44"/>
  <c r="X31" i="44"/>
  <c r="V31" i="44"/>
  <c r="U31" i="44"/>
  <c r="T31" i="44"/>
  <c r="S31" i="44"/>
  <c r="R31" i="44"/>
  <c r="Q31" i="44"/>
  <c r="P31" i="44"/>
  <c r="O31" i="44"/>
  <c r="N31" i="44"/>
  <c r="M31" i="44"/>
  <c r="L31" i="44"/>
  <c r="K31" i="44"/>
  <c r="I31" i="44"/>
  <c r="G31" i="44"/>
  <c r="F31" i="44"/>
  <c r="AF30" i="44"/>
  <c r="AD30" i="44"/>
  <c r="AB30" i="44"/>
  <c r="AA30" i="44"/>
  <c r="Z30" i="44"/>
  <c r="Y30" i="44"/>
  <c r="X30" i="44"/>
  <c r="U30" i="44"/>
  <c r="S30" i="44"/>
  <c r="R30" i="44"/>
  <c r="Q30" i="44"/>
  <c r="P30" i="44"/>
  <c r="O30" i="44"/>
  <c r="N30" i="44"/>
  <c r="M30" i="44"/>
  <c r="L30" i="44"/>
  <c r="K30" i="44"/>
  <c r="I30" i="44"/>
  <c r="G30" i="44"/>
  <c r="F30" i="44"/>
  <c r="AF29" i="44"/>
  <c r="AD29" i="44"/>
  <c r="AB29" i="44"/>
  <c r="AA29" i="44"/>
  <c r="Z29" i="44"/>
  <c r="Y29" i="44"/>
  <c r="X29" i="44"/>
  <c r="U29" i="44"/>
  <c r="S29" i="44"/>
  <c r="R29" i="44"/>
  <c r="Q29" i="44"/>
  <c r="P29" i="44"/>
  <c r="O29" i="44"/>
  <c r="N29" i="44"/>
  <c r="M29" i="44"/>
  <c r="L29" i="44"/>
  <c r="K29" i="44"/>
  <c r="I29" i="44"/>
  <c r="G29" i="44"/>
  <c r="F29" i="44"/>
  <c r="AF28" i="44"/>
  <c r="AE28" i="44"/>
  <c r="AD28" i="44"/>
  <c r="AB28" i="44"/>
  <c r="AA28" i="44"/>
  <c r="Z28" i="44"/>
  <c r="Y28" i="44"/>
  <c r="X28" i="44"/>
  <c r="V28" i="44"/>
  <c r="U28" i="44"/>
  <c r="T28" i="44"/>
  <c r="S28" i="44"/>
  <c r="R28" i="44"/>
  <c r="Q28" i="44"/>
  <c r="P28" i="44"/>
  <c r="O28" i="44"/>
  <c r="N28" i="44"/>
  <c r="M28" i="44"/>
  <c r="L28" i="44"/>
  <c r="K28" i="44"/>
  <c r="I28" i="44"/>
  <c r="G28" i="44"/>
  <c r="F28" i="44"/>
  <c r="AF27" i="44"/>
  <c r="AE27" i="44"/>
  <c r="AD27" i="44"/>
  <c r="AB27" i="44"/>
  <c r="AA27" i="44"/>
  <c r="Z27" i="44"/>
  <c r="Y27" i="44"/>
  <c r="X27" i="44"/>
  <c r="V27" i="44"/>
  <c r="U27" i="44"/>
  <c r="T27" i="44"/>
  <c r="S27" i="44"/>
  <c r="R27" i="44"/>
  <c r="Q27" i="44"/>
  <c r="P27" i="44"/>
  <c r="O27" i="44"/>
  <c r="N27" i="44"/>
  <c r="M27" i="44"/>
  <c r="L27" i="44"/>
  <c r="K27" i="44"/>
  <c r="I27" i="44"/>
  <c r="G27" i="44"/>
  <c r="F27" i="44"/>
  <c r="AF26" i="44"/>
  <c r="AD26" i="44"/>
  <c r="AB26" i="44"/>
  <c r="AA26" i="44"/>
  <c r="Z26" i="44"/>
  <c r="Y26" i="44"/>
  <c r="X26" i="44"/>
  <c r="V26" i="44"/>
  <c r="U26" i="44"/>
  <c r="T26" i="44"/>
  <c r="S26" i="44"/>
  <c r="R26" i="44"/>
  <c r="Q26" i="44"/>
  <c r="P26" i="44"/>
  <c r="O26" i="44"/>
  <c r="N26" i="44"/>
  <c r="M26" i="44"/>
  <c r="L26" i="44"/>
  <c r="K26" i="44"/>
  <c r="I26" i="44"/>
  <c r="G26" i="44"/>
  <c r="F26" i="44"/>
  <c r="AF25" i="44"/>
  <c r="AD25" i="44"/>
  <c r="AB25" i="44"/>
  <c r="AA25" i="44"/>
  <c r="Z25" i="44"/>
  <c r="Y25" i="44"/>
  <c r="X25" i="44"/>
  <c r="V25" i="44"/>
  <c r="U25" i="44"/>
  <c r="T25" i="44"/>
  <c r="S25" i="44"/>
  <c r="R25" i="44"/>
  <c r="Q25" i="44"/>
  <c r="P25" i="44"/>
  <c r="O25" i="44"/>
  <c r="N25" i="44"/>
  <c r="M25" i="44"/>
  <c r="L25" i="44"/>
  <c r="K25" i="44"/>
  <c r="I25" i="44"/>
  <c r="G25" i="44"/>
  <c r="F25" i="44"/>
  <c r="AF24" i="44"/>
  <c r="AD24" i="44"/>
  <c r="AB24" i="44"/>
  <c r="AA24" i="44"/>
  <c r="Z24" i="44"/>
  <c r="Y24" i="44"/>
  <c r="X24" i="44"/>
  <c r="V24" i="44"/>
  <c r="U24" i="44"/>
  <c r="T24" i="44"/>
  <c r="S24" i="44"/>
  <c r="R24" i="44"/>
  <c r="Q24" i="44"/>
  <c r="P24" i="44"/>
  <c r="O24" i="44"/>
  <c r="N24" i="44"/>
  <c r="M24" i="44"/>
  <c r="L24" i="44"/>
  <c r="K24" i="44"/>
  <c r="I24" i="44"/>
  <c r="G24" i="44"/>
  <c r="F24" i="44"/>
  <c r="AF23" i="44"/>
  <c r="AE23" i="44"/>
  <c r="AD23" i="44"/>
  <c r="AB23" i="44"/>
  <c r="AA23" i="44"/>
  <c r="Z23" i="44"/>
  <c r="Y23" i="44"/>
  <c r="X23" i="44"/>
  <c r="V23" i="44"/>
  <c r="U23" i="44"/>
  <c r="T23" i="44"/>
  <c r="S23" i="44"/>
  <c r="R23" i="44"/>
  <c r="Q23" i="44"/>
  <c r="P23" i="44"/>
  <c r="O23" i="44"/>
  <c r="N23" i="44"/>
  <c r="M23" i="44"/>
  <c r="L23" i="44"/>
  <c r="K23" i="44"/>
  <c r="I23" i="44"/>
  <c r="G23" i="44"/>
  <c r="F23" i="44"/>
  <c r="AF22" i="44"/>
  <c r="AE22" i="44"/>
  <c r="AD22" i="44"/>
  <c r="AB22" i="44"/>
  <c r="AA22" i="44"/>
  <c r="Z22" i="44"/>
  <c r="Y22" i="44"/>
  <c r="X22" i="44"/>
  <c r="V22" i="44"/>
  <c r="U22" i="44"/>
  <c r="T22" i="44"/>
  <c r="S22" i="44"/>
  <c r="R22" i="44"/>
  <c r="Q22" i="44"/>
  <c r="P22" i="44"/>
  <c r="O22" i="44"/>
  <c r="N22" i="44"/>
  <c r="M22" i="44"/>
  <c r="L22" i="44"/>
  <c r="K22" i="44"/>
  <c r="I22" i="44"/>
  <c r="G22" i="44"/>
  <c r="F22" i="44"/>
  <c r="AF21" i="44"/>
  <c r="AD21" i="44"/>
  <c r="AB21" i="44"/>
  <c r="AA21" i="44"/>
  <c r="Z21" i="44"/>
  <c r="Y21" i="44"/>
  <c r="X21" i="44"/>
  <c r="V21" i="44"/>
  <c r="U21" i="44"/>
  <c r="T21" i="44"/>
  <c r="S21" i="44"/>
  <c r="R21" i="44"/>
  <c r="Q21" i="44"/>
  <c r="P21" i="44"/>
  <c r="O21" i="44"/>
  <c r="N21" i="44"/>
  <c r="M21" i="44"/>
  <c r="L21" i="44"/>
  <c r="K21" i="44"/>
  <c r="I21" i="44"/>
  <c r="G21" i="44"/>
  <c r="F21" i="44"/>
  <c r="AF20" i="44"/>
  <c r="AE20" i="44"/>
  <c r="P20" i="44"/>
  <c r="N20" i="44"/>
  <c r="M20" i="44"/>
  <c r="K20" i="44"/>
  <c r="I20" i="44"/>
  <c r="G20" i="44"/>
  <c r="AF19" i="44"/>
  <c r="AE19" i="44"/>
  <c r="AD19" i="44"/>
  <c r="AB19" i="44"/>
  <c r="AA19" i="44"/>
  <c r="Y19" i="44"/>
  <c r="P19" i="44"/>
  <c r="N19" i="44"/>
  <c r="M19" i="44"/>
  <c r="L19" i="44"/>
  <c r="K19" i="44"/>
  <c r="I19" i="44"/>
  <c r="G19" i="44"/>
  <c r="F19" i="44"/>
  <c r="AF18" i="44"/>
  <c r="AE18" i="44"/>
  <c r="AD18" i="44"/>
  <c r="AB18" i="44"/>
  <c r="AA18" i="44"/>
  <c r="Z18" i="44"/>
  <c r="Y18" i="44"/>
  <c r="X18" i="44"/>
  <c r="V18" i="44"/>
  <c r="U18" i="44"/>
  <c r="T18" i="44"/>
  <c r="S18" i="44"/>
  <c r="R18" i="44"/>
  <c r="Q18" i="44"/>
  <c r="P18" i="44"/>
  <c r="O18" i="44"/>
  <c r="N18" i="44"/>
  <c r="M18" i="44"/>
  <c r="K18" i="44"/>
  <c r="I18" i="44"/>
  <c r="G18" i="44"/>
  <c r="F18" i="44"/>
  <c r="AF17" i="44"/>
  <c r="AE17" i="44"/>
  <c r="AD17" i="44"/>
  <c r="AB17" i="44"/>
  <c r="AA17" i="44"/>
  <c r="Z17" i="44"/>
  <c r="Y17" i="44"/>
  <c r="X17" i="44"/>
  <c r="V17" i="44"/>
  <c r="U17" i="44"/>
  <c r="T17" i="44"/>
  <c r="S17" i="44"/>
  <c r="R17" i="44"/>
  <c r="Q17" i="44"/>
  <c r="P17" i="44"/>
  <c r="O17" i="44"/>
  <c r="N17" i="44"/>
  <c r="M17" i="44"/>
  <c r="L17" i="44"/>
  <c r="K17" i="44"/>
  <c r="I17" i="44"/>
  <c r="G17" i="44"/>
  <c r="AF16" i="44"/>
  <c r="AE16" i="44"/>
  <c r="AD16" i="44"/>
  <c r="Y16" i="44"/>
  <c r="V16" i="44"/>
  <c r="U16" i="44"/>
  <c r="T16" i="44"/>
  <c r="S16" i="44"/>
  <c r="R16" i="44"/>
  <c r="P16" i="44"/>
  <c r="O16" i="44"/>
  <c r="N16" i="44"/>
  <c r="M16" i="44"/>
  <c r="L16" i="44"/>
  <c r="K16" i="44"/>
  <c r="I16" i="44"/>
  <c r="G16" i="44"/>
  <c r="F16" i="44"/>
  <c r="AF15" i="44"/>
  <c r="AE15" i="44"/>
  <c r="AD15" i="44"/>
  <c r="AB15" i="44"/>
  <c r="AA15" i="44"/>
  <c r="Z15" i="44"/>
  <c r="X15" i="44"/>
  <c r="V15" i="44"/>
  <c r="U15" i="44"/>
  <c r="T15" i="44"/>
  <c r="S15" i="44"/>
  <c r="R15" i="44"/>
  <c r="Q15" i="44"/>
  <c r="P15" i="44"/>
  <c r="O15" i="44"/>
  <c r="N15" i="44"/>
  <c r="M15" i="44"/>
  <c r="L15" i="44"/>
  <c r="K15" i="44"/>
  <c r="I15" i="44"/>
  <c r="G15" i="44"/>
  <c r="F15" i="44"/>
  <c r="AF14" i="44"/>
  <c r="AE14" i="44"/>
  <c r="AB14" i="44"/>
  <c r="AA14" i="44"/>
  <c r="Z14" i="44"/>
  <c r="Y14" i="44"/>
  <c r="X14" i="44"/>
  <c r="V14" i="44"/>
  <c r="U14" i="44"/>
  <c r="T14" i="44"/>
  <c r="S14" i="44"/>
  <c r="R14" i="44"/>
  <c r="Q14" i="44"/>
  <c r="P14" i="44"/>
  <c r="O14" i="44"/>
  <c r="N14" i="44"/>
  <c r="M14" i="44"/>
  <c r="L14" i="44"/>
  <c r="K14" i="44"/>
  <c r="I14" i="44"/>
  <c r="G14" i="44"/>
  <c r="F14" i="44"/>
  <c r="AF13" i="44"/>
  <c r="AE13" i="44"/>
  <c r="AD13" i="44"/>
  <c r="AB13" i="44"/>
  <c r="AA13" i="44"/>
  <c r="Z13" i="44"/>
  <c r="Y13" i="44"/>
  <c r="X13" i="44"/>
  <c r="V13" i="44"/>
  <c r="U13" i="44"/>
  <c r="T13" i="44"/>
  <c r="S13" i="44"/>
  <c r="R13" i="44"/>
  <c r="Q13" i="44"/>
  <c r="P13" i="44"/>
  <c r="O13" i="44"/>
  <c r="N13" i="44"/>
  <c r="M13" i="44"/>
  <c r="L13" i="44"/>
  <c r="K13" i="44"/>
  <c r="I13" i="44"/>
  <c r="G13" i="44"/>
  <c r="AF12" i="44"/>
  <c r="AE12" i="44"/>
  <c r="AD12" i="44"/>
  <c r="AB12" i="44"/>
  <c r="AA12" i="44"/>
  <c r="Z12" i="44"/>
  <c r="Y12" i="44"/>
  <c r="X12" i="44"/>
  <c r="V12" i="44"/>
  <c r="U12" i="44"/>
  <c r="T12" i="44"/>
  <c r="S12" i="44"/>
  <c r="R12" i="44"/>
  <c r="Q12" i="44"/>
  <c r="P12" i="44"/>
  <c r="O12" i="44"/>
  <c r="N12" i="44"/>
  <c r="M12" i="44"/>
  <c r="L12" i="44"/>
  <c r="K12" i="44"/>
  <c r="I12" i="44"/>
  <c r="G12" i="44"/>
  <c r="AF11" i="44"/>
  <c r="AE11" i="44"/>
  <c r="AD11" i="44"/>
  <c r="AB11" i="44"/>
  <c r="AA11" i="44"/>
  <c r="Z11" i="44"/>
  <c r="Y11" i="44"/>
  <c r="X11" i="44"/>
  <c r="V11" i="44"/>
  <c r="U11" i="44"/>
  <c r="T11" i="44"/>
  <c r="S11" i="44"/>
  <c r="R11" i="44"/>
  <c r="Q11" i="44"/>
  <c r="P11" i="44"/>
  <c r="O11" i="44"/>
  <c r="N11" i="44"/>
  <c r="M11" i="44"/>
  <c r="L11" i="44"/>
  <c r="K11" i="44"/>
  <c r="I11" i="44"/>
  <c r="G11" i="44"/>
  <c r="P10" i="44"/>
  <c r="M10" i="44"/>
  <c r="K10" i="44"/>
  <c r="I10" i="44"/>
  <c r="G10" i="44"/>
  <c r="AF9" i="44"/>
  <c r="AE9" i="44"/>
  <c r="AD9" i="44"/>
  <c r="AA9" i="44"/>
  <c r="Z9" i="44"/>
  <c r="Y9" i="44"/>
  <c r="X9" i="44"/>
  <c r="V9" i="44"/>
  <c r="U9" i="44"/>
  <c r="T9" i="44"/>
  <c r="S9" i="44"/>
  <c r="R9" i="44"/>
  <c r="Q9" i="44"/>
  <c r="P9" i="44"/>
  <c r="O9" i="44"/>
  <c r="N9" i="44"/>
  <c r="M9" i="44"/>
  <c r="L9" i="44"/>
  <c r="K9" i="44"/>
  <c r="I9" i="44"/>
  <c r="G9" i="44"/>
  <c r="AF8" i="44"/>
  <c r="AD8" i="44"/>
  <c r="AB8" i="44"/>
  <c r="AA8" i="44"/>
  <c r="Z8" i="44"/>
  <c r="Y8" i="44"/>
  <c r="V8" i="44"/>
  <c r="P8" i="44"/>
  <c r="M8" i="44"/>
  <c r="K8" i="44"/>
  <c r="I8" i="44"/>
  <c r="G8" i="44"/>
  <c r="AF7" i="44"/>
  <c r="V7" i="44"/>
  <c r="P7" i="44"/>
  <c r="M7" i="44"/>
  <c r="K7" i="44"/>
  <c r="I7" i="44"/>
  <c r="G7" i="44"/>
  <c r="AF6" i="44"/>
  <c r="AE6" i="44"/>
  <c r="AD6" i="44"/>
  <c r="AB6" i="44"/>
  <c r="AA6" i="44"/>
  <c r="Z6" i="44"/>
  <c r="Y6" i="44"/>
  <c r="X6" i="44"/>
  <c r="V6" i="44"/>
  <c r="U6" i="44"/>
  <c r="T6" i="44"/>
  <c r="S6" i="44"/>
  <c r="R6" i="44"/>
  <c r="Q6" i="44"/>
  <c r="P6" i="44"/>
  <c r="O6" i="44"/>
  <c r="N6" i="44"/>
  <c r="M6" i="44"/>
  <c r="L6" i="44"/>
  <c r="K6" i="44"/>
  <c r="I6" i="44"/>
  <c r="G6" i="44"/>
  <c r="AF5" i="44"/>
  <c r="AB5" i="44"/>
  <c r="AA5" i="44"/>
  <c r="Z5" i="44"/>
  <c r="Y5" i="44"/>
  <c r="V5" i="44"/>
  <c r="P5" i="44"/>
  <c r="M5" i="44"/>
  <c r="K5" i="44"/>
  <c r="I5" i="44"/>
  <c r="G5" i="44"/>
  <c r="AF4" i="44"/>
  <c r="AE4" i="44"/>
  <c r="AD4" i="44"/>
  <c r="V4" i="44"/>
  <c r="U4" i="44"/>
  <c r="T4" i="44"/>
  <c r="S4" i="44"/>
  <c r="R4" i="44"/>
  <c r="Q4" i="44"/>
  <c r="P4" i="44"/>
  <c r="O4" i="44"/>
  <c r="N4" i="44"/>
  <c r="M4" i="44"/>
  <c r="L4" i="44"/>
  <c r="K4" i="44"/>
  <c r="I4" i="44"/>
  <c r="G4" i="44"/>
  <c r="F4" i="44"/>
  <c r="AC53" i="44" l="1"/>
  <c r="AC58" i="44"/>
  <c r="Y53" i="44"/>
  <c r="X4" i="44"/>
  <c r="AE40" i="44"/>
  <c r="AF10" i="44"/>
  <c r="AF40" i="44"/>
  <c r="AH39" i="44"/>
  <c r="AH22" i="44"/>
  <c r="AH23" i="44"/>
  <c r="AH27" i="44"/>
  <c r="B5" i="41" l="1"/>
  <c r="AH28" i="44"/>
  <c r="D53" i="78" l="1"/>
  <c r="AH28" i="42" l="1"/>
  <c r="V71" i="44" l="1"/>
  <c r="W71" i="44"/>
  <c r="V70" i="44"/>
  <c r="W70" i="44"/>
  <c r="D19" i="78" l="1"/>
  <c r="D47" i="78" l="1"/>
  <c r="D23" i="78" l="1"/>
  <c r="D66" i="78" l="1"/>
  <c r="D67" i="78"/>
  <c r="D7" i="78"/>
  <c r="D70" i="78" l="1"/>
  <c r="D69" i="78"/>
  <c r="D68" i="78"/>
  <c r="D34" i="78"/>
  <c r="D33" i="78"/>
  <c r="D31" i="78"/>
  <c r="D30" i="78"/>
  <c r="D22" i="78" l="1"/>
  <c r="D26" i="78"/>
  <c r="D62" i="78" l="1"/>
  <c r="D61" i="78"/>
  <c r="D60" i="78"/>
  <c r="D56" i="78"/>
  <c r="D55" i="78"/>
  <c r="D52" i="78"/>
  <c r="D51" i="78"/>
  <c r="D49" i="78"/>
  <c r="D45" i="78"/>
  <c r="D44" i="78"/>
  <c r="D29" i="78"/>
  <c r="D28" i="78"/>
  <c r="D27" i="78"/>
  <c r="D18" i="78"/>
  <c r="D25" i="78"/>
  <c r="D12" i="78"/>
  <c r="D14" i="78"/>
  <c r="D13" i="78"/>
  <c r="E5" i="54" l="1"/>
  <c r="AI5" i="54"/>
  <c r="E6" i="54"/>
  <c r="E7" i="54" s="1"/>
  <c r="E8" i="54" s="1"/>
  <c r="E9" i="54" s="1"/>
  <c r="E10" i="54" s="1"/>
  <c r="E11" i="54" s="1"/>
  <c r="AI6" i="54"/>
  <c r="AI7" i="54" s="1"/>
  <c r="AI8" i="54" s="1"/>
  <c r="AI9" i="54" s="1"/>
  <c r="AI10" i="54" s="1"/>
  <c r="AI11" i="54" s="1"/>
  <c r="E13" i="54"/>
  <c r="E14" i="54" s="1"/>
  <c r="E15" i="54" s="1"/>
  <c r="E16" i="54" s="1"/>
  <c r="E17" i="54" s="1"/>
  <c r="E18" i="54" s="1"/>
  <c r="E19" i="54" s="1"/>
  <c r="AI12" i="54" l="1"/>
  <c r="AI13" i="54" s="1"/>
  <c r="AI14" i="54" s="1"/>
  <c r="AI15" i="54" s="1"/>
  <c r="AI16" i="54" s="1"/>
  <c r="AI17" i="54" s="1"/>
  <c r="AI18" i="54" s="1"/>
  <c r="AI19" i="54" s="1"/>
  <c r="E5" i="44" l="1"/>
  <c r="AI5" i="44"/>
  <c r="E6" i="44"/>
  <c r="E7" i="44" s="1"/>
  <c r="E8" i="44" s="1"/>
  <c r="E9" i="44" s="1"/>
  <c r="E10" i="44" s="1"/>
  <c r="E11" i="44" s="1"/>
  <c r="E12" i="44" s="1"/>
  <c r="E13" i="44" s="1"/>
  <c r="E14" i="44" s="1"/>
  <c r="E15" i="44" s="1"/>
  <c r="E16" i="44" s="1"/>
  <c r="E17" i="44" s="1"/>
  <c r="E18" i="44" s="1"/>
  <c r="E19" i="44" s="1"/>
  <c r="E20" i="44" s="1"/>
  <c r="E21" i="44" s="1"/>
  <c r="E22" i="44" s="1"/>
  <c r="E23" i="44" s="1"/>
  <c r="E24" i="44" s="1"/>
  <c r="E25" i="44" s="1"/>
  <c r="E26" i="44" s="1"/>
  <c r="E27" i="44" s="1"/>
  <c r="E28" i="44" s="1"/>
  <c r="E29" i="44" s="1"/>
  <c r="E30" i="44" s="1"/>
  <c r="E31" i="44" s="1"/>
  <c r="E32" i="44" s="1"/>
  <c r="E33" i="44" s="1"/>
  <c r="E34" i="44" s="1"/>
  <c r="E35" i="44" s="1"/>
  <c r="E36" i="44" s="1"/>
  <c r="E37" i="44" s="1"/>
  <c r="E38" i="44" s="1"/>
  <c r="E39" i="44" s="1"/>
  <c r="E40" i="44" s="1"/>
  <c r="E41" i="44" s="1"/>
  <c r="E42" i="44" s="1"/>
  <c r="E43" i="44" s="1"/>
  <c r="E44" i="44" s="1"/>
  <c r="E45" i="44" s="1"/>
  <c r="E46" i="44" s="1"/>
  <c r="E47" i="44" s="1"/>
  <c r="E48" i="44" s="1"/>
  <c r="E49" i="44" s="1"/>
  <c r="E50" i="44" s="1"/>
  <c r="E51" i="44" s="1"/>
  <c r="E52" i="44" s="1"/>
  <c r="E53" i="44" s="1"/>
  <c r="E54" i="44" s="1"/>
  <c r="E55" i="44" s="1"/>
  <c r="E56" i="44" s="1"/>
  <c r="E57" i="44" s="1"/>
  <c r="E58" i="44" s="1"/>
  <c r="E59" i="44" s="1"/>
  <c r="AI6" i="44"/>
  <c r="AI7" i="44" s="1"/>
  <c r="AI8" i="44" s="1"/>
  <c r="AI9" i="44" s="1"/>
  <c r="AI10" i="44" s="1"/>
  <c r="AI11" i="44" s="1"/>
  <c r="AI12" i="44" s="1"/>
  <c r="AI13" i="44" s="1"/>
  <c r="AI14" i="44" s="1"/>
  <c r="AI15" i="44" s="1"/>
  <c r="AI16" i="44" s="1"/>
  <c r="AI17" i="44" s="1"/>
  <c r="AI18" i="44" s="1"/>
  <c r="AI19" i="44" s="1"/>
  <c r="AI20" i="44" s="1"/>
  <c r="AI21" i="44" s="1"/>
  <c r="AI22" i="44" s="1"/>
  <c r="AI23" i="44" s="1"/>
  <c r="AI24" i="44" s="1"/>
  <c r="AI25" i="44" s="1"/>
  <c r="AI26" i="44" s="1"/>
  <c r="AI27" i="44" s="1"/>
  <c r="AI28" i="44" s="1"/>
  <c r="AI29" i="44" s="1"/>
  <c r="AI30" i="44" s="1"/>
  <c r="AI31" i="44" s="1"/>
  <c r="AI32" i="44" s="1"/>
  <c r="AI33" i="44" s="1"/>
  <c r="AI34" i="44" s="1"/>
  <c r="AI35" i="44" s="1"/>
  <c r="AI36" i="44" s="1"/>
  <c r="AI37" i="44" s="1"/>
  <c r="AI38" i="44" s="1"/>
  <c r="AI39" i="44" s="1"/>
  <c r="AI40" i="44" s="1"/>
  <c r="AI41" i="44" s="1"/>
  <c r="AI42" i="44" s="1"/>
  <c r="AI43" i="44" s="1"/>
  <c r="AI44" i="44" s="1"/>
  <c r="AI45" i="44" s="1"/>
  <c r="AI46" i="44" s="1"/>
  <c r="AI47" i="44" s="1"/>
  <c r="AI48" i="44" s="1"/>
  <c r="AI49" i="44" s="1"/>
  <c r="AI50" i="44" s="1"/>
  <c r="AI51" i="44" s="1"/>
  <c r="AI52" i="44" s="1"/>
  <c r="AI53" i="44" s="1"/>
  <c r="AI54" i="44" s="1"/>
  <c r="AI55" i="44" s="1"/>
  <c r="AI56" i="44" s="1"/>
  <c r="AI57" i="44" s="1"/>
  <c r="AI58" i="44" s="1"/>
  <c r="AI59" i="44" s="1"/>
  <c r="G67" i="44"/>
  <c r="H67" i="44"/>
  <c r="I67" i="44"/>
  <c r="J67" i="44"/>
  <c r="K67" i="44"/>
  <c r="L67" i="44"/>
  <c r="M67" i="44"/>
  <c r="N67" i="44"/>
  <c r="P67" i="44"/>
  <c r="Q67" i="44"/>
  <c r="R67" i="44"/>
  <c r="S67" i="44"/>
  <c r="T67" i="44"/>
  <c r="U67" i="44"/>
  <c r="V67" i="44"/>
  <c r="W67" i="44"/>
  <c r="X67" i="44"/>
  <c r="Y67" i="44"/>
  <c r="Z67" i="44"/>
  <c r="AA67" i="44"/>
  <c r="AB67" i="44"/>
  <c r="AD67" i="44"/>
  <c r="AF67" i="44"/>
  <c r="AG67" i="44"/>
  <c r="G68" i="44"/>
  <c r="L68" i="44"/>
  <c r="M68" i="44"/>
  <c r="W68" i="44"/>
  <c r="Y68" i="44"/>
  <c r="AD68" i="44"/>
  <c r="G69" i="44"/>
  <c r="L69" i="44"/>
  <c r="W69" i="44"/>
  <c r="Y69" i="44"/>
  <c r="AD69" i="44"/>
  <c r="E5" i="42"/>
  <c r="E6" i="42" s="1"/>
  <c r="E7" i="42" s="1"/>
  <c r="E8" i="42" s="1"/>
  <c r="E9" i="42" s="1"/>
  <c r="E10" i="42" s="1"/>
  <c r="E11" i="42" s="1"/>
  <c r="E12" i="42" s="1"/>
  <c r="E13" i="42" s="1"/>
  <c r="E14" i="42" s="1"/>
  <c r="E15" i="42" s="1"/>
  <c r="E16" i="42" s="1"/>
  <c r="E17" i="42" s="1"/>
  <c r="E18" i="42" s="1"/>
  <c r="E19" i="42" s="1"/>
  <c r="AI5" i="42"/>
  <c r="AI6" i="42" s="1"/>
  <c r="AI7" i="42" s="1"/>
  <c r="AI8" i="42" s="1"/>
  <c r="AI9" i="42" s="1"/>
  <c r="AI10" i="42" s="1"/>
  <c r="AI11" i="42" s="1"/>
  <c r="AI12" i="42" l="1"/>
  <c r="AI13" i="42" s="1"/>
  <c r="AI14" i="42" s="1"/>
  <c r="AI15" i="42" s="1"/>
  <c r="AI16" i="42" s="1"/>
  <c r="AI17" i="42" s="1"/>
  <c r="AI18" i="42" s="1"/>
  <c r="AI19" i="42" s="1"/>
  <c r="K68" i="44" l="1"/>
  <c r="K69" i="44"/>
  <c r="V68" i="44"/>
  <c r="S68" i="44" l="1"/>
  <c r="S69" i="44"/>
  <c r="I68" i="44"/>
  <c r="I69" i="44"/>
  <c r="H68" i="44"/>
  <c r="H69" i="44"/>
  <c r="AG68" i="44"/>
  <c r="AH28" i="54" l="1"/>
  <c r="M69" i="44" l="1"/>
  <c r="M71" i="44" l="1"/>
  <c r="M70" i="44"/>
  <c r="T68" i="44" l="1"/>
  <c r="T69" i="44"/>
  <c r="AC67" i="44" l="1"/>
  <c r="O67" i="44" l="1"/>
  <c r="U68" i="44" l="1"/>
  <c r="U69" i="44"/>
  <c r="J69" i="44" l="1"/>
  <c r="J68" i="44"/>
  <c r="G71" i="44" l="1"/>
  <c r="G70" i="44"/>
  <c r="P68" i="44" l="1"/>
  <c r="P69" i="44"/>
  <c r="AB68" i="44" l="1"/>
  <c r="P71" i="44" l="1"/>
  <c r="P70" i="44" l="1"/>
  <c r="Z68" i="44" l="1"/>
  <c r="Z69" i="44" l="1"/>
  <c r="AF71" i="44" l="1"/>
  <c r="AF70" i="44"/>
  <c r="AF68" i="44" l="1"/>
  <c r="AH23" i="42" l="1"/>
  <c r="AH23" i="54" l="1"/>
  <c r="AH27" i="42" l="1"/>
  <c r="AH22" i="42"/>
  <c r="AH22" i="54" l="1"/>
  <c r="AH27" i="54"/>
  <c r="AE67" i="44" l="1"/>
  <c r="V69" i="44" l="1"/>
  <c r="AF69" i="44"/>
  <c r="I71" i="44"/>
  <c r="K71" i="44"/>
  <c r="H71" i="44"/>
  <c r="AH39" i="42" l="1"/>
  <c r="I70" i="44"/>
  <c r="H70" i="44"/>
  <c r="K70" i="44"/>
  <c r="AH39" i="54" l="1"/>
  <c r="J71" i="44"/>
  <c r="J70" i="44" l="1"/>
  <c r="AE68" i="44" l="1"/>
  <c r="AE69" i="44" l="1"/>
  <c r="E20" i="42" l="1"/>
  <c r="E21" i="42" s="1"/>
  <c r="E22" i="42" s="1"/>
  <c r="E23" i="42" s="1"/>
  <c r="E24" i="42" s="1"/>
  <c r="E25" i="42" s="1"/>
  <c r="E26" i="42" s="1"/>
  <c r="E27" i="42" s="1"/>
  <c r="E28" i="42" s="1"/>
  <c r="E29" i="42" s="1"/>
  <c r="E30" i="42" s="1"/>
  <c r="E31" i="42" s="1"/>
  <c r="E32" i="42" s="1"/>
  <c r="E33" i="42" s="1"/>
  <c r="E34" i="42" s="1"/>
  <c r="E35" i="42" s="1"/>
  <c r="E36" i="42" s="1"/>
  <c r="E37" i="42" s="1"/>
  <c r="E38" i="42" s="1"/>
  <c r="E39" i="42" s="1"/>
  <c r="E40" i="42" s="1"/>
  <c r="E41" i="42" s="1"/>
  <c r="E42" i="42" s="1"/>
  <c r="E43" i="42" s="1"/>
  <c r="E44" i="42" s="1"/>
  <c r="E45" i="42" s="1"/>
  <c r="E46" i="42" s="1"/>
  <c r="E47" i="42" s="1"/>
  <c r="E48" i="42" s="1"/>
  <c r="E49" i="42" s="1"/>
  <c r="E50" i="42" s="1"/>
  <c r="E51" i="42" s="1"/>
  <c r="E52" i="42" s="1"/>
  <c r="E53" i="42" s="1"/>
  <c r="E54" i="42" s="1"/>
  <c r="E55" i="42" s="1"/>
  <c r="E56" i="42" s="1"/>
  <c r="E57" i="42" s="1"/>
  <c r="E58" i="42" s="1"/>
  <c r="E59" i="42" s="1"/>
  <c r="AI20" i="42"/>
  <c r="AI21" i="42" s="1"/>
  <c r="AI22" i="42" l="1"/>
  <c r="AI23" i="42" s="1"/>
  <c r="AI24" i="42" s="1"/>
  <c r="AI25" i="42" s="1"/>
  <c r="AI26" i="42" s="1"/>
  <c r="AI27" i="42" s="1"/>
  <c r="AI28" i="42" s="1"/>
  <c r="AI29" i="42" s="1"/>
  <c r="AI30" i="42" s="1"/>
  <c r="AI31" i="42" s="1"/>
  <c r="AI32" i="42" s="1"/>
  <c r="AI33" i="42" s="1"/>
  <c r="AI34" i="42" s="1"/>
  <c r="AI35" i="42" s="1"/>
  <c r="AI36" i="42" s="1"/>
  <c r="AI37" i="42" s="1"/>
  <c r="AI38" i="42" s="1"/>
  <c r="AI39" i="42" s="1"/>
  <c r="AI40" i="42" s="1"/>
  <c r="AI41" i="42" s="1"/>
  <c r="AI42" i="42" s="1"/>
  <c r="AI43" i="42" s="1"/>
  <c r="AI44" i="42" s="1"/>
  <c r="AI45" i="42" s="1"/>
  <c r="AI46" i="42" s="1"/>
  <c r="AI47" i="42" s="1"/>
  <c r="AI48" i="42" s="1"/>
  <c r="AI49" i="42" s="1"/>
  <c r="AI50" i="42" s="1"/>
  <c r="AI51" i="42" s="1"/>
  <c r="AI52" i="42" s="1"/>
  <c r="AI53" i="42" s="1"/>
  <c r="AI54" i="42" s="1"/>
  <c r="AI55" i="42" s="1"/>
  <c r="AI56" i="42" s="1"/>
  <c r="AI57" i="42" s="1"/>
  <c r="AI58" i="42" s="1"/>
  <c r="AI59" i="42" s="1"/>
  <c r="E20" i="54"/>
  <c r="E21" i="54" s="1"/>
  <c r="E22" i="54" s="1"/>
  <c r="E23" i="54" s="1"/>
  <c r="E24" i="54" s="1"/>
  <c r="E25" i="54" s="1"/>
  <c r="E26" i="54" s="1"/>
  <c r="E27" i="54" s="1"/>
  <c r="E28" i="54" s="1"/>
  <c r="E29" i="54" s="1"/>
  <c r="E30" i="54" s="1"/>
  <c r="E31" i="54" s="1"/>
  <c r="E32" i="54" s="1"/>
  <c r="E33" i="54" s="1"/>
  <c r="E34" i="54" s="1"/>
  <c r="E35" i="54" s="1"/>
  <c r="E36" i="54" s="1"/>
  <c r="E37" i="54" s="1"/>
  <c r="E38" i="54" s="1"/>
  <c r="E39" i="54" s="1"/>
  <c r="E40" i="54" s="1"/>
  <c r="E41" i="54" s="1"/>
  <c r="E42" i="54" s="1"/>
  <c r="E43" i="54" s="1"/>
  <c r="E44" i="54" s="1"/>
  <c r="E45" i="54" s="1"/>
  <c r="E46" i="54" s="1"/>
  <c r="E47" i="54" s="1"/>
  <c r="E48" i="54" s="1"/>
  <c r="E49" i="54" s="1"/>
  <c r="E50" i="54" s="1"/>
  <c r="E51" i="54" s="1"/>
  <c r="E52" i="54" s="1"/>
  <c r="E53" i="54" s="1"/>
  <c r="E54" i="54" s="1"/>
  <c r="E55" i="54" s="1"/>
  <c r="E56" i="54" s="1"/>
  <c r="E57" i="54" s="1"/>
  <c r="E58" i="54" s="1"/>
  <c r="E59" i="54" s="1"/>
  <c r="AI20" i="54"/>
  <c r="AI21" i="54" s="1"/>
  <c r="AI22" i="54" l="1"/>
  <c r="AI23" i="54" s="1"/>
  <c r="AI24" i="54" s="1"/>
  <c r="AI25" i="54" s="1"/>
  <c r="AI26" i="54" s="1"/>
  <c r="AI27" i="54" s="1"/>
  <c r="AI28" i="54" s="1"/>
  <c r="AI29" i="54" s="1"/>
  <c r="AI30" i="54" s="1"/>
  <c r="AI31" i="54" s="1"/>
  <c r="AI32" i="54" s="1"/>
  <c r="AI33" i="54" s="1"/>
  <c r="AI34" i="54" s="1"/>
  <c r="AI35" i="54" s="1"/>
  <c r="AI36" i="54" s="1"/>
  <c r="AI37" i="54" s="1"/>
  <c r="AI38" i="54" s="1"/>
  <c r="AI39" i="54" s="1"/>
  <c r="AI40" i="54" s="1"/>
  <c r="AI41" i="54" s="1"/>
  <c r="AI42" i="54" s="1"/>
  <c r="AI43" i="54" s="1"/>
  <c r="AI44" i="54" s="1"/>
  <c r="AI45" i="54" s="1"/>
  <c r="AI46" i="54" s="1"/>
  <c r="AI47" i="54" s="1"/>
  <c r="AI48" i="54" s="1"/>
  <c r="AI49" i="54" s="1"/>
  <c r="AI50" i="54" s="1"/>
  <c r="AI51" i="54" s="1"/>
  <c r="AI52" i="54" s="1"/>
  <c r="AI53" i="54" s="1"/>
  <c r="AI54" i="54" s="1"/>
  <c r="AI55" i="54" s="1"/>
  <c r="AI56" i="54" s="1"/>
  <c r="AI57" i="54" s="1"/>
  <c r="AI58" i="54" s="1"/>
  <c r="AI59" i="54" s="1"/>
  <c r="AE34" i="44" l="1"/>
  <c r="AH21" i="42" l="1"/>
  <c r="AE21" i="44"/>
  <c r="AH21" i="44" s="1"/>
  <c r="AH21" i="54" l="1"/>
  <c r="T29" i="44" l="1"/>
  <c r="AH18" i="42" l="1"/>
  <c r="L18" i="44"/>
  <c r="AH18" i="44" s="1"/>
  <c r="AH18" i="54" l="1"/>
  <c r="V33" i="44" l="1"/>
  <c r="V35" i="44"/>
  <c r="O56" i="44" l="1"/>
  <c r="O57" i="44" l="1"/>
  <c r="AH57" i="44" s="1"/>
  <c r="AH57" i="42"/>
  <c r="AH57" i="54" l="1"/>
  <c r="O58" i="44" l="1"/>
  <c r="N55" i="44"/>
  <c r="AH55" i="44" s="1"/>
  <c r="AH55" i="42"/>
  <c r="O40" i="44" l="1"/>
  <c r="O68" i="44" s="1"/>
  <c r="AH55" i="54"/>
  <c r="O37" i="44"/>
  <c r="O69" i="44" l="1"/>
  <c r="N56" i="44" l="1"/>
  <c r="AH56" i="44" s="1"/>
  <c r="AH56" i="42"/>
  <c r="AH56" i="54" l="1"/>
  <c r="N58" i="44"/>
  <c r="N40" i="44" l="1"/>
  <c r="N37" i="44"/>
  <c r="N69" i="44" l="1"/>
  <c r="N68" i="44"/>
  <c r="N10" i="44" l="1"/>
  <c r="N8" i="44"/>
  <c r="L20" i="44"/>
  <c r="L10" i="44" l="1"/>
  <c r="N7" i="44" l="1"/>
  <c r="N71" i="44" s="1"/>
  <c r="L8" i="44"/>
  <c r="T30" i="44" l="1"/>
  <c r="N5" i="44"/>
  <c r="N70" i="44" s="1"/>
  <c r="L7" i="44" l="1"/>
  <c r="L71" i="44" s="1"/>
  <c r="L5" i="44" l="1"/>
  <c r="L70" i="44" s="1"/>
  <c r="AB38" i="44" l="1"/>
  <c r="AG38" i="44" l="1"/>
  <c r="AG37" i="44" l="1"/>
  <c r="AG69" i="44" s="1"/>
  <c r="AB9" i="44" l="1"/>
  <c r="AB37" i="44" l="1"/>
  <c r="AB69" i="44" s="1"/>
  <c r="B6" i="41" l="1"/>
  <c r="B7" i="41" l="1"/>
  <c r="AH4" i="44" l="1"/>
  <c r="F34" i="44" l="1"/>
  <c r="AH34" i="44" s="1"/>
  <c r="AH34" i="42"/>
  <c r="AH34" i="54" l="1"/>
  <c r="F45" i="44"/>
  <c r="AH45" i="44" s="1"/>
  <c r="AH45" i="42"/>
  <c r="F50" i="44"/>
  <c r="AH50" i="44" s="1"/>
  <c r="AH50" i="42"/>
  <c r="F33" i="44"/>
  <c r="AH33" i="44" s="1"/>
  <c r="AH33" i="42"/>
  <c r="F47" i="44"/>
  <c r="AH47" i="44" s="1"/>
  <c r="AH47" i="42"/>
  <c r="F49" i="44"/>
  <c r="AH49" i="44" s="1"/>
  <c r="AH49" i="42"/>
  <c r="F42" i="44"/>
  <c r="AH42" i="44" s="1"/>
  <c r="AH42" i="42"/>
  <c r="F32" i="44"/>
  <c r="AH32" i="44" s="1"/>
  <c r="AH32" i="42"/>
  <c r="F48" i="44"/>
  <c r="AH48" i="44" s="1"/>
  <c r="AH48" i="42"/>
  <c r="F43" i="44"/>
  <c r="AH43" i="44" s="1"/>
  <c r="AH43" i="42"/>
  <c r="F35" i="44"/>
  <c r="AH33" i="54" l="1"/>
  <c r="F44" i="44"/>
  <c r="AH44" i="44" s="1"/>
  <c r="AH44" i="42"/>
  <c r="F46" i="44"/>
  <c r="AH46" i="44" s="1"/>
  <c r="AH46" i="42"/>
  <c r="AH32" i="54"/>
  <c r="AH47" i="54"/>
  <c r="F41" i="44"/>
  <c r="AH41" i="42"/>
  <c r="AH45" i="54"/>
  <c r="F51" i="44"/>
  <c r="AH51" i="44" s="1"/>
  <c r="AH51" i="42"/>
  <c r="F52" i="44"/>
  <c r="AH52" i="44" s="1"/>
  <c r="AH52" i="42"/>
  <c r="F38" i="44"/>
  <c r="AH38" i="42"/>
  <c r="AH48" i="54"/>
  <c r="AH43" i="54"/>
  <c r="AH42" i="54"/>
  <c r="AH49" i="54"/>
  <c r="AH50" i="54"/>
  <c r="AH38" i="44" l="1"/>
  <c r="AH38" i="54"/>
  <c r="AH46" i="54"/>
  <c r="AH41" i="54"/>
  <c r="AH52" i="54"/>
  <c r="AH44" i="54"/>
  <c r="AH41" i="44"/>
  <c r="AH51" i="54"/>
  <c r="F53" i="44" l="1"/>
  <c r="AH53" i="42"/>
  <c r="AH53" i="54" l="1"/>
  <c r="AH53" i="44"/>
  <c r="F67" i="44"/>
  <c r="AH67" i="44" l="1"/>
  <c r="AM53" i="44"/>
  <c r="F11" i="44" l="1"/>
  <c r="AH11" i="44" s="1"/>
  <c r="AH11" i="42"/>
  <c r="F13" i="44"/>
  <c r="AH13" i="44" s="1"/>
  <c r="AH13" i="42"/>
  <c r="AH17" i="42"/>
  <c r="F17" i="44"/>
  <c r="AH17" i="44" s="1"/>
  <c r="F12" i="44"/>
  <c r="AH12" i="44" s="1"/>
  <c r="AH12" i="42"/>
  <c r="AH11" i="54" l="1"/>
  <c r="AH13" i="54"/>
  <c r="F9" i="44"/>
  <c r="AH9" i="44" s="1"/>
  <c r="AH9" i="42"/>
  <c r="AH12" i="54"/>
  <c r="F54" i="44"/>
  <c r="AH54" i="44" s="1"/>
  <c r="AH54" i="42"/>
  <c r="AH17" i="54"/>
  <c r="AH9" i="54" l="1"/>
  <c r="F20" i="44"/>
  <c r="AH54" i="54"/>
  <c r="F6" i="44"/>
  <c r="AH6" i="44" s="1"/>
  <c r="AH6" i="42"/>
  <c r="AH6" i="54" l="1"/>
  <c r="F58" i="44"/>
  <c r="AH58" i="42"/>
  <c r="F59" i="44"/>
  <c r="AH59" i="44" s="1"/>
  <c r="AH58" i="54" l="1"/>
  <c r="AH58" i="44"/>
  <c r="F37" i="44"/>
  <c r="F40" i="44" l="1"/>
  <c r="AM58" i="44"/>
  <c r="AH37" i="44"/>
  <c r="F10" i="44" l="1"/>
  <c r="AH40" i="44"/>
  <c r="AH68" i="44" s="1"/>
  <c r="F69" i="44"/>
  <c r="F68" i="44"/>
  <c r="AM37" i="44"/>
  <c r="F8" i="44"/>
  <c r="AH69" i="44" l="1"/>
  <c r="AM40" i="44"/>
  <c r="B4" i="41"/>
  <c r="AH10" i="44"/>
  <c r="AM10" i="44" s="1"/>
  <c r="F7" i="44" l="1"/>
  <c r="F71" i="44" l="1"/>
  <c r="AH7" i="44"/>
  <c r="AM7" i="44" s="1"/>
  <c r="F5" i="44"/>
  <c r="F70" i="44" l="1"/>
  <c r="AH5" i="44"/>
  <c r="AH70" i="44" s="1"/>
  <c r="S19" i="44" l="1"/>
  <c r="V29" i="44" l="1"/>
  <c r="AH29" i="44" s="1"/>
  <c r="AH31" i="42" l="1"/>
  <c r="AE31" i="44"/>
  <c r="AH31" i="44" s="1"/>
  <c r="AH31" i="54" l="1"/>
  <c r="AH35" i="42"/>
  <c r="AE35" i="44"/>
  <c r="AH35" i="44" s="1"/>
  <c r="AM35" i="44" s="1"/>
  <c r="AH35" i="54" l="1"/>
  <c r="AA4" i="44" l="1"/>
  <c r="AA10" i="44" l="1"/>
  <c r="AA7" i="44" l="1"/>
  <c r="AA71" i="44" l="1"/>
  <c r="AA70" i="44"/>
  <c r="U19" i="44" l="1"/>
  <c r="T19" i="44" l="1"/>
  <c r="R19" i="44" l="1"/>
  <c r="V19" i="44"/>
  <c r="X19" i="44" l="1"/>
  <c r="AA16" i="44" l="1"/>
  <c r="X16" i="44" l="1"/>
  <c r="Q16" i="44" l="1"/>
  <c r="AB16" i="44"/>
  <c r="AG19" i="44" l="1"/>
  <c r="O19" i="44" l="1"/>
  <c r="AC19" i="44" l="1"/>
  <c r="Y15" i="44" l="1"/>
  <c r="AH15" i="44" s="1"/>
  <c r="AH15" i="42"/>
  <c r="AH15" i="54" s="1"/>
  <c r="AE24" i="44" l="1"/>
  <c r="AH24" i="44" s="1"/>
  <c r="AH24" i="42"/>
  <c r="AH24" i="54" s="1"/>
  <c r="AH25" i="42" l="1"/>
  <c r="AH25" i="54" s="1"/>
  <c r="AE25" i="44"/>
  <c r="AH25" i="44" s="1"/>
  <c r="AE29" i="44" l="1"/>
  <c r="AH29" i="42"/>
  <c r="AH29" i="54" s="1"/>
  <c r="Q19" i="44"/>
  <c r="AH19" i="44" s="1"/>
  <c r="AH19" i="42"/>
  <c r="AH19" i="54" s="1"/>
  <c r="AH26" i="42" l="1"/>
  <c r="AH26" i="54" s="1"/>
  <c r="AE26" i="44"/>
  <c r="AH26" i="44" s="1"/>
  <c r="AC16" i="44" l="1"/>
  <c r="Z16" i="44" l="1"/>
  <c r="AH16" i="44" s="1"/>
  <c r="AH16" i="42"/>
  <c r="AH16" i="54" s="1"/>
  <c r="S20" i="44"/>
  <c r="R20" i="44" l="1"/>
  <c r="Z20" i="44"/>
  <c r="U20" i="44"/>
  <c r="Q20" i="44"/>
  <c r="AA20" i="44"/>
  <c r="V20" i="44"/>
  <c r="AC59" i="44"/>
  <c r="AB20" i="44" l="1"/>
  <c r="AC40" i="44"/>
  <c r="X20" i="44"/>
  <c r="AC37" i="44"/>
  <c r="AG20" i="44"/>
  <c r="AC68" i="44" l="1"/>
  <c r="AC69" i="44"/>
  <c r="O20" i="44"/>
  <c r="Y20" i="44"/>
  <c r="AA40" i="44"/>
  <c r="AH14" i="42"/>
  <c r="AH14" i="54" s="1"/>
  <c r="AD14" i="44"/>
  <c r="AH14" i="44" s="1"/>
  <c r="AD20" i="44"/>
  <c r="S10" i="44" l="1"/>
  <c r="Y10" i="44"/>
  <c r="R59" i="44"/>
  <c r="S8" i="44"/>
  <c r="AD10" i="44" l="1"/>
  <c r="B9" i="41" s="1"/>
  <c r="R40" i="44"/>
  <c r="R68" i="44" s="1"/>
  <c r="AB10" i="44"/>
  <c r="AG10" i="44"/>
  <c r="B10" i="41" s="1"/>
  <c r="Y7" i="44"/>
  <c r="Y71" i="44" s="1"/>
  <c r="R37" i="44"/>
  <c r="Y4" i="44" l="1"/>
  <c r="Y70" i="44" s="1"/>
  <c r="AG7" i="44"/>
  <c r="AG71" i="44" s="1"/>
  <c r="S7" i="44"/>
  <c r="S71" i="44" s="1"/>
  <c r="AD7" i="44"/>
  <c r="AD71" i="44" s="1"/>
  <c r="R69" i="44"/>
  <c r="S5" i="44" l="1"/>
  <c r="S70" i="44" s="1"/>
  <c r="AD5" i="44"/>
  <c r="AD70" i="44" s="1"/>
  <c r="AG4" i="44"/>
  <c r="AG70" i="44" s="1"/>
  <c r="AC4" i="44"/>
  <c r="R10" i="44"/>
  <c r="AB7" i="44"/>
  <c r="AB71" i="44" s="1"/>
  <c r="R8" i="44"/>
  <c r="AB4" i="44" l="1"/>
  <c r="AB70" i="44" s="1"/>
  <c r="R7" i="44" l="1"/>
  <c r="R71" i="44" s="1"/>
  <c r="R5" i="44" l="1"/>
  <c r="R70" i="44" s="1"/>
  <c r="AC20" i="44" l="1"/>
  <c r="O10" i="44"/>
  <c r="O8" i="44" l="1"/>
  <c r="O7" i="44" l="1"/>
  <c r="O71" i="44" s="1"/>
  <c r="O5" i="44" l="1"/>
  <c r="O70" i="44" s="1"/>
  <c r="Q59" i="44" l="1"/>
  <c r="Q40" i="44" l="1"/>
  <c r="Q68" i="44" s="1"/>
  <c r="T20" i="44" l="1"/>
  <c r="AH20" i="44" s="1"/>
  <c r="AM20" i="44" s="1"/>
  <c r="AH20" i="42"/>
  <c r="Q37" i="44"/>
  <c r="Q69" i="44" s="1"/>
  <c r="AH20" i="54" l="1"/>
  <c r="Q10" i="44"/>
  <c r="U10" i="44"/>
  <c r="U8" i="44"/>
  <c r="Q8" i="44" l="1"/>
  <c r="U7" i="44" l="1"/>
  <c r="U71" i="44" s="1"/>
  <c r="Q7" i="44"/>
  <c r="Q71" i="44" s="1"/>
  <c r="U5" i="44" l="1"/>
  <c r="U70" i="44" s="1"/>
  <c r="T10" i="44"/>
  <c r="Q5" i="44"/>
  <c r="Q70" i="44" s="1"/>
  <c r="T8" i="44" l="1"/>
  <c r="T7" i="44" l="1"/>
  <c r="T71" i="44" s="1"/>
  <c r="T5" i="44" l="1"/>
  <c r="T70" i="44" s="1"/>
  <c r="X59" i="44" l="1"/>
  <c r="X40" i="44" l="1"/>
  <c r="X68" i="44" s="1"/>
  <c r="AH40" i="42"/>
  <c r="AH40" i="54" l="1"/>
  <c r="X37" i="44"/>
  <c r="X69" i="44" s="1"/>
  <c r="X10" i="44" l="1"/>
  <c r="X8" i="44" l="1"/>
  <c r="X7" i="44" l="1"/>
  <c r="X71" i="44" s="1"/>
  <c r="X5" i="44" l="1"/>
  <c r="X70" i="44" s="1"/>
  <c r="AC10" i="44" l="1"/>
  <c r="AC8" i="44" l="1"/>
  <c r="AC5" i="44"/>
  <c r="AC7" i="44" l="1"/>
  <c r="AC71" i="44" s="1"/>
  <c r="AC70" i="44" l="1"/>
  <c r="Z10" i="44" l="1"/>
  <c r="B8" i="41" s="1"/>
  <c r="B3" i="41" s="1"/>
  <c r="A15" i="41" s="1"/>
  <c r="Z4" i="44" l="1"/>
  <c r="AH4" i="42"/>
  <c r="Z7" i="44" l="1"/>
  <c r="Z71" i="44" s="1"/>
  <c r="AH4" i="54"/>
  <c r="Z70" i="44" l="1"/>
  <c r="V30" i="44" l="1"/>
  <c r="AH36" i="42" l="1"/>
  <c r="V36" i="44"/>
  <c r="AH36" i="44" s="1"/>
  <c r="AH36" i="54" l="1"/>
  <c r="AE30" i="44" l="1"/>
  <c r="AH30" i="44" s="1"/>
  <c r="AM30" i="44" s="1"/>
  <c r="AH30" i="42"/>
  <c r="AE10" i="44" l="1"/>
  <c r="AH10" i="42"/>
  <c r="AH30" i="54"/>
  <c r="AH10" i="54" l="1"/>
  <c r="AE8" i="44"/>
  <c r="AH8" i="44" s="1"/>
  <c r="AH71" i="44" s="1"/>
  <c r="AH8" i="42"/>
  <c r="AE5" i="44"/>
  <c r="AH5" i="42"/>
  <c r="AH5" i="54" l="1"/>
  <c r="AE7" i="44"/>
  <c r="AE71" i="44" s="1"/>
  <c r="AH7" i="42"/>
  <c r="AH8" i="54"/>
  <c r="AE70" i="44" l="1"/>
  <c r="AH7" i="54"/>
  <c r="AA37" i="44" l="1"/>
  <c r="AA69" i="44" s="1"/>
  <c r="AH37" i="42"/>
  <c r="AA59" i="44"/>
  <c r="AA68" i="44" s="1"/>
  <c r="AH59" i="42"/>
  <c r="AH37" i="54" l="1"/>
  <c r="AH59" i="54"/>
</calcChain>
</file>

<file path=xl/sharedStrings.xml><?xml version="1.0" encoding="utf-8"?>
<sst xmlns="http://schemas.openxmlformats.org/spreadsheetml/2006/main" count="3591" uniqueCount="808">
  <si>
    <t>Insgesamt</t>
  </si>
  <si>
    <t>Erneuerbare Energieträger</t>
  </si>
  <si>
    <t>Gase</t>
  </si>
  <si>
    <t>Braunkohlen</t>
  </si>
  <si>
    <t>Steinkohlen</t>
  </si>
  <si>
    <t>%</t>
  </si>
  <si>
    <t>Verbrauch</t>
  </si>
  <si>
    <t>Energieträger</t>
  </si>
  <si>
    <t>Bayern</t>
  </si>
  <si>
    <t>PEV</t>
  </si>
  <si>
    <t>Verkehr</t>
  </si>
  <si>
    <t>davon</t>
  </si>
  <si>
    <t>= Endenergieverbrauch</t>
  </si>
  <si>
    <t>./. Eigenverbrauch der Energiewirtschaft</t>
  </si>
  <si>
    <t>./. Leitungsverluste und Bewertungsdifferenzen</t>
  </si>
  <si>
    <r>
      <t xml:space="preserve">Gesamt-Energieangebot  </t>
    </r>
    <r>
      <rPr>
        <sz val="11"/>
        <rFont val="Times New Roman"/>
        <family val="1"/>
      </rPr>
      <t>(lfd. Nr. 4 + 7)</t>
    </r>
  </si>
  <si>
    <t>Primärenergieverbrauch</t>
  </si>
  <si>
    <t>TJ</t>
  </si>
  <si>
    <t>Erdgas</t>
  </si>
  <si>
    <t>Sonstige Energieträger</t>
  </si>
  <si>
    <t>Sonstige</t>
  </si>
  <si>
    <t>Abfälle</t>
  </si>
  <si>
    <t>Wasserkraft</t>
  </si>
  <si>
    <t>Erdöl (roh)</t>
  </si>
  <si>
    <t xml:space="preserve">Inländische Gewinnung </t>
  </si>
  <si>
    <t>Biogene Abfälle</t>
  </si>
  <si>
    <t>Biomasse</t>
  </si>
  <si>
    <t>Klärgas</t>
  </si>
  <si>
    <t>Brennholz</t>
  </si>
  <si>
    <t>.</t>
  </si>
  <si>
    <t>Kernenergie</t>
  </si>
  <si>
    <t xml:space="preserve">.  </t>
  </si>
  <si>
    <t>Nichtenergetischer Verbrauch</t>
  </si>
  <si>
    <t>Endenergieverbrauch</t>
  </si>
  <si>
    <t>Strom</t>
  </si>
  <si>
    <t>Kohlen</t>
  </si>
  <si>
    <t>Fernwärme</t>
  </si>
  <si>
    <t>Binnenschifffahrt</t>
  </si>
  <si>
    <t>Luftverkehr</t>
  </si>
  <si>
    <t>Straßenverkehr</t>
  </si>
  <si>
    <t>Schienenverkehr</t>
  </si>
  <si>
    <t>Fackelverluste</t>
  </si>
  <si>
    <t>Sonstige Energieerzeuger</t>
  </si>
  <si>
    <t>Raffinerien</t>
  </si>
  <si>
    <t>Erdöl- und Erdgasgewinnung</t>
  </si>
  <si>
    <t>Umwandlungseinsatz insgesamt</t>
  </si>
  <si>
    <t>Heizwerke (nur Wärme)</t>
  </si>
  <si>
    <t>Industriewärmekraftwerke (nur Strom)</t>
  </si>
  <si>
    <t>Durch</t>
  </si>
  <si>
    <t>Haushalte</t>
  </si>
  <si>
    <t>Nutzbare Gasabgabe</t>
  </si>
  <si>
    <t>Verluste, Bewertungsdifferenzen</t>
  </si>
  <si>
    <t xml:space="preserve">x  </t>
  </si>
  <si>
    <t>Sonstige Gase</t>
  </si>
  <si>
    <t>Inländische Gewinnung</t>
  </si>
  <si>
    <t>Veränderung</t>
  </si>
  <si>
    <t>Statistische Differenzen</t>
  </si>
  <si>
    <t>darunter</t>
  </si>
  <si>
    <t>Bruttoaufkommen</t>
  </si>
  <si>
    <t>Andere Mineralölprodukte</t>
  </si>
  <si>
    <t>Petrolkoks</t>
  </si>
  <si>
    <t>Flüssiggas</t>
  </si>
  <si>
    <t>Raffineriegas</t>
  </si>
  <si>
    <t>Rohbenzin</t>
  </si>
  <si>
    <t>Raffinerieeinsatz</t>
  </si>
  <si>
    <t>Bruttoverbrauch</t>
  </si>
  <si>
    <t>Heizöl</t>
  </si>
  <si>
    <t>Nettoverbrauch</t>
  </si>
  <si>
    <t>Energetischer Verbrauch</t>
  </si>
  <si>
    <t xml:space="preserve">Gesamtaufkommen </t>
  </si>
  <si>
    <t>Bestandsveränderung</t>
  </si>
  <si>
    <t>Eigenverbrauch der Kraftwerke, Heizwerke und</t>
  </si>
  <si>
    <t>Leitungsverluste, Bewertungsdifferenzen</t>
  </si>
  <si>
    <t>B) Verbrauch</t>
  </si>
  <si>
    <t>Austauschsaldo</t>
  </si>
  <si>
    <t>Inländische Erzeugung</t>
  </si>
  <si>
    <t>A) Aufkommen</t>
  </si>
  <si>
    <t>Öffentliche Kraftwerke</t>
  </si>
  <si>
    <t>…</t>
  </si>
  <si>
    <t>g</t>
  </si>
  <si>
    <t>Photovoltaik</t>
  </si>
  <si>
    <t>Windkraft</t>
  </si>
  <si>
    <t>Mineralölprodukte</t>
  </si>
  <si>
    <t>Energieangebot nach Umwandlungsbilanz</t>
  </si>
  <si>
    <t>Nutzbarer Ausstoß</t>
  </si>
  <si>
    <t>Umwandlungsausstoß</t>
  </si>
  <si>
    <t>Umwandlungseinsatz</t>
  </si>
  <si>
    <t>Lieferungen</t>
  </si>
  <si>
    <t>Aufkommen</t>
  </si>
  <si>
    <t>Bestandsentnahmen</t>
  </si>
  <si>
    <t>Bezüge</t>
  </si>
  <si>
    <t>Fackel- und Leitungsverluste</t>
  </si>
  <si>
    <t>Kraftwerke, Heizwerke</t>
  </si>
  <si>
    <t>Fahrzeugbau</t>
  </si>
  <si>
    <t>Herstellung v. elektrischen Ausrüstungen</t>
  </si>
  <si>
    <t>Maschinenbau</t>
  </si>
  <si>
    <t>Herstellung v. Metallerzeugnissen</t>
  </si>
  <si>
    <t>Metallerzeugung und -bearbeitung</t>
  </si>
  <si>
    <t>Verarbeitung v. Steinen und Erden</t>
  </si>
  <si>
    <t>Herstellung von Gummi- u. Kunststoffwaren</t>
  </si>
  <si>
    <t>Chemische Industrie</t>
  </si>
  <si>
    <t xml:space="preserve">  Insgesamt</t>
  </si>
  <si>
    <t>Papier- und Druckgewerbe</t>
  </si>
  <si>
    <t>Textil- und Bekleidungsgewerbe</t>
  </si>
  <si>
    <t xml:space="preserve">  Sonstige Verbraucher</t>
  </si>
  <si>
    <t>Ernährungsgewerbe und Tabakverarbeitung</t>
  </si>
  <si>
    <t xml:space="preserve">  Haushalte</t>
  </si>
  <si>
    <t>Nutzbarer Verbrauch</t>
  </si>
  <si>
    <t>Leitungsverluste</t>
  </si>
  <si>
    <t>Austauschsaldo insgesamt</t>
  </si>
  <si>
    <t>Einspeisung in das öffentliche Netz</t>
  </si>
  <si>
    <t>Verbrauch für Pumpspeicher</t>
  </si>
  <si>
    <t>Eigenverbrauch der Kraftwerke</t>
  </si>
  <si>
    <t xml:space="preserve">     Bruttoerzeugung</t>
  </si>
  <si>
    <t>kraftwerke</t>
  </si>
  <si>
    <t>Wärme-</t>
  </si>
  <si>
    <t>Wasser-</t>
  </si>
  <si>
    <t>Sonstige Stromerzeuger</t>
  </si>
  <si>
    <t>Kraftwerke</t>
  </si>
  <si>
    <t>nachrichtlich:</t>
  </si>
  <si>
    <t>Kursive Angaben nachrichtlich</t>
  </si>
  <si>
    <t>kWh</t>
  </si>
  <si>
    <t>kg</t>
  </si>
  <si>
    <t>Rapsölmethylester (Biodiesel)</t>
  </si>
  <si>
    <t>m³</t>
  </si>
  <si>
    <t>Klärgas, Deponiegas, Biogas (Methangasanteil)</t>
  </si>
  <si>
    <t>Brenntorf</t>
  </si>
  <si>
    <t>Heizöl, schwer</t>
  </si>
  <si>
    <t>Heizöl, leicht</t>
  </si>
  <si>
    <t>Staub- und Trockenkohlen</t>
  </si>
  <si>
    <t>Braunkohlenkoks</t>
  </si>
  <si>
    <t>Andere Kohlenwertstoffe</t>
  </si>
  <si>
    <t>Pech</t>
  </si>
  <si>
    <t>Rohteer</t>
  </si>
  <si>
    <t>Rohbenzol</t>
  </si>
  <si>
    <t>SKE-Faktor</t>
  </si>
  <si>
    <t>1) Alle Angaben in Prozent.</t>
  </si>
  <si>
    <t>2) Durch die Aufsummierung von Einzelangaben können sich Rundungsdifferenzen ergeben.</t>
  </si>
  <si>
    <t>Inland</t>
  </si>
  <si>
    <t>Gewinnung im</t>
  </si>
  <si>
    <t>Bestands-</t>
  </si>
  <si>
    <t>entnahmen</t>
  </si>
  <si>
    <t>aufstockungen</t>
  </si>
  <si>
    <t>Abgabe</t>
  </si>
  <si>
    <t>Unveränderte</t>
  </si>
  <si>
    <t>Verluste bei</t>
  </si>
  <si>
    <t>Umwandlung</t>
  </si>
  <si>
    <t>Verbrauch im</t>
  </si>
  <si>
    <t>Energiesektor</t>
  </si>
  <si>
    <t>Nichtenerg.</t>
  </si>
  <si>
    <t>Haushalte und</t>
  </si>
  <si>
    <t>4) Darunter Gewerbe, Handel, Dienstleistungen.</t>
  </si>
  <si>
    <t>Stromaustauschsaldo</t>
  </si>
  <si>
    <t>3) Einschl. Bergbau und Gewinnung von Steinen und Erden.</t>
  </si>
  <si>
    <r>
      <t>Sonstige Energieträger</t>
    </r>
    <r>
      <rPr>
        <vertAlign val="superscript"/>
        <sz val="11"/>
        <rFont val="Times New Roman"/>
        <family val="1"/>
      </rPr>
      <t>2)</t>
    </r>
  </si>
  <si>
    <r>
      <t>Gewerbe</t>
    </r>
    <r>
      <rPr>
        <vertAlign val="superscript"/>
        <sz val="11"/>
        <rFont val="Times New Roman"/>
        <family val="1"/>
      </rPr>
      <t>3)</t>
    </r>
  </si>
  <si>
    <r>
      <t>übr. Verbr.</t>
    </r>
    <r>
      <rPr>
        <vertAlign val="superscript"/>
        <sz val="11"/>
        <rFont val="Times New Roman"/>
        <family val="1"/>
      </rPr>
      <t>4)</t>
    </r>
  </si>
  <si>
    <t>Verarb.</t>
  </si>
  <si>
    <t>____________________</t>
  </si>
  <si>
    <t>PJ / Mrd. € bzw. MJ / €</t>
  </si>
  <si>
    <t>Mill. € / PJ bzw. € / GJ</t>
  </si>
  <si>
    <r>
      <t>Energieproduktivität</t>
    </r>
    <r>
      <rPr>
        <i/>
        <vertAlign val="superscript"/>
        <sz val="10"/>
        <color theme="1"/>
        <rFont val="Arial"/>
        <family val="2"/>
      </rPr>
      <t>2)</t>
    </r>
  </si>
  <si>
    <r>
      <t>Energieintensität</t>
    </r>
    <r>
      <rPr>
        <i/>
        <vertAlign val="superscript"/>
        <sz val="10"/>
        <color theme="1"/>
        <rFont val="Arial"/>
        <family val="2"/>
      </rPr>
      <t>2)</t>
    </r>
  </si>
  <si>
    <t>1) Jeweils Speichersaldo.</t>
  </si>
  <si>
    <r>
      <t>Verbrauch Verarbeitendes Gewerbe</t>
    </r>
    <r>
      <rPr>
        <vertAlign val="superscript"/>
        <sz val="10"/>
        <rFont val="Arial"/>
        <family val="2"/>
      </rPr>
      <t>3)</t>
    </r>
  </si>
  <si>
    <r>
      <t xml:space="preserve">  Verkehr</t>
    </r>
    <r>
      <rPr>
        <vertAlign val="superscript"/>
        <sz val="10"/>
        <rFont val="Arial"/>
        <family val="2"/>
      </rPr>
      <t>2)</t>
    </r>
  </si>
  <si>
    <t>dav. nichtenergetischer Verbrauch</t>
  </si>
  <si>
    <r>
      <rPr>
        <sz val="11"/>
        <color theme="0"/>
        <rFont val="Times New Roman"/>
        <family val="1"/>
      </rPr>
      <t xml:space="preserve">dav. </t>
    </r>
    <r>
      <rPr>
        <sz val="11"/>
        <rFont val="Times New Roman"/>
        <family val="1"/>
      </rPr>
      <t>energetischer Verbrauch</t>
    </r>
  </si>
  <si>
    <r>
      <rPr>
        <sz val="11"/>
        <color theme="0"/>
        <rFont val="Times New Roman"/>
        <family val="1"/>
      </rPr>
      <t xml:space="preserve">dav. </t>
    </r>
    <r>
      <rPr>
        <sz val="11"/>
        <rFont val="Times New Roman"/>
        <family val="1"/>
      </rPr>
      <t>./. unverändert dem Verbrauch zugeführt</t>
    </r>
  </si>
  <si>
    <r>
      <rPr>
        <sz val="11"/>
        <color theme="0"/>
        <rFont val="Times New Roman"/>
        <family val="1"/>
      </rPr>
      <t>dav.</t>
    </r>
    <r>
      <rPr>
        <sz val="11"/>
        <rFont val="Times New Roman"/>
        <family val="1"/>
      </rPr>
      <t xml:space="preserve"> </t>
    </r>
    <r>
      <rPr>
        <b/>
        <sz val="11"/>
        <rFont val="Times New Roman"/>
        <family val="1"/>
      </rPr>
      <t>= zur Umwandlung eingesetzte Energie</t>
    </r>
  </si>
  <si>
    <r>
      <rPr>
        <sz val="11"/>
        <color theme="0"/>
        <rFont val="Times New Roman"/>
        <family val="1"/>
      </rPr>
      <t>dav.</t>
    </r>
    <r>
      <rPr>
        <sz val="11"/>
        <rFont val="Times New Roman"/>
        <family val="1"/>
      </rPr>
      <t xml:space="preserve"> ./. Verluste im Umwandlungsprozess</t>
    </r>
  </si>
  <si>
    <r>
      <rPr>
        <sz val="11"/>
        <color theme="0"/>
        <rFont val="Times New Roman"/>
        <family val="1"/>
      </rPr>
      <t xml:space="preserve">dav. </t>
    </r>
    <r>
      <rPr>
        <b/>
        <sz val="11"/>
        <rFont val="Times New Roman"/>
        <family val="1"/>
      </rPr>
      <t>= Umwandlungsausstoß</t>
    </r>
  </si>
  <si>
    <r>
      <rPr>
        <sz val="11"/>
        <color theme="0"/>
        <rFont val="Times New Roman"/>
        <family val="1"/>
      </rPr>
      <t xml:space="preserve">dav. </t>
    </r>
    <r>
      <rPr>
        <sz val="11"/>
        <rFont val="Times New Roman"/>
        <family val="1"/>
      </rPr>
      <t>Verkehr</t>
    </r>
  </si>
  <si>
    <r>
      <t>dav. Verarbeitendes Gewerbe</t>
    </r>
    <r>
      <rPr>
        <vertAlign val="superscript"/>
        <sz val="11"/>
        <rFont val="Times New Roman"/>
        <family val="1"/>
      </rPr>
      <t>1)</t>
    </r>
  </si>
  <si>
    <r>
      <rPr>
        <sz val="11"/>
        <color theme="0"/>
        <rFont val="Times New Roman"/>
        <family val="1"/>
      </rPr>
      <t xml:space="preserve">dav. </t>
    </r>
    <r>
      <rPr>
        <sz val="11"/>
        <rFont val="Times New Roman"/>
        <family val="1"/>
      </rPr>
      <t>Haushalte und übrige Verbraucher</t>
    </r>
    <r>
      <rPr>
        <vertAlign val="superscript"/>
        <sz val="11"/>
        <rFont val="Times New Roman"/>
        <family val="1"/>
      </rPr>
      <t>2)</t>
    </r>
  </si>
  <si>
    <t>1) Einschl. Bergbau und Gewinnung von Steinen und Erden.</t>
  </si>
  <si>
    <t>2) Einschl. Flüssiggas und Raffineriegas.</t>
  </si>
  <si>
    <t>dav. Steinkohlen</t>
  </si>
  <si>
    <r>
      <rPr>
        <sz val="11"/>
        <color theme="0"/>
        <rFont val="Times New Roman"/>
        <family val="1"/>
      </rPr>
      <t xml:space="preserve">dav. </t>
    </r>
    <r>
      <rPr>
        <sz val="11"/>
        <rFont val="Times New Roman"/>
        <family val="1"/>
      </rPr>
      <t>Braunkohlen</t>
    </r>
  </si>
  <si>
    <r>
      <rPr>
        <sz val="11"/>
        <color theme="0"/>
        <rFont val="Times New Roman"/>
        <family val="1"/>
      </rPr>
      <t>dav.</t>
    </r>
    <r>
      <rPr>
        <sz val="11"/>
        <rFont val="Times New Roman"/>
        <family val="1"/>
      </rPr>
      <t xml:space="preserve"> Erdöl (roh)</t>
    </r>
  </si>
  <si>
    <r>
      <rPr>
        <sz val="11"/>
        <color theme="0"/>
        <rFont val="Times New Roman"/>
        <family val="1"/>
      </rPr>
      <t xml:space="preserve">dav. </t>
    </r>
    <r>
      <rPr>
        <sz val="11"/>
        <rFont val="Times New Roman"/>
        <family val="1"/>
      </rPr>
      <t>Erdgas</t>
    </r>
  </si>
  <si>
    <r>
      <rPr>
        <sz val="11"/>
        <color theme="0"/>
        <rFont val="Times New Roman"/>
        <family val="1"/>
      </rPr>
      <t xml:space="preserve">dav. </t>
    </r>
    <r>
      <rPr>
        <sz val="11"/>
        <rFont val="Times New Roman"/>
        <family val="1"/>
      </rPr>
      <t>Erneuerbare Energieträger</t>
    </r>
  </si>
  <si>
    <r>
      <rPr>
        <sz val="11"/>
        <color theme="0"/>
        <rFont val="Times New Roman"/>
        <family val="1"/>
      </rPr>
      <t xml:space="preserve">dav. </t>
    </r>
    <r>
      <rPr>
        <sz val="11"/>
        <rFont val="Times New Roman"/>
        <family val="1"/>
      </rPr>
      <t>Sonstige Energieträger</t>
    </r>
  </si>
  <si>
    <r>
      <t>Austauschsaldo</t>
    </r>
    <r>
      <rPr>
        <b/>
        <vertAlign val="superscript"/>
        <sz val="11"/>
        <rFont val="Times New Roman"/>
        <family val="1"/>
      </rPr>
      <t>1)</t>
    </r>
  </si>
  <si>
    <r>
      <t>Mineralöle und Mineralölprodukte</t>
    </r>
    <r>
      <rPr>
        <vertAlign val="superscript"/>
        <sz val="11"/>
        <rFont val="Times New Roman"/>
        <family val="1"/>
      </rPr>
      <t>1)</t>
    </r>
  </si>
  <si>
    <r>
      <rPr>
        <sz val="11"/>
        <color theme="0"/>
        <rFont val="Times New Roman"/>
        <family val="1"/>
      </rPr>
      <t>dav.</t>
    </r>
    <r>
      <rPr>
        <sz val="11"/>
        <rFont val="Times New Roman"/>
        <family val="1"/>
      </rPr>
      <t xml:space="preserve"> Mineralöle und Mineralölprodukte</t>
    </r>
    <r>
      <rPr>
        <vertAlign val="superscript"/>
        <sz val="11"/>
        <rFont val="Times New Roman"/>
        <family val="1"/>
      </rPr>
      <t>2)</t>
    </r>
  </si>
  <si>
    <r>
      <rPr>
        <sz val="11"/>
        <color theme="0"/>
        <rFont val="Times New Roman"/>
        <family val="1"/>
      </rPr>
      <t xml:space="preserve">dav. </t>
    </r>
    <r>
      <rPr>
        <sz val="11"/>
        <rFont val="Times New Roman"/>
        <family val="1"/>
      </rPr>
      <t>Kernenergie</t>
    </r>
  </si>
  <si>
    <r>
      <rPr>
        <sz val="11"/>
        <color theme="0"/>
        <rFont val="Times New Roman"/>
        <family val="1"/>
      </rPr>
      <t xml:space="preserve">dav. </t>
    </r>
    <r>
      <rPr>
        <sz val="11"/>
        <rFont val="Times New Roman"/>
        <family val="1"/>
      </rPr>
      <t>Strom</t>
    </r>
  </si>
  <si>
    <r>
      <t>dav.</t>
    </r>
    <r>
      <rPr>
        <sz val="11"/>
        <rFont val="Times New Roman"/>
        <family val="1"/>
      </rPr>
      <t xml:space="preserve"> Fernwärme</t>
    </r>
  </si>
  <si>
    <t>Bestandsveränderungen</t>
  </si>
  <si>
    <t>1) Bezüge abzüglich Lieferungen.</t>
  </si>
  <si>
    <t>Gelbe Farbe = Sekundäre Geheimhaltung</t>
  </si>
  <si>
    <t>Rosa Farbe = Dominanzregel</t>
  </si>
  <si>
    <t>Rote Farbe = Mindestfallzahlregel</t>
  </si>
  <si>
    <t>Geheimhaltung</t>
  </si>
  <si>
    <r>
      <t>Formatierung F4 bis AG59:</t>
    </r>
    <r>
      <rPr>
        <sz val="7"/>
        <rFont val="AGaramond"/>
        <family val="1"/>
      </rPr>
      <t xml:space="preserve">
Wenn laut HB nicht besetzt --&gt; Gehe mit Handbuch Energieträger für Energieträger durch und markiere unbesetzte Spalten grau.
</t>
    </r>
    <r>
      <rPr>
        <b/>
        <sz val="7"/>
        <rFont val="AGaramond"/>
      </rPr>
      <t>Zur Vorbereitung:</t>
    </r>
    <r>
      <rPr>
        <sz val="7"/>
        <rFont val="AGaramond"/>
        <family val="1"/>
      </rPr>
      <t xml:space="preserve">
Zellen formatieren… --&gt; Zahlen --&gt; Benutzerdefiniert: #.##0."" einstellen
&amp;
Bedingte Formatierung…: Zellwert ist gleich 0, dann kursiv einstellen
</t>
    </r>
    <r>
      <rPr>
        <b/>
        <sz val="7"/>
        <rFont val="AGaramond"/>
      </rPr>
      <t>Zur Abgabe:</t>
    </r>
    <r>
      <rPr>
        <sz val="7"/>
        <rFont val="AGaramond"/>
        <family val="1"/>
      </rPr>
      <t xml:space="preserve">
Geheimhaltungs- und Saldopunkte einfügen mit Zellen formatieren --&gt; Zahlen --&gt; Benutzerdefiniert: ".  " einstellen
&amp;
Bindestriche für Felder mit dem Wert </t>
    </r>
    <r>
      <rPr>
        <i/>
        <sz val="7"/>
        <rFont val="AGaramond"/>
      </rPr>
      <t>0</t>
    </r>
    <r>
      <rPr>
        <sz val="7"/>
        <rFont val="AGaramond"/>
        <family val="1"/>
      </rPr>
      <t xml:space="preserve"> (kursive</t>
    </r>
    <r>
      <rPr>
        <i/>
        <sz val="7"/>
        <rFont val="AGaramond"/>
      </rPr>
      <t xml:space="preserve"> 0</t>
    </r>
    <r>
      <rPr>
        <sz val="7"/>
        <rFont val="AGaramond"/>
        <family val="1"/>
      </rPr>
      <t>, nicht Standard 0) einfügen mit Zellen formatieren --&gt; Zahlen --&gt; Benutzerdefiniert: "-  " einstellen</t>
    </r>
  </si>
  <si>
    <t>Kontrolle Z. 34 (= Z. 35 - Z. 36 + Z. 37)</t>
  </si>
  <si>
    <t>Kontrolle Z. 37 (= Z. 50 + Z. 55 + Z. 56)</t>
  </si>
  <si>
    <t>Kontrolle Z. 50 (= Summe Z. 38 bis Z. 49)</t>
  </si>
  <si>
    <t>Verkehr insgesamt</t>
  </si>
  <si>
    <t>Übrige</t>
  </si>
  <si>
    <t>Herstellung v. Gummi- u. Kunststoffwaren</t>
  </si>
  <si>
    <t>E.-Verbrauch im Umwandlungsbereich insgesamt</t>
  </si>
  <si>
    <t>Verbr. b. Gewinnung  u. Umwandlung</t>
  </si>
  <si>
    <t>Umwandlungsausstoß insgesamt</t>
  </si>
  <si>
    <t>Windkraft-, Photovoltaik- und andere Anlagen</t>
  </si>
  <si>
    <t>Wasserkraftwerke</t>
  </si>
  <si>
    <t>Kernkraftwerke</t>
  </si>
  <si>
    <t>Wärmekraftwerke der allgemeinen Versorgung (nur KWK)</t>
  </si>
  <si>
    <t>Wärmekraftwerke der allgemeinen Versorgung (ohne KWK)</t>
  </si>
  <si>
    <t>Umwandlungsbilanz</t>
  </si>
  <si>
    <t>Primärenergieverbrauch im Inland</t>
  </si>
  <si>
    <t>Bestandsaufstockungen</t>
  </si>
  <si>
    <t>Energieaufkommen im Inland</t>
  </si>
  <si>
    <t xml:space="preserve">Gewinnung im Inland </t>
  </si>
  <si>
    <t>Primärenergiebilanz</t>
  </si>
  <si>
    <t>Terajoule</t>
  </si>
  <si>
    <t>Kontrolle (innerhalb bilanzsk)</t>
  </si>
  <si>
    <t>Kohle (roh)</t>
  </si>
  <si>
    <t xml:space="preserve">Kernenergie, Strom, Fernwärme, Sonstige </t>
  </si>
  <si>
    <t>Spezifische Mengeneinheiten</t>
  </si>
  <si>
    <r>
      <t>Haushalte und übrige Verbraucher</t>
    </r>
    <r>
      <rPr>
        <vertAlign val="superscript"/>
        <sz val="7"/>
        <rFont val="Arial"/>
        <family val="2"/>
      </rPr>
      <t>5)</t>
    </r>
  </si>
  <si>
    <r>
      <t>Verarbeitendes Gewerbe insgesamt</t>
    </r>
    <r>
      <rPr>
        <vertAlign val="superscript"/>
        <sz val="7"/>
        <rFont val="Arial"/>
        <family val="2"/>
      </rPr>
      <t xml:space="preserve">4) </t>
    </r>
  </si>
  <si>
    <t>Endenergie-
verbrauch</t>
  </si>
  <si>
    <r>
      <t>Heizwerke</t>
    </r>
    <r>
      <rPr>
        <vertAlign val="superscript"/>
        <sz val="7"/>
        <rFont val="Arial"/>
        <family val="2"/>
      </rPr>
      <t>3)</t>
    </r>
  </si>
  <si>
    <r>
      <t>Heizwerke</t>
    </r>
    <r>
      <rPr>
        <vertAlign val="superscript"/>
        <sz val="7"/>
        <rFont val="Arial"/>
        <family val="2"/>
      </rPr>
      <t>2)</t>
    </r>
  </si>
  <si>
    <t>Sonstige erneuerbare Energieträger</t>
  </si>
  <si>
    <t>Geothermie und Umweltwärme</t>
  </si>
  <si>
    <t>Flüssige biogene Stoffe</t>
  </si>
  <si>
    <t>Klärschlamm</t>
  </si>
  <si>
    <t>Brennholz und sonstige feste Biomasse</t>
  </si>
  <si>
    <t>Biogas</t>
  </si>
  <si>
    <t>Deponiegas</t>
  </si>
  <si>
    <t>Solarthermie</t>
  </si>
  <si>
    <t>Wind- und Solarenergie</t>
  </si>
  <si>
    <t>Anteil am PEV
erneuerbare Energieträger</t>
  </si>
  <si>
    <t>Anteil am PEV
ingesamt</t>
  </si>
  <si>
    <t>dav. Brennholz</t>
  </si>
  <si>
    <r>
      <rPr>
        <sz val="11"/>
        <color theme="0"/>
        <rFont val="Times New Roman"/>
        <family val="1"/>
      </rPr>
      <t xml:space="preserve">dav. </t>
    </r>
    <r>
      <rPr>
        <sz val="11"/>
        <rFont val="Times New Roman"/>
        <family val="1"/>
      </rPr>
      <t>Holzkohle</t>
    </r>
  </si>
  <si>
    <r>
      <rPr>
        <sz val="11"/>
        <color theme="0"/>
        <rFont val="Times New Roman"/>
        <family val="1"/>
      </rPr>
      <t xml:space="preserve">dav. </t>
    </r>
    <r>
      <rPr>
        <sz val="11"/>
        <rFont val="Times New Roman"/>
        <family val="1"/>
      </rPr>
      <t>Pellets</t>
    </r>
  </si>
  <si>
    <r>
      <rPr>
        <sz val="11"/>
        <color theme="0"/>
        <rFont val="Times New Roman"/>
        <family val="1"/>
      </rPr>
      <t xml:space="preserve">dav. </t>
    </r>
    <r>
      <rPr>
        <sz val="11"/>
        <rFont val="Times New Roman"/>
        <family val="1"/>
      </rPr>
      <t>Sonstige Biomasse in Heiz- und Heizkraftwerken</t>
    </r>
  </si>
  <si>
    <t>Anteil am PEV
Biomasse</t>
  </si>
  <si>
    <t>Anteil am PEV
erneuerb. Energieträger</t>
  </si>
  <si>
    <t>Strom-
austausch-
saldo</t>
  </si>
  <si>
    <t>Klärgas und Deponiegas</t>
  </si>
  <si>
    <t>Solarenergie</t>
  </si>
  <si>
    <t>Mineralöle
und Mineralöl-
produkte</t>
  </si>
  <si>
    <r>
      <t>dav. Verarbeitendes Gewerbe</t>
    </r>
    <r>
      <rPr>
        <vertAlign val="superscript"/>
        <sz val="11"/>
        <rFont val="Times New Roman"/>
        <family val="1"/>
      </rPr>
      <t>3)</t>
    </r>
  </si>
  <si>
    <r>
      <rPr>
        <sz val="11"/>
        <color theme="0"/>
        <rFont val="Times New Roman"/>
        <family val="1"/>
      </rPr>
      <t xml:space="preserve">dav. </t>
    </r>
    <r>
      <rPr>
        <sz val="11"/>
        <rFont val="Times New Roman"/>
        <family val="1"/>
      </rPr>
      <t>Haushalte und übrige Verbraucher</t>
    </r>
    <r>
      <rPr>
        <vertAlign val="superscript"/>
        <sz val="11"/>
        <rFont val="Times New Roman"/>
        <family val="1"/>
      </rPr>
      <t>4)</t>
    </r>
  </si>
  <si>
    <t>1) Einschl. Flüssiggas und Raffineriegas.</t>
  </si>
  <si>
    <t>2) Dar. Gewerbe, Handel, Dienstleistungen.</t>
  </si>
  <si>
    <t>4) Dar. Gewerbe, Handel, Dienstleistungen.</t>
  </si>
  <si>
    <t>PJ</t>
  </si>
  <si>
    <t>EEV</t>
  </si>
  <si>
    <r>
      <t>Umwandlungsverluste</t>
    </r>
    <r>
      <rPr>
        <i/>
        <vertAlign val="superscript"/>
        <sz val="10"/>
        <rFont val="Arial"/>
        <family val="2"/>
      </rPr>
      <t>1)</t>
    </r>
  </si>
  <si>
    <t>1) Einschl. statistische Differenzen.</t>
  </si>
  <si>
    <t>2) Einschl. statistische Differenzen.</t>
  </si>
  <si>
    <r>
      <t>Gase</t>
    </r>
    <r>
      <rPr>
        <i/>
        <vertAlign val="superscript"/>
        <sz val="10"/>
        <rFont val="Arial"/>
        <family val="2"/>
      </rPr>
      <t>1)</t>
    </r>
  </si>
  <si>
    <r>
      <t>Verarbeitendes Gewerbe</t>
    </r>
    <r>
      <rPr>
        <i/>
        <vertAlign val="superscript"/>
        <sz val="10"/>
        <rFont val="Arial"/>
        <family val="2"/>
      </rPr>
      <t>2)</t>
    </r>
  </si>
  <si>
    <t>2) Ohne Gesamteinsätze für Stromerzeugung.</t>
  </si>
  <si>
    <t>1) Ohne Gesamteinsätze für Stromerzeugung.</t>
  </si>
  <si>
    <t>Schienen-
verkehr</t>
  </si>
  <si>
    <t>Straßen-
verkehr</t>
  </si>
  <si>
    <t>Binnen-
schifffahrt</t>
  </si>
  <si>
    <t>Flugturbinen-
kraftstoffe</t>
  </si>
  <si>
    <t>Sonstige Energie-
träger</t>
  </si>
  <si>
    <t>Otto- und Diesel-
kraftstoffe</t>
  </si>
  <si>
    <t>dav. Kohlen</t>
  </si>
  <si>
    <r>
      <rPr>
        <sz val="11"/>
        <color theme="0"/>
        <rFont val="Times"/>
        <family val="1"/>
      </rPr>
      <t>dav.</t>
    </r>
    <r>
      <rPr>
        <sz val="11"/>
        <rFont val="Times"/>
        <family val="1"/>
      </rPr>
      <t xml:space="preserve"> Kernenergie</t>
    </r>
  </si>
  <si>
    <r>
      <rPr>
        <sz val="11"/>
        <color theme="0"/>
        <rFont val="Times"/>
        <family val="1"/>
      </rPr>
      <t>dav.</t>
    </r>
    <r>
      <rPr>
        <sz val="11"/>
        <rFont val="Times"/>
        <family val="1"/>
      </rPr>
      <t xml:space="preserve"> Sonstige Energieträger</t>
    </r>
  </si>
  <si>
    <t>Industrie-
kraftwerke</t>
  </si>
  <si>
    <t>Kern-
energie</t>
  </si>
  <si>
    <t>Photo-
voltaik</t>
  </si>
  <si>
    <t>Bio-
masse</t>
  </si>
  <si>
    <t>Bruttostrom-
erzeugung</t>
  </si>
  <si>
    <t>Diesel-
kraftstoffe</t>
  </si>
  <si>
    <t>dav. Erdgas</t>
  </si>
  <si>
    <r>
      <rPr>
        <sz val="11"/>
        <color theme="0"/>
        <rFont val="Times New Roman"/>
        <family val="1"/>
      </rPr>
      <t xml:space="preserve">dav. </t>
    </r>
    <r>
      <rPr>
        <sz val="11"/>
        <rFont val="Times New Roman"/>
        <family val="1"/>
      </rPr>
      <t>Sonstige Gase</t>
    </r>
  </si>
  <si>
    <r>
      <rPr>
        <sz val="11"/>
        <color theme="0"/>
        <rFont val="Times New Roman"/>
        <family val="1"/>
      </rPr>
      <t xml:space="preserve">dav. </t>
    </r>
    <r>
      <rPr>
        <sz val="11"/>
        <rFont val="Times New Roman"/>
        <family val="1"/>
      </rPr>
      <t>Haushalte</t>
    </r>
  </si>
  <si>
    <t>Verarbei-
tendes Gewerbe</t>
  </si>
  <si>
    <r>
      <rPr>
        <sz val="11"/>
        <color theme="0"/>
        <rFont val="Times New Roman"/>
        <family val="1"/>
      </rPr>
      <t>dav.</t>
    </r>
    <r>
      <rPr>
        <sz val="11"/>
        <rFont val="Times New Roman"/>
        <family val="1"/>
      </rPr>
      <t xml:space="preserve"> Importiertes Rohöl</t>
    </r>
  </si>
  <si>
    <r>
      <rPr>
        <sz val="11"/>
        <color theme="0"/>
        <rFont val="Times New Roman"/>
        <family val="1"/>
      </rPr>
      <t xml:space="preserve">dav. </t>
    </r>
    <r>
      <rPr>
        <sz val="11"/>
        <rFont val="Times New Roman"/>
        <family val="1"/>
      </rPr>
      <t>Halbfabrikate</t>
    </r>
  </si>
  <si>
    <r>
      <rPr>
        <sz val="11"/>
        <color theme="0"/>
        <rFont val="Times New Roman"/>
        <family val="1"/>
      </rPr>
      <t xml:space="preserve">dav. </t>
    </r>
    <r>
      <rPr>
        <sz val="11"/>
        <rFont val="Times New Roman"/>
        <family val="1"/>
      </rPr>
      <t>Ottokraftstoffe</t>
    </r>
  </si>
  <si>
    <r>
      <rPr>
        <sz val="11"/>
        <color theme="0"/>
        <rFont val="Times New Roman"/>
        <family val="1"/>
      </rPr>
      <t>dav.</t>
    </r>
    <r>
      <rPr>
        <sz val="11"/>
        <rFont val="Times New Roman"/>
        <family val="1"/>
      </rPr>
      <t xml:space="preserve"> Dieselkraftstoffe</t>
    </r>
  </si>
  <si>
    <r>
      <rPr>
        <sz val="11"/>
        <color theme="0"/>
        <rFont val="Times New Roman"/>
        <family val="1"/>
      </rPr>
      <t>dav.</t>
    </r>
    <r>
      <rPr>
        <sz val="11"/>
        <rFont val="Times New Roman"/>
        <family val="1"/>
      </rPr>
      <t xml:space="preserve"> Heizöl schwer</t>
    </r>
  </si>
  <si>
    <r>
      <rPr>
        <sz val="11"/>
        <color theme="0"/>
        <rFont val="Times New Roman"/>
        <family val="1"/>
      </rPr>
      <t>dav.</t>
    </r>
    <r>
      <rPr>
        <sz val="11"/>
        <rFont val="Times New Roman"/>
        <family val="1"/>
      </rPr>
      <t xml:space="preserve"> Raffineriegas</t>
    </r>
  </si>
  <si>
    <r>
      <rPr>
        <sz val="11"/>
        <color theme="0"/>
        <rFont val="Times New Roman"/>
        <family val="1"/>
      </rPr>
      <t>dav.</t>
    </r>
    <r>
      <rPr>
        <sz val="11"/>
        <rFont val="Times New Roman"/>
        <family val="1"/>
      </rPr>
      <t xml:space="preserve"> Flüssiggas</t>
    </r>
  </si>
  <si>
    <r>
      <rPr>
        <sz val="11"/>
        <color theme="0"/>
        <rFont val="Times New Roman"/>
        <family val="1"/>
      </rPr>
      <t>dav.</t>
    </r>
    <r>
      <rPr>
        <sz val="11"/>
        <rFont val="Times New Roman"/>
        <family val="1"/>
      </rPr>
      <t xml:space="preserve"> Flugturbinenkraftstoff</t>
    </r>
  </si>
  <si>
    <r>
      <rPr>
        <sz val="11"/>
        <color theme="0"/>
        <rFont val="Times New Roman"/>
        <family val="1"/>
      </rPr>
      <t xml:space="preserve">dav. </t>
    </r>
    <r>
      <rPr>
        <sz val="11"/>
        <rFont val="Times New Roman"/>
        <family val="1"/>
      </rPr>
      <t>Petrolkoks</t>
    </r>
  </si>
  <si>
    <r>
      <rPr>
        <sz val="11"/>
        <color theme="0"/>
        <rFont val="Times New Roman"/>
        <family val="1"/>
      </rPr>
      <t xml:space="preserve">dav. </t>
    </r>
    <r>
      <rPr>
        <sz val="11"/>
        <rFont val="Times New Roman"/>
        <family val="1"/>
      </rPr>
      <t>Andere Mineralölprodukte</t>
    </r>
  </si>
  <si>
    <r>
      <rPr>
        <sz val="11"/>
        <color theme="0"/>
        <rFont val="Times New Roman"/>
        <family val="1"/>
      </rPr>
      <t xml:space="preserve">dav. </t>
    </r>
    <r>
      <rPr>
        <sz val="11"/>
        <rFont val="Times New Roman"/>
        <family val="1"/>
      </rPr>
      <t>Dieselkraftstoffe</t>
    </r>
  </si>
  <si>
    <r>
      <rPr>
        <sz val="11"/>
        <color theme="0"/>
        <rFont val="Times New Roman"/>
        <family val="1"/>
      </rPr>
      <t xml:space="preserve">dav. </t>
    </r>
    <r>
      <rPr>
        <sz val="11"/>
        <rFont val="Times New Roman"/>
        <family val="1"/>
      </rPr>
      <t>Heizöl schwer</t>
    </r>
  </si>
  <si>
    <r>
      <rPr>
        <sz val="11"/>
        <color theme="0"/>
        <rFont val="Times New Roman"/>
        <family val="1"/>
      </rPr>
      <t xml:space="preserve">dav. </t>
    </r>
    <r>
      <rPr>
        <sz val="11"/>
        <rFont val="Times New Roman"/>
        <family val="1"/>
      </rPr>
      <t>Raffineriegas</t>
    </r>
  </si>
  <si>
    <r>
      <rPr>
        <sz val="11"/>
        <color theme="0"/>
        <rFont val="Times New Roman"/>
        <family val="1"/>
      </rPr>
      <t xml:space="preserve">dav. </t>
    </r>
    <r>
      <rPr>
        <sz val="11"/>
        <rFont val="Times New Roman"/>
        <family val="1"/>
      </rPr>
      <t>Flüssiggas</t>
    </r>
  </si>
  <si>
    <r>
      <rPr>
        <sz val="11"/>
        <color theme="0"/>
        <rFont val="Times New Roman"/>
        <family val="1"/>
      </rPr>
      <t>dav.</t>
    </r>
    <r>
      <rPr>
        <sz val="11"/>
        <rFont val="Times New Roman"/>
        <family val="1"/>
      </rPr>
      <t xml:space="preserve"> Petrolkoks</t>
    </r>
  </si>
  <si>
    <t>Nettoaufkommen</t>
  </si>
  <si>
    <t>dar. Recycling</t>
  </si>
  <si>
    <r>
      <rPr>
        <sz val="11"/>
        <color theme="0"/>
        <rFont val="Times New Roman"/>
        <family val="1"/>
      </rPr>
      <t xml:space="preserve">dav. </t>
    </r>
    <r>
      <rPr>
        <sz val="11"/>
        <color theme="1"/>
        <rFont val="Times New Roman"/>
        <family val="1"/>
      </rPr>
      <t>dav.</t>
    </r>
    <r>
      <rPr>
        <sz val="11"/>
        <color theme="0"/>
        <rFont val="Times New Roman"/>
        <family val="1"/>
      </rPr>
      <t xml:space="preserve"> </t>
    </r>
    <r>
      <rPr>
        <sz val="11"/>
        <rFont val="Times New Roman"/>
        <family val="1"/>
      </rPr>
      <t>Heizöl leicht</t>
    </r>
  </si>
  <si>
    <r>
      <rPr>
        <sz val="11"/>
        <color theme="0"/>
        <rFont val="Times New Roman"/>
        <family val="1"/>
      </rPr>
      <t xml:space="preserve">dav. dav. </t>
    </r>
    <r>
      <rPr>
        <sz val="11"/>
        <color theme="1"/>
        <rFont val="Times New Roman"/>
        <family val="1"/>
      </rPr>
      <t xml:space="preserve">dav. </t>
    </r>
    <r>
      <rPr>
        <sz val="11"/>
        <rFont val="Times New Roman"/>
        <family val="1"/>
      </rPr>
      <t>Verarbeitendes Gewerbe</t>
    </r>
  </si>
  <si>
    <r>
      <rPr>
        <sz val="11"/>
        <color theme="0"/>
        <rFont val="Times New Roman"/>
        <family val="1"/>
      </rPr>
      <t xml:space="preserve">dav. dav. </t>
    </r>
    <r>
      <rPr>
        <sz val="11"/>
        <rFont val="Times New Roman"/>
        <family val="1"/>
      </rPr>
      <t>Heizöl schwer</t>
    </r>
  </si>
  <si>
    <r>
      <rPr>
        <sz val="11"/>
        <color theme="0"/>
        <rFont val="Times New Roman"/>
        <family val="1"/>
      </rPr>
      <t xml:space="preserve">dav. </t>
    </r>
    <r>
      <rPr>
        <sz val="11"/>
        <rFont val="Times New Roman"/>
        <family val="1"/>
      </rPr>
      <t>dav. Ottokraftstoffe</t>
    </r>
  </si>
  <si>
    <r>
      <rPr>
        <sz val="11"/>
        <color theme="0"/>
        <rFont val="Times New Roman"/>
        <family val="1"/>
      </rPr>
      <t xml:space="preserve">dav. dav. </t>
    </r>
    <r>
      <rPr>
        <sz val="11"/>
        <rFont val="Times New Roman"/>
        <family val="1"/>
      </rPr>
      <t>Dieselkraftstoffe</t>
    </r>
  </si>
  <si>
    <r>
      <rPr>
        <sz val="11"/>
        <color theme="0"/>
        <rFont val="Times New Roman"/>
        <family val="1"/>
      </rPr>
      <t xml:space="preserve">dav. dav. </t>
    </r>
    <r>
      <rPr>
        <sz val="11"/>
        <rFont val="Times New Roman"/>
        <family val="1"/>
      </rPr>
      <t>Flugturbinenkraftstoffe</t>
    </r>
  </si>
  <si>
    <r>
      <rPr>
        <sz val="11"/>
        <color theme="0"/>
        <rFont val="Times New Roman"/>
        <family val="1"/>
      </rPr>
      <t>dav.</t>
    </r>
    <r>
      <rPr>
        <sz val="11"/>
        <rFont val="Times New Roman"/>
        <family val="1"/>
      </rPr>
      <t xml:space="preserve"> Sonstige Mineralölprodukte insgesamt</t>
    </r>
  </si>
  <si>
    <r>
      <rPr>
        <sz val="11"/>
        <color theme="0"/>
        <rFont val="Times New Roman"/>
        <family val="1"/>
      </rPr>
      <t>dav.</t>
    </r>
    <r>
      <rPr>
        <sz val="11"/>
        <rFont val="Times New Roman"/>
        <family val="1"/>
      </rPr>
      <t xml:space="preserve"> dar. Flüssiggas</t>
    </r>
  </si>
  <si>
    <r>
      <rPr>
        <sz val="11"/>
        <color theme="0"/>
        <rFont val="Times New Roman"/>
        <family val="1"/>
      </rPr>
      <t xml:space="preserve">dav. dar. </t>
    </r>
    <r>
      <rPr>
        <sz val="11"/>
        <rFont val="Times New Roman"/>
        <family val="1"/>
      </rPr>
      <t>Raffineriegas</t>
    </r>
  </si>
  <si>
    <t>dar. Rohbenzin</t>
  </si>
  <si>
    <r>
      <rPr>
        <sz val="11"/>
        <color theme="0"/>
        <rFont val="Times New Roman"/>
        <family val="1"/>
      </rPr>
      <t xml:space="preserve">dar. </t>
    </r>
    <r>
      <rPr>
        <sz val="11"/>
        <rFont val="Times New Roman"/>
        <family val="1"/>
      </rPr>
      <t>Bitumen</t>
    </r>
  </si>
  <si>
    <r>
      <rPr>
        <sz val="11"/>
        <color theme="0"/>
        <rFont val="Times New Roman"/>
        <family val="1"/>
      </rPr>
      <t xml:space="preserve">dar. </t>
    </r>
    <r>
      <rPr>
        <sz val="11"/>
        <rFont val="Times New Roman"/>
        <family val="1"/>
      </rPr>
      <t>Heizöl leicht</t>
    </r>
  </si>
  <si>
    <t>Flug-
turbinen-
kraftstoffe</t>
  </si>
  <si>
    <t>Otto-
kraftstoffe</t>
  </si>
  <si>
    <t>Verbrauch in Bayern Heizöl leicht</t>
  </si>
  <si>
    <t>Verbrauch in Bayern Heizöl schwer</t>
  </si>
  <si>
    <t>Inländische Gewinnung (Braunkohle)</t>
  </si>
  <si>
    <t>Hart-
braunkohle</t>
  </si>
  <si>
    <t>1) Für 1970 bis 1980 einschl. Deutsche Bahn AG.</t>
  </si>
  <si>
    <t>1) In den Jahren 1970 und 1975 einschl. Gaswerke.</t>
  </si>
  <si>
    <t>dav. Verarbeitendes Gewerbe</t>
  </si>
  <si>
    <r>
      <rPr>
        <sz val="11"/>
        <color theme="0"/>
        <rFont val="Times New Roman"/>
        <family val="1"/>
      </rPr>
      <t>dav.</t>
    </r>
    <r>
      <rPr>
        <sz val="11"/>
        <rFont val="Times New Roman"/>
        <family val="1"/>
      </rPr>
      <t xml:space="preserve"> Haushalte und übrige Verbraucher</t>
    </r>
  </si>
  <si>
    <t>dar. Windkraft</t>
  </si>
  <si>
    <r>
      <rPr>
        <sz val="11"/>
        <color theme="0"/>
        <rFont val="Times New Roman"/>
        <family val="1"/>
      </rPr>
      <t xml:space="preserve">dar. </t>
    </r>
    <r>
      <rPr>
        <sz val="11"/>
        <rFont val="Times New Roman"/>
        <family val="1"/>
      </rPr>
      <t>Biomasse</t>
    </r>
  </si>
  <si>
    <r>
      <rPr>
        <sz val="11"/>
        <color theme="0"/>
        <rFont val="Times New Roman"/>
        <family val="1"/>
      </rPr>
      <t xml:space="preserve">dar. </t>
    </r>
    <r>
      <rPr>
        <sz val="11"/>
        <rFont val="Times New Roman"/>
        <family val="1"/>
      </rPr>
      <t>Photovoltaik</t>
    </r>
  </si>
  <si>
    <t>1) Einschließlich Bergbau und Gewinnung von Steinen und Erden.</t>
  </si>
  <si>
    <t>2) Fahrstrom für Schienenverkehr.</t>
  </si>
  <si>
    <t>3) Einschl. Erdöl- und Erdgasgewinnung, Raffinerien.</t>
  </si>
  <si>
    <r>
      <t>Gase</t>
    </r>
    <r>
      <rPr>
        <i/>
        <vertAlign val="superscript"/>
        <sz val="10"/>
        <rFont val="Arial"/>
        <family val="2"/>
      </rPr>
      <t>2)</t>
    </r>
  </si>
  <si>
    <t>Erneuer-
bare Ener-
gieträger</t>
  </si>
  <si>
    <t>Energie-
träger insgesamt</t>
  </si>
  <si>
    <t>Erneuerb.
Energie-
träger</t>
  </si>
  <si>
    <t>Lauf- u. Speicherw.</t>
  </si>
  <si>
    <t>Wind-
kraft</t>
  </si>
  <si>
    <r>
      <t>Kohle (roh) und Steinkohlen-
briketts</t>
    </r>
    <r>
      <rPr>
        <i/>
        <vertAlign val="superscript"/>
        <sz val="10"/>
        <rFont val="Arial"/>
        <family val="2"/>
      </rPr>
      <t>1)</t>
    </r>
  </si>
  <si>
    <r>
      <t>Stein-
kohlen</t>
    </r>
    <r>
      <rPr>
        <i/>
        <vertAlign val="superscript"/>
        <sz val="10"/>
        <rFont val="Arial"/>
        <family val="2"/>
      </rPr>
      <t>1)</t>
    </r>
  </si>
  <si>
    <t>Erläuterungen zu den Bilanzübersichten und Tabellen</t>
  </si>
  <si>
    <t>–</t>
  </si>
  <si>
    <t>r</t>
  </si>
  <si>
    <t>x</t>
  </si>
  <si>
    <t>= berichtigtes Ergebnis</t>
  </si>
  <si>
    <t>= Tabellenfach gesperrt, da Aussage nicht sinnvoll</t>
  </si>
  <si>
    <t>= mehr als nichts, aber weniger als die Hälfte der kleinsten in der Tabelle nachgewiesenen Einheit</t>
  </si>
  <si>
    <t>= nichts vorhanden oder keine Veränderung</t>
  </si>
  <si>
    <t>= systembedingt nicht belegt</t>
  </si>
  <si>
    <t>= Zahlenwert unbekannt, geheimzuhalten oder nicht rechenbar</t>
  </si>
  <si>
    <t>= Angabe fällt später an</t>
  </si>
  <si>
    <t>Wind./Photo./Geo.</t>
  </si>
  <si>
    <t xml:space="preserve">Eigenverbrauch der </t>
  </si>
  <si>
    <t>1) Stromerzeugungsanlagen der allgemeinen Versorgung und sonstige Einspeiser in die Netze der allgemeinen Versorgung.</t>
  </si>
  <si>
    <r>
      <rPr>
        <sz val="11"/>
        <color theme="0"/>
        <rFont val="Times"/>
        <family val="1"/>
      </rPr>
      <t>dav.</t>
    </r>
    <r>
      <rPr>
        <sz val="11"/>
        <rFont val="Times"/>
        <family val="1"/>
      </rPr>
      <t xml:space="preserve"> Erdgas</t>
    </r>
  </si>
  <si>
    <r>
      <rPr>
        <sz val="11"/>
        <color theme="0"/>
        <rFont val="Times"/>
        <family val="1"/>
      </rPr>
      <t xml:space="preserve">dav. </t>
    </r>
    <r>
      <rPr>
        <sz val="11"/>
        <rFont val="Times"/>
        <family val="1"/>
      </rPr>
      <t>dav. Allgemeine Versorgung</t>
    </r>
    <r>
      <rPr>
        <vertAlign val="superscript"/>
        <sz val="11"/>
        <rFont val="Times"/>
        <family val="1"/>
      </rPr>
      <t>1)</t>
    </r>
  </si>
  <si>
    <r>
      <rPr>
        <sz val="11"/>
        <color theme="0"/>
        <rFont val="Times"/>
        <family val="1"/>
      </rPr>
      <t xml:space="preserve">dav. dav. </t>
    </r>
    <r>
      <rPr>
        <sz val="11"/>
        <rFont val="Times"/>
        <family val="1"/>
      </rPr>
      <t>Industrie</t>
    </r>
  </si>
  <si>
    <r>
      <t>dav. Verarbeitendes Gewerbe</t>
    </r>
    <r>
      <rPr>
        <vertAlign val="superscript"/>
        <sz val="11"/>
        <rFont val="Times"/>
        <family val="1"/>
      </rPr>
      <t>1)</t>
    </r>
  </si>
  <si>
    <r>
      <rPr>
        <sz val="11"/>
        <color theme="0"/>
        <rFont val="Times"/>
        <family val="1"/>
      </rPr>
      <t xml:space="preserve">dav. </t>
    </r>
    <r>
      <rPr>
        <sz val="11"/>
        <rFont val="Times"/>
        <family val="1"/>
      </rPr>
      <t>Verkehr</t>
    </r>
    <r>
      <rPr>
        <vertAlign val="superscript"/>
        <sz val="11"/>
        <rFont val="Times"/>
        <family val="1"/>
      </rPr>
      <t>2)</t>
    </r>
  </si>
  <si>
    <t>Gesamtaufkommen [=Bruttoverbrauch]</t>
  </si>
  <si>
    <t>Bezüge abzüglich Lieferungen</t>
  </si>
  <si>
    <t>Verbrauch insgesamt</t>
  </si>
  <si>
    <r>
      <rPr>
        <sz val="11"/>
        <color theme="0"/>
        <rFont val="Times New Roman"/>
        <family val="1"/>
      </rPr>
      <t>dav.</t>
    </r>
    <r>
      <rPr>
        <sz val="11"/>
        <rFont val="Times New Roman"/>
        <family val="1"/>
      </rPr>
      <t xml:space="preserve"> Sonstige Verbraucher</t>
    </r>
  </si>
  <si>
    <r>
      <t>Speicherentnahme</t>
    </r>
    <r>
      <rPr>
        <vertAlign val="superscript"/>
        <sz val="11"/>
        <rFont val="Times New Roman"/>
        <family val="1"/>
      </rPr>
      <t>2)</t>
    </r>
  </si>
  <si>
    <r>
      <t>Speichereinspeisung</t>
    </r>
    <r>
      <rPr>
        <vertAlign val="superscript"/>
        <sz val="11"/>
        <rFont val="Times New Roman"/>
        <family val="1"/>
      </rPr>
      <t>2)</t>
    </r>
  </si>
  <si>
    <t>2) Jeweils Speichersaldo.</t>
  </si>
  <si>
    <r>
      <t>Erdgas</t>
    </r>
    <r>
      <rPr>
        <i/>
        <vertAlign val="superscript"/>
        <sz val="10"/>
        <rFont val="Arial"/>
        <family val="2"/>
      </rPr>
      <t>1)</t>
    </r>
  </si>
  <si>
    <r>
      <t>Sonstige Gase</t>
    </r>
    <r>
      <rPr>
        <i/>
        <vertAlign val="superscript"/>
        <sz val="10"/>
        <rFont val="Arial"/>
        <family val="2"/>
      </rPr>
      <t>2)</t>
    </r>
  </si>
  <si>
    <t>1) Einschl. Raffineriegas.</t>
  </si>
  <si>
    <t>2) Stadtgas und Klärgas zur Abgabe an öffentliche Versorgung.</t>
  </si>
  <si>
    <r>
      <t>Kraftwerke, Heizwerke</t>
    </r>
    <r>
      <rPr>
        <i/>
        <vertAlign val="superscript"/>
        <sz val="10"/>
        <rFont val="Arial"/>
        <family val="2"/>
      </rPr>
      <t>2)</t>
    </r>
  </si>
  <si>
    <t>3) Bis 1972 Ferngassaldo (Austausch über Landesgrenzen und Speicherentnahme).</t>
  </si>
  <si>
    <t>1) Bis 1987 einschl. Raffineriegas.</t>
  </si>
  <si>
    <t>4) Einschl. statistische Differenzen; bis 1972 einschl. Speichereinspeisung.</t>
  </si>
  <si>
    <r>
      <t>Verarb. Gewerbe</t>
    </r>
    <r>
      <rPr>
        <i/>
        <vertAlign val="superscript"/>
        <sz val="10"/>
        <rFont val="Arial"/>
        <family val="2"/>
      </rPr>
      <t>1)</t>
    </r>
  </si>
  <si>
    <t>Handel und Kleingew.</t>
  </si>
  <si>
    <t>3) Ab 1994 einschl. industrielle Kleinbetriebe mit i.Allg. unter 20 Beschäftigten.</t>
  </si>
  <si>
    <r>
      <t>Verarb.
Gewerbe</t>
    </r>
    <r>
      <rPr>
        <i/>
        <vertAlign val="superscript"/>
        <sz val="10"/>
        <rFont val="Arial"/>
        <family val="2"/>
      </rPr>
      <t>1)</t>
    </r>
  </si>
  <si>
    <t>3) Einschl. statistische Differenzen.</t>
  </si>
  <si>
    <t>Öffentl. Ein-
richtungen</t>
  </si>
  <si>
    <t>Primärenergieverbrauch von Fertigprodukten</t>
  </si>
  <si>
    <t>Raffinerieproduktion</t>
  </si>
  <si>
    <t>dav. Rohbenzin</t>
  </si>
  <si>
    <r>
      <rPr>
        <sz val="11"/>
        <color theme="0"/>
        <rFont val="Times New Roman"/>
        <family val="1"/>
      </rPr>
      <t>dav.</t>
    </r>
    <r>
      <rPr>
        <sz val="11"/>
        <rFont val="Times New Roman"/>
        <family val="1"/>
      </rPr>
      <t xml:space="preserve"> Heizöl leicht</t>
    </r>
  </si>
  <si>
    <r>
      <rPr>
        <sz val="11"/>
        <color theme="0"/>
        <rFont val="Times New Roman"/>
        <family val="1"/>
      </rPr>
      <t xml:space="preserve">dav. </t>
    </r>
    <r>
      <rPr>
        <sz val="11"/>
        <rFont val="Times New Roman"/>
        <family val="1"/>
      </rPr>
      <t>Heizöl leicht</t>
    </r>
  </si>
  <si>
    <r>
      <rPr>
        <sz val="11"/>
        <color theme="0"/>
        <rFont val="Times New Roman"/>
        <family val="1"/>
      </rPr>
      <t>dar.</t>
    </r>
    <r>
      <rPr>
        <sz val="11"/>
        <rFont val="Times New Roman"/>
        <family val="1"/>
      </rPr>
      <t xml:space="preserve"> Heizöl</t>
    </r>
  </si>
  <si>
    <r>
      <t>Nichtenergetischer Verbrauch</t>
    </r>
    <r>
      <rPr>
        <vertAlign val="superscript"/>
        <sz val="11"/>
        <rFont val="Times New Roman"/>
        <family val="1"/>
      </rPr>
      <t>1)</t>
    </r>
  </si>
  <si>
    <r>
      <rPr>
        <sz val="11"/>
        <color theme="0"/>
        <rFont val="Times New Roman"/>
        <family val="1"/>
      </rPr>
      <t xml:space="preserve">dav. dav. dav. </t>
    </r>
    <r>
      <rPr>
        <sz val="11"/>
        <rFont val="Times New Roman"/>
        <family val="1"/>
      </rPr>
      <t>Wärmekraftwerke der allg. Versorgung, Heizwerke</t>
    </r>
  </si>
  <si>
    <t>dav. Kraftstoffe insgesamt</t>
  </si>
  <si>
    <r>
      <rPr>
        <sz val="11"/>
        <color theme="0"/>
        <rFont val="Times New Roman"/>
        <family val="1"/>
      </rPr>
      <t xml:space="preserve">dav. </t>
    </r>
    <r>
      <rPr>
        <sz val="11"/>
        <rFont val="Times New Roman"/>
        <family val="1"/>
      </rPr>
      <t>Heizöl insgesamt</t>
    </r>
  </si>
  <si>
    <t>Aufkommen insgesamt</t>
  </si>
  <si>
    <r>
      <rPr>
        <sz val="10"/>
        <color theme="0"/>
        <rFont val="Arial"/>
        <family val="2"/>
      </rPr>
      <t xml:space="preserve">dav. </t>
    </r>
    <r>
      <rPr>
        <sz val="10"/>
        <rFont val="Arial"/>
        <family val="2"/>
      </rPr>
      <t>Endenergieverbrauch</t>
    </r>
  </si>
  <si>
    <r>
      <rPr>
        <sz val="10"/>
        <color theme="0"/>
        <rFont val="Arial"/>
        <family val="2"/>
      </rPr>
      <t xml:space="preserve">dav. dav. </t>
    </r>
    <r>
      <rPr>
        <sz val="10"/>
        <rFont val="Arial"/>
        <family val="2"/>
      </rPr>
      <t>Heizöl schwer</t>
    </r>
  </si>
  <si>
    <r>
      <rPr>
        <sz val="10"/>
        <color theme="0"/>
        <rFont val="Arial"/>
        <family val="2"/>
      </rPr>
      <t xml:space="preserve">dav. </t>
    </r>
    <r>
      <rPr>
        <sz val="10"/>
        <rFont val="Arial"/>
        <family val="2"/>
      </rPr>
      <t>dav. Ottokraftstoffe</t>
    </r>
  </si>
  <si>
    <r>
      <rPr>
        <sz val="10"/>
        <color theme="0"/>
        <rFont val="Arial"/>
        <family val="2"/>
      </rPr>
      <t xml:space="preserve">dav. dav. </t>
    </r>
    <r>
      <rPr>
        <sz val="10"/>
        <rFont val="Arial"/>
        <family val="2"/>
      </rPr>
      <t>Dieselkraftstoffe</t>
    </r>
  </si>
  <si>
    <r>
      <rPr>
        <sz val="10"/>
        <color theme="0"/>
        <rFont val="Arial"/>
        <family val="2"/>
      </rPr>
      <t xml:space="preserve">dav. dav. </t>
    </r>
    <r>
      <rPr>
        <sz val="10"/>
        <rFont val="Arial"/>
        <family val="2"/>
      </rPr>
      <t>Heizöl leicht</t>
    </r>
  </si>
  <si>
    <r>
      <rPr>
        <sz val="10"/>
        <color theme="0"/>
        <rFont val="Arial"/>
        <family val="2"/>
      </rPr>
      <t xml:space="preserve">dav. </t>
    </r>
    <r>
      <rPr>
        <sz val="10"/>
        <rFont val="Arial"/>
        <family val="2"/>
      </rPr>
      <t>Braunkohlen</t>
    </r>
  </si>
  <si>
    <r>
      <rPr>
        <sz val="10"/>
        <color theme="0"/>
        <rFont val="Arial"/>
        <family val="2"/>
      </rPr>
      <t xml:space="preserve">dav. </t>
    </r>
    <r>
      <rPr>
        <sz val="10"/>
        <rFont val="Arial"/>
        <family val="2"/>
      </rPr>
      <t>Mineralöle und Mineralölprodukte</t>
    </r>
  </si>
  <si>
    <r>
      <rPr>
        <sz val="10"/>
        <color theme="0"/>
        <rFont val="Arial"/>
        <family val="2"/>
      </rPr>
      <t xml:space="preserve">dav. </t>
    </r>
    <r>
      <rPr>
        <sz val="10"/>
        <rFont val="Arial"/>
        <family val="2"/>
      </rPr>
      <t>Gase</t>
    </r>
  </si>
  <si>
    <r>
      <rPr>
        <sz val="10"/>
        <color theme="0"/>
        <rFont val="Arial"/>
        <family val="2"/>
      </rPr>
      <t>dav.</t>
    </r>
    <r>
      <rPr>
        <sz val="10"/>
        <rFont val="Arial"/>
        <family val="2"/>
      </rPr>
      <t xml:space="preserve"> Kernenergie</t>
    </r>
    <r>
      <rPr>
        <vertAlign val="superscript"/>
        <sz val="10"/>
        <rFont val="Arial"/>
        <family val="2"/>
      </rPr>
      <t>1)</t>
    </r>
  </si>
  <si>
    <t>dav. Gewinnung Erdöl (roh) in Bayern</t>
  </si>
  <si>
    <r>
      <rPr>
        <sz val="10"/>
        <color theme="0"/>
        <rFont val="Arial"/>
        <family val="2"/>
      </rPr>
      <t xml:space="preserve">dav. dav. </t>
    </r>
    <r>
      <rPr>
        <sz val="10"/>
        <rFont val="Arial"/>
        <family val="2"/>
      </rPr>
      <t>Gewinnung Erdöl (roh) in Bayern</t>
    </r>
  </si>
  <si>
    <t>dav. Raffinerieeinsatz</t>
  </si>
  <si>
    <r>
      <rPr>
        <sz val="10"/>
        <color theme="0"/>
        <rFont val="Arial"/>
        <family val="2"/>
      </rPr>
      <t xml:space="preserve">dav. </t>
    </r>
    <r>
      <rPr>
        <sz val="10"/>
        <rFont val="Arial"/>
        <family val="2"/>
      </rPr>
      <t>Verluste, Bewertungsdifferenzen</t>
    </r>
  </si>
  <si>
    <r>
      <rPr>
        <sz val="10"/>
        <color theme="0"/>
        <rFont val="Arial"/>
        <family val="2"/>
      </rPr>
      <t xml:space="preserve">dav. </t>
    </r>
    <r>
      <rPr>
        <sz val="10"/>
        <rFont val="Arial"/>
        <family val="2"/>
      </rPr>
      <t>Primärenergieverbrauch von Fertigprodukten</t>
    </r>
  </si>
  <si>
    <t>1) Ohne Erdöl (roh), Recycling.</t>
  </si>
  <si>
    <r>
      <rPr>
        <sz val="10"/>
        <color theme="0"/>
        <rFont val="Arial"/>
        <family val="2"/>
      </rPr>
      <t xml:space="preserve">dav. </t>
    </r>
    <r>
      <rPr>
        <sz val="10"/>
        <rFont val="Arial"/>
        <family val="2"/>
      </rPr>
      <t>Eigenverbrauch der Raffinerien</t>
    </r>
    <r>
      <rPr>
        <vertAlign val="superscript"/>
        <sz val="10"/>
        <rFont val="Arial"/>
        <family val="2"/>
      </rPr>
      <t>2)</t>
    </r>
  </si>
  <si>
    <r>
      <t>dav. Umwandlungseinsatz</t>
    </r>
    <r>
      <rPr>
        <vertAlign val="superscript"/>
        <sz val="10"/>
        <rFont val="Arial"/>
        <family val="2"/>
      </rPr>
      <t>1)</t>
    </r>
  </si>
  <si>
    <t>2) Einschl. Recycling.</t>
  </si>
  <si>
    <r>
      <rPr>
        <sz val="10"/>
        <color theme="0"/>
        <rFont val="Arial"/>
        <family val="2"/>
      </rPr>
      <t xml:space="preserve">dav. </t>
    </r>
    <r>
      <rPr>
        <sz val="10"/>
        <rFont val="Arial"/>
        <family val="2"/>
      </rPr>
      <t>Nichtenergetischer Verbrauch</t>
    </r>
    <r>
      <rPr>
        <vertAlign val="superscript"/>
        <sz val="10"/>
        <rFont val="Arial"/>
        <family val="2"/>
      </rPr>
      <t>5)</t>
    </r>
  </si>
  <si>
    <t>5) Einschl. statistische Differenzen.</t>
  </si>
  <si>
    <t>Haushalte und übrige</t>
  </si>
  <si>
    <r>
      <t>Verbraucher</t>
    </r>
    <r>
      <rPr>
        <vertAlign val="superscript"/>
        <sz val="10"/>
        <rFont val="Arial"/>
        <family val="2"/>
      </rPr>
      <t>4)</t>
    </r>
  </si>
  <si>
    <r>
      <t>Gewerbe</t>
    </r>
    <r>
      <rPr>
        <vertAlign val="superscript"/>
        <sz val="10"/>
        <rFont val="Arial"/>
        <family val="2"/>
      </rPr>
      <t>3)</t>
    </r>
  </si>
  <si>
    <t>Verarbeitendes</t>
  </si>
  <si>
    <t>dav. Lieferungen</t>
  </si>
  <si>
    <r>
      <t>Verluste</t>
    </r>
    <r>
      <rPr>
        <vertAlign val="superscript"/>
        <sz val="11"/>
        <rFont val="Times New Roman"/>
        <family val="1"/>
      </rPr>
      <t>3)</t>
    </r>
  </si>
  <si>
    <r>
      <t>dav. Verarbeitendes Gewerbe</t>
    </r>
    <r>
      <rPr>
        <vertAlign val="superscript"/>
        <sz val="11"/>
        <rFont val="Times New Roman"/>
        <family val="1"/>
      </rPr>
      <t>4)</t>
    </r>
  </si>
  <si>
    <r>
      <rPr>
        <sz val="11"/>
        <color theme="0"/>
        <rFont val="Times New Roman"/>
        <family val="1"/>
      </rPr>
      <t>dav.</t>
    </r>
    <r>
      <rPr>
        <sz val="11"/>
        <rFont val="Times New Roman"/>
        <family val="1"/>
      </rPr>
      <t xml:space="preserve"> Kraftwerke, Heizwerke</t>
    </r>
    <r>
      <rPr>
        <vertAlign val="superscript"/>
        <sz val="11"/>
        <rFont val="Times New Roman"/>
        <family val="1"/>
      </rPr>
      <t>5)</t>
    </r>
  </si>
  <si>
    <r>
      <rPr>
        <sz val="10"/>
        <color theme="0"/>
        <rFont val="Arial"/>
        <family val="2"/>
      </rPr>
      <t>dav.</t>
    </r>
    <r>
      <rPr>
        <sz val="10"/>
        <rFont val="Arial"/>
        <family val="2"/>
      </rPr>
      <t xml:space="preserve"> dav. Gewinnung</t>
    </r>
  </si>
  <si>
    <r>
      <rPr>
        <sz val="10"/>
        <color theme="0"/>
        <rFont val="Arial"/>
        <family val="2"/>
      </rPr>
      <t xml:space="preserve">dav. dav. </t>
    </r>
    <r>
      <rPr>
        <sz val="10"/>
        <rFont val="Arial"/>
        <family val="2"/>
      </rPr>
      <t>Bezüge</t>
    </r>
  </si>
  <si>
    <r>
      <rPr>
        <sz val="10"/>
        <color theme="0"/>
        <rFont val="Arial"/>
        <family val="2"/>
      </rPr>
      <t>dav. dav.</t>
    </r>
    <r>
      <rPr>
        <sz val="10"/>
        <rFont val="Arial"/>
        <family val="2"/>
      </rPr>
      <t xml:space="preserve"> Speicherentnahme</t>
    </r>
    <r>
      <rPr>
        <vertAlign val="superscript"/>
        <sz val="10"/>
        <rFont val="Arial"/>
        <family val="2"/>
      </rPr>
      <t>1)</t>
    </r>
  </si>
  <si>
    <r>
      <rPr>
        <sz val="10"/>
        <color theme="0"/>
        <rFont val="Arial"/>
        <family val="2"/>
      </rPr>
      <t xml:space="preserve">dav. </t>
    </r>
    <r>
      <rPr>
        <sz val="10"/>
        <rFont val="Arial"/>
        <family val="2"/>
      </rPr>
      <t>Sonstige Gase</t>
    </r>
  </si>
  <si>
    <r>
      <rPr>
        <sz val="10"/>
        <color theme="0"/>
        <rFont val="Arial"/>
        <family val="2"/>
      </rPr>
      <t xml:space="preserve">dav. </t>
    </r>
    <r>
      <rPr>
        <sz val="10"/>
        <rFont val="Arial"/>
        <family val="2"/>
      </rPr>
      <t>Speichereinspeisung</t>
    </r>
    <r>
      <rPr>
        <vertAlign val="superscript"/>
        <sz val="10"/>
        <rFont val="Arial"/>
        <family val="2"/>
      </rPr>
      <t>1)</t>
    </r>
  </si>
  <si>
    <r>
      <rPr>
        <sz val="10"/>
        <color theme="0"/>
        <rFont val="Arial"/>
        <family val="2"/>
      </rPr>
      <t xml:space="preserve">dav. </t>
    </r>
    <r>
      <rPr>
        <sz val="10"/>
        <rFont val="Arial"/>
        <family val="2"/>
      </rPr>
      <t>Verluste</t>
    </r>
    <r>
      <rPr>
        <vertAlign val="superscript"/>
        <sz val="10"/>
        <rFont val="Arial"/>
        <family val="2"/>
      </rPr>
      <t>2)</t>
    </r>
  </si>
  <si>
    <r>
      <rPr>
        <sz val="10"/>
        <color theme="0"/>
        <rFont val="Arial"/>
        <family val="2"/>
      </rPr>
      <t xml:space="preserve">dav. </t>
    </r>
    <r>
      <rPr>
        <sz val="10"/>
        <rFont val="Arial"/>
        <family val="2"/>
      </rPr>
      <t>Verarbeitendes Gewerbe</t>
    </r>
    <r>
      <rPr>
        <vertAlign val="superscript"/>
        <sz val="10"/>
        <rFont val="Arial"/>
        <family val="2"/>
      </rPr>
      <t>3)</t>
    </r>
  </si>
  <si>
    <r>
      <rPr>
        <sz val="10"/>
        <color theme="0"/>
        <rFont val="Arial"/>
        <family val="2"/>
      </rPr>
      <t>dav.</t>
    </r>
    <r>
      <rPr>
        <sz val="10"/>
        <rFont val="Arial"/>
        <family val="2"/>
      </rPr>
      <t xml:space="preserve"> Haushalte</t>
    </r>
  </si>
  <si>
    <r>
      <rPr>
        <sz val="10"/>
        <color theme="0"/>
        <rFont val="Arial"/>
        <family val="2"/>
      </rPr>
      <t xml:space="preserve">dav. </t>
    </r>
    <r>
      <rPr>
        <sz val="10"/>
        <rFont val="Arial"/>
        <family val="2"/>
      </rPr>
      <t>Kraftwerke, Heizwerke</t>
    </r>
    <r>
      <rPr>
        <vertAlign val="superscript"/>
        <sz val="10"/>
        <rFont val="Arial"/>
        <family val="2"/>
      </rPr>
      <t>4)</t>
    </r>
  </si>
  <si>
    <r>
      <rPr>
        <sz val="10"/>
        <color theme="0"/>
        <rFont val="Arial"/>
        <family val="2"/>
      </rPr>
      <t>dav.</t>
    </r>
    <r>
      <rPr>
        <sz val="10"/>
        <rFont val="Arial"/>
        <family val="2"/>
      </rPr>
      <t xml:space="preserve"> Sonstige Verbraucher</t>
    </r>
  </si>
  <si>
    <r>
      <rPr>
        <sz val="10"/>
        <color theme="0"/>
        <rFont val="Arial"/>
        <family val="2"/>
      </rPr>
      <t>dav.</t>
    </r>
    <r>
      <rPr>
        <sz val="10"/>
        <rFont val="Arial"/>
        <family val="2"/>
      </rPr>
      <t xml:space="preserve"> Öfftentliche Einrichtungen</t>
    </r>
  </si>
  <si>
    <r>
      <rPr>
        <sz val="10"/>
        <color theme="0"/>
        <rFont val="Arial"/>
        <family val="2"/>
      </rPr>
      <t>dav.</t>
    </r>
    <r>
      <rPr>
        <sz val="10"/>
        <rFont val="Arial"/>
        <family val="2"/>
      </rPr>
      <t xml:space="preserve"> Handel und Gewerbe</t>
    </r>
  </si>
  <si>
    <r>
      <t>Übrige</t>
    </r>
    <r>
      <rPr>
        <vertAlign val="superscript"/>
        <sz val="10"/>
        <rFont val="Arial"/>
        <family val="2"/>
      </rPr>
      <t>3)</t>
    </r>
  </si>
  <si>
    <r>
      <t>Stromerzeugungsanlagen des Verarb. Gewerbes</t>
    </r>
    <r>
      <rPr>
        <vertAlign val="superscript"/>
        <sz val="10"/>
        <rFont val="Arial"/>
        <family val="2"/>
      </rPr>
      <t>1)</t>
    </r>
  </si>
  <si>
    <t>Stromerzeugungsanlagen für die allgemeine Versorgung</t>
  </si>
  <si>
    <t>Erneuerbare</t>
  </si>
  <si>
    <t>Übrige Energieträger</t>
  </si>
  <si>
    <t>PEV Bayern</t>
  </si>
  <si>
    <r>
      <rPr>
        <sz val="11"/>
        <color theme="0"/>
        <rFont val="Times New Roman"/>
        <family val="1"/>
      </rPr>
      <t xml:space="preserve">dar. </t>
    </r>
    <r>
      <rPr>
        <sz val="11"/>
        <rFont val="Times New Roman"/>
        <family val="1"/>
      </rPr>
      <t>Wasserkraft</t>
    </r>
    <r>
      <rPr>
        <vertAlign val="superscript"/>
        <sz val="11"/>
        <rFont val="Times New Roman"/>
        <family val="1"/>
      </rPr>
      <t>3)</t>
    </r>
  </si>
  <si>
    <r>
      <rPr>
        <sz val="11"/>
        <color theme="0"/>
        <rFont val="Times New Roman"/>
        <family val="1"/>
      </rPr>
      <t xml:space="preserve">dar. </t>
    </r>
    <r>
      <rPr>
        <sz val="11"/>
        <rFont val="Times New Roman"/>
        <family val="1"/>
      </rPr>
      <t>Hausmüll</t>
    </r>
    <r>
      <rPr>
        <vertAlign val="superscript"/>
        <sz val="11"/>
        <rFont val="Times New Roman"/>
        <family val="1"/>
      </rPr>
      <t>4)</t>
    </r>
  </si>
  <si>
    <t>4) Nur Erzeugung aus biogenem Anteil des Hausmülls (ca. 50%).</t>
  </si>
  <si>
    <r>
      <t>Bruttostromerzeugung in Bayern</t>
    </r>
    <r>
      <rPr>
        <i/>
        <vertAlign val="superscript"/>
        <sz val="10"/>
        <rFont val="Arial"/>
        <family val="2"/>
      </rPr>
      <t>1)</t>
    </r>
  </si>
  <si>
    <t>1) Zu Vergleichszwecken mit der Bundesebene orientieren sich die Energieträgeraufteilung und die Einheit (Mrd kWh) an den Vorgaben der AG Energiebilanzen e.V.</t>
  </si>
  <si>
    <t>Mineralöl-
produkte</t>
  </si>
  <si>
    <t>Übrige Energie-träger</t>
  </si>
  <si>
    <t>Erneuer-bare</t>
  </si>
  <si>
    <t>Wasser-kraft</t>
  </si>
  <si>
    <r>
      <t>Steinkohlen</t>
    </r>
    <r>
      <rPr>
        <i/>
        <vertAlign val="superscript"/>
        <sz val="10"/>
        <rFont val="Arial"/>
        <family val="2"/>
      </rPr>
      <t>2)</t>
    </r>
  </si>
  <si>
    <t>nachrichtlich: Bruttostromerzeugung aus</t>
  </si>
  <si>
    <t>2) 1997 bis 2002 einschl. Petrolkoks.</t>
  </si>
  <si>
    <r>
      <rPr>
        <sz val="9"/>
        <color theme="0"/>
        <rFont val="Times New Roman"/>
        <family val="1"/>
      </rPr>
      <t xml:space="preserve">1) </t>
    </r>
    <r>
      <rPr>
        <sz val="9"/>
        <rFont val="Times New Roman"/>
        <family val="1"/>
      </rPr>
      <t>ab 2000 einschl. Kraftwerke der DB Energie AG.</t>
    </r>
  </si>
  <si>
    <r>
      <t>SO</t>
    </r>
    <r>
      <rPr>
        <i/>
        <vertAlign val="subscript"/>
        <sz val="10"/>
        <rFont val="Arial"/>
        <family val="2"/>
      </rPr>
      <t>2</t>
    </r>
    <r>
      <rPr>
        <i/>
        <sz val="10"/>
        <rFont val="Arial"/>
        <family val="2"/>
      </rPr>
      <t>-Emissionen insgesamt</t>
    </r>
  </si>
  <si>
    <r>
      <t>NO</t>
    </r>
    <r>
      <rPr>
        <i/>
        <vertAlign val="subscript"/>
        <sz val="10"/>
        <rFont val="Arial"/>
        <family val="2"/>
      </rPr>
      <t>2</t>
    </r>
    <r>
      <rPr>
        <i/>
        <sz val="10"/>
        <rFont val="Arial"/>
        <family val="2"/>
      </rPr>
      <t>-Emissionen insgesamt</t>
    </r>
  </si>
  <si>
    <r>
      <t>CO</t>
    </r>
    <r>
      <rPr>
        <i/>
        <vertAlign val="subscript"/>
        <sz val="10"/>
        <rFont val="Arial"/>
        <family val="2"/>
      </rPr>
      <t>2</t>
    </r>
    <r>
      <rPr>
        <i/>
        <sz val="10"/>
        <rFont val="Arial"/>
        <family val="2"/>
      </rPr>
      <t>-Emissionen insgesamt</t>
    </r>
  </si>
  <si>
    <r>
      <t>SO</t>
    </r>
    <r>
      <rPr>
        <i/>
        <vertAlign val="subscript"/>
        <sz val="10"/>
        <rFont val="Arial"/>
        <family val="2"/>
      </rPr>
      <t>2</t>
    </r>
    <r>
      <rPr>
        <i/>
        <sz val="10"/>
        <rFont val="Arial"/>
        <family val="2"/>
      </rPr>
      <t>-Emissionen pro erzeugter kWh</t>
    </r>
  </si>
  <si>
    <r>
      <t>NO</t>
    </r>
    <r>
      <rPr>
        <i/>
        <vertAlign val="subscript"/>
        <sz val="10"/>
        <rFont val="Arial"/>
        <family val="2"/>
      </rPr>
      <t>2</t>
    </r>
    <r>
      <rPr>
        <i/>
        <sz val="10"/>
        <rFont val="Arial"/>
        <family val="2"/>
      </rPr>
      <t>-Emissionen pro erzeugter kWh</t>
    </r>
  </si>
  <si>
    <r>
      <t>CO</t>
    </r>
    <r>
      <rPr>
        <i/>
        <vertAlign val="subscript"/>
        <sz val="10"/>
        <rFont val="Arial"/>
        <family val="2"/>
      </rPr>
      <t>2</t>
    </r>
    <r>
      <rPr>
        <i/>
        <sz val="10"/>
        <rFont val="Arial"/>
        <family val="2"/>
      </rPr>
      <t>-Emissionen pro erzeugter kWh</t>
    </r>
  </si>
  <si>
    <r>
      <t>2009</t>
    </r>
    <r>
      <rPr>
        <vertAlign val="superscript"/>
        <sz val="11"/>
        <rFont val="Times New Roman"/>
        <family val="1"/>
      </rPr>
      <t>2)</t>
    </r>
  </si>
  <si>
    <t>2) Erhebung zu den "Emissionen der Kraft- und Heizwerke in Bayern" wird seit 2008 nur noch alle drei Jahre durchgeführt.</t>
  </si>
  <si>
    <t>3) Einschl. Pumpspeicher.</t>
  </si>
  <si>
    <r>
      <t>Wasserkraft</t>
    </r>
    <r>
      <rPr>
        <i/>
        <vertAlign val="superscript"/>
        <sz val="10"/>
        <rFont val="Arial"/>
        <family val="2"/>
      </rPr>
      <t>3)</t>
    </r>
  </si>
  <si>
    <t>3) Ab 1998 einschl. Pumpspeicher. Für die Vorjahre wegen mangelnder statistischer Unterlagen fraglich.</t>
  </si>
  <si>
    <t>2) Einschl. Erdgas, Biogas, Deponiegas.</t>
  </si>
  <si>
    <r>
      <t>Mineralöle und
Mineralöl-produkte</t>
    </r>
    <r>
      <rPr>
        <i/>
        <vertAlign val="superscript"/>
        <sz val="10"/>
        <rFont val="Arial"/>
        <family val="2"/>
      </rPr>
      <t>1)</t>
    </r>
  </si>
  <si>
    <t>Mineralöle und
Mineralöl-produkte</t>
  </si>
  <si>
    <r>
      <t>Sonstige Energie-träger</t>
    </r>
    <r>
      <rPr>
        <i/>
        <vertAlign val="superscript"/>
        <sz val="10"/>
        <rFont val="Arial"/>
        <family val="2"/>
      </rPr>
      <t>2)</t>
    </r>
  </si>
  <si>
    <t>2) Dar. nicht biogene Abfälle.</t>
  </si>
  <si>
    <r>
      <rPr>
        <sz val="11"/>
        <color theme="0"/>
        <rFont val="Times New Roman"/>
        <family val="1"/>
      </rPr>
      <t>dav. dav. dav.</t>
    </r>
    <r>
      <rPr>
        <sz val="11"/>
        <rFont val="Times New Roman"/>
        <family val="1"/>
      </rPr>
      <t xml:space="preserve"> Haushalte und übrige Verbraucher</t>
    </r>
  </si>
  <si>
    <t>Haushalte und übrige Ver-braucher</t>
  </si>
  <si>
    <r>
      <t>Verarbeitendes Gewerbe</t>
    </r>
    <r>
      <rPr>
        <i/>
        <vertAlign val="superscript"/>
        <sz val="10"/>
        <rFont val="Arial"/>
        <family val="2"/>
      </rPr>
      <t>1)</t>
    </r>
  </si>
  <si>
    <t>1) Ohne Gesamteinsätze für Stromerzeugung. Ab 1995 nur noch Ausweis des Verbrauchs der Betriebe mit i.Allg. 20 und mehr Beschäftigten.</t>
  </si>
  <si>
    <t xml:space="preserve">2) Ab 1995 einschl. des Verbrauchs der industriellen Kleinbetriebe mit i.Allg. unter 20 Beschäftigten. </t>
  </si>
  <si>
    <r>
      <t>Mineralöle und  Mineralölprodukte</t>
    </r>
    <r>
      <rPr>
        <i/>
        <vertAlign val="superscript"/>
        <sz val="6"/>
        <rFont val="AGaramond"/>
      </rPr>
      <t>1)</t>
    </r>
  </si>
  <si>
    <r>
      <t>Heizwerke</t>
    </r>
    <r>
      <rPr>
        <vertAlign val="superscript"/>
        <sz val="7"/>
        <rFont val="AGaramond"/>
      </rPr>
      <t>2)</t>
    </r>
  </si>
  <si>
    <r>
      <t>Heizwerke</t>
    </r>
    <r>
      <rPr>
        <vertAlign val="superscript"/>
        <sz val="7"/>
        <rFont val="AGaramond"/>
      </rPr>
      <t>3)</t>
    </r>
  </si>
  <si>
    <r>
      <t>Verarbeitendes Gewerbe insgesamt</t>
    </r>
    <r>
      <rPr>
        <vertAlign val="superscript"/>
        <sz val="7"/>
        <rFont val="AGaramond"/>
      </rPr>
      <t xml:space="preserve">4) </t>
    </r>
  </si>
  <si>
    <r>
      <t>Haushalte und übrige Verbraucher</t>
    </r>
    <r>
      <rPr>
        <vertAlign val="superscript"/>
        <sz val="7"/>
        <rFont val="AGaramond"/>
      </rPr>
      <t>5)</t>
    </r>
  </si>
  <si>
    <t>3) Werte teilweise geschätzt.</t>
  </si>
  <si>
    <r>
      <t>Heizöl</t>
    </r>
    <r>
      <rPr>
        <i/>
        <vertAlign val="superscript"/>
        <sz val="10"/>
        <rFont val="Arial"/>
        <family val="2"/>
      </rPr>
      <t>1)</t>
    </r>
  </si>
  <si>
    <t xml:space="preserve">1) Werte teilweise geschätzt. </t>
  </si>
  <si>
    <t>1) Einschl. Einspeisung in die Netze der allgemeinen Versorgung.</t>
  </si>
  <si>
    <r>
      <t>Erneuerbare Energie-träger</t>
    </r>
    <r>
      <rPr>
        <i/>
        <vertAlign val="superscript"/>
        <sz val="10"/>
        <rFont val="Arial"/>
        <family val="2"/>
      </rPr>
      <t>3)</t>
    </r>
  </si>
  <si>
    <t>Sonst. Ver-
braucher</t>
  </si>
  <si>
    <r>
      <t>Sonst. Ver-
braucher</t>
    </r>
    <r>
      <rPr>
        <i/>
        <vertAlign val="superscript"/>
        <sz val="10"/>
        <rFont val="Arial"/>
        <family val="2"/>
      </rPr>
      <t>3)</t>
    </r>
  </si>
  <si>
    <t>Daten für Schaubilder und Energieflussbild</t>
  </si>
  <si>
    <t>Haushalte und übr. Verbraucher</t>
  </si>
  <si>
    <r>
      <t>Haushalte und übr. Verbraucher</t>
    </r>
    <r>
      <rPr>
        <i/>
        <vertAlign val="superscript"/>
        <sz val="10"/>
        <rFont val="Arial"/>
        <family val="2"/>
      </rPr>
      <t>2)</t>
    </r>
  </si>
  <si>
    <t>3) Einschl. industrielle Strom-/Wärmeerzeugungsanlagen; einschl. Energieverbrauch im Umwandlungsbereich.</t>
  </si>
  <si>
    <t>Abschnitt 2: Gase</t>
  </si>
  <si>
    <t>Kapitel A: Erläuterungen zur Energiebilanz</t>
  </si>
  <si>
    <t>Kapitel B: Energiebilanz Bayern</t>
  </si>
  <si>
    <t>Kapitel C: Struktur des Primär- und Endenergieverbrauchs</t>
  </si>
  <si>
    <t>In den nachfolgenden Tabellen sind Rundungsdifferenzen in den Summen möglich.</t>
  </si>
  <si>
    <t> Kohle (roh)</t>
  </si>
  <si>
    <t> Briketts</t>
  </si>
  <si>
    <t> Koks u.a. Stein-  kohlenprodukte</t>
  </si>
  <si>
    <t> Hartbraunkohle</t>
  </si>
  <si>
    <t> Briketts u.a.  Braunkohlen-  produkte</t>
  </si>
  <si>
    <t> Erdöl   (roh)</t>
  </si>
  <si>
    <t> Rohbenzin</t>
  </si>
  <si>
    <t> Ottokraftstoffe</t>
  </si>
  <si>
    <t> Dieselkraftstoffe</t>
  </si>
  <si>
    <t> Flugturbinen-  kraftstoffe</t>
  </si>
  <si>
    <t> Heizöl leicht</t>
  </si>
  <si>
    <t> Heizöl schwer</t>
  </si>
  <si>
    <t> Petrolkoks</t>
  </si>
  <si>
    <t> Andere  Mineralöl-  produkte</t>
  </si>
  <si>
    <t> Flüssiggas</t>
  </si>
  <si>
    <t> Raffineriegas</t>
  </si>
  <si>
    <t> Kokereigas,  Stadtgas</t>
  </si>
  <si>
    <t> Erdgas</t>
  </si>
  <si>
    <t> Wasserkraft</t>
  </si>
  <si>
    <t> Klärgas und  andere Biogase</t>
  </si>
  <si>
    <t> Feste Biomasse</t>
  </si>
  <si>
    <t> Abfälle</t>
  </si>
  <si>
    <t> Sonstige</t>
  </si>
  <si>
    <t> Kernenergie</t>
  </si>
  <si>
    <t> Strom</t>
  </si>
  <si>
    <t> Fernwärme</t>
  </si>
  <si>
    <t> Energieträger  insgesamt</t>
  </si>
  <si>
    <t> Zeile</t>
  </si>
  <si>
    <t>2) Einschl. Einsatz für ungekoppelte Wärmeerzeugung in HKW.</t>
  </si>
  <si>
    <t>3) Einschl. ungekoppelte Wärmeerzeugung in HKW.</t>
  </si>
  <si>
    <t>5) Darunter Gewerbe, Handel, Dienstleistungen.</t>
  </si>
  <si>
    <r>
      <t> Zeile</t>
    </r>
    <r>
      <rPr>
        <i/>
        <vertAlign val="superscript"/>
        <sz val="7"/>
        <rFont val="Arial"/>
        <family val="2"/>
      </rPr>
      <t>1)</t>
    </r>
  </si>
  <si>
    <t> Klärgas</t>
  </si>
  <si>
    <t> Biogene Abfälle</t>
  </si>
  <si>
    <t> Biogas</t>
  </si>
  <si>
    <t> Flüssige
 biogene 
 Stoffe</t>
  </si>
  <si>
    <t>1) Nummerierung entspricht Aufbau der Energiebilanz Bayern - Tabellen A bis C.</t>
  </si>
  <si>
    <t xml:space="preserve">3) Einschl. ungekoppelte Wärmeerzeugung in HKW.
</t>
  </si>
  <si>
    <r>
      <t xml:space="preserve">1) Werte teilweise geschätzt.
</t>
    </r>
    <r>
      <rPr>
        <vertAlign val="superscript"/>
        <sz val="7"/>
        <rFont val="Times New Roman"/>
        <family val="1"/>
      </rPr>
      <t/>
    </r>
  </si>
  <si>
    <r>
      <t>Mineralöle und Mineralölprodukte</t>
    </r>
    <r>
      <rPr>
        <vertAlign val="superscript"/>
        <sz val="11"/>
        <rFont val="Times New Roman"/>
        <family val="1"/>
      </rPr>
      <t>2)</t>
    </r>
  </si>
  <si>
    <r>
      <t>Sonstige Energieträger</t>
    </r>
    <r>
      <rPr>
        <vertAlign val="superscript"/>
        <sz val="11"/>
        <rFont val="Times New Roman"/>
        <family val="1"/>
      </rPr>
      <t>3)</t>
    </r>
  </si>
  <si>
    <r>
      <t>2) Einschl. Flüssiggas und Raffineriegas.</t>
    </r>
    <r>
      <rPr>
        <vertAlign val="superscript"/>
        <sz val="9"/>
        <rFont val="Times New Roman"/>
        <family val="1"/>
      </rPr>
      <t/>
    </r>
  </si>
  <si>
    <t>3) Dar. Abfälle (nicht biogen), Fernwärme.</t>
  </si>
  <si>
    <t>3) Brennholz und Brenntorf; historische statistische Unterlagen weisen für 1970 "– = nichts vorhanden" aus.</t>
  </si>
  <si>
    <t>1) Die Unterschiede in den Jahren 1950 bis 1965 zwischen den Summen der einzelnen Verbrauchssektoren und dem Gesamtverbrauch beruhen auf unvollständigen statistischen Unterlagen.</t>
  </si>
  <si>
    <t>1 000 t</t>
  </si>
  <si>
    <t>1 000 t SKE</t>
  </si>
  <si>
    <r>
      <t>1) Bilanzerstellung erfolgte gemäß Berechnungsmethodik des Länderarbeitskreises Energiebilanzen auf Basis der vom Umweltbundesamt verwendeten CO</t>
    </r>
    <r>
      <rPr>
        <vertAlign val="subscript"/>
        <sz val="9"/>
        <rFont val="Times New Roman"/>
        <family val="1"/>
      </rPr>
      <t>2</t>
    </r>
    <r>
      <rPr>
        <sz val="9"/>
        <rFont val="Times New Roman"/>
        <family val="1"/>
      </rPr>
      <t>-Faktoren.</t>
    </r>
  </si>
  <si>
    <r>
      <t>Mineralöle</t>
    </r>
    <r>
      <rPr>
        <i/>
        <vertAlign val="superscript"/>
        <sz val="10"/>
        <rFont val="Arial"/>
        <family val="2"/>
      </rPr>
      <t>3)</t>
    </r>
  </si>
  <si>
    <r>
      <t>Endenergieverbrauch</t>
    </r>
    <r>
      <rPr>
        <vertAlign val="superscript"/>
        <sz val="10"/>
        <rFont val="Times New Roman"/>
        <family val="1"/>
      </rPr>
      <t>4)</t>
    </r>
  </si>
  <si>
    <t>Wärmekraftwerke der allg. Versorgung (ohne KWK)</t>
  </si>
  <si>
    <t>Wärmekraftwerke der allg. Versorgung (nur KWK)</t>
  </si>
  <si>
    <r>
      <rPr>
        <sz val="11"/>
        <color theme="0"/>
        <rFont val="Times"/>
        <family val="1"/>
      </rPr>
      <t xml:space="preserve">dav. </t>
    </r>
    <r>
      <rPr>
        <sz val="11"/>
        <rFont val="Times"/>
        <family val="1"/>
      </rPr>
      <t>Heizöl</t>
    </r>
    <r>
      <rPr>
        <vertAlign val="superscript"/>
        <sz val="11"/>
        <rFont val="Times"/>
        <family val="1"/>
      </rPr>
      <t>2)</t>
    </r>
  </si>
  <si>
    <t>2) Werte teilweise geschätzt.</t>
  </si>
  <si>
    <t>2) Der Nettoverbrauch ergibt sich aus dem Bruttoverbrauch abzüglich Eigenverbrauch bei der Erzeugung, Pumpstromverbrauch, Leitungsverluste und Bewertungsdifferenzen.</t>
  </si>
  <si>
    <t>1 000 t</t>
  </si>
  <si>
    <r>
      <t>1) Stickstoffoxide angegeben als NO</t>
    </r>
    <r>
      <rPr>
        <vertAlign val="subscript"/>
        <sz val="9"/>
        <rFont val="Times New Roman"/>
        <family val="1"/>
      </rPr>
      <t>2</t>
    </r>
    <r>
      <rPr>
        <sz val="9"/>
        <rFont val="Times New Roman"/>
        <family val="1"/>
      </rPr>
      <t>.</t>
    </r>
  </si>
  <si>
    <t>5) Nur Anlagen der allgemeinen Versorgung, d.h. ohne industrielle Strom-/Wärmeerzeugungsanlagen; einschl. Umwandlungseinsatz der Sonstigen Energieerzeuger.</t>
  </si>
  <si>
    <t>4) Einschl. industrielle Strom-/Wärmeerzeugungsanlagen; einschl. E.-Verbrauch im Umwandlungsbereich.</t>
  </si>
  <si>
    <t>2) Nur Anlagen der allgemeinen Versorgung, d.h. ohne industrielle Strom-/Wärmeerzeugungsanlagen; einschl. Umwandlungseinsatz der Sonstigen Energieerzeuger.</t>
  </si>
  <si>
    <t>4) Nur Anlagen der allgemeinen Versorgung, d.h. ohne industrielle Strom-/Wärmeerzeugungsanlagen; einschl. Umwandlungseinsatz der Sonstigen Energieerzeuger.</t>
  </si>
  <si>
    <t>1) Einschl. industrielle Strom-/Wärmeerzeugungsanlagen; einschl. E.-Verbrauch im Umwandlungsbereich.</t>
  </si>
  <si>
    <t>1) Einschl. industrielle Strom-/Wärmeerzeugungsanlagen; einschl. E.-Verbrauch im Umwandlungsbereich; ab 1994 ohne industrielle Kleinbetriebe mit i.Allg. unter 20 Beschäftigten.</t>
  </si>
  <si>
    <t>1) Einschl. industrielle Strom-/Wärmeerzeugungsanlagen; einschl. E.-Verbrauch im Umwandlungsbereich; ohne industrielle Kleinbetriebe mit i.Allg. unter 20 Beschäftigten.</t>
  </si>
  <si>
    <t>3) Einschl. industrielle Kleinbetriebe mit i.Allg. unter 20 Beschäftigten.</t>
  </si>
  <si>
    <t>3) Eine eindeutige Umrechnung in Volumeneinheiten ist wegen des unterschiedlichen Energiegehaltes von Erdgas aus verschiedenen Fördergebieten nur eingeschränkt möglich;</t>
  </si>
  <si>
    <t>Briketts u.a. Braunkohlen-
produkte</t>
  </si>
  <si>
    <r>
      <t>Koks u.a. Steinkohlen-
produkte</t>
    </r>
    <r>
      <rPr>
        <i/>
        <vertAlign val="superscript"/>
        <sz val="10"/>
        <rFont val="Arial"/>
        <family val="2"/>
      </rPr>
      <t>2)</t>
    </r>
  </si>
  <si>
    <r>
      <rPr>
        <sz val="10"/>
        <color theme="0"/>
        <rFont val="Arial"/>
        <family val="2"/>
      </rPr>
      <t xml:space="preserve">dav. </t>
    </r>
    <r>
      <rPr>
        <sz val="10"/>
        <rFont val="Arial"/>
        <family val="2"/>
      </rPr>
      <t>Erneuerbare Energieträger</t>
    </r>
  </si>
  <si>
    <r>
      <rPr>
        <sz val="10"/>
        <color theme="0"/>
        <rFont val="Arial"/>
        <family val="2"/>
      </rPr>
      <t>dav.</t>
    </r>
    <r>
      <rPr>
        <sz val="10"/>
        <rFont val="Arial"/>
        <family val="2"/>
      </rPr>
      <t xml:space="preserve"> Sonstige Energieträger</t>
    </r>
  </si>
  <si>
    <t>1) Einschl. Stromaustauschsaldo.</t>
  </si>
  <si>
    <t>Weiter mit Seite 2.</t>
  </si>
  <si>
    <r>
      <rPr>
        <sz val="10"/>
        <color theme="0"/>
        <rFont val="Arial"/>
        <family val="2"/>
      </rPr>
      <t xml:space="preserve">dav. dav. </t>
    </r>
    <r>
      <rPr>
        <sz val="10"/>
        <rFont val="Arial"/>
        <family val="2"/>
      </rPr>
      <t>Sonstige Mineralölprodukte</t>
    </r>
  </si>
  <si>
    <r>
      <rPr>
        <sz val="10"/>
        <color theme="0"/>
        <rFont val="Arial"/>
        <family val="2"/>
      </rPr>
      <t xml:space="preserve">dav. </t>
    </r>
    <r>
      <rPr>
        <sz val="10"/>
        <rFont val="Arial"/>
        <family val="2"/>
      </rPr>
      <t>dav. Importiertes Rohöl einschl. Halbfabrikate</t>
    </r>
  </si>
  <si>
    <t>Kontrolle Z. 4 (= Z. 1 + Z. 2 + Z. 3)</t>
  </si>
  <si>
    <t>Kontrolle Z. 7 (= Z. 4 - Z. 5 - Z. 6)</t>
  </si>
  <si>
    <t>Abschnitt 1: Elektrizität</t>
  </si>
  <si>
    <t>Abschnitt 3: Mineralöl</t>
  </si>
  <si>
    <t>Abschnitt 4: Kohle</t>
  </si>
  <si>
    <t>sonstigen Energieerzeuger</t>
  </si>
  <si>
    <t>1) Umwandlungseinsatz und Endenergieverbrauch; ohne Eigenverbrauch im Umwandlungsbereich und ohne nichtenergetischen Verbrauch.</t>
  </si>
  <si>
    <t>Kohle (roh) und Steinkohlen-
briketts</t>
  </si>
  <si>
    <r>
      <t>Koks u.a. Steinkohlen-
produkte</t>
    </r>
    <r>
      <rPr>
        <i/>
        <vertAlign val="superscript"/>
        <sz val="10"/>
        <rFont val="Arial"/>
        <family val="2"/>
      </rPr>
      <t>1)</t>
    </r>
  </si>
  <si>
    <t>4) Einschl. Bergbau und Gewinnung von Steinen und Erden.</t>
  </si>
  <si>
    <r>
      <rPr>
        <sz val="11"/>
        <color theme="0"/>
        <rFont val="Times"/>
        <family val="1"/>
      </rPr>
      <t>dav.</t>
    </r>
    <r>
      <rPr>
        <sz val="11"/>
        <rFont val="Times"/>
        <family val="1"/>
      </rPr>
      <t xml:space="preserve"> Erneuerbare Energieträger</t>
    </r>
  </si>
  <si>
    <t>2) Einschl. Gaskoks.</t>
  </si>
  <si>
    <t>1) Einschl. Gaskoks.</t>
  </si>
  <si>
    <t xml:space="preserve"> </t>
  </si>
  <si>
    <t>Verbrauch in Deutschland Heizöl schwer</t>
  </si>
  <si>
    <t>Verbrauch in Deutschland Heizöl leicht</t>
  </si>
  <si>
    <t>4) Einschl. Bergbau und Gewinnung von Steinen und Erden. Die Aufteilung in die Bereiche basiert ab Bilanzjahr 2008 auf der Klassifikation der Wirtschaftszweige 2008. Daher ist nur eine bedingte Vergleichbarkeit mit zurückliegenden Energiebilanzen gegeben.</t>
  </si>
  <si>
    <t>3) Erzeugung in Lauf- und Speicherwasserkraftwerken sowie Erzeugung aus natürlichem Zufluss in Pumpspeicherkraftwerken.</t>
  </si>
  <si>
    <t xml:space="preserve">                                  -</t>
  </si>
  <si>
    <t>Index
 (1998=100)</t>
  </si>
  <si>
    <t>Abfälle (fossil)
und Andere</t>
  </si>
  <si>
    <t>1) Ab 1995 einschl. des Verbrauchs der industriellen Kleinbetriebe mit i.Allg. unter 20 Beschäftigten.</t>
  </si>
  <si>
    <r>
      <t>PEV Deutschland</t>
    </r>
    <r>
      <rPr>
        <i/>
        <vertAlign val="superscript"/>
        <sz val="10"/>
        <rFont val="Arial"/>
        <family val="2"/>
      </rPr>
      <t>1)</t>
    </r>
  </si>
  <si>
    <r>
      <t>Deutschland</t>
    </r>
    <r>
      <rPr>
        <i/>
        <vertAlign val="superscript"/>
        <sz val="10"/>
        <rFont val="Arial"/>
        <family val="2"/>
      </rPr>
      <t>1)</t>
    </r>
  </si>
  <si>
    <r>
      <t>Bruttostromerzeugung in Deutschland</t>
    </r>
    <r>
      <rPr>
        <i/>
        <vertAlign val="superscript"/>
        <sz val="10"/>
        <rFont val="Arial"/>
        <family val="2"/>
      </rPr>
      <t>1)</t>
    </r>
  </si>
  <si>
    <t>Dieselkraftstoff</t>
  </si>
  <si>
    <t>Ottokraftstoff</t>
  </si>
  <si>
    <t>Feste Biomasse</t>
  </si>
  <si>
    <t>PEV-2. Veränderung von Primärenergieverbrauch (PEV), Energieproduktivität und Energieintensität in Bayern</t>
  </si>
  <si>
    <r>
      <rPr>
        <b/>
        <sz val="11"/>
        <color theme="0"/>
        <rFont val="Arial"/>
        <family val="2"/>
      </rPr>
      <t xml:space="preserve">PEV-6. </t>
    </r>
    <r>
      <rPr>
        <b/>
        <sz val="11"/>
        <color theme="1"/>
        <rFont val="Arial"/>
        <family val="2"/>
      </rPr>
      <t>Umwandlungsverlusten</t>
    </r>
    <r>
      <rPr>
        <b/>
        <sz val="11"/>
        <color theme="0"/>
        <rFont val="Arial"/>
        <family val="2"/>
      </rPr>
      <t xml:space="preserve"> </t>
    </r>
    <r>
      <rPr>
        <b/>
        <sz val="11"/>
        <rFont val="Arial"/>
        <family val="2"/>
      </rPr>
      <t>und nichtenergetischem Verbrauch (Wirkungsgradmethode)</t>
    </r>
  </si>
  <si>
    <r>
      <rPr>
        <sz val="11"/>
        <color theme="0"/>
        <rFont val="Times"/>
        <family val="1"/>
      </rPr>
      <t xml:space="preserve">dav. </t>
    </r>
    <r>
      <rPr>
        <sz val="11"/>
        <rFont val="Times"/>
        <family val="1"/>
      </rPr>
      <t>Haushalte und sonstige Verbraucher</t>
    </r>
  </si>
  <si>
    <r>
      <t xml:space="preserve">dav. </t>
    </r>
    <r>
      <rPr>
        <sz val="11"/>
        <rFont val="Times"/>
        <family val="1"/>
      </rPr>
      <t>dav. ≤ 10 MWh</t>
    </r>
  </si>
  <si>
    <r>
      <rPr>
        <sz val="11"/>
        <color theme="0"/>
        <rFont val="Times"/>
        <family val="1"/>
      </rPr>
      <t>dav. dav.</t>
    </r>
    <r>
      <rPr>
        <sz val="11"/>
        <rFont val="Times"/>
        <family val="1"/>
      </rPr>
      <t xml:space="preserve"> &gt; 10 MWh</t>
    </r>
  </si>
  <si>
    <t>Jahr</t>
  </si>
  <si>
    <t>national</t>
  </si>
  <si>
    <t>international</t>
  </si>
  <si>
    <t>End-verbrauchs-bereich gesamt</t>
  </si>
  <si>
    <t xml:space="preserve">Verkehr </t>
  </si>
  <si>
    <t>Strom-erzeugung</t>
  </si>
  <si>
    <t>Fernwärme-erzeugung</t>
  </si>
  <si>
    <t>Schienen-verkehr</t>
  </si>
  <si>
    <t>Straßen-verkehr</t>
  </si>
  <si>
    <t>Küsten- und Binnen-schifffahrt</t>
  </si>
  <si>
    <t>3) Darunter Gewerbe, Handel, Dienstleistungen</t>
  </si>
  <si>
    <t>1) Sonstige Energieerzeuger, Energieverbrauch im Umwandlungsbereich</t>
  </si>
  <si>
    <t>2) Gewinnung von Steinen und Erden, sonstiger Bergbau, Verarbeitendes Gewerbe</t>
  </si>
  <si>
    <r>
      <t>Sonstige</t>
    </r>
    <r>
      <rPr>
        <i/>
        <vertAlign val="superscript"/>
        <sz val="10"/>
        <color theme="1"/>
        <rFont val="Arial"/>
        <family val="2"/>
      </rPr>
      <t>1)</t>
    </r>
    <r>
      <rPr>
        <i/>
        <sz val="10"/>
        <color theme="1"/>
        <rFont val="Arial"/>
        <family val="2"/>
      </rPr>
      <t>,
Fackel-verluste</t>
    </r>
  </si>
  <si>
    <r>
      <t>Verar-beitendes Gewerbe</t>
    </r>
    <r>
      <rPr>
        <i/>
        <vertAlign val="superscript"/>
        <sz val="10"/>
        <color theme="1"/>
        <rFont val="Arial"/>
        <family val="2"/>
      </rPr>
      <t>2)</t>
    </r>
  </si>
  <si>
    <t>Umwandlungs-bereich gesamt</t>
  </si>
  <si>
    <r>
      <t>in t CO</t>
    </r>
    <r>
      <rPr>
        <i/>
        <vertAlign val="subscript"/>
        <sz val="10"/>
        <rFont val="Arial"/>
        <family val="2"/>
      </rPr>
      <t>2</t>
    </r>
    <r>
      <rPr>
        <i/>
        <sz val="10"/>
        <rFont val="Arial"/>
        <family val="2"/>
      </rPr>
      <t>/EW</t>
    </r>
  </si>
  <si>
    <t>1 000 t/PJ</t>
  </si>
  <si>
    <t>t/EW</t>
  </si>
  <si>
    <t>1) Quelle: Bayerisches Landesamt für Statistik, Länderarbeitskreis Energiebilanzen.</t>
  </si>
  <si>
    <t>2) Quelle: Umweltbundesamt, AG Energiebilanzen e.V., Umweltökonomische Gesamtrechnungen der Länder, eigene Berechnungen.</t>
  </si>
  <si>
    <r>
      <t>CO</t>
    </r>
    <r>
      <rPr>
        <i/>
        <vertAlign val="subscript"/>
        <sz val="10"/>
        <rFont val="Arial"/>
        <family val="2"/>
      </rPr>
      <t>2</t>
    </r>
    <r>
      <rPr>
        <i/>
        <sz val="10"/>
        <rFont val="Arial"/>
        <family val="2"/>
      </rPr>
      <t>-Intensität</t>
    </r>
  </si>
  <si>
    <r>
      <t>CO</t>
    </r>
    <r>
      <rPr>
        <i/>
        <vertAlign val="subscript"/>
        <sz val="10"/>
        <rFont val="Arial"/>
        <family val="2"/>
      </rPr>
      <t>2</t>
    </r>
    <r>
      <rPr>
        <i/>
        <sz val="10"/>
        <rFont val="Arial"/>
        <family val="2"/>
      </rPr>
      <t>-Emission
absolut</t>
    </r>
  </si>
  <si>
    <r>
      <t>CO</t>
    </r>
    <r>
      <rPr>
        <i/>
        <vertAlign val="subscript"/>
        <sz val="10"/>
        <rFont val="Arial"/>
        <family val="2"/>
      </rPr>
      <t>2</t>
    </r>
    <r>
      <rPr>
        <i/>
        <sz val="10"/>
        <rFont val="Arial"/>
        <family val="2"/>
      </rPr>
      <t>-Emission
je Einwohner</t>
    </r>
  </si>
  <si>
    <t xml:space="preserve">2) Einschl. Erdgas, Biogas, Deponiegas. Seit 2003 Erdgas, Biogas, Deponiegas, Klärgas und sonstige hergestellte Gase (ohne Flüssiggas und Raffineriegas). </t>
  </si>
  <si>
    <t>2) Vorläufige Angaben.</t>
  </si>
  <si>
    <r>
      <rPr>
        <sz val="11"/>
        <color theme="0"/>
        <rFont val="Times New Roman"/>
        <family val="1"/>
      </rPr>
      <t xml:space="preserve">dar. </t>
    </r>
    <r>
      <rPr>
        <sz val="11"/>
        <rFont val="Times New Roman"/>
        <family val="1"/>
      </rPr>
      <t>Biomasse</t>
    </r>
    <r>
      <rPr>
        <vertAlign val="superscript"/>
        <sz val="11"/>
        <rFont val="Times New Roman"/>
        <family val="1"/>
      </rPr>
      <t>4)</t>
    </r>
  </si>
  <si>
    <t>4) Brennholz und sonstige feste Biomasse, flüssige biogene Stoffe, Biogas, Klärschlamm.</t>
  </si>
  <si>
    <t>5) Aufteilung gemäß Länderarbeitskreis Energiebilanzen: biogener Anteil von Hausmüll, Siedlungsabfälle 50%, nicht biogener Anteil 50% - Industrie Abfall 100% nicht biogen.</t>
  </si>
  <si>
    <r>
      <rPr>
        <sz val="11"/>
        <color theme="0"/>
        <rFont val="Times New Roman"/>
        <family val="1"/>
      </rPr>
      <t xml:space="preserve">dar. </t>
    </r>
    <r>
      <rPr>
        <sz val="11"/>
        <rFont val="Times New Roman"/>
        <family val="1"/>
      </rPr>
      <t>Abfall (biogen)</t>
    </r>
    <r>
      <rPr>
        <vertAlign val="superscript"/>
        <sz val="11"/>
        <rFont val="Times New Roman"/>
        <family val="1"/>
      </rPr>
      <t>5)</t>
    </r>
  </si>
  <si>
    <r>
      <t>Kapitel D: Struktur und Entwicklung der energiebedingten CO</t>
    </r>
    <r>
      <rPr>
        <b/>
        <vertAlign val="subscript"/>
        <sz val="11"/>
        <rFont val="Times New Roman"/>
        <family val="1"/>
      </rPr>
      <t>2</t>
    </r>
    <r>
      <rPr>
        <b/>
        <sz val="11"/>
        <rFont val="Times New Roman"/>
        <family val="1"/>
      </rPr>
      <t>-Emissionen</t>
    </r>
  </si>
  <si>
    <t>Kapitel E: Situation und Entwicklung bei den einzelnen Energieträgern</t>
  </si>
  <si>
    <r>
      <t>Gase</t>
    </r>
    <r>
      <rPr>
        <i/>
        <vertAlign val="superscript"/>
        <sz val="10"/>
        <rFont val="Arial"/>
        <family val="2"/>
      </rPr>
      <t>3)</t>
    </r>
  </si>
  <si>
    <r>
      <t>Mineralöle
und Mineralöl-
produkte</t>
    </r>
    <r>
      <rPr>
        <i/>
        <vertAlign val="superscript"/>
        <sz val="10"/>
        <rFont val="Arial"/>
        <family val="2"/>
      </rPr>
      <t>2)</t>
    </r>
  </si>
  <si>
    <r>
      <t>Erneuerbare Energie-träger</t>
    </r>
    <r>
      <rPr>
        <i/>
        <vertAlign val="superscript"/>
        <sz val="10"/>
        <rFont val="Arial"/>
        <family val="2"/>
      </rPr>
      <t>4)</t>
    </r>
  </si>
  <si>
    <t>2) Ab 1990 einschl. Flüssiggas und Raffineriegas.</t>
  </si>
  <si>
    <t>3) Bis 1989 einschl. Flüssiggas und Raffineriegas.</t>
  </si>
  <si>
    <t>4) Brennholz und Brenntorf; historische statistische Unterlagen weisen für 1983 bis 1991 "– = nichts vorhanden" aus.</t>
  </si>
  <si>
    <t>2) einschl. Flüssiggas und Raffineriegas.</t>
  </si>
  <si>
    <t>2) Nummerierung entspricht Aufbau der Energiebilanz Bayern.</t>
  </si>
  <si>
    <r>
      <t>CO</t>
    </r>
    <r>
      <rPr>
        <b/>
        <vertAlign val="subscript"/>
        <sz val="11"/>
        <rFont val="Arial"/>
        <family val="2"/>
      </rPr>
      <t>2</t>
    </r>
    <r>
      <rPr>
        <b/>
        <sz val="11"/>
        <rFont val="Arial"/>
        <family val="2"/>
      </rPr>
      <t>-2. Energiebedingte CO</t>
    </r>
    <r>
      <rPr>
        <b/>
        <vertAlign val="subscript"/>
        <sz val="11"/>
        <rFont val="Arial"/>
        <family val="2"/>
      </rPr>
      <t>2</t>
    </r>
    <r>
      <rPr>
        <b/>
        <sz val="11"/>
        <rFont val="Arial"/>
        <family val="2"/>
      </rPr>
      <t>-Emissionen in Bayern und in Deutschland seit 1990 (Quellenbilanz)</t>
    </r>
  </si>
  <si>
    <r>
      <t>Bayern</t>
    </r>
    <r>
      <rPr>
        <i/>
        <vertAlign val="superscript"/>
        <sz val="10"/>
        <rFont val="Arial"/>
        <family val="2"/>
      </rPr>
      <t>1)</t>
    </r>
  </si>
  <si>
    <r>
      <t>Deutschland</t>
    </r>
    <r>
      <rPr>
        <i/>
        <vertAlign val="superscript"/>
        <sz val="10"/>
        <rFont val="Arial"/>
        <family val="2"/>
      </rPr>
      <t>2)</t>
    </r>
  </si>
  <si>
    <r>
      <t>Einwohner</t>
    </r>
    <r>
      <rPr>
        <i/>
        <vertAlign val="superscript"/>
        <sz val="10"/>
        <rFont val="Arial"/>
        <family val="2"/>
      </rPr>
      <t>3)</t>
    </r>
  </si>
  <si>
    <r>
      <t>Einwohner</t>
    </r>
    <r>
      <rPr>
        <i/>
        <vertAlign val="superscript"/>
        <sz val="10"/>
        <rFont val="Arial"/>
        <family val="2"/>
      </rPr>
      <t>1)</t>
    </r>
  </si>
  <si>
    <t>2) Sonstige Energieerzeuger, Energieverbrauch im Umwandlungsbereich</t>
  </si>
  <si>
    <t>3) Gewinnung von Steinen und Erden, sonstiger Bergbau, Verarbeitendes Gewerbe</t>
  </si>
  <si>
    <t>4) Darunter Gewerbe, Handel, Dienstleistungen</t>
  </si>
  <si>
    <r>
      <t>Sonstige</t>
    </r>
    <r>
      <rPr>
        <i/>
        <vertAlign val="superscript"/>
        <sz val="10"/>
        <color theme="1"/>
        <rFont val="Arial"/>
        <family val="2"/>
      </rPr>
      <t>2)</t>
    </r>
    <r>
      <rPr>
        <i/>
        <sz val="10"/>
        <color theme="1"/>
        <rFont val="Arial"/>
        <family val="2"/>
      </rPr>
      <t>,
Fackel-verluste</t>
    </r>
  </si>
  <si>
    <r>
      <t>Verar-beitendes Gewerbe</t>
    </r>
    <r>
      <rPr>
        <i/>
        <vertAlign val="superscript"/>
        <sz val="10"/>
        <color theme="1"/>
        <rFont val="Arial"/>
        <family val="2"/>
      </rPr>
      <t>3)</t>
    </r>
  </si>
  <si>
    <t>1) Im Gegensatz zu Tabellen der Energiebilanz Bayern umfasst das Verarb. Gewerbe in der Strombilanz auch den Eigenverbrauch der Raffinerien bzw. der Erdöl- und Erdgasgewinnung.</t>
  </si>
  <si>
    <t>1) Stromerzeugungsanlagen der allgemeinen Versorgung mit Sitz in Bayern und einer Engpassleistung von i.Allg. 1 MW oder mehr.</t>
  </si>
  <si>
    <t>Kontrolle (Modell Nord)</t>
  </si>
  <si>
    <t>Steinkohlefaktor 100 T per TJ</t>
  </si>
  <si>
    <t>Wirbelschichtkohle</t>
  </si>
  <si>
    <t>Xylit</t>
  </si>
  <si>
    <r>
      <t>Pumpstromverbrauch</t>
    </r>
    <r>
      <rPr>
        <vertAlign val="superscript"/>
        <sz val="12"/>
        <rFont val="Times"/>
        <family val="1"/>
      </rPr>
      <t>3)</t>
    </r>
  </si>
  <si>
    <t>. . .</t>
  </si>
  <si>
    <t xml:space="preserve">3) Erzeugung in Lauf- und Speicherwasserkraftwerken sowie Erzeugung aus natürlichem Zufluss in Pumpspeicherkraftwerken. </t>
  </si>
  <si>
    <t xml:space="preserve">    Vor 2018 gesamte Erzeugung der Pumpspeicherkraftwerke mit natürlichen Zufluss.</t>
  </si>
  <si>
    <t>3) Vorläufige Werte.</t>
  </si>
  <si>
    <t>Stein-
kohlen</t>
  </si>
  <si>
    <t>und andere Speicher</t>
  </si>
  <si>
    <t>und Abgabe an sonstige</t>
  </si>
  <si>
    <t>2) Fahrstrom für Schienenverkehr und Elektromobilität.</t>
  </si>
  <si>
    <t> Deponie-gas</t>
  </si>
  <si>
    <t> Wasser-kraft</t>
  </si>
  <si>
    <t> Photo-voltaik</t>
  </si>
  <si>
    <t> Solar-thermie</t>
  </si>
  <si>
    <t> Wind-kraft</t>
  </si>
  <si>
    <t> Klär-schlamm</t>
  </si>
  <si>
    <t> Geo-thermie u. 
 Umwelt-wärme</t>
  </si>
  <si>
    <t xml:space="preserve"> Sonstige 
</t>
  </si>
  <si>
    <t>Energie-träger 
insgesamt</t>
  </si>
  <si>
    <t>2) Der Nettoverbrauch ergibt sich aus dem Bruttoverbrauch abzüglich Eigenverbrauch bei der Erzeugung, Pumpstromverbrauch, Leitungsverluste und 
Bewertungsdifferenzen.</t>
  </si>
  <si>
    <r>
      <t>Allgemeine
Versorgung</t>
    </r>
    <r>
      <rPr>
        <i/>
        <vertAlign val="superscript"/>
        <sz val="10"/>
        <rFont val="Arial"/>
        <family val="2"/>
      </rPr>
      <t>1)</t>
    </r>
  </si>
  <si>
    <t>Verarbeitendes
Gewerbe</t>
  </si>
  <si>
    <t>2) Der Nettoverbrauch ergibt sich aus dem Bruttoverbrauch abzüglich Eigenverbrauch bei der Erzeugung, Pumpstromverbrauch, Leitungsverluste 
und Bewertungsdifferenzen.
3) Vorläufige Angaben.</t>
  </si>
  <si>
    <t>1) Der Nettoverbrauch ergibt sich aus dem Bruttoverbrauch abzüglich Eigenverbrauch bei der Erzeugung, Pumpstromverbrauch, Leitungsverluste und Bewertungsdifferenzen.</t>
  </si>
  <si>
    <r>
      <t>PEV</t>
    </r>
    <r>
      <rPr>
        <i/>
        <vertAlign val="superscript"/>
        <sz val="10"/>
        <rFont val="Arial"/>
        <family val="2"/>
      </rPr>
      <t>1)</t>
    </r>
  </si>
  <si>
    <r>
      <t>Umwandlungsverluste</t>
    </r>
    <r>
      <rPr>
        <i/>
        <vertAlign val="superscript"/>
        <sz val="10"/>
        <rFont val="Arial"/>
        <family val="2"/>
      </rPr>
      <t>2)</t>
    </r>
  </si>
  <si>
    <t>2) Erst ab 2004 werden neben erneuerbaren Energieträgern und Fernwärme auch sonstige Energieträger (dar. nicht biogene Abfälle) gesondert im EEV der Energiebilanz Bayern 
    ausgewiesen.</t>
  </si>
  <si>
    <t>Energiebilanz Bayern 2019 
in Steinkohleeinheiten</t>
  </si>
  <si>
    <t>Mineralöle und  Mineralölprodukte1)</t>
  </si>
  <si>
    <r>
      <t>national</t>
    </r>
    <r>
      <rPr>
        <i/>
        <vertAlign val="superscript"/>
        <sz val="10"/>
        <color theme="1"/>
        <rFont val="Arial"/>
        <family val="2"/>
      </rPr>
      <t>4)</t>
    </r>
  </si>
  <si>
    <r>
      <t>international</t>
    </r>
    <r>
      <rPr>
        <i/>
        <vertAlign val="superscript"/>
        <sz val="10"/>
        <color theme="1"/>
        <rFont val="Arial"/>
        <family val="2"/>
      </rPr>
      <t>4)</t>
    </r>
  </si>
  <si>
    <t>4) Ohne anteilige Zurechnung der jeweils vorgelagerten Emissionen im Umwandlungsbereich.</t>
  </si>
  <si>
    <t>1) Quelle seit 1990: AG Energiebilanzen e.V. (Abrufdatum: November 2021).</t>
  </si>
  <si>
    <t>2. Entwicklung des Primärenergieverbrauchs in Bayern nach Energieträgern 2019 (in Mio t SKE)</t>
  </si>
  <si>
    <t>1) Abweichungen für die Jahre 1950 bis 1989 zwischen PEV und der Summe aus EEV, Umwandlungsverlusten und nichtenergetischem Verbrauch sind auf gerundete Werte in PJ im Quellmaterial zurückzuführen.
2) Einschl. statistische Differenzen.</t>
  </si>
  <si>
    <t>1) Stromerzeugungsanlagen der allgemeinen Versorgung mit Sitz in Bayern und einer Engpassleistung (ab 2018: Nettonennleistung) von i.Allg. 1 MW oder mehr;</t>
  </si>
  <si>
    <r>
      <t>Steinkohlen</t>
    </r>
    <r>
      <rPr>
        <vertAlign val="superscript"/>
        <sz val="10"/>
        <rFont val="Arial"/>
        <family val="2"/>
      </rPr>
      <t>1)</t>
    </r>
  </si>
  <si>
    <r>
      <t>Braunkohlen</t>
    </r>
    <r>
      <rPr>
        <vertAlign val="superscript"/>
        <sz val="10"/>
        <rFont val="Arial"/>
        <family val="2"/>
      </rPr>
      <t>1)</t>
    </r>
  </si>
  <si>
    <t>Flugkaftstoff, Petroleum</t>
  </si>
  <si>
    <r>
      <t>Kokereigas, Stadtgas</t>
    </r>
    <r>
      <rPr>
        <vertAlign val="superscript"/>
        <sz val="10"/>
        <rFont val="Arial"/>
        <family val="2"/>
      </rPr>
      <t>2)</t>
    </r>
  </si>
  <si>
    <r>
      <t>Gichtgas, Konvertergas</t>
    </r>
    <r>
      <rPr>
        <vertAlign val="superscript"/>
        <sz val="10"/>
        <rFont val="Arial"/>
        <family val="2"/>
      </rPr>
      <t>2)</t>
    </r>
  </si>
  <si>
    <r>
      <t>Erdgas</t>
    </r>
    <r>
      <rPr>
        <vertAlign val="superscript"/>
        <sz val="10"/>
        <rFont val="Arial"/>
        <family val="2"/>
      </rPr>
      <t>3)</t>
    </r>
  </si>
  <si>
    <r>
      <t>Erdölgas</t>
    </r>
    <r>
      <rPr>
        <i/>
        <vertAlign val="superscript"/>
        <sz val="10"/>
        <rFont val="Arial"/>
        <family val="2"/>
      </rPr>
      <t>3)</t>
    </r>
  </si>
  <si>
    <r>
      <t>Grubengas</t>
    </r>
    <r>
      <rPr>
        <vertAlign val="superscript"/>
        <sz val="10"/>
        <rFont val="Arial"/>
        <family val="2"/>
      </rPr>
      <t>1)</t>
    </r>
  </si>
  <si>
    <t>Elektrischer Strom</t>
  </si>
  <si>
    <r>
      <t xml:space="preserve">1) </t>
    </r>
    <r>
      <rPr>
        <sz val="8"/>
        <rFont val="Arial"/>
        <family val="2"/>
      </rPr>
      <t>Durchschnittswert für den Primärenergieverbrauch; im übrigen gelten unterschiedliche Heizwerte.</t>
    </r>
  </si>
  <si>
    <r>
      <rPr>
        <vertAlign val="superscript"/>
        <sz val="8"/>
        <rFont val="Arial"/>
        <family val="2"/>
      </rPr>
      <t>2)</t>
    </r>
    <r>
      <rPr>
        <sz val="8"/>
        <rFont val="Arial"/>
        <family val="2"/>
      </rPr>
      <t xml:space="preserve"> Durchschnittswert für die Produktion und Einfuhr; im übrigen gelten unterschiedliche Heizwerte.</t>
    </r>
  </si>
  <si>
    <r>
      <rPr>
        <vertAlign val="superscript"/>
        <sz val="8"/>
        <rFont val="Arial"/>
        <family val="2"/>
      </rPr>
      <t>3)</t>
    </r>
    <r>
      <rPr>
        <sz val="8"/>
        <rFont val="Arial"/>
        <family val="2"/>
      </rPr>
      <t xml:space="preserve"> wenn statistische Daten auf H</t>
    </r>
    <r>
      <rPr>
        <vertAlign val="subscript"/>
        <sz val="8"/>
        <rFont val="Arial"/>
        <family val="2"/>
      </rPr>
      <t>o</t>
    </r>
    <r>
      <rPr>
        <sz val="8"/>
        <rFont val="Arial"/>
        <family val="2"/>
      </rPr>
      <t xml:space="preserve"> beruhen, mit Faktor 0,9024 in H</t>
    </r>
    <r>
      <rPr>
        <vertAlign val="subscript"/>
        <sz val="8"/>
        <rFont val="Arial"/>
        <family val="2"/>
      </rPr>
      <t>u</t>
    </r>
    <r>
      <rPr>
        <sz val="8"/>
        <rFont val="Arial"/>
        <family val="2"/>
      </rPr>
      <t xml:space="preserve"> umrechnen</t>
    </r>
  </si>
  <si>
    <t>Wasserstoff</t>
  </si>
  <si>
    <t>2) BIP preisbereinigt verkettet, Basis = 2015; Quelle: VGR für Bayern (Berechnungsstand:September 2022).</t>
  </si>
  <si>
    <t>4) Aufteilung nach nationalen und internationalen Luftverkehr für Berichtsjahr 2020 vorläufig</t>
  </si>
  <si>
    <t>2) Einschl. Fackel- und Leitungsverluste</t>
  </si>
  <si>
    <r>
      <t>Eigenverbrauch der Raffinerien</t>
    </r>
    <r>
      <rPr>
        <vertAlign val="superscript"/>
        <sz val="11"/>
        <rFont val="Times New Roman"/>
        <family val="1"/>
      </rPr>
      <t>2)</t>
    </r>
  </si>
  <si>
    <r>
      <t>Eigenverbrauch der Raffinerien</t>
    </r>
    <r>
      <rPr>
        <vertAlign val="superscript"/>
        <sz val="11"/>
        <rFont val="Times New Roman"/>
        <family val="1"/>
      </rPr>
      <t>1)</t>
    </r>
  </si>
  <si>
    <t>Mengeneinheit</t>
  </si>
  <si>
    <t>Heizwert
 (kJoule)</t>
  </si>
  <si>
    <t>Heizwert (kJoule)</t>
  </si>
  <si>
    <t>TWh</t>
  </si>
  <si>
    <t>Netzverluste - Strom</t>
  </si>
  <si>
    <t>Generalfaktor - Strom</t>
  </si>
  <si>
    <r>
      <t>kg CO</t>
    </r>
    <r>
      <rPr>
        <vertAlign val="subscript"/>
        <sz val="10"/>
        <rFont val="Arial"/>
        <family val="2"/>
      </rPr>
      <t>2</t>
    </r>
    <r>
      <rPr>
        <sz val="10"/>
        <rFont val="Arial"/>
        <family val="2"/>
      </rPr>
      <t>/GJ</t>
    </r>
  </si>
  <si>
    <t>1) Dieser Durchschnitt gilt für die Gesamtförderung, Einfuhr bzw. Produktion.</t>
  </si>
  <si>
    <r>
      <t>Steinkohlenkoks</t>
    </r>
    <r>
      <rPr>
        <vertAlign val="superscript"/>
        <sz val="10"/>
        <rFont val="Arial"/>
        <family val="2"/>
      </rPr>
      <t>1)</t>
    </r>
  </si>
  <si>
    <r>
      <t>Andere Braunkohlenprodukte</t>
    </r>
    <r>
      <rPr>
        <vertAlign val="superscript"/>
        <sz val="10"/>
        <rFont val="Arial"/>
        <family val="2"/>
      </rPr>
      <t>1)</t>
    </r>
  </si>
  <si>
    <r>
      <t>Braunkohlenbriketts</t>
    </r>
    <r>
      <rPr>
        <vertAlign val="superscript"/>
        <sz val="10"/>
        <rFont val="Arial"/>
        <family val="2"/>
      </rPr>
      <t>1)</t>
    </r>
  </si>
  <si>
    <r>
      <t>Steinkohlenbriketts</t>
    </r>
    <r>
      <rPr>
        <vertAlign val="superscript"/>
        <sz val="10"/>
        <rFont val="Arial"/>
        <family val="2"/>
      </rPr>
      <t>1)</t>
    </r>
  </si>
  <si>
    <r>
      <t>Andere Steinkohlenprodukte</t>
    </r>
    <r>
      <rPr>
        <vertAlign val="superscript"/>
        <sz val="11"/>
        <rFont val="Times New Roman"/>
        <family val="1"/>
      </rPr>
      <t>1)</t>
    </r>
  </si>
  <si>
    <t>PEV-1. Struktur des Primärenergieverbrauchs (PEV) in Bayern und Deutschland 2021</t>
  </si>
  <si>
    <t>und Deutschland 1998 bis 2021</t>
  </si>
  <si>
    <t>PEV-4. Struktur des Primärenergieverbrauchs in Bayern 2020 und 2021</t>
  </si>
  <si>
    <t>PEV-5. Entwicklung des Primärenergieverbrauchs (PEV) in Bayern 1950 bis 2021 nach Energieträgern (Wirkungsgradmethode)</t>
  </si>
  <si>
    <t xml:space="preserve">PEV-6. Entwicklung des Primärenergieverbrauchs (PEV) in Bayern 1950 bis 2021 nach Endenergieverbrauch (EEV), </t>
  </si>
  <si>
    <t>EE-2a. Struktur des Primärenergieverbrauchs (PEV) bei den erneuerbaren Energieträgern in Bayern 2021</t>
  </si>
  <si>
    <t>PEV-3. Primärenergieverbrauch, Umwandlungsverbrauch und Endenergieverbrauch in Bayern 2021</t>
  </si>
  <si>
    <t>EE-1. Bilanztabelle Erneuerbare Energien 2021</t>
  </si>
  <si>
    <t>EE-2b. Struktur des Primärenergieverbrauchs (PEV) bei den erneuerbaren Energieträgern in Bayern 1990 bis 2021</t>
  </si>
  <si>
    <t>EE-3. Struktur des Primärenergieverbrauchs (PEV) bei der Biomasse in Bayern 2021</t>
  </si>
  <si>
    <t>EEV-1. Struktur des Endenergieverbrauchs (EEV) in Bayern 2020 und 2021</t>
  </si>
  <si>
    <t>EEV-2. Entwicklung des Endenergieverbrauchs (EEV) in Bayern 1950 bis 2021 nach Energieträgern</t>
  </si>
  <si>
    <t>EEV-3. Entwicklung des Endenergieverbrauchs (EEV) in Bayern 1950 bis 2021 nach Verbrauchssektoren</t>
  </si>
  <si>
    <r>
      <t>EEV-4. Entwicklung des Endenergieverbrauchs (EEV) des Verarbeitenden Gewerbes</t>
    </r>
    <r>
      <rPr>
        <b/>
        <vertAlign val="superscript"/>
        <sz val="11"/>
        <rFont val="Arial"/>
        <family val="2"/>
      </rPr>
      <t xml:space="preserve">1) </t>
    </r>
    <r>
      <rPr>
        <b/>
        <sz val="11"/>
        <rFont val="Arial"/>
        <family val="2"/>
      </rPr>
      <t>in Bayern 1950 bis 2021</t>
    </r>
  </si>
  <si>
    <t>EEV-5. Entwicklung des Endenergieverbrauchs (EEV) der Haushalte und sonstigen Kleinverbraucher in Bayern 1950 bis 2021</t>
  </si>
  <si>
    <r>
      <t>EEV-5. Entwicklung des Endenergieverbrauchs (EEV) der Haushalte und sonstigen Kleinverbraucher</t>
    </r>
    <r>
      <rPr>
        <b/>
        <vertAlign val="superscript"/>
        <sz val="11"/>
        <rFont val="Arial"/>
        <family val="2"/>
      </rPr>
      <t>1)</t>
    </r>
    <r>
      <rPr>
        <b/>
        <sz val="11"/>
        <rFont val="Arial"/>
        <family val="2"/>
      </rPr>
      <t xml:space="preserve"> in Bayern 1950 bis 2021</t>
    </r>
  </si>
  <si>
    <r>
      <t>EEV-5. Entwicklung des Endenergieverbrauchs (EEV) der Haushalte und sonstigen Kleinverbraucher</t>
    </r>
    <r>
      <rPr>
        <b/>
        <vertAlign val="superscript"/>
        <sz val="11"/>
        <rFont val="Arial"/>
        <family val="2"/>
      </rPr>
      <t xml:space="preserve">1) </t>
    </r>
    <r>
      <rPr>
        <b/>
        <sz val="11"/>
        <rFont val="Arial"/>
        <family val="2"/>
      </rPr>
      <t>in Bayern 1950 bis 2021</t>
    </r>
  </si>
  <si>
    <t>EEV-6. Entwicklung des Endenergieverbrauchs (EEV) des Verkehrs in Bayern 1950 bis 2021</t>
  </si>
  <si>
    <r>
      <t>CO</t>
    </r>
    <r>
      <rPr>
        <b/>
        <vertAlign val="subscript"/>
        <sz val="11"/>
        <rFont val="Arial"/>
        <family val="2"/>
      </rPr>
      <t>2</t>
    </r>
    <r>
      <rPr>
        <b/>
        <sz val="11"/>
        <rFont val="Arial"/>
        <family val="2"/>
      </rPr>
      <t>-1. Energiebedingte CO</t>
    </r>
    <r>
      <rPr>
        <b/>
        <vertAlign val="subscript"/>
        <sz val="11"/>
        <rFont val="Arial"/>
        <family val="2"/>
      </rPr>
      <t>2</t>
    </r>
    <r>
      <rPr>
        <b/>
        <sz val="11"/>
        <rFont val="Arial"/>
        <family val="2"/>
      </rPr>
      <t>-Emissionen in Bayern 2021</t>
    </r>
    <r>
      <rPr>
        <b/>
        <vertAlign val="superscript"/>
        <sz val="11"/>
        <rFont val="Arial"/>
        <family val="2"/>
      </rPr>
      <t>1)</t>
    </r>
    <r>
      <rPr>
        <b/>
        <sz val="11"/>
        <rFont val="Arial"/>
        <family val="2"/>
      </rPr>
      <t xml:space="preserve"> (Quellenbilanz)</t>
    </r>
  </si>
  <si>
    <t>E-1. Aufkommen und Verbrauch von Strom in Bayern 2019 bis 2021</t>
  </si>
  <si>
    <t>Veränderung 2021 ggü. 2020</t>
  </si>
  <si>
    <r>
      <t>2022</t>
    </r>
    <r>
      <rPr>
        <vertAlign val="superscript"/>
        <sz val="11"/>
        <rFont val="Times New Roman"/>
        <family val="1"/>
      </rPr>
      <t>2)</t>
    </r>
  </si>
  <si>
    <r>
      <t>2022</t>
    </r>
    <r>
      <rPr>
        <vertAlign val="superscript"/>
        <sz val="11"/>
        <rFont val="Times New Roman"/>
        <family val="1"/>
      </rPr>
      <t>3)</t>
    </r>
  </si>
  <si>
    <t>E-2. Entwicklung des Stromaufkommens und -verbrauchs in Bayern 1950 bis 2022</t>
  </si>
  <si>
    <t>E-3. Entwicklung des Stromaufkommens und -verbrauchs in Deutschland 1960 bis 2022</t>
  </si>
  <si>
    <r>
      <t>E-3. Entwicklung des Stromaufkommens und -verbrauchs</t>
    </r>
    <r>
      <rPr>
        <b/>
        <vertAlign val="superscript"/>
        <sz val="11"/>
        <rFont val="Arial"/>
        <family val="2"/>
      </rPr>
      <t>1)</t>
    </r>
    <r>
      <rPr>
        <b/>
        <sz val="11"/>
        <rFont val="Arial"/>
        <family val="2"/>
      </rPr>
      <t xml:space="preserve"> in Deutschland 1960 bis 2022</t>
    </r>
  </si>
  <si>
    <r>
      <t>E-5. Entwicklung der Bruttostromerzeugung der Stromerzeugungsanlagen der allgemeinen Versorgung in Bayern 1955 bis 2022</t>
    </r>
    <r>
      <rPr>
        <b/>
        <vertAlign val="superscript"/>
        <sz val="11"/>
        <rFont val="Arial"/>
        <family val="2"/>
      </rPr>
      <t xml:space="preserve">1) </t>
    </r>
  </si>
  <si>
    <r>
      <t>2022</t>
    </r>
    <r>
      <rPr>
        <i/>
        <vertAlign val="superscript"/>
        <sz val="10"/>
        <rFont val="Arial"/>
        <family val="2"/>
      </rPr>
      <t>2)</t>
    </r>
  </si>
  <si>
    <t>E-6. Bruttostromerzeugung nach Energieträgern 2019 bis 2022 in Bayern und Deutschland</t>
  </si>
  <si>
    <t>G-1. Öffentliche Gasversorgung in Bayern 2020 und 2021</t>
  </si>
  <si>
    <t>G-2. Entwicklung der öffentlichen Gasversorgung in Bayern 1950 bis 2021</t>
  </si>
  <si>
    <r>
      <t>G-3. Entwicklung der öffentlichen Gasversorgung in Deutschland 1970 bis 2021</t>
    </r>
    <r>
      <rPr>
        <b/>
        <vertAlign val="superscript"/>
        <sz val="11"/>
        <rFont val="Arial"/>
        <family val="2"/>
      </rPr>
      <t>1)</t>
    </r>
  </si>
  <si>
    <t>M-1. Aufkommen von Mineralölprodukten in Bayern 2020 und 2021</t>
  </si>
  <si>
    <t>M-2. Verbrauch von Mineralölprodukten in Bayern 2020 und 2021</t>
  </si>
  <si>
    <r>
      <t>M-3. Entwicklung des Kraftstoffverbrauchs</t>
    </r>
    <r>
      <rPr>
        <b/>
        <vertAlign val="superscript"/>
        <sz val="11"/>
        <rFont val="Arial"/>
        <family val="2"/>
      </rPr>
      <t>1)</t>
    </r>
    <r>
      <rPr>
        <b/>
        <sz val="11"/>
        <rFont val="Arial"/>
        <family val="2"/>
      </rPr>
      <t xml:space="preserve"> in Bayern und Deutschland 1970 bis 2021</t>
    </r>
  </si>
  <si>
    <r>
      <t>M-4. Entwicklung des Heizölverbrauchs</t>
    </r>
    <r>
      <rPr>
        <b/>
        <vertAlign val="superscript"/>
        <sz val="11"/>
        <rFont val="Arial"/>
        <family val="2"/>
      </rPr>
      <t>1)</t>
    </r>
    <r>
      <rPr>
        <b/>
        <sz val="11"/>
        <rFont val="Arial"/>
        <family val="2"/>
      </rPr>
      <t xml:space="preserve"> in Bayern und Deutschland 1970 bis 2021</t>
    </r>
  </si>
  <si>
    <t>K-1. Kohleaufkommen in Bayern 2020 und 2021</t>
  </si>
  <si>
    <t>K-3. Entwicklung des Kohleverbrauchs in Bayern 1970 bis 2021 nach Verbrauchergruppen und Kohlearten</t>
  </si>
  <si>
    <t>1) Quelle: AG Energiebilanzen e.V. (Abrufdatum: Januar 2024).</t>
  </si>
  <si>
    <t>3) Einwohner im Jahresmittel; Quelle: VGRdL (Berechnungsstand: August 2022/Februar 2023).</t>
  </si>
  <si>
    <t>4) Aufteilung nach nationalen und internationalen Luftverkehr für Berichtsjahr 2021 vorläufig</t>
  </si>
  <si>
    <t>1) Einwohner im Jahresmittel; Quelle: VGRdL (Berechnungsstand: August 2022/Februar 2023)</t>
  </si>
  <si>
    <t>3) Ab 2018 inkl. eingespeichertem Strom anderer Speicher und Elektrokessel.</t>
  </si>
  <si>
    <t>1) Quelle seit 1990: AG Energiebilanzen e.V. (Abrufdatum: Januar 2024).</t>
  </si>
  <si>
    <t>Heizwerte der Energieträger und Faktoren für die Umrechnung (2021)</t>
  </si>
  <si>
    <r>
      <t>E-4. Emissionen der Kraft- und Heizwerke in Bayern 1976 bis 2021 (Schwefeldioxid, Stickstoffoxid</t>
    </r>
    <r>
      <rPr>
        <b/>
        <vertAlign val="superscript"/>
        <sz val="11"/>
        <rFont val="Arial"/>
        <family val="2"/>
      </rPr>
      <t>1)</t>
    </r>
    <r>
      <rPr>
        <b/>
        <sz val="11"/>
        <rFont val="Arial"/>
        <family val="2"/>
      </rPr>
      <t>, Kohlendioxid)</t>
    </r>
  </si>
  <si>
    <r>
      <t xml:space="preserve">1) </t>
    </r>
    <r>
      <rPr>
        <sz val="9"/>
        <color indexed="8"/>
        <rFont val="Times New Roman"/>
        <family val="1"/>
      </rPr>
      <t>Quelle: AG Energiebilanzen e.V. (Abrufdatum: Januar 2024).</t>
    </r>
  </si>
  <si>
    <t>1) Bis 1985 nur alte Bundesländer, ab 1990 mit neuen Bundesländern; Quelle seit 1990: AG Energiebilanzen e.V. (Abrufdatum: Januar 2024).</t>
  </si>
  <si>
    <t>1) Einschl. Fackel- und Leitungsverluste</t>
  </si>
  <si>
    <r>
      <t xml:space="preserve">2) </t>
    </r>
    <r>
      <rPr>
        <sz val="9"/>
        <color indexed="8"/>
        <rFont val="Times New Roman"/>
        <family val="1"/>
      </rPr>
      <t>Quelle seit 1995: AG Energiebilanzen e.V. (Abrufdatum: Januar 2024).</t>
    </r>
  </si>
  <si>
    <r>
      <t xml:space="preserve">2) </t>
    </r>
    <r>
      <rPr>
        <sz val="9"/>
        <color indexed="8"/>
        <rFont val="Times New Roman"/>
        <family val="1"/>
      </rPr>
      <t>Quelle: AG Energiebilanzen e.V. (Abrufdatum: Januar 2024).</t>
    </r>
  </si>
  <si>
    <t>K-2. Entwicklung des Kohleverbrauchs in Bayern 1970 bis 2021 nach Kohlearten</t>
  </si>
  <si>
    <r>
      <t>1. Aufbau der Energiebilanz 2021</t>
    </r>
    <r>
      <rPr>
        <vertAlign val="superscript"/>
        <sz val="11"/>
        <rFont val="Arial"/>
        <family val="2"/>
      </rPr>
      <t>1) 2)</t>
    </r>
  </si>
  <si>
    <t>Berechnungsstand: 19.02.2024
Bayerisches Landesamt für Statistik, 2024.</t>
  </si>
  <si>
    <t>Energiebilanz Bayern 2021 
in Terajoule</t>
  </si>
  <si>
    <t>Stand: April 2023</t>
  </si>
  <si>
    <t> Biokraft-stoffe</t>
  </si>
  <si>
    <t>Energiebilanz Bayern 2021 
in spezifischen Mengeneinheiten</t>
  </si>
  <si>
    <t>Biotkraftstoffe</t>
  </si>
  <si>
    <r>
      <t>Zeile</t>
    </r>
    <r>
      <rPr>
        <i/>
        <vertAlign val="superscript"/>
        <sz val="10"/>
        <rFont val="Arial"/>
        <family val="2"/>
      </rPr>
      <t>2)</t>
    </r>
  </si>
  <si>
    <r>
      <t>CO</t>
    </r>
    <r>
      <rPr>
        <b/>
        <vertAlign val="subscript"/>
        <sz val="11"/>
        <color theme="1"/>
        <rFont val="Arial"/>
        <family val="2"/>
      </rPr>
      <t>2</t>
    </r>
    <r>
      <rPr>
        <b/>
        <sz val="11"/>
        <color theme="1"/>
        <rFont val="Arial"/>
        <family val="2"/>
      </rPr>
      <t>-3. Energiebedingte CO</t>
    </r>
    <r>
      <rPr>
        <b/>
        <vertAlign val="subscript"/>
        <sz val="11"/>
        <color theme="1"/>
        <rFont val="Arial"/>
        <family val="2"/>
      </rPr>
      <t>2</t>
    </r>
    <r>
      <rPr>
        <b/>
        <sz val="11"/>
        <color theme="1"/>
        <rFont val="Arial"/>
        <family val="2"/>
      </rPr>
      <t>-Emissionen in Bayern nach Emittentensektoren seit 1990 (Quellenbilanz)</t>
    </r>
  </si>
  <si>
    <r>
      <t>CO</t>
    </r>
    <r>
      <rPr>
        <b/>
        <vertAlign val="subscript"/>
        <sz val="11"/>
        <color theme="1"/>
        <rFont val="Arial"/>
        <family val="2"/>
      </rPr>
      <t>2</t>
    </r>
    <r>
      <rPr>
        <b/>
        <sz val="11"/>
        <color theme="1"/>
        <rFont val="Arial"/>
        <family val="2"/>
      </rPr>
      <t>-4. Energiebedingte CO</t>
    </r>
    <r>
      <rPr>
        <b/>
        <vertAlign val="subscript"/>
        <sz val="11"/>
        <color theme="1"/>
        <rFont val="Arial"/>
        <family val="2"/>
      </rPr>
      <t>2</t>
    </r>
    <r>
      <rPr>
        <b/>
        <sz val="11"/>
        <color theme="1"/>
        <rFont val="Arial"/>
        <family val="2"/>
      </rPr>
      <t>-Emissionen je Einwohner in Bayern nach Emittentensektoren seit 1990 (Quellenbilanz)</t>
    </r>
  </si>
  <si>
    <t>2. Elektrizitätsversorgung in Bayern 2021 (in Mio. kWh)</t>
  </si>
  <si>
    <t>3. Gasversorgung in Bayern 2021 (in Mio. m³)</t>
  </si>
  <si>
    <t>4. Mineralölversorgung in Bayern 2021 (in Mio. t)</t>
  </si>
  <si>
    <t>Mio. kWh</t>
  </si>
  <si>
    <t>Mrd. kWh</t>
  </si>
  <si>
    <t>Mio. t</t>
  </si>
  <si>
    <r>
      <t xml:space="preserve">Mio. m³ </t>
    </r>
    <r>
      <rPr>
        <i/>
        <vertAlign val="superscript"/>
        <sz val="10"/>
        <rFont val="Arial"/>
        <family val="2"/>
      </rPr>
      <t>1)</t>
    </r>
  </si>
  <si>
    <r>
      <t xml:space="preserve">Mio. m³ </t>
    </r>
    <r>
      <rPr>
        <i/>
        <vertAlign val="superscript"/>
        <sz val="10"/>
        <rFont val="Arial"/>
        <family val="2"/>
      </rPr>
      <t>3)</t>
    </r>
  </si>
  <si>
    <r>
      <t xml:space="preserve">Mio. m³ </t>
    </r>
    <r>
      <rPr>
        <i/>
        <vertAlign val="superscript"/>
        <sz val="10"/>
        <rFont val="Arial"/>
        <family val="2"/>
      </rPr>
      <t>4)</t>
    </r>
  </si>
  <si>
    <r>
      <t>CO</t>
    </r>
    <r>
      <rPr>
        <b/>
        <vertAlign val="subscript"/>
        <sz val="11"/>
        <color theme="1"/>
        <rFont val="Arial"/>
        <family val="2"/>
      </rPr>
      <t>2</t>
    </r>
    <r>
      <rPr>
        <b/>
        <sz val="11"/>
        <color theme="1"/>
        <rFont val="Arial"/>
        <family val="2"/>
      </rPr>
      <t>-4. Energiebedingte CO</t>
    </r>
    <r>
      <rPr>
        <b/>
        <vertAlign val="subscript"/>
        <sz val="11"/>
        <color theme="1"/>
        <rFont val="Arial"/>
        <family val="2"/>
      </rPr>
      <t>2</t>
    </r>
    <r>
      <rPr>
        <b/>
        <sz val="11"/>
        <color theme="1"/>
        <rFont val="Arial"/>
        <family val="2"/>
      </rPr>
      <t>-Emissionen je Einwohner in Bayern nach Emittentensektoren seit 1990  (Quellenbilanz)</t>
    </r>
  </si>
  <si>
    <t>Mio. m³</t>
  </si>
  <si>
    <t>1) Hi = 35,182 TJ/Mio. m³.</t>
  </si>
  <si>
    <r>
      <t xml:space="preserve">Mio. m³ </t>
    </r>
    <r>
      <rPr>
        <i/>
        <vertAlign val="superscript"/>
        <sz val="10"/>
        <rFont val="Arial"/>
        <family val="2"/>
      </rPr>
      <t>5)</t>
    </r>
  </si>
  <si>
    <t>3) Hi = 31,736 TJ/Mio. m³.</t>
  </si>
  <si>
    <t>5) Hi = 31,736 TJ/Mio. m³.</t>
  </si>
  <si>
    <t>4) Hi = 31,736 TJ/Mio. m³.</t>
  </si>
  <si>
    <r>
      <t xml:space="preserve">Mio. m³ </t>
    </r>
    <r>
      <rPr>
        <i/>
        <vertAlign val="superscript"/>
        <sz val="10"/>
        <rFont val="Arial"/>
        <family val="2"/>
      </rPr>
      <t>2)</t>
    </r>
  </si>
  <si>
    <t>2) Hi = 31,736 TJ/Mio. m³; ab 2008 Hi = 35,169 TJ/Mio. m³; ab 2013 Hi = 35,182 TJ/Mio: m³.</t>
  </si>
  <si>
    <t>4) Hi = 31,736 TJ/Mio. m³; ab 2008 Hi = 35,169 TJ/Mio. m³; ab 2013 Hi = 35,182 TJ/Mio. m³.</t>
  </si>
  <si>
    <t>2) Hi = 31,736 TJ/Mio. m³; ab 2008 Hi = 35,169 TJ/Mio. m³; ab 2013 Hi = 35,182 TJ/Mio. m³.</t>
  </si>
  <si>
    <r>
      <rPr>
        <sz val="9"/>
        <color theme="0"/>
        <rFont val="Times New Roman"/>
        <family val="1"/>
      </rPr>
      <t xml:space="preserve">3) </t>
    </r>
    <r>
      <rPr>
        <sz val="9"/>
        <rFont val="Times New Roman"/>
        <family val="1"/>
      </rPr>
      <t>Umrechnung mit Hu = 35,169 TJ/Mio. m³.</t>
    </r>
  </si>
  <si>
    <r>
      <rPr>
        <sz val="9"/>
        <color theme="0"/>
        <rFont val="Times New Roman"/>
        <family val="1"/>
      </rPr>
      <t xml:space="preserve">3) </t>
    </r>
    <r>
      <rPr>
        <sz val="9"/>
        <rFont val="Times New Roman"/>
        <family val="1"/>
      </rPr>
      <t>Umrechnung mit Hi = 35,169 TJ/Mio. m³.</t>
    </r>
  </si>
  <si>
    <t xml:space="preserve">      .  </t>
  </si>
  <si>
    <t>in 1 000</t>
  </si>
  <si>
    <r>
      <t>Haushalte
und übrige
Verbraucher</t>
    </r>
    <r>
      <rPr>
        <i/>
        <vertAlign val="superscript"/>
        <sz val="10"/>
        <color theme="1"/>
        <rFont val="Arial"/>
        <family val="2"/>
      </rPr>
      <t>4)</t>
    </r>
  </si>
  <si>
    <t>End-verbrauchs-bereich
gesamt</t>
  </si>
  <si>
    <t>Umwandlungs-
bereich
gesamt</t>
  </si>
  <si>
    <r>
      <t>Energie-bedingte
CO</t>
    </r>
    <r>
      <rPr>
        <i/>
        <vertAlign val="subscript"/>
        <sz val="10"/>
        <rFont val="Arial"/>
        <family val="2"/>
      </rPr>
      <t>2</t>
    </r>
    <r>
      <rPr>
        <i/>
        <sz val="10"/>
        <rFont val="Arial"/>
        <family val="2"/>
      </rPr>
      <t>-Emissionen
gesamt</t>
    </r>
  </si>
  <si>
    <r>
      <t>Haushalte
und übrige Verbraucher</t>
    </r>
    <r>
      <rPr>
        <i/>
        <vertAlign val="superscript"/>
        <sz val="10"/>
        <color theme="1"/>
        <rFont val="Arial"/>
        <family val="2"/>
      </rPr>
      <t>3)</t>
    </r>
  </si>
  <si>
    <r>
      <t>in 1 000 t CO</t>
    </r>
    <r>
      <rPr>
        <i/>
        <vertAlign val="subscript"/>
        <sz val="10"/>
        <rFont val="Arial"/>
        <family val="2"/>
      </rPr>
      <t>2</t>
    </r>
  </si>
  <si>
    <t>1 000 EW</t>
  </si>
  <si>
    <t>Haushalte
 und übrige
Verbraucher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</si>
</sst>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2">
    <numFmt numFmtId="44" formatCode="_-* #,##0.00\ &quot;€&quot;_-;\-* #,##0.00\ &quot;€&quot;_-;_-* &quot;-&quot;??\ &quot;€&quot;_-;_-@_-"/>
    <numFmt numFmtId="164" formatCode="_-* #,##0\ _€_-;\-* #,##0\ _€_-;_-* &quot;-&quot;\ _€_-;_-@_-"/>
    <numFmt numFmtId="165" formatCode="_-* #,##0.00\ _€_-;\-* #,##0.00\ _€_-;_-* &quot;-&quot;??\ _€_-;_-@_-"/>
    <numFmt numFmtId="166" formatCode="###,\ \ "/>
    <numFmt numFmtId="167" formatCode="#0.0,\ \ "/>
    <numFmt numFmtId="168" formatCode="#\ ##0,\ \ \ "/>
    <numFmt numFmtId="169" formatCode="#,##0,&quot; &quot;"/>
    <numFmt numFmtId="170" formatCode="#0.0\ \ "/>
    <numFmt numFmtId="171" formatCode="##.0\ \ "/>
    <numFmt numFmtId="172" formatCode="0.0"/>
    <numFmt numFmtId="173" formatCode="&quot;.  &quot;"/>
    <numFmt numFmtId="174" formatCode="&quot;–    &quot;"/>
    <numFmt numFmtId="175" formatCode="#\ ###\ ##0,\ \ "/>
    <numFmt numFmtId="176" formatCode="#\ ###\ ##0,\ \ \ \ \ "/>
    <numFmt numFmtId="177" formatCode="###\ ###\ \ "/>
    <numFmt numFmtId="178" formatCode="#\ ###\ ##0,\ \ \ \ "/>
    <numFmt numFmtId="179" formatCode="\ 0.0\ \ \ "/>
    <numFmt numFmtId="180" formatCode="#\ ###\ ###\ \ "/>
    <numFmt numFmtId="181" formatCode="0.0\ \ \ \ \ \ \ \ \ \ "/>
    <numFmt numFmtId="182" formatCode="\ 0.0\ \ "/>
    <numFmt numFmtId="183" formatCode="#\ ##0,\ \ "/>
    <numFmt numFmtId="184" formatCode="\ #0.0\ \ "/>
    <numFmt numFmtId="185" formatCode="0.0\ \ "/>
    <numFmt numFmtId="186" formatCode="\.\ \ "/>
    <numFmt numFmtId="187" formatCode="\ #\ ##0.0\ \ "/>
    <numFmt numFmtId="188" formatCode="#\ ###\ ##0\ \ "/>
    <numFmt numFmtId="189" formatCode="#\ ##0,"/>
    <numFmt numFmtId="190" formatCode="\ \ 0.0\ \ "/>
    <numFmt numFmtId="191" formatCode="#\ ###\ ##0.0#\r\ ;\-\ #\ ###\ ##0.0#\r\ ;\–\ \ ;@"/>
    <numFmt numFmtId="192" formatCode="0.0%"/>
    <numFmt numFmtId="193" formatCode="\ #\ ##0,\ \ "/>
    <numFmt numFmtId="194" formatCode="\ #\ ##0,\ \ \ \ "/>
    <numFmt numFmtId="195" formatCode="&quot; - &quot;"/>
    <numFmt numFmtId="196" formatCode="0\ \ \ "/>
    <numFmt numFmtId="197" formatCode="0.000\ \ "/>
    <numFmt numFmtId="198" formatCode="#\ ##0\ \ \ "/>
    <numFmt numFmtId="199" formatCode="0_ ;\-0\ "/>
    <numFmt numFmtId="200" formatCode="#\ ###\ ##0.0\ \ "/>
    <numFmt numFmtId="201" formatCode="\ #,##0,&quot;&quot;"/>
    <numFmt numFmtId="202" formatCode="\ #\ ###\ ###\ ##0\ \ ;\ \–###\ ###\ ##0\ \ ;\ * \–\ \ ;\ * @\ \ "/>
    <numFmt numFmtId="203" formatCode="#\ ###\ ###;\–\ #\ ###\ ###"/>
    <numFmt numFmtId="204" formatCode="\•\ \ ;\•\ \ ;\•\ \ ;\•\ \ "/>
    <numFmt numFmtId="205" formatCode="#\ ###\ ##0,\ \ ;\-\ #\ ###\ ##0,\ \ ;\–\ \ "/>
    <numFmt numFmtId="206" formatCode="\ ####0.0\ \ ;\ * \–####0.0\ \ ;\ * \X\ \ ;\ * @\ \ "/>
    <numFmt numFmtId="207" formatCode=";;;@\ *."/>
    <numFmt numFmtId="208" formatCode="_-* #,##0.00\ &quot;DM&quot;_-;\-* #,##0.00\ &quot;DM&quot;_-;_-* &quot;-&quot;??\ &quot;DM&quot;_-;_-@_-"/>
    <numFmt numFmtId="209" formatCode="\ ##\ ###\ ##0.0\ \ ;\ \–#\ ###\ ##0.0\ \ ;\ * \–\ \ ;\ * @\ \ "/>
    <numFmt numFmtId="210" formatCode="#\ ###\ ##0.00\ \ "/>
    <numFmt numFmtId="211" formatCode="#\ ###\ ##0\ \ ;\-\ #\ ###\ ##0\ \ ;\–\ \ "/>
    <numFmt numFmtId="212" formatCode="#\ ###\ ##0.0\ \ ;\-\ #\ ###\ ##0.0\ \ ;\–\ \ "/>
    <numFmt numFmtId="213" formatCode="#\ ###\ ##0.00\ \ ;\-\ #\ ###\ ##0.00\ \ ;\–\ \ "/>
    <numFmt numFmtId="214" formatCode="#\ ###\ ##0\r\ ;\-\ #\ ###\ ##0\r\ ;\–\ \ ;@"/>
    <numFmt numFmtId="215" formatCode="#\ ###\ ##0.0#&quot;s&quot;;\-\ #\ ###\ ##0.0#&quot;s&quot;;\–\ \ ;@"/>
    <numFmt numFmtId="216" formatCode="#\ ###\ ##0&quot;s&quot;;\-\ #\ ###\ ##0&quot;s&quot;;\–\ \ ;@"/>
    <numFmt numFmtId="217" formatCode="#\ ###\ ##0,,\ \ ;\-\ #\ ###\ ##0,,\ \ ;\–\ \ "/>
    <numFmt numFmtId="218" formatCode="&quot;Fehler-positive Zahl&quot;;&quot;Fehler-negative Zahl&quot;;&quot;Fehler-Nullwert&quot;;&quot;Fehler-Text&quot;"/>
    <numFmt numFmtId="219" formatCode="\(#\ ###\ ##0.0#\)\ ;\(\-\ #\ ###\ ##0.0#\)\ ;&quot;/  &quot;;@"/>
    <numFmt numFmtId="220" formatCode="\(#\ ###\ ##0\)\ ;\(\-\ #\ ###\ ##0\)\ ;&quot;/  &quot;;@"/>
    <numFmt numFmtId="221" formatCode="\x\ \ ;\x\ \ ;\x\ \ ;@"/>
    <numFmt numFmtId="222" formatCode="#\ ###\ ##0.0#\p;\-\ #\ ###\ ##0.0#\p;\–\ \ ;@"/>
    <numFmt numFmtId="223" formatCode="#\ ###\ ##0\p;\-\ #\ ###\ ##0\p;\–\ \ ;@"/>
    <numFmt numFmtId="224" formatCode="#,##0&quot; &quot;"/>
    <numFmt numFmtId="225" formatCode="&quot;-   &quot;"/>
    <numFmt numFmtId="226" formatCode="###\ ###\ ###\ ###\ ###\ \ "/>
    <numFmt numFmtId="227" formatCode="#\ ###\ ##0"/>
    <numFmt numFmtId="228" formatCode="@\ *."/>
    <numFmt numFmtId="229" formatCode="\ \ \ \ \ \ \ \ \ \ @\ *."/>
    <numFmt numFmtId="230" formatCode="\ \ \ \ \ \ \ \ \ \ \ \ @\ *."/>
    <numFmt numFmtId="231" formatCode="\ \ \ \ \ \ \ \ \ \ \ \ @"/>
    <numFmt numFmtId="232" formatCode="\ \ \ \ \ \ \ \ \ \ \ \ \ @\ *."/>
    <numFmt numFmtId="233" formatCode="\ @\ *."/>
    <numFmt numFmtId="234" formatCode="\ @"/>
    <numFmt numFmtId="235" formatCode="\ \ @\ *."/>
    <numFmt numFmtId="236" formatCode="\ \ @"/>
    <numFmt numFmtId="237" formatCode="\ \ \ @\ *."/>
    <numFmt numFmtId="238" formatCode="\ \ \ @"/>
    <numFmt numFmtId="239" formatCode="\ \ \ \ @\ *."/>
    <numFmt numFmtId="240" formatCode="\ \ \ \ @"/>
    <numFmt numFmtId="241" formatCode="\ \ \ \ \ \ @\ *."/>
    <numFmt numFmtId="242" formatCode="\ \ \ \ \ \ @"/>
    <numFmt numFmtId="243" formatCode="\ \ \ \ \ \ \ @\ *."/>
    <numFmt numFmtId="244" formatCode="\ \ \ \ \ \ \ \ \ @\ *."/>
    <numFmt numFmtId="245" formatCode="\ \ \ \ \ \ \ \ \ @"/>
    <numFmt numFmtId="246" formatCode="#,##0.00\ &quot;Gg&quot;"/>
    <numFmt numFmtId="247" formatCode="#,##0.00\ &quot;kg&quot;"/>
    <numFmt numFmtId="248" formatCode="#,##0.00\ &quot;kt&quot;"/>
    <numFmt numFmtId="249" formatCode="#,##0.00\ &quot;Stck&quot;"/>
    <numFmt numFmtId="250" formatCode="#,##0.00\ &quot;Stk&quot;"/>
    <numFmt numFmtId="251" formatCode="#,##0.00\ &quot;T.Stk&quot;"/>
    <numFmt numFmtId="252" formatCode="#,##0.00\ &quot;TJ&quot;"/>
    <numFmt numFmtId="253" formatCode="#,##0.00\ &quot;TStk&quot;"/>
    <numFmt numFmtId="254" formatCode="yyyy"/>
    <numFmt numFmtId="255" formatCode="_-* #,##0.00\ [$€]_-;\-* #,##0.00\ [$€]_-;_-* &quot;-&quot;??\ [$€]_-;_-@_-"/>
    <numFmt numFmtId="256" formatCode="#,##0.0000"/>
    <numFmt numFmtId="257" formatCode="* ??\ ???\ ??0\ \ \ ;* \–\ ##\ ???\ ??0\ \ \ ;&quot;–   &quot;"/>
    <numFmt numFmtId="258" formatCode="#,##0.0"/>
    <numFmt numFmtId="259" formatCode="#.0\ ###\ ##0\ \ "/>
    <numFmt numFmtId="260" formatCode="0.0000"/>
    <numFmt numFmtId="261" formatCode="#\ ###\ ##0;\-\ #\ ###\ ##0;\–\ \ "/>
    <numFmt numFmtId="262" formatCode="#,##0.0000000"/>
    <numFmt numFmtId="263" formatCode="#,##0.00000"/>
    <numFmt numFmtId="264" formatCode="#,##0.00_ ;\-#,##0.00\ "/>
    <numFmt numFmtId="265" formatCode="####\ ###\ ##0.0\ \ "/>
    <numFmt numFmtId="266" formatCode="_-* #,##0.0000000000000\ _€_-;\-* #,##0.0000000000000\ _€_-;_-* &quot;-&quot;??\ _€_-;_-@_-"/>
    <numFmt numFmtId="267" formatCode="0.0000000"/>
    <numFmt numFmtId="268" formatCode="_-* #,##0.000000\ _€_-;\-* #,##0.000000\ _€_-;_-* &quot;-&quot;??\ _€_-;_-@_-"/>
    <numFmt numFmtId="269" formatCode="0.00000"/>
    <numFmt numFmtId="270" formatCode="###\ ###\ ##0.0\ \ "/>
    <numFmt numFmtId="271" formatCode="0.00000000"/>
    <numFmt numFmtId="272" formatCode="###\ ###\ ##0;\-###\ ###\ ##0;**"/>
    <numFmt numFmtId="273" formatCode="#.00\ ###\ ##0\ \ "/>
    <numFmt numFmtId="274" formatCode="0.000"/>
    <numFmt numFmtId="275" formatCode="0.000\ \ \ "/>
    <numFmt numFmtId="276" formatCode="_(&quot;$&quot;* #,##0_);_(&quot;$&quot;* \(#,##0\);_(&quot;$&quot;* &quot;-&quot;_);_(@_)"/>
    <numFmt numFmtId="277" formatCode="_-* #,##0.00\ [$€-1]_-;\-* #,##0.00\ [$€-1]_-;_-* &quot;-&quot;??\ [$€-1]_-"/>
    <numFmt numFmtId="278" formatCode="_-* #,##0.00\ _D_M_-;\-* #,##0.00\ _D_M_-;_-* &quot;-&quot;??\ _D_M_-;_-@_-"/>
    <numFmt numFmtId="279" formatCode="0.000000"/>
    <numFmt numFmtId="280" formatCode="#.\ ###\ ##0\ \ "/>
    <numFmt numFmtId="281" formatCode="_-* #,##0\ _€_-;\-* #,##0\ _€_-;_-* &quot;-&quot;??\ _€_-;_-@_-"/>
    <numFmt numFmtId="282" formatCode="#.00\ ###\ ##0;\-\ #.00\ ###\ ##0;\–\ \ "/>
    <numFmt numFmtId="283" formatCode="0.000000000"/>
    <numFmt numFmtId="284" formatCode="###\ ###\ ##0\ ;\-###\ ###\ ##0\ ;**"/>
  </numFmts>
  <fonts count="185">
    <font>
      <sz val="11"/>
      <color theme="1"/>
      <name val="Calibri"/>
      <family val="2"/>
      <scheme val="minor"/>
    </font>
    <font>
      <sz val="12"/>
      <name val="Times New Roman"/>
      <family val="1"/>
    </font>
    <font>
      <sz val="9"/>
      <name val="Times New Roman"/>
      <family val="1"/>
    </font>
    <font>
      <vertAlign val="superscript"/>
      <sz val="9"/>
      <name val="Times New Roman"/>
      <family val="1"/>
    </font>
    <font>
      <sz val="12"/>
      <name val="Times"/>
      <family val="1"/>
    </font>
    <font>
      <b/>
      <sz val="11"/>
      <name val="Times New Roman"/>
      <family val="1"/>
    </font>
    <font>
      <sz val="11"/>
      <name val="Times New Roman"/>
      <family val="1"/>
    </font>
    <font>
      <vertAlign val="superscript"/>
      <sz val="11"/>
      <name val="Times New Roman"/>
      <family val="1"/>
    </font>
    <font>
      <i/>
      <sz val="10"/>
      <name val="Arial"/>
      <family val="2"/>
    </font>
    <font>
      <i/>
      <vertAlign val="superscript"/>
      <sz val="10"/>
      <name val="Arial"/>
      <family val="2"/>
    </font>
    <font>
      <b/>
      <sz val="14"/>
      <name val="Times"/>
      <family val="1"/>
    </font>
    <font>
      <b/>
      <sz val="11"/>
      <name val="Arial"/>
      <family val="2"/>
    </font>
    <font>
      <sz val="7"/>
      <name val="AGaramond"/>
      <family val="1"/>
    </font>
    <font>
      <sz val="10"/>
      <name val="Arial"/>
      <family val="2"/>
    </font>
    <font>
      <sz val="9"/>
      <name val="Arial"/>
      <family val="2"/>
    </font>
    <font>
      <sz val="11"/>
      <name val="Arial"/>
      <family val="2"/>
    </font>
    <font>
      <sz val="11"/>
      <name val="Times"/>
      <family val="1"/>
    </font>
    <font>
      <sz val="12"/>
      <name val="Times New Roman"/>
      <family val="1"/>
    </font>
    <font>
      <i/>
      <sz val="6"/>
      <name val="AGaramond"/>
      <family val="1"/>
    </font>
    <font>
      <u/>
      <sz val="10"/>
      <color indexed="12"/>
      <name val="Arial"/>
      <family val="2"/>
    </font>
    <font>
      <b/>
      <sz val="7"/>
      <name val="AGaramond"/>
      <family val="1"/>
    </font>
    <font>
      <sz val="7"/>
      <name val="Times New Roman"/>
      <family val="1"/>
    </font>
    <font>
      <i/>
      <sz val="10"/>
      <name val="FuturaMedium"/>
      <family val="2"/>
    </font>
    <font>
      <i/>
      <sz val="6.5"/>
      <name val="Futura CondensedLight"/>
      <family val="2"/>
    </font>
    <font>
      <sz val="6.5"/>
      <name val="Futura Condensed"/>
      <family val="2"/>
    </font>
    <font>
      <i/>
      <sz val="7"/>
      <name val="AGaramond"/>
      <family val="1"/>
    </font>
    <font>
      <sz val="10"/>
      <name val="MS Sans Serif"/>
      <family val="2"/>
    </font>
    <font>
      <i/>
      <sz val="12"/>
      <name val="Times New Roman"/>
      <family val="1"/>
    </font>
    <font>
      <sz val="10"/>
      <name val="Arial"/>
      <family val="2"/>
    </font>
    <font>
      <sz val="10"/>
      <name val="MS Sans Serif"/>
      <family val="2"/>
    </font>
    <font>
      <sz val="10"/>
      <name val="Times New Roman"/>
      <family val="1"/>
    </font>
    <font>
      <b/>
      <sz val="11"/>
      <name val="Times"/>
      <family val="1"/>
    </font>
    <font>
      <vertAlign val="superscript"/>
      <sz val="10"/>
      <name val="Arial"/>
      <family val="2"/>
    </font>
    <font>
      <b/>
      <sz val="12"/>
      <name val="Arial"/>
      <family val="2"/>
    </font>
    <font>
      <b/>
      <vertAlign val="superscript"/>
      <sz val="11"/>
      <name val="Arial"/>
      <family val="2"/>
    </font>
    <font>
      <b/>
      <sz val="10"/>
      <name val="Times New Roman"/>
      <family val="1"/>
    </font>
    <font>
      <vertAlign val="superscript"/>
      <sz val="10"/>
      <name val="Times New Roman"/>
      <family val="1"/>
    </font>
    <font>
      <b/>
      <sz val="12"/>
      <name val="Times New Roman"/>
      <family val="1"/>
    </font>
    <font>
      <b/>
      <vertAlign val="subscript"/>
      <sz val="11"/>
      <name val="Arial"/>
      <family val="2"/>
    </font>
    <font>
      <sz val="11"/>
      <name val="MS Sans Serif"/>
      <family val="2"/>
    </font>
    <font>
      <b/>
      <vertAlign val="superscript"/>
      <sz val="11"/>
      <name val="Times New Roman"/>
      <family val="1"/>
    </font>
    <font>
      <sz val="7"/>
      <name val="AGaramond"/>
    </font>
    <font>
      <b/>
      <sz val="12"/>
      <name val="Times"/>
      <family val="1"/>
    </font>
    <font>
      <i/>
      <sz val="12"/>
      <name val="Times"/>
      <family val="1"/>
    </font>
    <font>
      <i/>
      <sz val="10"/>
      <name val="Times"/>
      <family val="1"/>
    </font>
    <font>
      <sz val="6.5"/>
      <name val="MS Sans Serif"/>
      <family val="2"/>
    </font>
    <font>
      <sz val="11"/>
      <color indexed="8"/>
      <name val="Calibri"/>
      <family val="2"/>
    </font>
    <font>
      <sz val="11"/>
      <color indexed="9"/>
      <name val="Calibri"/>
      <family val="2"/>
    </font>
    <font>
      <sz val="6"/>
      <name val="Jahrbuch"/>
      <family val="2"/>
    </font>
    <font>
      <vertAlign val="superscript"/>
      <sz val="11"/>
      <name val="Arial"/>
      <family val="2"/>
    </font>
    <font>
      <sz val="9"/>
      <color indexed="8"/>
      <name val="Times New Roman"/>
      <family val="1"/>
    </font>
    <font>
      <b/>
      <sz val="10"/>
      <name val="Arial"/>
      <family val="2"/>
    </font>
    <font>
      <sz val="8"/>
      <name val="Arial"/>
      <family val="2"/>
    </font>
    <font>
      <sz val="11"/>
      <color theme="1"/>
      <name val="Calibri"/>
      <family val="2"/>
      <scheme val="minor"/>
    </font>
    <font>
      <sz val="11"/>
      <color theme="1"/>
      <name val="Times New Roman"/>
      <family val="1"/>
    </font>
    <font>
      <i/>
      <sz val="10"/>
      <color theme="1"/>
      <name val="Arial"/>
      <family val="2"/>
    </font>
    <font>
      <i/>
      <vertAlign val="superscript"/>
      <sz val="10"/>
      <color theme="1"/>
      <name val="Arial"/>
      <family val="2"/>
    </font>
    <font>
      <sz val="9"/>
      <color theme="1"/>
      <name val="Times New Roman"/>
      <family val="1"/>
    </font>
    <font>
      <sz val="11"/>
      <color theme="0"/>
      <name val="Times New Roman"/>
      <family val="1"/>
    </font>
    <font>
      <b/>
      <u/>
      <sz val="7"/>
      <name val="AGaramond"/>
    </font>
    <font>
      <b/>
      <sz val="7"/>
      <name val="AGaramond"/>
    </font>
    <font>
      <i/>
      <sz val="7"/>
      <name val="AGaramond"/>
    </font>
    <font>
      <sz val="7"/>
      <color indexed="9"/>
      <name val="AGaramond"/>
      <family val="1"/>
    </font>
    <font>
      <b/>
      <sz val="7"/>
      <name val="Times New Roman"/>
      <family val="1"/>
    </font>
    <font>
      <vertAlign val="superscript"/>
      <sz val="7"/>
      <name val="Times New Roman"/>
      <family val="1"/>
    </font>
    <font>
      <vertAlign val="superscript"/>
      <sz val="7"/>
      <name val="AGaramond"/>
    </font>
    <font>
      <sz val="7"/>
      <color indexed="9"/>
      <name val="AGaramond"/>
    </font>
    <font>
      <b/>
      <sz val="7"/>
      <color indexed="10"/>
      <name val="AGaramond"/>
    </font>
    <font>
      <i/>
      <vertAlign val="superscript"/>
      <sz val="6"/>
      <name val="AGaramond"/>
    </font>
    <font>
      <sz val="7"/>
      <name val="Arial"/>
      <family val="2"/>
    </font>
    <font>
      <b/>
      <sz val="7"/>
      <name val="Arial"/>
      <family val="2"/>
    </font>
    <font>
      <vertAlign val="superscript"/>
      <sz val="7"/>
      <name val="Arial"/>
      <family val="2"/>
    </font>
    <font>
      <i/>
      <sz val="7"/>
      <name val="Arial"/>
      <family val="2"/>
    </font>
    <font>
      <i/>
      <sz val="6.5"/>
      <name val="Arial"/>
      <family val="2"/>
    </font>
    <font>
      <sz val="6.5"/>
      <name val="Arial"/>
      <family val="2"/>
    </font>
    <font>
      <i/>
      <sz val="6"/>
      <name val="Arial"/>
      <family val="2"/>
    </font>
    <font>
      <i/>
      <vertAlign val="superscript"/>
      <sz val="7"/>
      <name val="Arial"/>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8"/>
      <color indexed="12"/>
      <name val="Arial"/>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8"/>
      <name val="Jahrbuch"/>
      <family val="2"/>
    </font>
    <font>
      <sz val="11"/>
      <color indexed="52"/>
      <name val="Calibri"/>
      <family val="2"/>
    </font>
    <font>
      <sz val="11"/>
      <color indexed="10"/>
      <name val="Calibri"/>
      <family val="2"/>
    </font>
    <font>
      <b/>
      <sz val="11"/>
      <color indexed="9"/>
      <name val="Calibri"/>
      <family val="2"/>
    </font>
    <font>
      <sz val="8"/>
      <name val="Helv"/>
    </font>
    <font>
      <sz val="10"/>
      <name val="Helv"/>
    </font>
    <font>
      <sz val="10"/>
      <name val="Arial"/>
      <family val="2"/>
    </font>
    <font>
      <sz val="11"/>
      <name val="Times"/>
      <family val="1"/>
    </font>
    <font>
      <sz val="11"/>
      <color theme="0"/>
      <name val="Times"/>
      <family val="1"/>
    </font>
    <font>
      <sz val="12"/>
      <name val="Times"/>
      <family val="1"/>
    </font>
    <font>
      <vertAlign val="superscript"/>
      <sz val="11"/>
      <name val="Times"/>
      <family val="1"/>
    </font>
    <font>
      <i/>
      <vertAlign val="subscript"/>
      <sz val="10"/>
      <name val="Arial"/>
      <family val="2"/>
    </font>
    <font>
      <sz val="9"/>
      <color theme="0"/>
      <name val="Times New Roman"/>
      <family val="1"/>
    </font>
    <font>
      <i/>
      <sz val="6"/>
      <name val="Jahrbuch"/>
      <family val="2"/>
    </font>
    <font>
      <b/>
      <sz val="10"/>
      <name val="Jahrbuch"/>
      <family val="2"/>
    </font>
    <font>
      <b/>
      <sz val="9"/>
      <name val="Jahrbuch"/>
      <family val="2"/>
    </font>
    <font>
      <b/>
      <sz val="12"/>
      <name val="Times"/>
      <family val="1"/>
    </font>
    <font>
      <sz val="11"/>
      <color rgb="FFFF0000"/>
      <name val="Calibri"/>
      <family val="2"/>
      <scheme val="minor"/>
    </font>
    <font>
      <b/>
      <sz val="11"/>
      <color theme="0"/>
      <name val="Arial"/>
      <family val="2"/>
    </font>
    <font>
      <i/>
      <sz val="11"/>
      <name val="Times New Roman"/>
      <family val="1"/>
    </font>
    <font>
      <sz val="10"/>
      <color theme="0"/>
      <name val="Arial"/>
      <family val="2"/>
    </font>
    <font>
      <sz val="10"/>
      <name val="Arial"/>
      <family val="2"/>
    </font>
    <font>
      <sz val="10"/>
      <name val="MS Sans"/>
    </font>
    <font>
      <u/>
      <sz val="7"/>
      <color indexed="12"/>
      <name val="AGaramond"/>
      <family val="1"/>
    </font>
    <font>
      <sz val="7"/>
      <name val="Cambria"/>
      <family val="1"/>
    </font>
    <font>
      <vertAlign val="subscript"/>
      <sz val="9"/>
      <name val="Times New Roman"/>
      <family val="1"/>
    </font>
    <font>
      <b/>
      <sz val="10"/>
      <name val="MS Sans Serif"/>
      <family val="2"/>
    </font>
    <font>
      <sz val="12"/>
      <color theme="1"/>
      <name val="AGaramond"/>
    </font>
    <font>
      <sz val="10"/>
      <name val="Arial"/>
      <family val="2"/>
    </font>
    <font>
      <sz val="7"/>
      <name val="Letter Gothic CE"/>
      <family val="3"/>
      <charset val="238"/>
    </font>
    <font>
      <b/>
      <sz val="9"/>
      <name val="Times New Roman"/>
      <family val="1"/>
    </font>
    <font>
      <sz val="8"/>
      <name val="Helvetica"/>
      <family val="2"/>
    </font>
    <font>
      <sz val="10"/>
      <name val="Arial"/>
      <family val="2"/>
    </font>
    <font>
      <sz val="11"/>
      <name val="Helv"/>
    </font>
    <font>
      <sz val="10"/>
      <name val="Arial"/>
      <family val="2"/>
    </font>
    <font>
      <b/>
      <sz val="11"/>
      <color theme="1"/>
      <name val="Arial"/>
      <family val="2"/>
    </font>
    <font>
      <i/>
      <sz val="7"/>
      <color theme="1"/>
      <name val="Arial"/>
      <family val="2"/>
    </font>
    <font>
      <sz val="10"/>
      <name val="Arial"/>
      <family val="2"/>
    </font>
    <font>
      <b/>
      <vertAlign val="subscrip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8"/>
      <color theme="1"/>
      <name val="Arial"/>
      <family val="2"/>
    </font>
    <font>
      <sz val="10"/>
      <color indexed="8"/>
      <name val="Arial"/>
      <family val="2"/>
    </font>
    <font>
      <sz val="11"/>
      <color indexed="8"/>
      <name val="Times New Roman"/>
      <family val="1"/>
    </font>
    <font>
      <u/>
      <sz val="10"/>
      <color theme="10"/>
      <name val="Arial"/>
      <family val="2"/>
    </font>
    <font>
      <sz val="10"/>
      <name val="Calibri"/>
      <family val="2"/>
      <scheme val="minor"/>
    </font>
    <font>
      <b/>
      <i/>
      <sz val="10"/>
      <name val="Arial"/>
      <family val="2"/>
    </font>
    <font>
      <sz val="7"/>
      <color theme="1"/>
      <name val="AGaramond"/>
    </font>
    <font>
      <i/>
      <sz val="14"/>
      <name val="FuturaMedium"/>
      <family val="2"/>
    </font>
    <font>
      <i/>
      <sz val="14"/>
      <name val="Arial"/>
      <family val="2"/>
    </font>
    <font>
      <b/>
      <vertAlign val="subscript"/>
      <sz val="11"/>
      <name val="Times New Roman"/>
      <family val="1"/>
    </font>
    <font>
      <b/>
      <sz val="9"/>
      <name val="AGaramond"/>
    </font>
    <font>
      <vertAlign val="superscript"/>
      <sz val="12"/>
      <name val="Times"/>
      <family val="1"/>
    </font>
    <font>
      <b/>
      <sz val="10"/>
      <color rgb="FFFF0000"/>
      <name val="Arial"/>
      <family val="2"/>
    </font>
    <font>
      <b/>
      <sz val="12"/>
      <color rgb="FFFF0000"/>
      <name val="Times New Roman"/>
      <family val="1"/>
    </font>
    <font>
      <sz val="8"/>
      <name val="Times New Roman"/>
      <family val="1"/>
    </font>
    <font>
      <u/>
      <sz val="11"/>
      <color theme="10"/>
      <name val="Calibri"/>
      <family val="2"/>
      <scheme val="minor"/>
    </font>
    <font>
      <sz val="10"/>
      <name val="Arial"/>
      <family val="2"/>
    </font>
    <font>
      <b/>
      <sz val="10"/>
      <color indexed="10"/>
      <name val="Arial"/>
      <family val="2"/>
    </font>
    <font>
      <sz val="14"/>
      <name val="Arial"/>
      <family val="2"/>
    </font>
    <font>
      <u/>
      <sz val="10"/>
      <name val="Arial"/>
      <family val="2"/>
    </font>
    <font>
      <sz val="10"/>
      <color rgb="FFFF0000"/>
      <name val="Arial"/>
      <family val="2"/>
    </font>
    <font>
      <sz val="11"/>
      <color theme="1"/>
      <name val="Arial"/>
      <family val="2"/>
    </font>
    <font>
      <b/>
      <sz val="12"/>
      <color indexed="10"/>
      <name val="Arial"/>
      <family val="2"/>
    </font>
    <font>
      <vertAlign val="superscript"/>
      <sz val="8"/>
      <name val="Arial"/>
      <family val="2"/>
    </font>
    <font>
      <vertAlign val="subscript"/>
      <sz val="8"/>
      <name val="Arial"/>
      <family val="2"/>
    </font>
    <font>
      <strike/>
      <sz val="10"/>
      <name val="Arial"/>
      <family val="2"/>
    </font>
    <font>
      <sz val="18"/>
      <color theme="3"/>
      <name val="Cambria"/>
      <family val="2"/>
      <scheme val="major"/>
    </font>
    <font>
      <sz val="11"/>
      <color rgb="FF9C5700"/>
      <name val="Calibri"/>
      <family val="2"/>
      <scheme val="minor"/>
    </font>
    <font>
      <sz val="12"/>
      <name val="Helv"/>
    </font>
    <font>
      <u/>
      <sz val="10"/>
      <color indexed="12"/>
      <name val="Helv"/>
    </font>
    <font>
      <sz val="12"/>
      <color theme="1"/>
      <name val="Munich Airport Pro Regular"/>
      <family val="2"/>
    </font>
    <font>
      <sz val="10"/>
      <name val="Helvetica"/>
      <family val="2"/>
    </font>
    <font>
      <u/>
      <sz val="8"/>
      <color theme="10"/>
      <name val="Arial"/>
      <family val="2"/>
    </font>
    <font>
      <sz val="8"/>
      <name val="Helvetica"/>
      <family val="2"/>
    </font>
    <font>
      <vertAlign val="subscript"/>
      <sz val="10"/>
      <name val="Arial"/>
      <family val="2"/>
    </font>
  </fonts>
  <fills count="82">
    <fill>
      <patternFill patternType="none"/>
    </fill>
    <fill>
      <patternFill patternType="gray125"/>
    </fill>
    <fill>
      <patternFill patternType="solid">
        <fgColor indexed="22"/>
        <bgColor indexed="64"/>
      </patternFill>
    </fill>
    <fill>
      <patternFill patternType="solid">
        <fgColor rgb="FFFF000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darkTrellis"/>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rgb="FFF2F2F2"/>
        <bgColor indexed="64"/>
      </patternFill>
    </fill>
    <fill>
      <patternFill patternType="solid">
        <fgColor theme="0" tint="-0.249977111117893"/>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rgb="FF00FFFF"/>
        <bgColor indexed="64"/>
      </patternFill>
    </fill>
    <fill>
      <patternFill patternType="solid">
        <fgColor rgb="FFFF99FF"/>
        <bgColor indexed="64"/>
      </patternFill>
    </fill>
  </fills>
  <borders count="61">
    <border>
      <left/>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rgb="FF333333"/>
      </left>
      <right style="thin">
        <color rgb="FF333333"/>
      </right>
      <top style="thin">
        <color rgb="FF333333"/>
      </top>
      <bottom style="thin">
        <color rgb="FF333333"/>
      </bottom>
      <diagonal/>
    </border>
    <border>
      <left style="double">
        <color indexed="64"/>
      </left>
      <right/>
      <top style="double">
        <color indexed="64"/>
      </top>
      <bottom style="double">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54945">
    <xf numFmtId="0" fontId="0" fillId="0" borderId="0"/>
    <xf numFmtId="0" fontId="1" fillId="0" borderId="0"/>
    <xf numFmtId="169" fontId="12" fillId="0" borderId="0">
      <alignment horizontal="right" vertical="center"/>
    </xf>
    <xf numFmtId="0" fontId="13" fillId="0" borderId="0"/>
    <xf numFmtId="165" fontId="13" fillId="0" borderId="0" applyFont="0" applyFill="0" applyBorder="0" applyAlignment="0" applyProtection="0"/>
    <xf numFmtId="1" fontId="18" fillId="0" borderId="8">
      <alignment horizontal="center"/>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73" fontId="20" fillId="0" borderId="0">
      <alignment horizontal="right" vertical="center"/>
    </xf>
    <xf numFmtId="173" fontId="20" fillId="0" borderId="2">
      <alignment horizontal="right" vertical="center"/>
    </xf>
    <xf numFmtId="173" fontId="20" fillId="0" borderId="2">
      <alignment horizontal="right" vertical="center"/>
    </xf>
    <xf numFmtId="173" fontId="20" fillId="0" borderId="6">
      <alignment horizontal="right" vertical="center"/>
    </xf>
    <xf numFmtId="173" fontId="20" fillId="0" borderId="2">
      <alignment horizontal="right" vertical="center"/>
    </xf>
    <xf numFmtId="173" fontId="20" fillId="0" borderId="6">
      <alignment horizontal="right" vertical="center"/>
    </xf>
    <xf numFmtId="1" fontId="12" fillId="2" borderId="0">
      <alignment horizontal="right" vertical="center"/>
    </xf>
    <xf numFmtId="1" fontId="12" fillId="2" borderId="11">
      <alignment horizontal="right" vertical="center"/>
    </xf>
    <xf numFmtId="1" fontId="21" fillId="2" borderId="1">
      <alignment horizontal="right" vertical="center"/>
    </xf>
    <xf numFmtId="1" fontId="12" fillId="2" borderId="2">
      <alignment horizontal="right" vertical="center"/>
    </xf>
    <xf numFmtId="1" fontId="12" fillId="2" borderId="4">
      <alignment horizontal="right" vertical="center"/>
    </xf>
    <xf numFmtId="1" fontId="12" fillId="2" borderId="6">
      <alignment horizontal="right" vertical="center"/>
    </xf>
    <xf numFmtId="1" fontId="21" fillId="2" borderId="9">
      <alignment horizontal="right" vertical="center"/>
    </xf>
    <xf numFmtId="174" fontId="12" fillId="0" borderId="6">
      <alignment horizontal="right" vertical="center"/>
    </xf>
    <xf numFmtId="174" fontId="12" fillId="0" borderId="4">
      <alignment horizontal="right" vertical="center"/>
    </xf>
    <xf numFmtId="174" fontId="12" fillId="0" borderId="2">
      <alignment horizontal="right" vertical="center"/>
    </xf>
    <xf numFmtId="174" fontId="12" fillId="0" borderId="4">
      <alignment horizontal="right" vertical="center"/>
    </xf>
    <xf numFmtId="174" fontId="12" fillId="0" borderId="0">
      <alignment horizontal="right" vertical="center"/>
    </xf>
    <xf numFmtId="174" fontId="12" fillId="0" borderId="6">
      <alignment horizontal="right" vertical="center"/>
    </xf>
    <xf numFmtId="174" fontId="12" fillId="0" borderId="4">
      <alignment horizontal="right" vertical="center"/>
    </xf>
    <xf numFmtId="174" fontId="12" fillId="0" borderId="2">
      <alignment horizontal="right" vertical="center"/>
    </xf>
    <xf numFmtId="174" fontId="12" fillId="0" borderId="4">
      <alignment horizontal="right" vertical="center"/>
    </xf>
    <xf numFmtId="174" fontId="12" fillId="0" borderId="5">
      <alignment horizontal="right" vertical="center"/>
    </xf>
    <xf numFmtId="174" fontId="12" fillId="0" borderId="2">
      <alignment horizontal="right" vertical="center"/>
    </xf>
    <xf numFmtId="174" fontId="12" fillId="0" borderId="0">
      <alignment horizontal="right" vertical="center"/>
    </xf>
    <xf numFmtId="174" fontId="12" fillId="0" borderId="9">
      <alignment horizontal="right" vertical="center"/>
    </xf>
    <xf numFmtId="174" fontId="12" fillId="0" borderId="7">
      <alignment horizontal="right" vertical="center"/>
    </xf>
    <xf numFmtId="174" fontId="12" fillId="0" borderId="0">
      <alignment horizontal="right" vertical="center"/>
    </xf>
    <xf numFmtId="1" fontId="22" fillId="0" borderId="1" applyNumberFormat="0" applyBorder="0">
      <alignment horizontal="left" vertical="top" wrapText="1"/>
    </xf>
    <xf numFmtId="0" fontId="12" fillId="0" borderId="2">
      <alignment horizontal="left" vertical="center" wrapText="1"/>
    </xf>
    <xf numFmtId="0" fontId="12" fillId="0" borderId="0">
      <alignment horizontal="left" vertical="center" wrapText="1"/>
    </xf>
    <xf numFmtId="1" fontId="23" fillId="0" borderId="13" applyNumberFormat="0" applyBorder="0">
      <alignment horizontal="center" vertical="center" textRotation="90" wrapText="1"/>
    </xf>
    <xf numFmtId="1" fontId="24" fillId="0" borderId="14" applyBorder="0">
      <alignment horizontal="center" vertical="center" textRotation="90"/>
    </xf>
    <xf numFmtId="0" fontId="18" fillId="0" borderId="15">
      <alignment horizontal="center" vertical="center"/>
    </xf>
    <xf numFmtId="0" fontId="25" fillId="0" borderId="0">
      <alignment horizontal="center" textRotation="90" wrapText="1"/>
    </xf>
    <xf numFmtId="0" fontId="18" fillId="0" borderId="9">
      <alignment horizontal="left" vertical="center"/>
    </xf>
    <xf numFmtId="0" fontId="25" fillId="0" borderId="16">
      <alignment horizontal="center" vertical="center"/>
    </xf>
    <xf numFmtId="0" fontId="25" fillId="0" borderId="15">
      <alignment horizontal="center" vertical="center"/>
    </xf>
    <xf numFmtId="0" fontId="26"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30" fillId="0" borderId="0"/>
    <xf numFmtId="0" fontId="17" fillId="0" borderId="0"/>
    <xf numFmtId="190" fontId="45" fillId="0" borderId="5">
      <alignment horizontal="left"/>
    </xf>
    <xf numFmtId="190" fontId="45" fillId="0" borderId="5">
      <alignment horizontal="left"/>
    </xf>
    <xf numFmtId="0" fontId="28" fillId="0" borderId="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4" borderId="0" applyNumberFormat="0" applyBorder="0" applyAlignment="0" applyProtection="0"/>
    <xf numFmtId="0" fontId="47" fillId="15"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191" fontId="48" fillId="0" borderId="0">
      <alignment vertical="center"/>
    </xf>
    <xf numFmtId="195" fontId="13" fillId="0" borderId="18"/>
    <xf numFmtId="0" fontId="12" fillId="0" borderId="0">
      <alignment horizontal="left" vertical="center" wrapText="1"/>
    </xf>
    <xf numFmtId="173" fontId="20" fillId="0" borderId="9">
      <alignment horizontal="right" vertical="center"/>
    </xf>
    <xf numFmtId="174" fontId="12" fillId="0" borderId="6">
      <alignment horizontal="right" vertical="center"/>
    </xf>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30" fillId="0" borderId="0"/>
    <xf numFmtId="0" fontId="26" fillId="0" borderId="0"/>
    <xf numFmtId="0" fontId="13" fillId="0" borderId="0"/>
    <xf numFmtId="40" fontId="26" fillId="0" borderId="0" applyFont="0" applyFill="0" applyBorder="0" applyAlignment="0" applyProtection="0"/>
    <xf numFmtId="0" fontId="18" fillId="0" borderId="9">
      <alignment horizontal="right" vertical="center"/>
    </xf>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3" borderId="0" applyNumberFormat="0" applyBorder="0" applyAlignment="0" applyProtection="0"/>
    <xf numFmtId="0" fontId="77" fillId="24" borderId="24" applyNumberFormat="0" applyAlignment="0" applyProtection="0"/>
    <xf numFmtId="202" fontId="69" fillId="0" borderId="0">
      <alignment horizontal="right"/>
    </xf>
    <xf numFmtId="0" fontId="78" fillId="24" borderId="25" applyNumberFormat="0" applyAlignment="0" applyProtection="0"/>
    <xf numFmtId="203" fontId="69" fillId="0" borderId="26" applyBorder="0"/>
    <xf numFmtId="0" fontId="79" fillId="10" borderId="25" applyNumberFormat="0" applyAlignment="0" applyProtection="0"/>
    <xf numFmtId="0" fontId="80" fillId="0" borderId="27" applyNumberFormat="0" applyFill="0" applyAlignment="0" applyProtection="0"/>
    <xf numFmtId="0" fontId="81" fillId="0" borderId="0" applyNumberFormat="0" applyFill="0" applyBorder="0" applyAlignment="0" applyProtection="0"/>
    <xf numFmtId="204" fontId="52" fillId="0" borderId="0"/>
    <xf numFmtId="204" fontId="48" fillId="0" borderId="0">
      <alignment horizontal="right" vertical="center"/>
    </xf>
    <xf numFmtId="204" fontId="48" fillId="0" borderId="0">
      <alignment horizontal="right" vertical="center"/>
    </xf>
    <xf numFmtId="0" fontId="82" fillId="7" borderId="0" applyNumberFormat="0" applyBorder="0" applyAlignment="0" applyProtection="0"/>
    <xf numFmtId="0" fontId="83" fillId="0" borderId="0"/>
    <xf numFmtId="205" fontId="48" fillId="0" borderId="0">
      <alignment vertical="center"/>
    </xf>
    <xf numFmtId="206" fontId="69" fillId="0" borderId="0">
      <alignment horizontal="right"/>
    </xf>
    <xf numFmtId="0" fontId="84" fillId="25" borderId="0" applyNumberFormat="0" applyBorder="0" applyAlignment="0" applyProtection="0"/>
    <xf numFmtId="0" fontId="52" fillId="26" borderId="28" applyNumberFormat="0" applyFont="0" applyAlignment="0" applyProtection="0"/>
    <xf numFmtId="0" fontId="13" fillId="26" borderId="28" applyNumberFormat="0" applyFont="0" applyAlignment="0" applyProtection="0"/>
    <xf numFmtId="0" fontId="85" fillId="6" borderId="0" applyNumberFormat="0" applyBorder="0" applyAlignment="0" applyProtection="0"/>
    <xf numFmtId="0" fontId="13" fillId="0" borderId="0"/>
    <xf numFmtId="0" fontId="12" fillId="0" borderId="0">
      <alignment horizontal="left" vertical="center" wrapText="1"/>
    </xf>
    <xf numFmtId="174" fontId="12" fillId="0" borderId="6">
      <alignment horizontal="right" vertical="center"/>
    </xf>
    <xf numFmtId="0" fontId="52" fillId="0" borderId="6">
      <alignment horizontal="right" vertical="center" wrapText="1"/>
    </xf>
    <xf numFmtId="0" fontId="30" fillId="0" borderId="0"/>
    <xf numFmtId="207" fontId="48" fillId="0" borderId="0">
      <alignment vertical="center"/>
    </xf>
    <xf numFmtId="0" fontId="86" fillId="0" borderId="29" applyNumberFormat="0" applyFill="0" applyAlignment="0" applyProtection="0"/>
    <xf numFmtId="0" fontId="87" fillId="0" borderId="30" applyNumberFormat="0" applyFill="0" applyAlignment="0" applyProtection="0"/>
    <xf numFmtId="0" fontId="88" fillId="0" borderId="31" applyNumberFormat="0" applyFill="0" applyAlignment="0" applyProtection="0"/>
    <xf numFmtId="0" fontId="88" fillId="0" borderId="0" applyNumberFormat="0" applyFill="0" applyBorder="0" applyAlignment="0" applyProtection="0"/>
    <xf numFmtId="0" fontId="89" fillId="0" borderId="0" applyNumberFormat="0" applyFill="0" applyBorder="0" applyAlignment="0" applyProtection="0"/>
    <xf numFmtId="1" fontId="90" fillId="0" borderId="0">
      <alignment vertical="center"/>
    </xf>
    <xf numFmtId="0" fontId="91" fillId="0" borderId="32" applyNumberFormat="0" applyFill="0" applyAlignment="0" applyProtection="0"/>
    <xf numFmtId="208" fontId="13" fillId="0" borderId="0" applyFont="0" applyFill="0" applyBorder="0" applyAlignment="0" applyProtection="0"/>
    <xf numFmtId="0" fontId="92" fillId="0" borderId="0" applyNumberFormat="0" applyFill="0" applyBorder="0" applyAlignment="0" applyProtection="0"/>
    <xf numFmtId="0" fontId="93" fillId="27" borderId="33" applyNumberFormat="0" applyAlignment="0" applyProtection="0"/>
    <xf numFmtId="209" fontId="69" fillId="0" borderId="0">
      <alignment horizontal="right"/>
    </xf>
    <xf numFmtId="209" fontId="69" fillId="0" borderId="0">
      <alignment horizontal="right"/>
    </xf>
    <xf numFmtId="202" fontId="69" fillId="0" borderId="0">
      <alignment horizontal="right"/>
    </xf>
    <xf numFmtId="203" fontId="69" fillId="0" borderId="26" applyBorder="0"/>
    <xf numFmtId="44" fontId="13" fillId="0" borderId="0" applyFont="0" applyFill="0" applyBorder="0" applyAlignment="0" applyProtection="0"/>
    <xf numFmtId="44" fontId="13" fillId="0" borderId="0" applyFont="0" applyFill="0" applyBorder="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 fontId="69" fillId="0" borderId="6">
      <alignment horizontal="center"/>
    </xf>
    <xf numFmtId="1" fontId="69" fillId="0" borderId="6">
      <alignment horizontal="center"/>
    </xf>
    <xf numFmtId="206" fontId="69" fillId="0" borderId="0">
      <alignment horizontal="right"/>
    </xf>
    <xf numFmtId="9" fontId="95" fillId="0" borderId="0" applyFont="0" applyFill="0" applyBorder="0" applyAlignment="0" applyProtection="0"/>
    <xf numFmtId="0" fontId="13" fillId="0" borderId="0"/>
    <xf numFmtId="0" fontId="13" fillId="0" borderId="0"/>
    <xf numFmtId="0" fontId="13" fillId="0" borderId="0"/>
    <xf numFmtId="0" fontId="94" fillId="0" borderId="0"/>
    <xf numFmtId="0" fontId="96" fillId="0" borderId="0"/>
    <xf numFmtId="211" fontId="48" fillId="0" borderId="0">
      <alignment vertical="center"/>
    </xf>
    <xf numFmtId="212" fontId="48" fillId="0" borderId="0">
      <alignment vertical="center"/>
    </xf>
    <xf numFmtId="212" fontId="48" fillId="0" borderId="0">
      <alignment vertical="center"/>
    </xf>
    <xf numFmtId="213" fontId="48" fillId="0" borderId="0">
      <alignment vertical="center"/>
    </xf>
    <xf numFmtId="211" fontId="103" fillId="0" borderId="0">
      <alignment vertical="center"/>
    </xf>
    <xf numFmtId="212" fontId="103" fillId="0" borderId="0">
      <alignment vertical="center"/>
    </xf>
    <xf numFmtId="212" fontId="103" fillId="0" borderId="0">
      <alignment vertical="center"/>
    </xf>
    <xf numFmtId="213" fontId="103" fillId="0" borderId="0">
      <alignment vertical="center"/>
    </xf>
    <xf numFmtId="214" fontId="48" fillId="0" borderId="0">
      <alignment vertical="center"/>
    </xf>
    <xf numFmtId="204" fontId="48" fillId="0" borderId="0">
      <alignment horizontal="right" vertical="center"/>
    </xf>
    <xf numFmtId="204" fontId="48" fillId="0" borderId="0">
      <alignment horizontal="right" vertical="center"/>
    </xf>
    <xf numFmtId="215" fontId="48" fillId="0" borderId="0">
      <alignment vertical="center"/>
    </xf>
    <xf numFmtId="216" fontId="48" fillId="0" borderId="0">
      <alignment vertical="center"/>
    </xf>
    <xf numFmtId="217" fontId="48" fillId="0" borderId="0">
      <alignment vertical="center"/>
    </xf>
    <xf numFmtId="218" fontId="48" fillId="0" borderId="0">
      <alignment vertical="center"/>
    </xf>
    <xf numFmtId="219" fontId="48" fillId="0" borderId="0">
      <alignment vertical="center"/>
    </xf>
    <xf numFmtId="220" fontId="48" fillId="0" borderId="0">
      <alignment vertical="center"/>
    </xf>
    <xf numFmtId="174" fontId="12" fillId="0" borderId="6">
      <alignment horizontal="right" vertical="center"/>
    </xf>
    <xf numFmtId="221" fontId="48" fillId="0" borderId="0">
      <alignment vertical="center"/>
    </xf>
    <xf numFmtId="1" fontId="104" fillId="0" borderId="0">
      <alignment vertical="center"/>
    </xf>
    <xf numFmtId="1" fontId="105" fillId="0" borderId="0">
      <alignment vertical="center"/>
    </xf>
    <xf numFmtId="222" fontId="48" fillId="0" borderId="0">
      <alignment vertical="center"/>
    </xf>
    <xf numFmtId="223" fontId="48" fillId="0" borderId="0">
      <alignment vertical="center"/>
    </xf>
    <xf numFmtId="0" fontId="111" fillId="0" borderId="0"/>
    <xf numFmtId="0" fontId="113" fillId="0" borderId="0" applyNumberFormat="0" applyFill="0" applyBorder="0" applyAlignment="0" applyProtection="0">
      <alignment vertical="top"/>
      <protection locked="0"/>
    </xf>
    <xf numFmtId="9" fontId="112" fillId="0" borderId="0" applyFont="0" applyFill="0" applyBorder="0" applyAlignment="0" applyProtection="0"/>
    <xf numFmtId="195" fontId="111" fillId="0" borderId="18"/>
    <xf numFmtId="174" fontId="12" fillId="0" borderId="0">
      <alignment horizontal="right" vertical="center"/>
    </xf>
    <xf numFmtId="224" fontId="12" fillId="0" borderId="0">
      <alignment horizontal="right" vertical="center"/>
    </xf>
    <xf numFmtId="0" fontId="13" fillId="0" borderId="0"/>
    <xf numFmtId="0" fontId="1" fillId="0" borderId="0"/>
    <xf numFmtId="0" fontId="13" fillId="0" borderId="0"/>
    <xf numFmtId="0" fontId="118" fillId="0" borderId="0"/>
    <xf numFmtId="0" fontId="13" fillId="0" borderId="0"/>
    <xf numFmtId="0" fontId="13" fillId="0" borderId="0"/>
    <xf numFmtId="195" fontId="13" fillId="0" borderId="18"/>
    <xf numFmtId="0" fontId="13" fillId="0" borderId="0"/>
    <xf numFmtId="0" fontId="13" fillId="0" borderId="0"/>
    <xf numFmtId="0" fontId="53" fillId="0" borderId="0"/>
    <xf numFmtId="0" fontId="13" fillId="0" borderId="0"/>
    <xf numFmtId="228" fontId="52" fillId="0" borderId="0"/>
    <xf numFmtId="49" fontId="52" fillId="0" borderId="0"/>
    <xf numFmtId="229" fontId="52" fillId="0" borderId="0">
      <alignment horizontal="center"/>
    </xf>
    <xf numFmtId="230" fontId="52" fillId="0" borderId="0"/>
    <xf numFmtId="231" fontId="52" fillId="0" borderId="0"/>
    <xf numFmtId="232" fontId="52" fillId="0" borderId="0"/>
    <xf numFmtId="233" fontId="52" fillId="0" borderId="0"/>
    <xf numFmtId="234" fontId="119" fillId="0" borderId="0"/>
    <xf numFmtId="235" fontId="69" fillId="0" borderId="0"/>
    <xf numFmtId="236" fontId="119" fillId="0" borderId="0"/>
    <xf numFmtId="49" fontId="2" fillId="0" borderId="3" applyNumberFormat="0" applyFont="0" applyFill="0" applyBorder="0" applyProtection="0">
      <alignment horizontal="left" vertical="center" indent="2"/>
    </xf>
    <xf numFmtId="237" fontId="52" fillId="0" borderId="0"/>
    <xf numFmtId="238" fontId="52" fillId="0" borderId="0"/>
    <xf numFmtId="239" fontId="52" fillId="0" borderId="0"/>
    <xf numFmtId="240" fontId="119" fillId="0" borderId="0"/>
    <xf numFmtId="49" fontId="2" fillId="0" borderId="34" applyNumberFormat="0" applyFont="0" applyFill="0" applyBorder="0" applyProtection="0">
      <alignment horizontal="left" vertical="center" indent="5"/>
    </xf>
    <xf numFmtId="241" fontId="52" fillId="0" borderId="0">
      <alignment horizontal="center"/>
    </xf>
    <xf numFmtId="242" fontId="52" fillId="0" borderId="0">
      <alignment horizontal="center"/>
    </xf>
    <xf numFmtId="243" fontId="52" fillId="0" borderId="0">
      <alignment horizontal="center"/>
    </xf>
    <xf numFmtId="244" fontId="52" fillId="0" borderId="0">
      <alignment horizontal="center"/>
    </xf>
    <xf numFmtId="245" fontId="52" fillId="0" borderId="0">
      <alignment horizontal="center"/>
    </xf>
    <xf numFmtId="0" fontId="13" fillId="0" borderId="0" applyFont="0" applyFill="0" applyBorder="0" applyAlignment="0" applyProtection="0"/>
    <xf numFmtId="246" fontId="13" fillId="0" borderId="35" applyFont="0" applyFill="0" applyBorder="0" applyAlignment="0" applyProtection="0">
      <alignment horizontal="left"/>
    </xf>
    <xf numFmtId="247" fontId="13" fillId="0" borderId="35" applyFont="0" applyFill="0" applyBorder="0" applyAlignment="0" applyProtection="0">
      <alignment horizontal="left"/>
    </xf>
    <xf numFmtId="248"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3" fontId="13" fillId="0" borderId="35" applyFont="0" applyFill="0" applyBorder="0" applyAlignment="0" applyProtection="0">
      <alignment horizontal="left"/>
    </xf>
    <xf numFmtId="254" fontId="13" fillId="0" borderId="35" applyFont="0" applyFill="0" applyBorder="0" applyAlignment="0" applyProtection="0">
      <alignment horizontal="left"/>
    </xf>
    <xf numFmtId="4" fontId="120" fillId="0" borderId="8" applyFill="0" applyBorder="0" applyProtection="0">
      <alignment horizontal="right" vertical="center"/>
    </xf>
    <xf numFmtId="255" fontId="13" fillId="0" borderId="0" applyFont="0" applyFill="0" applyBorder="0" applyAlignment="0" applyProtection="0"/>
    <xf numFmtId="0" fontId="37" fillId="0" borderId="0" applyNumberFormat="0" applyFill="0" applyBorder="0" applyAlignment="0" applyProtection="0"/>
    <xf numFmtId="228" fontId="119" fillId="0" borderId="0"/>
    <xf numFmtId="4" fontId="2" fillId="0" borderId="3" applyFill="0" applyBorder="0" applyProtection="0">
      <alignment horizontal="right" vertical="center"/>
    </xf>
    <xf numFmtId="49" fontId="120" fillId="0" borderId="3" applyNumberFormat="0" applyFill="0" applyBorder="0" applyProtection="0">
      <alignment horizontal="left" vertical="center"/>
    </xf>
    <xf numFmtId="0" fontId="2" fillId="0" borderId="3" applyNumberFormat="0" applyFill="0" applyAlignment="0" applyProtection="0"/>
    <xf numFmtId="0" fontId="121" fillId="2" borderId="0" applyNumberFormat="0" applyFont="0" applyBorder="0" applyAlignment="0" applyProtection="0"/>
    <xf numFmtId="49" fontId="119" fillId="0" borderId="0"/>
    <xf numFmtId="256" fontId="2" fillId="29" borderId="3" applyNumberFormat="0" applyFont="0" applyBorder="0" applyAlignment="0" applyProtection="0">
      <alignment horizontal="right" vertical="center"/>
    </xf>
    <xf numFmtId="0" fontId="2" fillId="0" borderId="0"/>
    <xf numFmtId="174" fontId="12" fillId="0" borderId="5">
      <alignment horizontal="right" vertical="center"/>
    </xf>
    <xf numFmtId="190" fontId="45" fillId="0" borderId="5">
      <alignment horizontal="left"/>
    </xf>
    <xf numFmtId="0" fontId="53" fillId="0" borderId="0"/>
    <xf numFmtId="190" fontId="45" fillId="0" borderId="5">
      <alignment horizontal="left"/>
    </xf>
    <xf numFmtId="0" fontId="122" fillId="0" borderId="0"/>
    <xf numFmtId="0" fontId="124" fillId="0" borderId="0"/>
    <xf numFmtId="0" fontId="13" fillId="0" borderId="0"/>
    <xf numFmtId="0" fontId="13" fillId="0" borderId="0"/>
    <xf numFmtId="0" fontId="127" fillId="0" borderId="0"/>
    <xf numFmtId="0" fontId="13" fillId="0" borderId="0"/>
    <xf numFmtId="0" fontId="129" fillId="0" borderId="0" applyNumberFormat="0" applyFill="0" applyBorder="0" applyAlignment="0" applyProtection="0"/>
    <xf numFmtId="0" fontId="130" fillId="0" borderId="36" applyNumberFormat="0" applyFill="0" applyAlignment="0" applyProtection="0"/>
    <xf numFmtId="0" fontId="131" fillId="0" borderId="37" applyNumberFormat="0" applyFill="0" applyAlignment="0" applyProtection="0"/>
    <xf numFmtId="0" fontId="132" fillId="0" borderId="38" applyNumberFormat="0" applyFill="0" applyAlignment="0" applyProtection="0"/>
    <xf numFmtId="0" fontId="132" fillId="0" borderId="0" applyNumberFormat="0" applyFill="0" applyBorder="0" applyAlignment="0" applyProtection="0"/>
    <xf numFmtId="0" fontId="133" fillId="30" borderId="0" applyNumberFormat="0" applyBorder="0" applyAlignment="0" applyProtection="0"/>
    <xf numFmtId="0" fontId="134" fillId="31" borderId="0" applyNumberFormat="0" applyBorder="0" applyAlignment="0" applyProtection="0"/>
    <xf numFmtId="0" fontId="135" fillId="32" borderId="0" applyNumberFormat="0" applyBorder="0" applyAlignment="0" applyProtection="0"/>
    <xf numFmtId="0" fontId="136" fillId="33" borderId="39" applyNumberFormat="0" applyAlignment="0" applyProtection="0"/>
    <xf numFmtId="0" fontId="137" fillId="34" borderId="40" applyNumberFormat="0" applyAlignment="0" applyProtection="0"/>
    <xf numFmtId="0" fontId="138" fillId="34" borderId="39" applyNumberFormat="0" applyAlignment="0" applyProtection="0"/>
    <xf numFmtId="0" fontId="139" fillId="0" borderId="41" applyNumberFormat="0" applyFill="0" applyAlignment="0" applyProtection="0"/>
    <xf numFmtId="0" fontId="140" fillId="35" borderId="42" applyNumberFormat="0" applyAlignment="0" applyProtection="0"/>
    <xf numFmtId="0" fontId="107" fillId="0" borderId="0" applyNumberFormat="0" applyFill="0" applyBorder="0" applyAlignment="0" applyProtection="0"/>
    <xf numFmtId="0" fontId="141" fillId="0" borderId="0" applyNumberFormat="0" applyFill="0" applyBorder="0" applyAlignment="0" applyProtection="0"/>
    <xf numFmtId="0" fontId="142" fillId="0" borderId="44" applyNumberFormat="0" applyFill="0" applyAlignment="0" applyProtection="0"/>
    <xf numFmtId="0" fontId="143" fillId="37" borderId="0" applyNumberFormat="0" applyBorder="0" applyAlignment="0" applyProtection="0"/>
    <xf numFmtId="0" fontId="53" fillId="38" borderId="0" applyNumberFormat="0" applyBorder="0" applyAlignment="0" applyProtection="0"/>
    <xf numFmtId="0" fontId="53" fillId="39" borderId="0" applyNumberFormat="0" applyBorder="0" applyAlignment="0" applyProtection="0"/>
    <xf numFmtId="0" fontId="143" fillId="40" borderId="0" applyNumberFormat="0" applyBorder="0" applyAlignment="0" applyProtection="0"/>
    <xf numFmtId="0" fontId="14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143" fillId="44" borderId="0" applyNumberFormat="0" applyBorder="0" applyAlignment="0" applyProtection="0"/>
    <xf numFmtId="0" fontId="143" fillId="45"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143" fillId="48" borderId="0" applyNumberFormat="0" applyBorder="0" applyAlignment="0" applyProtection="0"/>
    <xf numFmtId="0" fontId="14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143" fillId="52" borderId="0" applyNumberFormat="0" applyBorder="0" applyAlignment="0" applyProtection="0"/>
    <xf numFmtId="0" fontId="143" fillId="53"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143" fillId="56" borderId="0" applyNumberFormat="0" applyBorder="0" applyAlignment="0" applyProtection="0"/>
    <xf numFmtId="0" fontId="143" fillId="57"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143" fillId="60" borderId="0" applyNumberFormat="0" applyBorder="0" applyAlignment="0" applyProtection="0"/>
    <xf numFmtId="0" fontId="46" fillId="5" borderId="0" applyNumberFormat="0" applyBorder="0" applyAlignment="0" applyProtection="0"/>
    <xf numFmtId="0" fontId="46" fillId="11" borderId="0" applyNumberFormat="0" applyBorder="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26" borderId="0" applyNumberFormat="0" applyBorder="0" applyAlignment="0" applyProtection="0"/>
    <xf numFmtId="0" fontId="46" fillId="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26" borderId="0" applyNumberFormat="0" applyBorder="0" applyAlignment="0" applyProtection="0"/>
    <xf numFmtId="0" fontId="46" fillId="11" borderId="0" applyNumberFormat="0" applyBorder="0" applyAlignment="0" applyProtection="0"/>
    <xf numFmtId="0" fontId="46" fillId="9" borderId="0" applyNumberFormat="0" applyBorder="0" applyAlignment="0" applyProtection="0"/>
    <xf numFmtId="0" fontId="46" fillId="13" borderId="0" applyNumberFormat="0" applyBorder="0" applyAlignment="0" applyProtection="0"/>
    <xf numFmtId="0" fontId="46" fillId="25" borderId="0" applyNumberFormat="0" applyBorder="0" applyAlignment="0" applyProtection="0"/>
    <xf numFmtId="0" fontId="46" fillId="8"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9" borderId="0" applyNumberFormat="0" applyBorder="0" applyAlignment="0" applyProtection="0"/>
    <xf numFmtId="0" fontId="46" fillId="14" borderId="0" applyNumberFormat="0" applyBorder="0" applyAlignment="0" applyProtection="0"/>
    <xf numFmtId="0" fontId="46" fillId="26" borderId="0" applyNumberFormat="0" applyBorder="0" applyAlignment="0" applyProtection="0"/>
    <xf numFmtId="0" fontId="47" fillId="15" borderId="0" applyNumberFormat="0" applyBorder="0" applyAlignment="0" applyProtection="0"/>
    <xf numFmtId="0" fontId="47" fillId="9" borderId="0" applyNumberFormat="0" applyBorder="0" applyAlignment="0" applyProtection="0"/>
    <xf numFmtId="0" fontId="47" fillId="12" borderId="0" applyNumberFormat="0" applyBorder="0" applyAlignment="0" applyProtection="0"/>
    <xf numFmtId="0" fontId="47" fillId="23"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6" borderId="0" applyNumberFormat="0" applyBorder="0" applyAlignment="0" applyProtection="0"/>
    <xf numFmtId="0" fontId="47" fillId="17" borderId="0" applyNumberFormat="0" applyBorder="0" applyAlignment="0" applyProtection="0"/>
    <xf numFmtId="0" fontId="47" fillId="9" borderId="0" applyNumberFormat="0" applyBorder="0" applyAlignment="0" applyProtection="0"/>
    <xf numFmtId="0" fontId="47" fillId="18" borderId="0" applyNumberFormat="0" applyBorder="0" applyAlignment="0" applyProtection="0"/>
    <xf numFmtId="0" fontId="47" fillId="12" borderId="0" applyNumberFormat="0" applyBorder="0" applyAlignment="0" applyProtection="0"/>
    <xf numFmtId="0" fontId="47" fillId="61" borderId="0" applyNumberFormat="0" applyBorder="0" applyAlignment="0" applyProtection="0"/>
    <xf numFmtId="0" fontId="47" fillId="23" borderId="0" applyNumberFormat="0" applyBorder="0" applyAlignment="0" applyProtection="0"/>
    <xf numFmtId="0" fontId="47" fillId="14" borderId="0" applyNumberFormat="0" applyBorder="0" applyAlignment="0" applyProtection="0"/>
    <xf numFmtId="0" fontId="47" fillId="62" borderId="0" applyNumberFormat="0" applyBorder="0" applyAlignment="0" applyProtection="0"/>
    <xf numFmtId="0" fontId="47" fillId="21" borderId="0" applyNumberFormat="0" applyBorder="0" applyAlignment="0" applyProtection="0"/>
    <xf numFmtId="0" fontId="77" fillId="63" borderId="24" applyNumberFormat="0" applyAlignment="0" applyProtection="0"/>
    <xf numFmtId="209" fontId="69" fillId="0" borderId="0">
      <alignment horizontal="right"/>
    </xf>
    <xf numFmtId="0" fontId="144" fillId="63" borderId="25" applyNumberFormat="0" applyAlignment="0" applyProtection="0"/>
    <xf numFmtId="203" fontId="69" fillId="0" borderId="26" applyBorder="0"/>
    <xf numFmtId="0" fontId="79" fillId="25" borderId="25" applyNumberFormat="0" applyAlignment="0" applyProtection="0"/>
    <xf numFmtId="0" fontId="80" fillId="0" borderId="45"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255" fontId="13" fillId="0" borderId="0" applyFont="0" applyFill="0" applyBorder="0" applyAlignment="0" applyProtection="0"/>
    <xf numFmtId="0" fontId="82" fillId="9" borderId="0" applyNumberFormat="0" applyBorder="0" applyAlignment="0" applyProtection="0"/>
    <xf numFmtId="0" fontId="83" fillId="0" borderId="0"/>
    <xf numFmtId="0" fontId="83" fillId="0" borderId="0"/>
    <xf numFmtId="0" fontId="113"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52" fillId="0" borderId="0">
      <alignment horizontal="left"/>
    </xf>
    <xf numFmtId="1" fontId="69" fillId="0" borderId="6">
      <alignment horizontal="center"/>
    </xf>
    <xf numFmtId="165" fontId="13" fillId="0" borderId="0" applyFont="0" applyFill="0" applyBorder="0" applyAlignment="0" applyProtection="0"/>
    <xf numFmtId="206" fontId="69" fillId="0" borderId="0">
      <alignment horizontal="right"/>
    </xf>
    <xf numFmtId="0" fontId="69" fillId="0" borderId="0">
      <alignment horizontal="right"/>
    </xf>
    <xf numFmtId="0" fontId="145" fillId="25" borderId="0" applyNumberFormat="0" applyBorder="0" applyAlignment="0" applyProtection="0"/>
    <xf numFmtId="0" fontId="13" fillId="26" borderId="28" applyNumberFormat="0" applyFont="0" applyAlignment="0" applyProtection="0"/>
    <xf numFmtId="0" fontId="52" fillId="26" borderId="28" applyNumberFormat="0" applyFont="0" applyAlignment="0" applyProtection="0"/>
    <xf numFmtId="0" fontId="94" fillId="26" borderId="28" applyNumberFormat="0" applyFont="0" applyAlignment="0" applyProtection="0"/>
    <xf numFmtId="9" fontId="26" fillId="0" borderId="0" applyFont="0" applyFill="0" applyBorder="0" applyAlignment="0" applyProtection="0"/>
    <xf numFmtId="9" fontId="95" fillId="0" borderId="0" applyFont="0" applyFill="0" applyBorder="0" applyAlignment="0" applyProtection="0"/>
    <xf numFmtId="0" fontId="85" fillId="8" borderId="0" applyNumberFormat="0" applyBorder="0" applyAlignment="0" applyProtection="0"/>
    <xf numFmtId="0" fontId="53" fillId="0" borderId="0"/>
    <xf numFmtId="0" fontId="13" fillId="0" borderId="0"/>
    <xf numFmtId="0" fontId="94" fillId="0" borderId="0"/>
    <xf numFmtId="0" fontId="26" fillId="0" borderId="0"/>
    <xf numFmtId="0" fontId="1" fillId="0" borderId="0"/>
    <xf numFmtId="0" fontId="26" fillId="0" borderId="0"/>
    <xf numFmtId="0" fontId="13" fillId="0" borderId="0"/>
    <xf numFmtId="0" fontId="13" fillId="0" borderId="0"/>
    <xf numFmtId="0" fontId="30" fillId="0" borderId="0"/>
    <xf numFmtId="0" fontId="53" fillId="0" borderId="0"/>
    <xf numFmtId="0" fontId="13" fillId="0" borderId="0"/>
    <xf numFmtId="174" fontId="12" fillId="0" borderId="6">
      <alignment horizontal="right" vertical="center"/>
    </xf>
    <xf numFmtId="169" fontId="12" fillId="0" borderId="0">
      <alignment horizontal="right" vertical="center"/>
    </xf>
    <xf numFmtId="0" fontId="147" fillId="0" borderId="46" applyNumberFormat="0" applyFill="0" applyAlignment="0" applyProtection="0"/>
    <xf numFmtId="0" fontId="148" fillId="0" borderId="47" applyNumberFormat="0" applyFill="0" applyAlignment="0" applyProtection="0"/>
    <xf numFmtId="0" fontId="149" fillId="0" borderId="48" applyNumberFormat="0" applyFill="0" applyAlignment="0" applyProtection="0"/>
    <xf numFmtId="0" fontId="149" fillId="0" borderId="0" applyNumberFormat="0" applyFill="0" applyBorder="0" applyAlignment="0" applyProtection="0"/>
    <xf numFmtId="0" fontId="146" fillId="0" borderId="0" applyNumberFormat="0" applyFill="0" applyBorder="0" applyAlignment="0" applyProtection="0"/>
    <xf numFmtId="0" fontId="92" fillId="0" borderId="49" applyNumberFormat="0" applyFill="0" applyAlignment="0" applyProtection="0"/>
    <xf numFmtId="0" fontId="45" fillId="0" borderId="5">
      <alignment horizontal="left"/>
    </xf>
    <xf numFmtId="190" fontId="45" fillId="0" borderId="5">
      <alignment horizontal="left"/>
    </xf>
    <xf numFmtId="0" fontId="53" fillId="0" borderId="0"/>
    <xf numFmtId="0" fontId="13" fillId="0" borderId="0"/>
    <xf numFmtId="165" fontId="13" fillId="0" borderId="0" applyFont="0" applyFill="0" applyBorder="0" applyAlignment="0" applyProtection="0"/>
    <xf numFmtId="0" fontId="13" fillId="0" borderId="0"/>
    <xf numFmtId="195" fontId="13" fillId="0" borderId="18"/>
    <xf numFmtId="0" fontId="13" fillId="0" borderId="0"/>
    <xf numFmtId="0" fontId="13" fillId="26" borderId="28" applyNumberFormat="0" applyFont="0" applyAlignment="0" applyProtection="0"/>
    <xf numFmtId="0" fontId="13" fillId="0" borderId="0"/>
    <xf numFmtId="208"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95" fontId="13" fillId="0" borderId="18"/>
    <xf numFmtId="0" fontId="13" fillId="0" borderId="0"/>
    <xf numFmtId="0" fontId="13" fillId="0" borderId="0"/>
    <xf numFmtId="0" fontId="13" fillId="0" borderId="0"/>
    <xf numFmtId="0" fontId="13" fillId="0" borderId="0"/>
    <xf numFmtId="0" fontId="13" fillId="0" borderId="0"/>
    <xf numFmtId="195" fontId="13" fillId="0" borderId="18"/>
    <xf numFmtId="0" fontId="13" fillId="0" borderId="0"/>
    <xf numFmtId="0" fontId="13" fillId="0" borderId="0"/>
    <xf numFmtId="0" fontId="53" fillId="0" borderId="0"/>
    <xf numFmtId="0" fontId="13" fillId="0" borderId="0"/>
    <xf numFmtId="0" fontId="13" fillId="0" borderId="0" applyFont="0" applyFill="0" applyBorder="0" applyAlignment="0" applyProtection="0"/>
    <xf numFmtId="246" fontId="13" fillId="0" borderId="35" applyFont="0" applyFill="0" applyBorder="0" applyAlignment="0" applyProtection="0">
      <alignment horizontal="left"/>
    </xf>
    <xf numFmtId="247" fontId="13" fillId="0" borderId="35" applyFont="0" applyFill="0" applyBorder="0" applyAlignment="0" applyProtection="0">
      <alignment horizontal="left"/>
    </xf>
    <xf numFmtId="248"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3" fontId="13" fillId="0" borderId="35" applyFont="0" applyFill="0" applyBorder="0" applyAlignment="0" applyProtection="0">
      <alignment horizontal="left"/>
    </xf>
    <xf numFmtId="254" fontId="13" fillId="0" borderId="35" applyFont="0" applyFill="0" applyBorder="0" applyAlignment="0" applyProtection="0">
      <alignment horizontal="left"/>
    </xf>
    <xf numFmtId="255" fontId="13" fillId="0" borderId="0" applyFont="0" applyFill="0" applyBorder="0" applyAlignment="0" applyProtection="0"/>
    <xf numFmtId="0" fontId="121" fillId="2" borderId="0" applyNumberFormat="0" applyFont="0" applyBorder="0" applyAlignment="0" applyProtection="0"/>
    <xf numFmtId="257" fontId="52" fillId="0" borderId="0"/>
    <xf numFmtId="0" fontId="53" fillId="0" borderId="0"/>
    <xf numFmtId="0" fontId="53" fillId="0" borderId="0"/>
    <xf numFmtId="0" fontId="53" fillId="0" borderId="0"/>
    <xf numFmtId="0" fontId="13" fillId="0" borderId="0"/>
    <xf numFmtId="0" fontId="13" fillId="0" borderId="0"/>
    <xf numFmtId="165" fontId="13" fillId="0" borderId="0" applyFont="0" applyFill="0" applyBorder="0" applyAlignment="0" applyProtection="0"/>
    <xf numFmtId="0" fontId="53" fillId="0" borderId="0"/>
    <xf numFmtId="0" fontId="26" fillId="0" borderId="0"/>
    <xf numFmtId="0" fontId="13" fillId="26" borderId="28" applyNumberFormat="0" applyFont="0" applyAlignment="0" applyProtection="0"/>
    <xf numFmtId="44" fontId="13" fillId="0" borderId="0" applyFont="0" applyFill="0" applyBorder="0" applyAlignment="0" applyProtection="0"/>
    <xf numFmtId="44" fontId="13" fillId="0" borderId="0" applyFont="0" applyFill="0" applyBorder="0" applyAlignment="0" applyProtection="0"/>
    <xf numFmtId="255" fontId="13" fillId="0" borderId="0" applyFont="0" applyFill="0" applyBorder="0" applyAlignment="0" applyProtection="0"/>
    <xf numFmtId="0" fontId="53" fillId="0" borderId="0"/>
    <xf numFmtId="0" fontId="13" fillId="0" borderId="0"/>
    <xf numFmtId="0" fontId="13" fillId="0" borderId="0"/>
    <xf numFmtId="0" fontId="13" fillId="0" borderId="0"/>
    <xf numFmtId="0" fontId="53" fillId="0" borderId="0"/>
    <xf numFmtId="0" fontId="53" fillId="0" borderId="0"/>
    <xf numFmtId="0" fontId="13" fillId="0" borderId="0"/>
    <xf numFmtId="0" fontId="53" fillId="0" borderId="0"/>
    <xf numFmtId="0" fontId="53" fillId="0" borderId="0"/>
    <xf numFmtId="0" fontId="121" fillId="2" borderId="0" applyNumberFormat="0" applyFon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2" fillId="0" borderId="0">
      <alignment horizontal="left" vertical="center" wrapText="1"/>
    </xf>
    <xf numFmtId="0" fontId="53" fillId="0" borderId="0"/>
    <xf numFmtId="0" fontId="53" fillId="0" borderId="0"/>
    <xf numFmtId="0" fontId="53" fillId="36" borderId="43" applyNumberFormat="0" applyFont="0" applyAlignment="0" applyProtection="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alignment horizontal="left"/>
    </xf>
    <xf numFmtId="255" fontId="13" fillId="0" borderId="0" applyFont="0" applyFill="0" applyBorder="0" applyAlignment="0" applyProtection="0"/>
    <xf numFmtId="255"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94" fillId="0" borderId="0"/>
    <xf numFmtId="0" fontId="47" fillId="61" borderId="0" applyNumberFormat="0" applyBorder="0" applyAlignment="0" applyProtection="0"/>
    <xf numFmtId="0" fontId="47" fillId="23" borderId="0" applyNumberFormat="0" applyBorder="0" applyAlignment="0" applyProtection="0"/>
    <xf numFmtId="0" fontId="47" fillId="14" borderId="0" applyNumberFormat="0" applyBorder="0" applyAlignment="0" applyProtection="0"/>
    <xf numFmtId="0" fontId="47" fillId="62" borderId="0" applyNumberFormat="0" applyBorder="0" applyAlignment="0" applyProtection="0"/>
    <xf numFmtId="0" fontId="47" fillId="21" borderId="0" applyNumberFormat="0" applyBorder="0" applyAlignment="0" applyProtection="0"/>
    <xf numFmtId="0" fontId="77" fillId="63" borderId="24" applyNumberFormat="0" applyAlignment="0" applyProtection="0"/>
    <xf numFmtId="0" fontId="144" fillId="63" borderId="25" applyNumberFormat="0" applyAlignment="0" applyProtection="0"/>
    <xf numFmtId="0" fontId="79" fillId="25" borderId="25" applyNumberFormat="0" applyAlignment="0" applyProtection="0"/>
    <xf numFmtId="0" fontId="80" fillId="0" borderId="45" applyNumberFormat="0" applyFill="0" applyAlignment="0" applyProtection="0"/>
    <xf numFmtId="0" fontId="82" fillId="9" borderId="0" applyNumberFormat="0" applyBorder="0" applyAlignment="0" applyProtection="0"/>
    <xf numFmtId="0" fontId="145" fillId="25" borderId="0" applyNumberFormat="0" applyBorder="0" applyAlignment="0" applyProtection="0"/>
    <xf numFmtId="0" fontId="94" fillId="26" borderId="28" applyNumberFormat="0" applyFont="0" applyAlignment="0" applyProtection="0"/>
    <xf numFmtId="0" fontId="85" fillId="8" borderId="0" applyNumberFormat="0" applyBorder="0" applyAlignment="0" applyProtection="0"/>
    <xf numFmtId="0" fontId="53" fillId="0" borderId="0"/>
    <xf numFmtId="0" fontId="53" fillId="0" borderId="0"/>
    <xf numFmtId="0" fontId="53" fillId="0" borderId="0"/>
    <xf numFmtId="0" fontId="13" fillId="0" borderId="0"/>
    <xf numFmtId="0" fontId="53" fillId="0" borderId="0"/>
    <xf numFmtId="0" fontId="53" fillId="0" borderId="0"/>
    <xf numFmtId="0" fontId="53" fillId="0" borderId="0"/>
    <xf numFmtId="0" fontId="53" fillId="0" borderId="0"/>
    <xf numFmtId="0" fontId="146" fillId="0" borderId="0" applyNumberFormat="0" applyFill="0" applyBorder="0" applyAlignment="0" applyProtection="0"/>
    <xf numFmtId="0" fontId="147" fillId="0" borderId="46" applyNumberFormat="0" applyFill="0" applyAlignment="0" applyProtection="0"/>
    <xf numFmtId="0" fontId="148" fillId="0" borderId="47" applyNumberFormat="0" applyFill="0" applyAlignment="0" applyProtection="0"/>
    <xf numFmtId="0" fontId="149" fillId="0" borderId="48" applyNumberFormat="0" applyFill="0" applyAlignment="0" applyProtection="0"/>
    <xf numFmtId="0" fontId="149" fillId="0" borderId="0" applyNumberFormat="0" applyFill="0" applyBorder="0" applyAlignment="0" applyProtection="0"/>
    <xf numFmtId="0" fontId="92" fillId="0" borderId="49" applyNumberFormat="0" applyFill="0" applyAlignment="0" applyProtection="0"/>
    <xf numFmtId="0" fontId="13" fillId="0" borderId="0"/>
    <xf numFmtId="9" fontId="26" fillId="0" borderId="0" applyFont="0" applyFill="0" applyBorder="0" applyAlignment="0" applyProtection="0"/>
    <xf numFmtId="0" fontId="26" fillId="0" borderId="0"/>
    <xf numFmtId="0" fontId="30" fillId="0" borderId="0"/>
    <xf numFmtId="0" fontId="1" fillId="0" borderId="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4" borderId="0" applyNumberFormat="0" applyBorder="0" applyAlignment="0" applyProtection="0"/>
    <xf numFmtId="0" fontId="47" fillId="15"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12" fillId="0" borderId="0">
      <alignment horizontal="left" vertical="center" wrapText="1"/>
    </xf>
    <xf numFmtId="9" fontId="26" fillId="0" borderId="0" applyFont="0" applyFill="0" applyBorder="0" applyAlignment="0" applyProtection="0"/>
    <xf numFmtId="0" fontId="26" fillId="0" borderId="0"/>
    <xf numFmtId="0" fontId="26" fillId="0" borderId="0"/>
    <xf numFmtId="0" fontId="30" fillId="0" borderId="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16" borderId="0" applyNumberFormat="0" applyBorder="0" applyAlignment="0" applyProtection="0"/>
    <xf numFmtId="0" fontId="47" fillId="23" borderId="0" applyNumberFormat="0" applyBorder="0" applyAlignment="0" applyProtection="0"/>
    <xf numFmtId="0" fontId="77" fillId="24" borderId="24" applyNumberFormat="0" applyAlignment="0" applyProtection="0"/>
    <xf numFmtId="0" fontId="78" fillId="24" borderId="25" applyNumberFormat="0" applyAlignment="0" applyProtection="0"/>
    <xf numFmtId="0" fontId="79" fillId="10" borderId="25" applyNumberFormat="0" applyAlignment="0" applyProtection="0"/>
    <xf numFmtId="0" fontId="80" fillId="0" borderId="27" applyNumberFormat="0" applyFill="0" applyAlignment="0" applyProtection="0"/>
    <xf numFmtId="0" fontId="82" fillId="7" borderId="0" applyNumberFormat="0" applyBorder="0" applyAlignment="0" applyProtection="0"/>
    <xf numFmtId="0" fontId="84" fillId="25" borderId="0" applyNumberFormat="0" applyBorder="0" applyAlignment="0" applyProtection="0"/>
    <xf numFmtId="0" fontId="52" fillId="26" borderId="28" applyNumberFormat="0" applyFont="0" applyAlignment="0" applyProtection="0"/>
    <xf numFmtId="0" fontId="85" fillId="6" borderId="0" applyNumberFormat="0" applyBorder="0" applyAlignment="0" applyProtection="0"/>
    <xf numFmtId="0" fontId="86" fillId="0" borderId="29" applyNumberFormat="0" applyFill="0" applyAlignment="0" applyProtection="0"/>
    <xf numFmtId="0" fontId="87" fillId="0" borderId="30" applyNumberFormat="0" applyFill="0" applyAlignment="0" applyProtection="0"/>
    <xf numFmtId="0" fontId="88" fillId="0" borderId="31" applyNumberFormat="0" applyFill="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1" fillId="0" borderId="32"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0" fontId="1" fillId="0" borderId="0"/>
    <xf numFmtId="0" fontId="13" fillId="0" borderId="0"/>
    <xf numFmtId="0" fontId="121" fillId="2" borderId="0" applyNumberFormat="0" applyFont="0" applyBorder="0" applyAlignment="0" applyProtection="0"/>
    <xf numFmtId="4" fontId="112" fillId="0" borderId="0" applyFont="0" applyFill="0" applyBorder="0" applyAlignment="0" applyProtection="0"/>
    <xf numFmtId="0" fontId="13" fillId="0" borderId="0"/>
    <xf numFmtId="0" fontId="13" fillId="0" borderId="0"/>
    <xf numFmtId="0" fontId="13" fillId="0" borderId="0"/>
    <xf numFmtId="0" fontId="26" fillId="0" borderId="0"/>
    <xf numFmtId="0" fontId="13" fillId="0" borderId="0"/>
    <xf numFmtId="0" fontId="53" fillId="38" borderId="0" applyNumberFormat="0" applyBorder="0" applyAlignment="0" applyProtection="0"/>
    <xf numFmtId="165" fontId="53" fillId="0" borderId="0" applyFont="0" applyFill="0" applyBorder="0" applyAlignment="0" applyProtection="0"/>
    <xf numFmtId="0" fontId="143" fillId="40" borderId="0" applyNumberFormat="0" applyBorder="0" applyAlignment="0" applyProtection="0"/>
    <xf numFmtId="0" fontId="137" fillId="34" borderId="40" applyNumberFormat="0" applyAlignment="0" applyProtection="0"/>
    <xf numFmtId="0" fontId="143" fillId="52" borderId="0" applyNumberFormat="0" applyBorder="0" applyAlignment="0" applyProtection="0"/>
    <xf numFmtId="0" fontId="53" fillId="0" borderId="0"/>
    <xf numFmtId="0" fontId="143" fillId="56" borderId="0" applyNumberFormat="0" applyBorder="0" applyAlignment="0" applyProtection="0"/>
    <xf numFmtId="0" fontId="143" fillId="48" borderId="0" applyNumberFormat="0" applyBorder="0" applyAlignment="0" applyProtection="0"/>
    <xf numFmtId="0" fontId="138" fillId="34" borderId="39" applyNumberFormat="0" applyAlignment="0" applyProtection="0"/>
    <xf numFmtId="0" fontId="142" fillId="0" borderId="44" applyNumberFormat="0" applyFill="0" applyAlignment="0" applyProtection="0"/>
    <xf numFmtId="0" fontId="53" fillId="54" borderId="0" applyNumberFormat="0" applyBorder="0" applyAlignment="0" applyProtection="0"/>
    <xf numFmtId="0" fontId="143" fillId="44" borderId="0" applyNumberFormat="0" applyBorder="0" applyAlignment="0" applyProtection="0"/>
    <xf numFmtId="0" fontId="143" fillId="41" borderId="0" applyNumberFormat="0" applyBorder="0" applyAlignment="0" applyProtection="0"/>
    <xf numFmtId="0" fontId="143" fillId="45" borderId="0" applyNumberFormat="0" applyBorder="0" applyAlignment="0" applyProtection="0"/>
    <xf numFmtId="0" fontId="53" fillId="58" borderId="0" applyNumberFormat="0" applyBorder="0" applyAlignment="0" applyProtection="0"/>
    <xf numFmtId="0" fontId="136" fillId="33" borderId="39" applyNumberFormat="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143" fillId="57" borderId="0" applyNumberFormat="0" applyBorder="0" applyAlignment="0" applyProtection="0"/>
    <xf numFmtId="0" fontId="150" fillId="0" borderId="0"/>
    <xf numFmtId="0" fontId="143" fillId="53" borderId="0" applyNumberFormat="0" applyBorder="0" applyAlignment="0" applyProtection="0"/>
    <xf numFmtId="0" fontId="53" fillId="46" borderId="0" applyNumberFormat="0" applyBorder="0" applyAlignment="0" applyProtection="0"/>
    <xf numFmtId="0" fontId="143" fillId="49" borderId="0" applyNumberFormat="0" applyBorder="0" applyAlignment="0" applyProtection="0"/>
    <xf numFmtId="0" fontId="143" fillId="60" borderId="0" applyNumberFormat="0" applyBorder="0" applyAlignment="0" applyProtection="0"/>
    <xf numFmtId="0" fontId="53" fillId="50" borderId="0" applyNumberFormat="0" applyBorder="0" applyAlignment="0" applyProtection="0"/>
    <xf numFmtId="0" fontId="143" fillId="37" borderId="0" applyNumberFormat="0" applyBorder="0" applyAlignment="0" applyProtection="0"/>
    <xf numFmtId="0" fontId="141" fillId="0" borderId="0" applyNumberFormat="0" applyFill="0" applyBorder="0" applyAlignment="0" applyProtection="0"/>
    <xf numFmtId="0" fontId="133" fillId="30" borderId="0" applyNumberFormat="0" applyBorder="0" applyAlignment="0" applyProtection="0"/>
    <xf numFmtId="0" fontId="135" fillId="32" borderId="0" applyNumberFormat="0" applyBorder="0" applyAlignment="0" applyProtection="0"/>
    <xf numFmtId="0" fontId="53" fillId="36" borderId="43" applyNumberFormat="0" applyFont="0" applyAlignment="0" applyProtection="0"/>
    <xf numFmtId="1" fontId="12" fillId="2" borderId="2">
      <alignment horizontal="right" vertical="center"/>
    </xf>
    <xf numFmtId="1" fontId="12" fillId="2" borderId="4">
      <alignment horizontal="right" vertical="center"/>
    </xf>
    <xf numFmtId="0" fontId="134" fillId="31" borderId="0" applyNumberFormat="0" applyBorder="0" applyAlignment="0" applyProtection="0"/>
    <xf numFmtId="174" fontId="12" fillId="0" borderId="4">
      <alignment horizontal="right" vertical="center"/>
    </xf>
    <xf numFmtId="174" fontId="12" fillId="0" borderId="2">
      <alignment horizontal="right" vertical="center"/>
    </xf>
    <xf numFmtId="174" fontId="12" fillId="0" borderId="4">
      <alignment horizontal="right" vertical="center"/>
    </xf>
    <xf numFmtId="174" fontId="12" fillId="0" borderId="4">
      <alignment horizontal="right" vertical="center"/>
    </xf>
    <xf numFmtId="174" fontId="12" fillId="0" borderId="2">
      <alignment horizontal="right" vertical="center"/>
    </xf>
    <xf numFmtId="174" fontId="12" fillId="0" borderId="4">
      <alignment horizontal="right" vertical="center"/>
    </xf>
    <xf numFmtId="174" fontId="12" fillId="0" borderId="2">
      <alignment horizontal="right" vertical="center"/>
    </xf>
    <xf numFmtId="0" fontId="12" fillId="0" borderId="2">
      <alignment horizontal="left" vertical="center" wrapText="1"/>
    </xf>
    <xf numFmtId="1" fontId="23" fillId="0" borderId="13" applyNumberFormat="0" applyBorder="0">
      <alignment horizontal="center" vertical="center" textRotation="90" wrapText="1"/>
    </xf>
    <xf numFmtId="0" fontId="130" fillId="0" borderId="36" applyNumberFormat="0" applyFill="0" applyAlignment="0" applyProtection="0"/>
    <xf numFmtId="0" fontId="131" fillId="0" borderId="37" applyNumberFormat="0" applyFill="0" applyAlignment="0" applyProtection="0"/>
    <xf numFmtId="0" fontId="132" fillId="0" borderId="38" applyNumberFormat="0" applyFill="0" applyAlignment="0" applyProtection="0"/>
    <xf numFmtId="0" fontId="132" fillId="0" borderId="0" applyNumberFormat="0" applyFill="0" applyBorder="0" applyAlignment="0" applyProtection="0"/>
    <xf numFmtId="0" fontId="139" fillId="0" borderId="41" applyNumberFormat="0" applyFill="0" applyAlignment="0" applyProtection="0"/>
    <xf numFmtId="0" fontId="107" fillId="0" borderId="0" applyNumberFormat="0" applyFill="0" applyBorder="0" applyAlignment="0" applyProtection="0"/>
    <xf numFmtId="0" fontId="140" fillId="35" borderId="42" applyNumberFormat="0" applyAlignment="0" applyProtection="0"/>
    <xf numFmtId="4" fontId="151" fillId="64" borderId="50" applyNumberFormat="0" applyProtection="0">
      <alignment horizontal="right" vertical="center"/>
    </xf>
    <xf numFmtId="0" fontId="13" fillId="0" borderId="0"/>
    <xf numFmtId="173" fontId="20" fillId="0" borderId="2">
      <alignment horizontal="right" vertical="center"/>
    </xf>
    <xf numFmtId="173" fontId="20" fillId="0" borderId="2">
      <alignment horizontal="right" vertical="center"/>
    </xf>
    <xf numFmtId="173" fontId="20" fillId="0" borderId="2">
      <alignment horizontal="right" vertical="center"/>
    </xf>
    <xf numFmtId="173" fontId="20" fillId="0" borderId="2">
      <alignment horizontal="right" vertical="center"/>
    </xf>
    <xf numFmtId="1" fontId="12" fillId="2" borderId="11">
      <alignment horizontal="right" vertical="center"/>
    </xf>
    <xf numFmtId="1" fontId="21" fillId="2" borderId="1">
      <alignment horizontal="right" vertical="center"/>
    </xf>
    <xf numFmtId="1" fontId="12" fillId="2" borderId="2">
      <alignment horizontal="right" vertical="center"/>
    </xf>
    <xf numFmtId="1" fontId="12" fillId="2" borderId="4">
      <alignment horizontal="right" vertical="center"/>
    </xf>
    <xf numFmtId="174" fontId="12" fillId="0" borderId="4">
      <alignment horizontal="right" vertical="center"/>
    </xf>
    <xf numFmtId="174" fontId="12" fillId="0" borderId="2">
      <alignment horizontal="right" vertical="center"/>
    </xf>
    <xf numFmtId="174" fontId="12" fillId="0" borderId="4">
      <alignment horizontal="right" vertical="center"/>
    </xf>
    <xf numFmtId="1" fontId="22" fillId="0" borderId="1" applyNumberFormat="0" applyBorder="0">
      <alignment horizontal="left" vertical="top" wrapText="1"/>
    </xf>
    <xf numFmtId="0" fontId="12" fillId="0" borderId="2">
      <alignment horizontal="left" vertical="center" wrapText="1"/>
    </xf>
    <xf numFmtId="1" fontId="23" fillId="0" borderId="13" applyNumberFormat="0" applyBorder="0">
      <alignment horizontal="center" vertical="center" textRotation="90" wrapText="1"/>
    </xf>
    <xf numFmtId="1" fontId="24" fillId="0" borderId="14" applyBorder="0">
      <alignment horizontal="center" vertical="center" textRotation="90"/>
    </xf>
    <xf numFmtId="0" fontId="1" fillId="0" borderId="0"/>
    <xf numFmtId="0" fontId="121" fillId="2" borderId="0" applyNumberFormat="0" applyFont="0" applyBorder="0" applyAlignment="0" applyProtection="0"/>
    <xf numFmtId="0" fontId="13" fillId="0" borderId="0"/>
    <xf numFmtId="0" fontId="26" fillId="0" borderId="0"/>
    <xf numFmtId="0" fontId="1" fillId="0" borderId="0"/>
    <xf numFmtId="0" fontId="13" fillId="0" borderId="0"/>
    <xf numFmtId="255"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4" fillId="0" borderId="0"/>
    <xf numFmtId="0" fontId="46" fillId="11" borderId="0" applyNumberFormat="0" applyBorder="0" applyAlignment="0" applyProtection="0"/>
    <xf numFmtId="0" fontId="46" fillId="12" borderId="0" applyNumberFormat="0" applyBorder="0" applyAlignment="0" applyProtection="0"/>
    <xf numFmtId="0" fontId="46" fillId="26" borderId="0" applyNumberFormat="0" applyBorder="0" applyAlignment="0" applyProtection="0"/>
    <xf numFmtId="0" fontId="46" fillId="10" borderId="0" applyNumberFormat="0" applyBorder="0" applyAlignment="0" applyProtection="0"/>
    <xf numFmtId="0" fontId="46" fillId="26" borderId="0" applyNumberFormat="0" applyBorder="0" applyAlignment="0" applyProtection="0"/>
    <xf numFmtId="0" fontId="46" fillId="9" borderId="0" applyNumberFormat="0" applyBorder="0" applyAlignment="0" applyProtection="0"/>
    <xf numFmtId="0" fontId="46" fillId="25"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26" borderId="0" applyNumberFormat="0" applyBorder="0" applyAlignment="0" applyProtection="0"/>
    <xf numFmtId="0" fontId="47" fillId="9" borderId="0" applyNumberFormat="0" applyBorder="0" applyAlignment="0" applyProtection="0"/>
    <xf numFmtId="0" fontId="47" fillId="23" borderId="0" applyNumberFormat="0" applyBorder="0" applyAlignment="0" applyProtection="0"/>
    <xf numFmtId="0" fontId="47" fillId="14" borderId="0" applyNumberFormat="0" applyBorder="0" applyAlignment="0" applyProtection="0"/>
    <xf numFmtId="0" fontId="47" fillId="6" borderId="0" applyNumberFormat="0" applyBorder="0" applyAlignment="0" applyProtection="0"/>
    <xf numFmtId="0" fontId="47" fillId="9" borderId="0" applyNumberFormat="0" applyBorder="0" applyAlignment="0" applyProtection="0"/>
    <xf numFmtId="0" fontId="47" fillId="12" borderId="0" applyNumberFormat="0" applyBorder="0" applyAlignment="0" applyProtection="0"/>
    <xf numFmtId="0" fontId="47" fillId="61" borderId="0" applyNumberFormat="0" applyBorder="0" applyAlignment="0" applyProtection="0"/>
    <xf numFmtId="0" fontId="47" fillId="23" borderId="0" applyNumberFormat="0" applyBorder="0" applyAlignment="0" applyProtection="0"/>
    <xf numFmtId="0" fontId="47" fillId="14" borderId="0" applyNumberFormat="0" applyBorder="0" applyAlignment="0" applyProtection="0"/>
    <xf numFmtId="0" fontId="47" fillId="62" borderId="0" applyNumberFormat="0" applyBorder="0" applyAlignment="0" applyProtection="0"/>
    <xf numFmtId="0" fontId="47" fillId="21" borderId="0" applyNumberFormat="0" applyBorder="0" applyAlignment="0" applyProtection="0"/>
    <xf numFmtId="0" fontId="77" fillId="63" borderId="24" applyNumberFormat="0" applyAlignment="0" applyProtection="0"/>
    <xf numFmtId="0" fontId="144" fillId="63" borderId="25" applyNumberFormat="0" applyAlignment="0" applyProtection="0"/>
    <xf numFmtId="0" fontId="79" fillId="25" borderId="25" applyNumberFormat="0" applyAlignment="0" applyProtection="0"/>
    <xf numFmtId="0" fontId="80" fillId="0" borderId="45" applyNumberFormat="0" applyFill="0" applyAlignment="0" applyProtection="0"/>
    <xf numFmtId="0" fontId="82" fillId="9" borderId="0" applyNumberFormat="0" applyBorder="0" applyAlignment="0" applyProtection="0"/>
    <xf numFmtId="0" fontId="145" fillId="25" borderId="0" applyNumberFormat="0" applyBorder="0" applyAlignment="0" applyProtection="0"/>
    <xf numFmtId="0" fontId="94" fillId="26" borderId="28" applyNumberFormat="0" applyFont="0" applyAlignment="0" applyProtection="0"/>
    <xf numFmtId="0" fontId="85" fillId="8" borderId="0" applyNumberFormat="0" applyBorder="0" applyAlignment="0" applyProtection="0"/>
    <xf numFmtId="0" fontId="53" fillId="0" borderId="0"/>
    <xf numFmtId="0" fontId="53" fillId="0" borderId="0"/>
    <xf numFmtId="0" fontId="13" fillId="0" borderId="0"/>
    <xf numFmtId="0" fontId="53" fillId="0" borderId="0"/>
    <xf numFmtId="0" fontId="53" fillId="0" borderId="0"/>
    <xf numFmtId="0" fontId="146" fillId="0" borderId="0" applyNumberFormat="0" applyFill="0" applyBorder="0" applyAlignment="0" applyProtection="0"/>
    <xf numFmtId="0" fontId="147" fillId="0" borderId="46" applyNumberFormat="0" applyFill="0" applyAlignment="0" applyProtection="0"/>
    <xf numFmtId="0" fontId="148" fillId="0" borderId="47" applyNumberFormat="0" applyFill="0" applyAlignment="0" applyProtection="0"/>
    <xf numFmtId="0" fontId="149" fillId="0" borderId="48" applyNumberFormat="0" applyFill="0" applyAlignment="0" applyProtection="0"/>
    <xf numFmtId="0" fontId="149" fillId="0" borderId="0" applyNumberFormat="0" applyFill="0" applyBorder="0" applyAlignment="0" applyProtection="0"/>
    <xf numFmtId="0" fontId="92" fillId="0" borderId="49" applyNumberFormat="0" applyFill="0" applyAlignment="0" applyProtection="0"/>
    <xf numFmtId="0" fontId="30" fillId="0" borderId="0"/>
    <xf numFmtId="0" fontId="30" fillId="0" borderId="0"/>
    <xf numFmtId="0" fontId="30" fillId="0" borderId="0"/>
    <xf numFmtId="0" fontId="121" fillId="2" borderId="0" applyNumberFormat="0" applyFont="0" applyBorder="0" applyAlignment="0" applyProtection="0"/>
    <xf numFmtId="0" fontId="121" fillId="2" borderId="0" applyNumberFormat="0" applyFont="0" applyBorder="0" applyAlignment="0" applyProtection="0"/>
    <xf numFmtId="9" fontId="5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13" fillId="0" borderId="0"/>
    <xf numFmtId="0" fontId="13" fillId="0" borderId="0"/>
    <xf numFmtId="0" fontId="13" fillId="0" borderId="0"/>
    <xf numFmtId="228" fontId="52" fillId="0" borderId="0"/>
    <xf numFmtId="49" fontId="52" fillId="0" borderId="0"/>
    <xf numFmtId="229" fontId="52" fillId="0" borderId="0">
      <alignment horizontal="center"/>
    </xf>
    <xf numFmtId="230" fontId="52" fillId="0" borderId="0"/>
    <xf numFmtId="231" fontId="52" fillId="0" borderId="0"/>
    <xf numFmtId="232" fontId="52" fillId="0" borderId="0"/>
    <xf numFmtId="233" fontId="52" fillId="0" borderId="0"/>
    <xf numFmtId="0" fontId="46" fillId="11" borderId="0" applyNumberFormat="0" applyBorder="0" applyAlignment="0" applyProtection="0"/>
    <xf numFmtId="0" fontId="46" fillId="12" borderId="0" applyNumberFormat="0" applyBorder="0" applyAlignment="0" applyProtection="0"/>
    <xf numFmtId="0" fontId="46" fillId="26" borderId="0" applyNumberFormat="0" applyBorder="0" applyAlignment="0" applyProtection="0"/>
    <xf numFmtId="0" fontId="46" fillId="10" borderId="0" applyNumberFormat="0" applyBorder="0" applyAlignment="0" applyProtection="0"/>
    <xf numFmtId="0" fontId="46" fillId="9" borderId="0" applyNumberFormat="0" applyBorder="0" applyAlignment="0" applyProtection="0"/>
    <xf numFmtId="0" fontId="46" fillId="26" borderId="0" applyNumberFormat="0" applyBorder="0" applyAlignment="0" applyProtection="0"/>
    <xf numFmtId="237" fontId="52" fillId="0" borderId="0"/>
    <xf numFmtId="238" fontId="52" fillId="0" borderId="0"/>
    <xf numFmtId="0" fontId="46" fillId="9" borderId="0" applyNumberFormat="0" applyBorder="0" applyAlignment="0" applyProtection="0"/>
    <xf numFmtId="0" fontId="46" fillId="12" borderId="0" applyNumberFormat="0" applyBorder="0" applyAlignment="0" applyProtection="0"/>
    <xf numFmtId="0" fontId="46" fillId="26" borderId="0" applyNumberFormat="0" applyBorder="0" applyAlignment="0" applyProtection="0"/>
    <xf numFmtId="0" fontId="46" fillId="24" borderId="0" applyNumberFormat="0" applyBorder="0" applyAlignment="0" applyProtection="0"/>
    <xf numFmtId="0" fontId="46" fillId="9" borderId="0" applyNumberFormat="0" applyBorder="0" applyAlignment="0" applyProtection="0"/>
    <xf numFmtId="0" fontId="46" fillId="26" borderId="0" applyNumberFormat="0" applyBorder="0" applyAlignment="0" applyProtection="0"/>
    <xf numFmtId="239" fontId="52" fillId="0" borderId="0"/>
    <xf numFmtId="241" fontId="52" fillId="0" borderId="0">
      <alignment horizontal="center"/>
    </xf>
    <xf numFmtId="242" fontId="52" fillId="0" borderId="0">
      <alignment horizontal="center"/>
    </xf>
    <xf numFmtId="243" fontId="52" fillId="0" borderId="0">
      <alignment horizontal="center"/>
    </xf>
    <xf numFmtId="244" fontId="52" fillId="0" borderId="0">
      <alignment horizontal="center"/>
    </xf>
    <xf numFmtId="245" fontId="52" fillId="0" borderId="0">
      <alignment horizontal="center"/>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3" fontId="13" fillId="0" borderId="35" applyFont="0" applyFill="0" applyBorder="0" applyAlignment="0" applyProtection="0">
      <alignment horizontal="left"/>
    </xf>
    <xf numFmtId="253" fontId="13" fillId="0" borderId="35" applyFont="0" applyFill="0" applyBorder="0" applyAlignment="0" applyProtection="0">
      <alignment horizontal="left"/>
    </xf>
    <xf numFmtId="253" fontId="13" fillId="0" borderId="35" applyFont="0" applyFill="0" applyBorder="0" applyAlignment="0" applyProtection="0">
      <alignment horizontal="left"/>
    </xf>
    <xf numFmtId="253" fontId="13" fillId="0" borderId="35" applyFont="0" applyFill="0" applyBorder="0" applyAlignment="0" applyProtection="0">
      <alignment horizontal="left"/>
    </xf>
    <xf numFmtId="254" fontId="13" fillId="0" borderId="35" applyFont="0" applyFill="0" applyBorder="0" applyAlignment="0" applyProtection="0">
      <alignment horizontal="left"/>
    </xf>
    <xf numFmtId="254" fontId="13" fillId="0" borderId="35" applyFont="0" applyFill="0" applyBorder="0" applyAlignment="0" applyProtection="0">
      <alignment horizontal="left"/>
    </xf>
    <xf numFmtId="254" fontId="13" fillId="0" borderId="35" applyFont="0" applyFill="0" applyBorder="0" applyAlignment="0" applyProtection="0">
      <alignment horizontal="left"/>
    </xf>
    <xf numFmtId="254" fontId="13" fillId="0" borderId="35" applyFont="0" applyFill="0" applyBorder="0" applyAlignment="0" applyProtection="0">
      <alignment horizontal="left"/>
    </xf>
    <xf numFmtId="0" fontId="153"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52" fillId="0" borderId="0">
      <alignment horizontal="left"/>
    </xf>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54" fillId="0" borderId="0" applyNumberFormat="0" applyFill="0" applyBorder="0" applyAlignment="0" applyProtection="0">
      <alignment vertical="top"/>
      <protection locked="0"/>
    </xf>
    <xf numFmtId="0" fontId="45" fillId="0" borderId="0"/>
    <xf numFmtId="0" fontId="45" fillId="0" borderId="0"/>
    <xf numFmtId="0" fontId="45" fillId="0" borderId="0"/>
    <xf numFmtId="0" fontId="45"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70" fillId="0" borderId="0">
      <alignment horizontal="center" vertical="center"/>
    </xf>
    <xf numFmtId="0" fontId="53" fillId="0" borderId="0"/>
    <xf numFmtId="0" fontId="94" fillId="0" borderId="0"/>
    <xf numFmtId="9" fontId="112" fillId="0" borderId="0" applyFont="0" applyFill="0" applyBorder="0" applyAlignment="0" applyProtection="0"/>
    <xf numFmtId="9" fontId="5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0" fontId="83" fillId="0" borderId="0">
      <alignment horizontal="left"/>
      <protection locked="0"/>
    </xf>
    <xf numFmtId="0" fontId="19" fillId="0" borderId="0" applyNumberFormat="0" applyFill="0" applyBorder="0" applyAlignment="0" applyProtection="0">
      <alignment vertical="top"/>
      <protection locked="0"/>
    </xf>
    <xf numFmtId="0" fontId="13" fillId="0" borderId="0"/>
    <xf numFmtId="0" fontId="13" fillId="0" borderId="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166" fillId="0" borderId="0"/>
    <xf numFmtId="44" fontId="13" fillId="0" borderId="0" applyFont="0" applyFill="0" applyBorder="0" applyAlignment="0" applyProtection="0"/>
    <xf numFmtId="0" fontId="153" fillId="0" borderId="0" applyNumberForma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94" fillId="0" borderId="0"/>
    <xf numFmtId="0" fontId="53" fillId="0" borderId="0"/>
    <xf numFmtId="0" fontId="53" fillId="0" borderId="0"/>
    <xf numFmtId="0" fontId="53" fillId="0" borderId="0"/>
    <xf numFmtId="165" fontId="53" fillId="0" borderId="0" applyFont="0" applyFill="0" applyBorder="0" applyAlignment="0" applyProtection="0"/>
    <xf numFmtId="0" fontId="171" fillId="0" borderId="0"/>
    <xf numFmtId="0" fontId="52" fillId="0" borderId="0"/>
    <xf numFmtId="164" fontId="13" fillId="0" borderId="0" applyFont="0" applyFill="0" applyBorder="0" applyAlignment="0" applyProtection="0"/>
    <xf numFmtId="276" fontId="13" fillId="0" borderId="0" applyFont="0" applyFill="0" applyBorder="0" applyAlignment="0" applyProtection="0"/>
    <xf numFmtId="277" fontId="13" fillId="0" borderId="0" applyFont="0" applyFill="0" applyBorder="0" applyAlignment="0" applyProtection="0"/>
    <xf numFmtId="0" fontId="26" fillId="0" borderId="0"/>
    <xf numFmtId="49" fontId="168" fillId="0" borderId="3">
      <alignment horizontal="right" vertical="center"/>
    </xf>
    <xf numFmtId="0" fontId="95" fillId="0" borderId="0"/>
    <xf numFmtId="49" fontId="168" fillId="0" borderId="3">
      <alignment horizontal="right" vertical="center"/>
    </xf>
    <xf numFmtId="0" fontId="172" fillId="0" borderId="51">
      <alignment horizontal="center"/>
      <protection hidden="1"/>
    </xf>
    <xf numFmtId="165" fontId="1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129" fillId="0" borderId="0" applyNumberFormat="0" applyFill="0" applyBorder="0" applyAlignment="0" applyProtection="0"/>
    <xf numFmtId="0" fontId="135" fillId="32" borderId="0" applyNumberFormat="0" applyBorder="0" applyAlignment="0" applyProtection="0"/>
    <xf numFmtId="0" fontId="143" fillId="40" borderId="0" applyNumberFormat="0" applyBorder="0" applyAlignment="0" applyProtection="0"/>
    <xf numFmtId="0" fontId="143" fillId="44" borderId="0" applyNumberFormat="0" applyBorder="0" applyAlignment="0" applyProtection="0"/>
    <xf numFmtId="0" fontId="143" fillId="48" borderId="0" applyNumberFormat="0" applyBorder="0" applyAlignment="0" applyProtection="0"/>
    <xf numFmtId="0" fontId="143" fillId="52" borderId="0" applyNumberFormat="0" applyBorder="0" applyAlignment="0" applyProtection="0"/>
    <xf numFmtId="0" fontId="143" fillId="56" borderId="0" applyNumberFormat="0" applyBorder="0" applyAlignment="0" applyProtection="0"/>
    <xf numFmtId="0" fontId="14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47" fillId="61" borderId="0" applyNumberFormat="0" applyBorder="0" applyAlignment="0" applyProtection="0"/>
    <xf numFmtId="0" fontId="47" fillId="23" borderId="0" applyNumberFormat="0" applyBorder="0" applyAlignment="0" applyProtection="0"/>
    <xf numFmtId="0" fontId="47" fillId="14" borderId="0" applyNumberFormat="0" applyBorder="0" applyAlignment="0" applyProtection="0"/>
    <xf numFmtId="0" fontId="47" fillId="62" borderId="0" applyNumberFormat="0" applyBorder="0" applyAlignment="0" applyProtection="0"/>
    <xf numFmtId="0" fontId="47" fillId="17" borderId="0" applyNumberFormat="0" applyBorder="0" applyAlignment="0" applyProtection="0"/>
    <xf numFmtId="0" fontId="47" fillId="21" borderId="0" applyNumberFormat="0" applyBorder="0" applyAlignment="0" applyProtection="0"/>
    <xf numFmtId="0" fontId="77" fillId="63" borderId="24" applyNumberFormat="0" applyAlignment="0" applyProtection="0"/>
    <xf numFmtId="0" fontId="144" fillId="63" borderId="25" applyNumberFormat="0" applyAlignment="0" applyProtection="0"/>
    <xf numFmtId="0" fontId="79" fillId="25" borderId="25" applyNumberFormat="0" applyAlignment="0" applyProtection="0"/>
    <xf numFmtId="0" fontId="80" fillId="0" borderId="45" applyNumberFormat="0" applyFill="0" applyAlignment="0" applyProtection="0"/>
    <xf numFmtId="0" fontId="81" fillId="0" borderId="0" applyNumberFormat="0" applyFill="0" applyBorder="0" applyAlignment="0" applyProtection="0"/>
    <xf numFmtId="0" fontId="82" fillId="9" borderId="0" applyNumberFormat="0" applyBorder="0" applyAlignment="0" applyProtection="0"/>
    <xf numFmtId="0" fontId="145" fillId="25" borderId="0" applyNumberFormat="0" applyBorder="0" applyAlignment="0" applyProtection="0"/>
    <xf numFmtId="0" fontId="94" fillId="26" borderId="28" applyNumberFormat="0" applyFont="0" applyAlignment="0" applyProtection="0"/>
    <xf numFmtId="9" fontId="95" fillId="0" borderId="0" applyFont="0" applyFill="0" applyBorder="0" applyAlignment="0" applyProtection="0"/>
    <xf numFmtId="0" fontId="85" fillId="8" borderId="0" applyNumberFormat="0" applyBorder="0" applyAlignment="0" applyProtection="0"/>
    <xf numFmtId="0" fontId="146" fillId="0" borderId="0" applyNumberFormat="0" applyFill="0" applyBorder="0" applyAlignment="0" applyProtection="0"/>
    <xf numFmtId="0" fontId="147" fillId="0" borderId="46" applyNumberFormat="0" applyFill="0" applyAlignment="0" applyProtection="0"/>
    <xf numFmtId="0" fontId="148" fillId="0" borderId="47" applyNumberFormat="0" applyFill="0" applyAlignment="0" applyProtection="0"/>
    <xf numFmtId="0" fontId="149" fillId="0" borderId="48" applyNumberFormat="0" applyFill="0" applyAlignment="0" applyProtection="0"/>
    <xf numFmtId="0" fontId="149" fillId="0" borderId="0" applyNumberFormat="0" applyFill="0" applyBorder="0" applyAlignment="0" applyProtection="0"/>
    <xf numFmtId="0" fontId="92" fillId="0" borderId="49" applyNumberFormat="0" applyFill="0" applyAlignment="0" applyProtection="0"/>
    <xf numFmtId="0" fontId="92" fillId="0" borderId="0" applyNumberFormat="0" applyFill="0" applyBorder="0" applyAlignment="0" applyProtection="0"/>
    <xf numFmtId="0" fontId="93" fillId="27" borderId="33" applyNumberFormat="0" applyAlignment="0" applyProtection="0"/>
    <xf numFmtId="0" fontId="94" fillId="0" borderId="0"/>
    <xf numFmtId="9" fontId="95" fillId="0" borderId="0" applyFont="0" applyFill="0" applyBorder="0" applyAlignment="0" applyProtection="0"/>
    <xf numFmtId="0" fontId="53" fillId="0" borderId="0"/>
    <xf numFmtId="0" fontId="12" fillId="0" borderId="0">
      <alignment horizontal="left" vertical="center" wrapText="1"/>
    </xf>
    <xf numFmtId="0" fontId="53" fillId="0" borderId="0"/>
    <xf numFmtId="0" fontId="13" fillId="0" borderId="0"/>
    <xf numFmtId="0" fontId="13" fillId="0" borderId="0"/>
    <xf numFmtId="0" fontId="13" fillId="0" borderId="0"/>
    <xf numFmtId="0" fontId="129" fillId="0" borderId="0" applyNumberFormat="0" applyFill="0" applyBorder="0" applyAlignment="0" applyProtection="0"/>
    <xf numFmtId="0" fontId="130" fillId="0" borderId="36" applyNumberFormat="0" applyFill="0" applyAlignment="0" applyProtection="0"/>
    <xf numFmtId="0" fontId="131" fillId="0" borderId="37" applyNumberFormat="0" applyFill="0" applyAlignment="0" applyProtection="0"/>
    <xf numFmtId="0" fontId="132" fillId="0" borderId="38" applyNumberFormat="0" applyFill="0" applyAlignment="0" applyProtection="0"/>
    <xf numFmtId="0" fontId="132" fillId="0" borderId="0" applyNumberFormat="0" applyFill="0" applyBorder="0" applyAlignment="0" applyProtection="0"/>
    <xf numFmtId="0" fontId="133" fillId="30" borderId="0" applyNumberFormat="0" applyBorder="0" applyAlignment="0" applyProtection="0"/>
    <xf numFmtId="0" fontId="134" fillId="31" borderId="0" applyNumberFormat="0" applyBorder="0" applyAlignment="0" applyProtection="0"/>
    <xf numFmtId="0" fontId="135" fillId="32" borderId="0" applyNumberFormat="0" applyBorder="0" applyAlignment="0" applyProtection="0"/>
    <xf numFmtId="0" fontId="136" fillId="33" borderId="39" applyNumberFormat="0" applyAlignment="0" applyProtection="0"/>
    <xf numFmtId="0" fontId="137" fillId="34" borderId="40" applyNumberFormat="0" applyAlignment="0" applyProtection="0"/>
    <xf numFmtId="0" fontId="138" fillId="34" borderId="39" applyNumberFormat="0" applyAlignment="0" applyProtection="0"/>
    <xf numFmtId="0" fontId="139" fillId="0" borderId="41" applyNumberFormat="0" applyFill="0" applyAlignment="0" applyProtection="0"/>
    <xf numFmtId="0" fontId="140" fillId="35" borderId="42" applyNumberFormat="0" applyAlignment="0" applyProtection="0"/>
    <xf numFmtId="0" fontId="107" fillId="0" borderId="0" applyNumberFormat="0" applyFill="0" applyBorder="0" applyAlignment="0" applyProtection="0"/>
    <xf numFmtId="0" fontId="141" fillId="0" borderId="0" applyNumberFormat="0" applyFill="0" applyBorder="0" applyAlignment="0" applyProtection="0"/>
    <xf numFmtId="0" fontId="142" fillId="0" borderId="44" applyNumberFormat="0" applyFill="0" applyAlignment="0" applyProtection="0"/>
    <xf numFmtId="0" fontId="143" fillId="37" borderId="0" applyNumberFormat="0" applyBorder="0" applyAlignment="0" applyProtection="0"/>
    <xf numFmtId="0" fontId="143" fillId="41"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57" borderId="0" applyNumberFormat="0" applyBorder="0" applyAlignment="0" applyProtection="0"/>
    <xf numFmtId="0" fontId="13" fillId="0" borderId="0"/>
    <xf numFmtId="9" fontId="9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 fontId="112" fillId="0" borderId="0" applyFont="0" applyFill="0" applyBorder="0" applyAlignment="0" applyProtection="0"/>
    <xf numFmtId="165" fontId="53" fillId="0" borderId="0" applyFont="0" applyFill="0" applyBorder="0" applyAlignment="0" applyProtection="0"/>
    <xf numFmtId="9" fontId="53" fillId="0" borderId="0" applyFont="0" applyFill="0" applyBorder="0" applyAlignment="0" applyProtection="0"/>
    <xf numFmtId="0" fontId="95" fillId="0" borderId="0"/>
    <xf numFmtId="37" fontId="178" fillId="0" borderId="0"/>
    <xf numFmtId="0" fontId="95" fillId="0" borderId="0"/>
    <xf numFmtId="0" fontId="53" fillId="0" borderId="0"/>
    <xf numFmtId="0" fontId="53" fillId="0" borderId="0"/>
    <xf numFmtId="0" fontId="53" fillId="0" borderId="0"/>
    <xf numFmtId="0" fontId="13" fillId="0" borderId="0"/>
    <xf numFmtId="0" fontId="179" fillId="0" borderId="0" applyNumberFormat="0" applyFill="0" applyBorder="0" applyAlignment="0" applyProtection="0">
      <alignment vertical="top"/>
      <protection locked="0"/>
    </xf>
    <xf numFmtId="0" fontId="53" fillId="0" borderId="0"/>
    <xf numFmtId="0" fontId="121" fillId="2" borderId="0" applyNumberFormat="0" applyFont="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180" fillId="0" borderId="0"/>
    <xf numFmtId="165" fontId="180" fillId="0" borderId="0" applyFont="0" applyFill="0" applyBorder="0" applyAlignment="0" applyProtection="0"/>
    <xf numFmtId="9"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13" fillId="0" borderId="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13" fillId="0" borderId="0"/>
    <xf numFmtId="0" fontId="46" fillId="66" borderId="0" applyNumberFormat="0" applyBorder="0" applyAlignment="0" applyProtection="0"/>
    <xf numFmtId="0" fontId="46" fillId="67" borderId="0" applyNumberFormat="0" applyBorder="0" applyAlignment="0" applyProtection="0"/>
    <xf numFmtId="0" fontId="46" fillId="68" borderId="0" applyNumberFormat="0" applyBorder="0" applyAlignment="0" applyProtection="0"/>
    <xf numFmtId="0" fontId="46" fillId="69" borderId="0" applyNumberFormat="0" applyBorder="0" applyAlignment="0" applyProtection="0"/>
    <xf numFmtId="0" fontId="46" fillId="70" borderId="0" applyNumberFormat="0" applyBorder="0" applyAlignment="0" applyProtection="0"/>
    <xf numFmtId="0" fontId="46" fillId="71" borderId="0" applyNumberFormat="0" applyBorder="0" applyAlignment="0" applyProtection="0"/>
    <xf numFmtId="0" fontId="46" fillId="72" borderId="0" applyNumberFormat="0" applyBorder="0" applyAlignment="0" applyProtection="0"/>
    <xf numFmtId="0" fontId="46" fillId="73" borderId="0" applyNumberFormat="0" applyBorder="0" applyAlignment="0" applyProtection="0"/>
    <xf numFmtId="0" fontId="46" fillId="74" borderId="0" applyNumberFormat="0" applyBorder="0" applyAlignment="0" applyProtection="0"/>
    <xf numFmtId="0" fontId="46" fillId="69" borderId="0" applyNumberFormat="0" applyBorder="0" applyAlignment="0" applyProtection="0"/>
    <xf numFmtId="0" fontId="46" fillId="72" borderId="0" applyNumberFormat="0" applyBorder="0" applyAlignment="0" applyProtection="0"/>
    <xf numFmtId="0" fontId="46" fillId="75" borderId="0" applyNumberFormat="0" applyBorder="0" applyAlignment="0" applyProtection="0"/>
    <xf numFmtId="0" fontId="47" fillId="76" borderId="0" applyNumberFormat="0" applyBorder="0" applyAlignment="0" applyProtection="0"/>
    <xf numFmtId="0" fontId="47" fillId="73" borderId="0" applyNumberFormat="0" applyBorder="0" applyAlignment="0" applyProtection="0"/>
    <xf numFmtId="0" fontId="47" fillId="74" borderId="0" applyNumberFormat="0" applyBorder="0" applyAlignment="0" applyProtection="0"/>
    <xf numFmtId="0" fontId="47" fillId="77" borderId="0" applyNumberFormat="0" applyBorder="0" applyAlignment="0" applyProtection="0"/>
    <xf numFmtId="0" fontId="47" fillId="78" borderId="0" applyNumberFormat="0" applyBorder="0" applyAlignment="0" applyProtection="0"/>
    <xf numFmtId="0" fontId="47" fillId="79" borderId="0" applyNumberFormat="0" applyBorder="0" applyAlignment="0" applyProtection="0"/>
    <xf numFmtId="164" fontId="13" fillId="0" borderId="0" applyFont="0" applyFill="0" applyBorder="0" applyAlignment="0" applyProtection="0"/>
    <xf numFmtId="0" fontId="80" fillId="0" borderId="27" applyNumberFormat="0" applyFill="0" applyAlignment="0" applyProtection="0"/>
    <xf numFmtId="278" fontId="181" fillId="0" borderId="0" applyFont="0" applyFill="0" applyBorder="0" applyAlignment="0" applyProtection="0"/>
    <xf numFmtId="0" fontId="53" fillId="0" borderId="0"/>
    <xf numFmtId="0" fontId="53" fillId="0" borderId="0"/>
    <xf numFmtId="0" fontId="53" fillId="0" borderId="0"/>
    <xf numFmtId="0" fontId="86" fillId="0" borderId="29" applyNumberFormat="0" applyFill="0" applyAlignment="0" applyProtection="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121" fillId="2" borderId="0" applyNumberFormat="0" applyFon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53" fillId="0" borderId="0"/>
    <xf numFmtId="0" fontId="53" fillId="0" borderId="0"/>
    <xf numFmtId="0" fontId="53" fillId="0" borderId="0"/>
    <xf numFmtId="0" fontId="53" fillId="0" borderId="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9" fontId="53" fillId="0" borderId="0" applyFont="0" applyFill="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37" fontId="178" fillId="0" borderId="0"/>
    <xf numFmtId="0" fontId="53" fillId="0" borderId="0"/>
    <xf numFmtId="0" fontId="53" fillId="0" borderId="0"/>
    <xf numFmtId="0" fontId="53" fillId="0" borderId="0"/>
    <xf numFmtId="0" fontId="53" fillId="0" borderId="0"/>
    <xf numFmtId="0" fontId="121" fillId="2" borderId="0" applyNumberFormat="0" applyFont="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2" borderId="0" applyNumberFormat="0" applyBorder="0" applyAlignment="0" applyProtection="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4" borderId="0" applyNumberForma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60" borderId="0" applyNumberFormat="0" applyBorder="0" applyAlignment="0" applyProtection="0"/>
    <xf numFmtId="0" fontId="53" fillId="48"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177" fillId="32" borderId="0" applyNumberFormat="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76" fillId="0" borderId="0" applyNumberFormat="0" applyFill="0" applyBorder="0" applyAlignment="0" applyProtection="0"/>
    <xf numFmtId="0" fontId="13" fillId="0" borderId="0"/>
    <xf numFmtId="0" fontId="165" fillId="0" borderId="0" applyNumberForma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2" borderId="0" applyNumberFormat="0" applyBorder="0" applyAlignment="0" applyProtection="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4" borderId="0" applyNumberForma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60" borderId="0" applyNumberFormat="0" applyBorder="0" applyAlignment="0" applyProtection="0"/>
    <xf numFmtId="0" fontId="53" fillId="48"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2" borderId="0" applyNumberFormat="0" applyBorder="0" applyAlignment="0" applyProtection="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4" borderId="0" applyNumberForma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60" borderId="0" applyNumberFormat="0" applyBorder="0" applyAlignment="0" applyProtection="0"/>
    <xf numFmtId="0" fontId="53" fillId="48"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2" borderId="0" applyNumberFormat="0" applyBorder="0" applyAlignment="0" applyProtection="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4" borderId="0" applyNumberForma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60" borderId="0" applyNumberFormat="0" applyBorder="0" applyAlignment="0" applyProtection="0"/>
    <xf numFmtId="0" fontId="53" fillId="48"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13" fillId="0" borderId="0"/>
    <xf numFmtId="9"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2" borderId="0" applyNumberFormat="0" applyBorder="0" applyAlignment="0" applyProtection="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4" borderId="0" applyNumberForma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60" borderId="0" applyNumberFormat="0" applyBorder="0" applyAlignment="0" applyProtection="0"/>
    <xf numFmtId="0" fontId="53" fillId="48"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2" borderId="0" applyNumberFormat="0" applyBorder="0" applyAlignment="0" applyProtection="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4" borderId="0" applyNumberForma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60" borderId="0" applyNumberFormat="0" applyBorder="0" applyAlignment="0" applyProtection="0"/>
    <xf numFmtId="0" fontId="53" fillId="48"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2" borderId="0" applyNumberFormat="0" applyBorder="0" applyAlignment="0" applyProtection="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4" borderId="0" applyNumberForma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60" borderId="0" applyNumberFormat="0" applyBorder="0" applyAlignment="0" applyProtection="0"/>
    <xf numFmtId="0" fontId="53" fillId="48"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2" borderId="0" applyNumberFormat="0" applyBorder="0" applyAlignment="0" applyProtection="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4" borderId="0" applyNumberForma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60" borderId="0" applyNumberFormat="0" applyBorder="0" applyAlignment="0" applyProtection="0"/>
    <xf numFmtId="0" fontId="53" fillId="48"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182" fillId="0" borderId="0" applyNumberFormat="0" applyFill="0" applyBorder="0" applyAlignment="0" applyProtection="0"/>
    <xf numFmtId="0" fontId="52" fillId="0" borderId="0"/>
    <xf numFmtId="0" fontId="171" fillId="0" borderId="0"/>
    <xf numFmtId="0" fontId="171" fillId="0" borderId="0"/>
    <xf numFmtId="4" fontId="2" fillId="0" borderId="53" applyFill="0" applyBorder="0" applyProtection="0">
      <alignment horizontal="right" vertical="center"/>
    </xf>
    <xf numFmtId="49" fontId="168" fillId="0" borderId="53">
      <alignment horizontal="right" vertical="center"/>
    </xf>
    <xf numFmtId="49" fontId="168" fillId="0" borderId="53">
      <alignment horizontal="right" vertical="center"/>
    </xf>
    <xf numFmtId="0" fontId="53" fillId="0" borderId="0"/>
    <xf numFmtId="0" fontId="53" fillId="0" borderId="0"/>
    <xf numFmtId="0" fontId="53" fillId="0" borderId="0"/>
    <xf numFmtId="0" fontId="53" fillId="0" borderId="0"/>
    <xf numFmtId="0" fontId="80" fillId="0" borderId="27" applyNumberFormat="0" applyFill="0" applyAlignment="0" applyProtection="0"/>
    <xf numFmtId="0" fontId="53" fillId="0" borderId="0"/>
    <xf numFmtId="0" fontId="53" fillId="0" borderId="0"/>
    <xf numFmtId="0" fontId="53" fillId="0" borderId="0"/>
    <xf numFmtId="190" fontId="45" fillId="0" borderId="54">
      <alignment horizontal="left"/>
    </xf>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77" fillId="63" borderId="24" applyNumberFormat="0" applyAlignment="0" applyProtection="0"/>
    <xf numFmtId="0" fontId="144" fillId="63" borderId="25" applyNumberFormat="0" applyAlignment="0" applyProtection="0"/>
    <xf numFmtId="0" fontId="79" fillId="25" borderId="25" applyNumberFormat="0" applyAlignment="0" applyProtection="0"/>
    <xf numFmtId="0" fontId="80" fillId="0" borderId="45" applyNumberFormat="0" applyFill="0" applyAlignment="0" applyProtection="0"/>
    <xf numFmtId="0" fontId="94" fillId="26" borderId="28" applyNumberFormat="0" applyFont="0" applyAlignment="0" applyProtection="0"/>
    <xf numFmtId="0" fontId="53" fillId="0" borderId="0"/>
    <xf numFmtId="0" fontId="53" fillId="0" borderId="0"/>
    <xf numFmtId="174" fontId="12" fillId="0" borderId="54">
      <alignment horizontal="right" vertical="center"/>
    </xf>
    <xf numFmtId="0" fontId="53" fillId="0" borderId="0"/>
    <xf numFmtId="0" fontId="53" fillId="0" borderId="0"/>
    <xf numFmtId="190" fontId="45" fillId="0" borderId="54">
      <alignment horizontal="left"/>
    </xf>
    <xf numFmtId="174" fontId="12" fillId="0" borderId="54">
      <alignment horizontal="right" vertical="center"/>
    </xf>
    <xf numFmtId="190" fontId="45" fillId="0" borderId="54">
      <alignment horizontal="left"/>
    </xf>
    <xf numFmtId="0" fontId="53" fillId="0" borderId="0"/>
    <xf numFmtId="190" fontId="45" fillId="0" borderId="54">
      <alignment horizontal="left"/>
    </xf>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77" fillId="24" borderId="24" applyNumberFormat="0" applyAlignment="0" applyProtection="0"/>
    <xf numFmtId="0" fontId="78" fillId="24" borderId="25" applyNumberFormat="0" applyAlignment="0" applyProtection="0"/>
    <xf numFmtId="0" fontId="79" fillId="10" borderId="25" applyNumberFormat="0" applyAlignment="0" applyProtection="0"/>
    <xf numFmtId="0" fontId="80" fillId="0" borderId="27"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77" fillId="63" borderId="24" applyNumberFormat="0" applyAlignment="0" applyProtection="0"/>
    <xf numFmtId="0" fontId="144" fillId="63" borderId="25" applyNumberFormat="0" applyAlignment="0" applyProtection="0"/>
    <xf numFmtId="0" fontId="79" fillId="25" borderId="25" applyNumberFormat="0" applyAlignment="0" applyProtection="0"/>
    <xf numFmtId="0" fontId="80" fillId="0" borderId="45" applyNumberFormat="0" applyFill="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80" fillId="0" borderId="27"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2" borderId="0" applyNumberFormat="0" applyBorder="0" applyAlignment="0" applyProtection="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4" borderId="0" applyNumberForma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60" borderId="0" applyNumberFormat="0" applyBorder="0" applyAlignment="0" applyProtection="0"/>
    <xf numFmtId="0" fontId="53" fillId="48"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2" borderId="0" applyNumberFormat="0" applyBorder="0" applyAlignment="0" applyProtection="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4" borderId="0" applyNumberForma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60" borderId="0" applyNumberFormat="0" applyBorder="0" applyAlignment="0" applyProtection="0"/>
    <xf numFmtId="0" fontId="53" fillId="48"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2" borderId="0" applyNumberFormat="0" applyBorder="0" applyAlignment="0" applyProtection="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4" borderId="0" applyNumberForma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60" borderId="0" applyNumberFormat="0" applyBorder="0" applyAlignment="0" applyProtection="0"/>
    <xf numFmtId="0" fontId="53" fillId="48"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2" borderId="0" applyNumberFormat="0" applyBorder="0" applyAlignment="0" applyProtection="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4" borderId="0" applyNumberForma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60" borderId="0" applyNumberFormat="0" applyBorder="0" applyAlignment="0" applyProtection="0"/>
    <xf numFmtId="0" fontId="53" fillId="48"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77" fillId="63" borderId="24" applyNumberFormat="0" applyAlignment="0" applyProtection="0"/>
    <xf numFmtId="0" fontId="144" fillId="63" borderId="25" applyNumberFormat="0" applyAlignment="0" applyProtection="0"/>
    <xf numFmtId="0" fontId="79" fillId="25" borderId="25" applyNumberFormat="0" applyAlignment="0" applyProtection="0"/>
    <xf numFmtId="0" fontId="80" fillId="0" borderId="45" applyNumberFormat="0" applyFill="0" applyAlignment="0" applyProtection="0"/>
    <xf numFmtId="0" fontId="94" fillId="26" borderId="28" applyNumberFormat="0" applyFont="0" applyAlignment="0" applyProtection="0"/>
    <xf numFmtId="0" fontId="53" fillId="0" borderId="0"/>
    <xf numFmtId="0" fontId="77" fillId="63" borderId="24" applyNumberFormat="0" applyAlignment="0" applyProtection="0"/>
    <xf numFmtId="0" fontId="144" fillId="63" borderId="25" applyNumberFormat="0" applyAlignment="0" applyProtection="0"/>
    <xf numFmtId="0" fontId="79" fillId="25" borderId="25" applyNumberFormat="0" applyAlignment="0" applyProtection="0"/>
    <xf numFmtId="0" fontId="80" fillId="0" borderId="45" applyNumberFormat="0" applyFill="0" applyAlignment="0" applyProtection="0"/>
    <xf numFmtId="0" fontId="94" fillId="26" borderId="28" applyNumberFormat="0" applyFont="0" applyAlignment="0" applyProtection="0"/>
    <xf numFmtId="0" fontId="53" fillId="0" borderId="0"/>
    <xf numFmtId="1" fontId="12" fillId="2" borderId="55">
      <alignment horizontal="right" vertical="center"/>
    </xf>
    <xf numFmtId="1" fontId="21" fillId="2" borderId="52">
      <alignment horizontal="right" vertical="center"/>
    </xf>
    <xf numFmtId="1" fontId="12" fillId="2" borderId="56">
      <alignment horizontal="right" vertical="center"/>
    </xf>
    <xf numFmtId="174" fontId="12" fillId="0" borderId="56">
      <alignment horizontal="right" vertical="center"/>
    </xf>
    <xf numFmtId="174" fontId="12" fillId="0" borderId="56">
      <alignment horizontal="right" vertical="center"/>
    </xf>
    <xf numFmtId="1" fontId="22" fillId="0" borderId="52" applyNumberFormat="0" applyBorder="0">
      <alignment horizontal="left" vertical="top" wrapText="1"/>
    </xf>
    <xf numFmtId="1" fontId="24" fillId="0" borderId="57" applyBorder="0">
      <alignment horizontal="center" vertical="center" textRotation="90"/>
    </xf>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74" fontId="12" fillId="0" borderId="56">
      <alignment horizontal="right" vertical="center"/>
    </xf>
    <xf numFmtId="174" fontId="12" fillId="0" borderId="56">
      <alignment horizontal="right" vertical="center"/>
    </xf>
    <xf numFmtId="0" fontId="77" fillId="24" borderId="24" applyNumberFormat="0" applyAlignment="0" applyProtection="0"/>
    <xf numFmtId="0" fontId="78" fillId="24" borderId="25" applyNumberFormat="0" applyAlignment="0" applyProtection="0"/>
    <xf numFmtId="0" fontId="79" fillId="10" borderId="25" applyNumberFormat="0" applyAlignment="0" applyProtection="0"/>
    <xf numFmtId="0" fontId="80" fillId="0" borderId="27" applyNumberFormat="0" applyFill="0" applyAlignment="0" applyProtection="0"/>
    <xf numFmtId="0" fontId="52" fillId="26" borderId="28" applyNumberFormat="0" applyFont="0" applyAlignment="0" applyProtection="0"/>
    <xf numFmtId="0" fontId="13" fillId="26" borderId="28" applyNumberFormat="0" applyFont="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1" fontId="12" fillId="2" borderId="56">
      <alignment horizontal="right" vertical="center"/>
    </xf>
    <xf numFmtId="174" fontId="12" fillId="0" borderId="56">
      <alignment horizontal="right" vertical="center"/>
    </xf>
    <xf numFmtId="174" fontId="12" fillId="0" borderId="56">
      <alignment horizontal="right" vertical="center"/>
    </xf>
    <xf numFmtId="174" fontId="12" fillId="0" borderId="56">
      <alignment horizontal="right" vertical="center"/>
    </xf>
    <xf numFmtId="174" fontId="12" fillId="0" borderId="56">
      <alignment horizontal="right" vertical="center"/>
    </xf>
    <xf numFmtId="1" fontId="12" fillId="2" borderId="55">
      <alignment horizontal="right" vertical="center"/>
    </xf>
    <xf numFmtId="1" fontId="21" fillId="2" borderId="52">
      <alignment horizontal="right" vertical="center"/>
    </xf>
    <xf numFmtId="1" fontId="12" fillId="2" borderId="56">
      <alignment horizontal="right" vertical="center"/>
    </xf>
    <xf numFmtId="174" fontId="12" fillId="0" borderId="56">
      <alignment horizontal="right" vertical="center"/>
    </xf>
    <xf numFmtId="174" fontId="12" fillId="0" borderId="56">
      <alignment horizontal="right" vertical="center"/>
    </xf>
    <xf numFmtId="1" fontId="22" fillId="0" borderId="52" applyNumberFormat="0" applyBorder="0">
      <alignment horizontal="left" vertical="top" wrapText="1"/>
    </xf>
    <xf numFmtId="1" fontId="24" fillId="0" borderId="57" applyBorder="0">
      <alignment horizontal="center" vertical="center" textRotation="90"/>
    </xf>
    <xf numFmtId="0" fontId="77" fillId="63" borderId="24" applyNumberFormat="0" applyAlignment="0" applyProtection="0"/>
    <xf numFmtId="0" fontId="144" fillId="63" borderId="25" applyNumberFormat="0" applyAlignment="0" applyProtection="0"/>
    <xf numFmtId="0" fontId="79" fillId="25" borderId="25" applyNumberFormat="0" applyAlignment="0" applyProtection="0"/>
    <xf numFmtId="0" fontId="80" fillId="0" borderId="45" applyNumberFormat="0" applyFill="0" applyAlignment="0" applyProtection="0"/>
    <xf numFmtId="0" fontId="94" fillId="26" borderId="28"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80" fillId="0" borderId="27"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2" borderId="0" applyNumberFormat="0" applyBorder="0" applyAlignment="0" applyProtection="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4" borderId="0" applyNumberForma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60" borderId="0" applyNumberFormat="0" applyBorder="0" applyAlignment="0" applyProtection="0"/>
    <xf numFmtId="0" fontId="53" fillId="48"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2" borderId="0" applyNumberFormat="0" applyBorder="0" applyAlignment="0" applyProtection="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4" borderId="0" applyNumberForma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60" borderId="0" applyNumberFormat="0" applyBorder="0" applyAlignment="0" applyProtection="0"/>
    <xf numFmtId="0" fontId="53" fillId="48"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2" borderId="0" applyNumberFormat="0" applyBorder="0" applyAlignment="0" applyProtection="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4" borderId="0" applyNumberForma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60" borderId="0" applyNumberFormat="0" applyBorder="0" applyAlignment="0" applyProtection="0"/>
    <xf numFmtId="0" fontId="53" fillId="48"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2" borderId="0" applyNumberFormat="0" applyBorder="0" applyAlignment="0" applyProtection="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4" borderId="0" applyNumberFormat="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60" borderId="0" applyNumberFormat="0" applyBorder="0" applyAlignment="0" applyProtection="0"/>
    <xf numFmtId="0" fontId="53" fillId="48"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8" borderId="0" applyNumberFormat="0" applyBorder="0" applyAlignment="0" applyProtection="0"/>
    <xf numFmtId="0" fontId="53" fillId="42"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54" borderId="0" applyNumberFormat="0" applyBorder="0" applyAlignment="0" applyProtection="0"/>
    <xf numFmtId="0" fontId="53" fillId="58"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8" borderId="0" applyNumberFormat="0" applyBorder="0" applyAlignment="0" applyProtection="0"/>
    <xf numFmtId="165" fontId="53" fillId="0" borderId="0" applyFont="0" applyFill="0" applyBorder="0" applyAlignment="0" applyProtection="0"/>
    <xf numFmtId="0" fontId="53" fillId="0" borderId="0"/>
    <xf numFmtId="0" fontId="53" fillId="54" borderId="0" applyNumberFormat="0" applyBorder="0" applyAlignment="0" applyProtection="0"/>
    <xf numFmtId="0" fontId="53" fillId="58" borderId="0" applyNumberFormat="0" applyBorder="0" applyAlignment="0" applyProtection="0"/>
    <xf numFmtId="0" fontId="53" fillId="42" borderId="0" applyNumberFormat="0" applyBorder="0" applyAlignment="0" applyProtection="0"/>
    <xf numFmtId="0" fontId="53" fillId="59" borderId="0" applyNumberFormat="0" applyBorder="0" applyAlignment="0" applyProtection="0"/>
    <xf numFmtId="0" fontId="53" fillId="55" borderId="0" applyNumberFormat="0" applyBorder="0" applyAlignment="0" applyProtection="0"/>
    <xf numFmtId="0" fontId="53" fillId="51" borderId="0" applyNumberFormat="0" applyBorder="0" applyAlignment="0" applyProtection="0"/>
    <xf numFmtId="0" fontId="53" fillId="47" borderId="0" applyNumberFormat="0" applyBorder="0" applyAlignment="0" applyProtection="0"/>
    <xf numFmtId="0" fontId="53" fillId="43" borderId="0" applyNumberFormat="0" applyBorder="0" applyAlignment="0" applyProtection="0"/>
    <xf numFmtId="0" fontId="53" fillId="39" borderId="0" applyNumberFormat="0" applyBorder="0" applyAlignment="0" applyProtection="0"/>
    <xf numFmtId="0" fontId="53" fillId="46" borderId="0" applyNumberFormat="0" applyBorder="0" applyAlignment="0" applyProtection="0"/>
    <xf numFmtId="0" fontId="53" fillId="50" borderId="0" applyNumberFormat="0" applyBorder="0" applyAlignment="0" applyProtection="0"/>
    <xf numFmtId="0" fontId="53" fillId="36"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6" borderId="43" applyNumberFormat="0" applyFont="0" applyAlignment="0" applyProtection="0"/>
    <xf numFmtId="9" fontId="53" fillId="0" borderId="0" applyFont="0" applyFill="0" applyBorder="0" applyAlignment="0" applyProtection="0"/>
    <xf numFmtId="0" fontId="53" fillId="0" borderId="0"/>
    <xf numFmtId="0" fontId="53" fillId="36" borderId="43" applyNumberFormat="0" applyFont="0" applyAlignment="0" applyProtection="0"/>
    <xf numFmtId="0" fontId="53" fillId="38" borderId="0" applyNumberFormat="0" applyBorder="0" applyAlignment="0" applyProtection="0"/>
    <xf numFmtId="0" fontId="53" fillId="39"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9" fontId="2" fillId="0" borderId="53" applyNumberFormat="0" applyFont="0" applyFill="0" applyBorder="0" applyProtection="0">
      <alignment horizontal="left" vertical="center" indent="2"/>
    </xf>
    <xf numFmtId="49" fontId="120" fillId="0" borderId="53" applyNumberFormat="0" applyFill="0" applyBorder="0" applyProtection="0">
      <alignment horizontal="left" vertical="center"/>
    </xf>
    <xf numFmtId="0" fontId="183" fillId="2" borderId="0" applyNumberFormat="0" applyFont="0" applyBorder="0" applyAlignment="0" applyProtection="0"/>
    <xf numFmtId="0" fontId="2" fillId="0" borderId="53" applyNumberFormat="0" applyFill="0" applyAlignment="0" applyProtection="0"/>
    <xf numFmtId="256" fontId="2" fillId="29" borderId="53" applyNumberFormat="0" applyFont="0" applyBorder="0" applyAlignment="0" applyProtection="0">
      <alignment horizontal="right" vertical="center"/>
    </xf>
    <xf numFmtId="255" fontId="13" fillId="0" borderId="0" applyFont="0" applyFill="0" applyBorder="0" applyAlignment="0" applyProtection="0"/>
    <xf numFmtId="9" fontId="13" fillId="0" borderId="0" applyFont="0" applyFill="0" applyBorder="0" applyAlignment="0" applyProtection="0"/>
    <xf numFmtId="165" fontId="53" fillId="0" borderId="0" applyFont="0" applyFill="0" applyBorder="0" applyAlignment="0" applyProtection="0"/>
    <xf numFmtId="44" fontId="53" fillId="0" borderId="0" applyFont="0" applyFill="0" applyBorder="0" applyAlignment="0" applyProtection="0"/>
  </cellStyleXfs>
  <cellXfs count="1496">
    <xf numFmtId="0" fontId="0" fillId="0" borderId="0" xfId="0"/>
    <xf numFmtId="0" fontId="8" fillId="0" borderId="9" xfId="1" applyFont="1" applyFill="1" applyBorder="1" applyAlignment="1">
      <alignment horizontal="center" vertical="center" wrapText="1"/>
    </xf>
    <xf numFmtId="0" fontId="8" fillId="0" borderId="7" xfId="1" applyFont="1" applyFill="1" applyBorder="1" applyAlignment="1">
      <alignment horizontal="centerContinuous" vertical="center"/>
    </xf>
    <xf numFmtId="0" fontId="8" fillId="0" borderId="9" xfId="1" applyFont="1" applyFill="1" applyBorder="1" applyAlignment="1">
      <alignment horizontal="centerContinuous" vertical="center"/>
    </xf>
    <xf numFmtId="0" fontId="8" fillId="0" borderId="7" xfId="46" applyFont="1" applyFill="1" applyBorder="1" applyAlignment="1">
      <alignment horizontal="center" vertical="center"/>
    </xf>
    <xf numFmtId="0" fontId="8" fillId="0" borderId="0" xfId="46" applyFont="1" applyFill="1" applyBorder="1" applyAlignment="1">
      <alignment horizontal="center" vertical="center"/>
    </xf>
    <xf numFmtId="0" fontId="8" fillId="0" borderId="12" xfId="46" applyFont="1" applyFill="1" applyBorder="1" applyAlignment="1">
      <alignment horizontal="center" vertical="center"/>
    </xf>
    <xf numFmtId="0" fontId="8" fillId="0" borderId="2" xfId="1" applyFont="1" applyFill="1" applyBorder="1" applyAlignment="1">
      <alignment horizontal="center" vertical="center"/>
    </xf>
    <xf numFmtId="0" fontId="8" fillId="0" borderId="10" xfId="1" applyFont="1" applyFill="1" applyBorder="1" applyAlignment="1">
      <alignment horizontal="center" vertical="center"/>
    </xf>
    <xf numFmtId="0" fontId="5" fillId="0" borderId="0" xfId="1" applyFont="1" applyFill="1" applyAlignment="1"/>
    <xf numFmtId="0" fontId="8" fillId="0" borderId="0" xfId="3" applyFont="1" applyFill="1" applyBorder="1" applyAlignment="1">
      <alignment horizontal="center" vertical="center" wrapText="1"/>
    </xf>
    <xf numFmtId="0" fontId="8" fillId="0" borderId="3" xfId="3" applyFont="1" applyFill="1" applyBorder="1" applyAlignment="1">
      <alignment horizontal="center" vertical="center"/>
    </xf>
    <xf numFmtId="0" fontId="8" fillId="0" borderId="3" xfId="3" applyFont="1" applyFill="1" applyBorder="1" applyAlignment="1">
      <alignment horizontal="center" vertical="center" wrapText="1"/>
    </xf>
    <xf numFmtId="0" fontId="26" fillId="0" borderId="0" xfId="46" applyFill="1" applyAlignment="1"/>
    <xf numFmtId="0" fontId="8" fillId="0" borderId="2" xfId="46" applyFont="1" applyFill="1" applyBorder="1" applyAlignment="1">
      <alignment horizontal="centerContinuous" vertical="center"/>
    </xf>
    <xf numFmtId="0" fontId="8" fillId="0" borderId="2" xfId="3" applyFont="1" applyFill="1" applyBorder="1" applyAlignment="1">
      <alignment horizontal="centerContinuous" vertical="center"/>
    </xf>
    <xf numFmtId="0" fontId="8" fillId="0" borderId="10" xfId="3" applyFont="1" applyFill="1" applyBorder="1" applyAlignment="1">
      <alignment horizontal="centerContinuous" vertical="center"/>
    </xf>
    <xf numFmtId="0" fontId="15" fillId="0" borderId="0" xfId="3" applyFont="1" applyFill="1" applyBorder="1" applyAlignment="1">
      <alignment vertical="center"/>
    </xf>
    <xf numFmtId="0" fontId="8" fillId="0" borderId="2" xfId="1" applyFont="1" applyFill="1" applyBorder="1" applyAlignment="1">
      <alignment horizontal="centerContinuous" vertical="center"/>
    </xf>
    <xf numFmtId="0" fontId="8" fillId="0" borderId="10" xfId="1" applyFont="1" applyFill="1" applyBorder="1" applyAlignment="1">
      <alignment horizontal="centerContinuous" vertical="center"/>
    </xf>
    <xf numFmtId="0" fontId="6" fillId="0" borderId="0" xfId="1" applyFont="1" applyFill="1" applyBorder="1" applyAlignment="1"/>
    <xf numFmtId="166" fontId="4" fillId="0" borderId="0" xfId="1" applyNumberFormat="1" applyFont="1" applyFill="1" applyAlignment="1"/>
    <xf numFmtId="0" fontId="4" fillId="0" borderId="0" xfId="1" applyFont="1" applyFill="1" applyAlignment="1"/>
    <xf numFmtId="0" fontId="1" fillId="0" borderId="0" xfId="1" applyFill="1" applyAlignment="1"/>
    <xf numFmtId="0" fontId="4" fillId="0" borderId="9" xfId="1" applyFont="1" applyFill="1" applyBorder="1" applyAlignment="1"/>
    <xf numFmtId="166" fontId="4" fillId="0" borderId="9" xfId="1" applyNumberFormat="1" applyFont="1" applyFill="1" applyBorder="1" applyAlignment="1"/>
    <xf numFmtId="0" fontId="2" fillId="0" borderId="0" xfId="1" applyFont="1" applyFill="1" applyAlignment="1"/>
    <xf numFmtId="0" fontId="2" fillId="0" borderId="0" xfId="1" applyFont="1" applyFill="1" applyBorder="1" applyAlignment="1"/>
    <xf numFmtId="0" fontId="0" fillId="0" borderId="0" xfId="0" applyAlignment="1"/>
    <xf numFmtId="0" fontId="30" fillId="0" borderId="0" xfId="46" applyFont="1" applyFill="1" applyAlignment="1"/>
    <xf numFmtId="0" fontId="30" fillId="0" borderId="0" xfId="46" applyFont="1" applyFill="1" applyAlignment="1">
      <alignment horizontal="center"/>
    </xf>
    <xf numFmtId="0" fontId="30" fillId="0" borderId="0" xfId="46" applyFont="1" applyFill="1" applyBorder="1" applyAlignment="1"/>
    <xf numFmtId="0" fontId="26" fillId="0" borderId="0" xfId="46" applyFill="1" applyBorder="1" applyAlignment="1"/>
    <xf numFmtId="0" fontId="30" fillId="0" borderId="0" xfId="46" applyFont="1" applyFill="1" applyBorder="1" applyAlignment="1">
      <alignment horizontal="center"/>
    </xf>
    <xf numFmtId="0" fontId="2" fillId="0" borderId="0" xfId="46" applyFont="1" applyFill="1" applyBorder="1" applyAlignment="1"/>
    <xf numFmtId="0" fontId="2" fillId="0" borderId="0" xfId="46" applyFont="1" applyFill="1" applyBorder="1" applyAlignment="1">
      <alignment wrapText="1"/>
    </xf>
    <xf numFmtId="0" fontId="3" fillId="0" borderId="0" xfId="1" applyFont="1" applyFill="1" applyBorder="1" applyAlignment="1">
      <alignment wrapText="1"/>
    </xf>
    <xf numFmtId="0" fontId="6" fillId="0" borderId="14" xfId="46" applyFont="1" applyFill="1" applyBorder="1" applyAlignment="1">
      <alignment horizontal="centerContinuous"/>
    </xf>
    <xf numFmtId="0" fontId="6" fillId="0" borderId="1" xfId="46" applyFont="1" applyFill="1" applyBorder="1" applyAlignment="1">
      <alignment horizontal="centerContinuous"/>
    </xf>
    <xf numFmtId="0" fontId="39" fillId="0" borderId="1" xfId="46" applyFont="1" applyFill="1" applyBorder="1" applyAlignment="1">
      <alignment horizontal="centerContinuous"/>
    </xf>
    <xf numFmtId="0" fontId="6" fillId="0" borderId="14" xfId="46" applyFont="1" applyFill="1" applyBorder="1" applyAlignment="1">
      <alignment horizontal="centerContinuous" wrapText="1"/>
    </xf>
    <xf numFmtId="0" fontId="6" fillId="0" borderId="11" xfId="46" applyFont="1" applyFill="1" applyBorder="1" applyAlignment="1">
      <alignment horizontal="centerContinuous" wrapText="1"/>
    </xf>
    <xf numFmtId="0" fontId="6" fillId="0" borderId="1" xfId="46" applyFont="1" applyFill="1" applyBorder="1" applyAlignment="1">
      <alignment horizontal="centerContinuous" wrapText="1"/>
    </xf>
    <xf numFmtId="0" fontId="39" fillId="0" borderId="11" xfId="46" applyFont="1" applyFill="1" applyBorder="1" applyAlignment="1">
      <alignment horizontal="centerContinuous" wrapText="1"/>
    </xf>
    <xf numFmtId="0" fontId="6" fillId="0" borderId="5" xfId="46" applyFont="1" applyFill="1" applyBorder="1" applyAlignment="1">
      <alignment horizontal="centerContinuous"/>
    </xf>
    <xf numFmtId="0" fontId="6" fillId="0" borderId="0" xfId="46" applyFont="1" applyFill="1" applyBorder="1" applyAlignment="1">
      <alignment horizontal="centerContinuous"/>
    </xf>
    <xf numFmtId="0" fontId="39" fillId="0" borderId="0" xfId="46" applyFont="1" applyFill="1" applyBorder="1" applyAlignment="1">
      <alignment horizontal="centerContinuous"/>
    </xf>
    <xf numFmtId="0" fontId="6" fillId="0" borderId="6" xfId="46" applyFont="1" applyFill="1" applyBorder="1" applyAlignment="1">
      <alignment horizontal="centerContinuous"/>
    </xf>
    <xf numFmtId="0" fontId="39" fillId="0" borderId="9" xfId="46" applyFont="1" applyFill="1" applyBorder="1" applyAlignment="1">
      <alignment horizontal="centerContinuous" wrapText="1"/>
    </xf>
    <xf numFmtId="0" fontId="39" fillId="0" borderId="7" xfId="46" applyFont="1" applyFill="1" applyBorder="1" applyAlignment="1">
      <alignment horizontal="centerContinuous" wrapText="1"/>
    </xf>
    <xf numFmtId="172" fontId="39" fillId="0" borderId="7" xfId="46" applyNumberFormat="1" applyFont="1" applyFill="1" applyBorder="1" applyAlignment="1">
      <alignment horizontal="centerContinuous"/>
    </xf>
    <xf numFmtId="0" fontId="39" fillId="0" borderId="7" xfId="46" applyFont="1" applyFill="1" applyBorder="1" applyAlignment="1">
      <alignment horizontal="centerContinuous"/>
    </xf>
    <xf numFmtId="0" fontId="6" fillId="0" borderId="11" xfId="46" applyFont="1" applyFill="1" applyBorder="1" applyAlignment="1">
      <alignment horizontal="centerContinuous"/>
    </xf>
    <xf numFmtId="0" fontId="6" fillId="0" borderId="9" xfId="46" applyFont="1" applyFill="1" applyBorder="1" applyAlignment="1">
      <alignment horizontal="centerContinuous"/>
    </xf>
    <xf numFmtId="0" fontId="6" fillId="0" borderId="7" xfId="46" applyFont="1" applyFill="1" applyBorder="1" applyAlignment="1">
      <alignment horizontal="centerContinuous"/>
    </xf>
    <xf numFmtId="0" fontId="6" fillId="0" borderId="5" xfId="46" applyFont="1" applyFill="1" applyBorder="1" applyAlignment="1">
      <alignment wrapText="1"/>
    </xf>
    <xf numFmtId="0" fontId="6" fillId="0" borderId="6" xfId="46" applyFont="1" applyFill="1" applyBorder="1" applyAlignment="1"/>
    <xf numFmtId="0" fontId="6" fillId="0" borderId="0" xfId="46" applyFont="1" applyFill="1" applyAlignment="1"/>
    <xf numFmtId="0" fontId="39" fillId="0" borderId="0" xfId="46" applyFont="1" applyFill="1" applyAlignment="1"/>
    <xf numFmtId="0" fontId="6" fillId="0" borderId="5" xfId="46" applyFont="1" applyFill="1" applyBorder="1" applyAlignment="1">
      <alignment horizontal="centerContinuous" wrapText="1"/>
    </xf>
    <xf numFmtId="0" fontId="6" fillId="0" borderId="6" xfId="46" applyFont="1" applyFill="1" applyBorder="1" applyAlignment="1">
      <alignment horizontal="centerContinuous" wrapText="1"/>
    </xf>
    <xf numFmtId="0" fontId="6" fillId="0" borderId="0" xfId="46" applyFont="1" applyFill="1" applyBorder="1" applyAlignment="1"/>
    <xf numFmtId="0" fontId="39" fillId="0" borderId="0" xfId="46" applyFont="1" applyFill="1" applyBorder="1" applyAlignment="1"/>
    <xf numFmtId="0" fontId="6" fillId="0" borderId="0" xfId="46" applyFont="1" applyFill="1" applyBorder="1" applyAlignment="1">
      <alignment wrapText="1"/>
    </xf>
    <xf numFmtId="0" fontId="6" fillId="0" borderId="6" xfId="46" applyFont="1" applyFill="1" applyBorder="1" applyAlignment="1">
      <alignment wrapText="1"/>
    </xf>
    <xf numFmtId="0" fontId="26" fillId="0" borderId="0" xfId="46" applyFont="1" applyFill="1" applyAlignment="1"/>
    <xf numFmtId="0" fontId="26" fillId="0" borderId="0" xfId="46" applyFont="1" applyFill="1" applyBorder="1" applyAlignment="1"/>
    <xf numFmtId="0" fontId="4" fillId="0" borderId="0" xfId="1" applyFont="1" applyFill="1" applyBorder="1" applyAlignment="1"/>
    <xf numFmtId="166" fontId="4" fillId="0" borderId="0" xfId="1" applyNumberFormat="1" applyFont="1" applyFill="1" applyBorder="1" applyAlignment="1"/>
    <xf numFmtId="0" fontId="30" fillId="0" borderId="19" xfId="46" applyFont="1" applyFill="1" applyBorder="1" applyAlignment="1">
      <alignment horizontal="center"/>
    </xf>
    <xf numFmtId="0" fontId="30" fillId="0" borderId="20" xfId="46" applyFont="1" applyFill="1" applyBorder="1" applyAlignment="1">
      <alignment horizontal="center"/>
    </xf>
    <xf numFmtId="0" fontId="6" fillId="0" borderId="20" xfId="46" applyFont="1" applyFill="1" applyBorder="1" applyAlignment="1"/>
    <xf numFmtId="0" fontId="6" fillId="0" borderId="19" xfId="46" applyFont="1" applyFill="1" applyBorder="1" applyAlignment="1"/>
    <xf numFmtId="0" fontId="6" fillId="0" borderId="21" xfId="46" applyFont="1" applyFill="1" applyBorder="1" applyAlignment="1">
      <alignment horizontal="left"/>
    </xf>
    <xf numFmtId="0" fontId="6" fillId="0" borderId="20" xfId="46" applyFont="1" applyFill="1" applyBorder="1" applyAlignment="1">
      <alignment horizontal="left"/>
    </xf>
    <xf numFmtId="0" fontId="39" fillId="0" borderId="20" xfId="46" applyFont="1" applyFill="1" applyBorder="1" applyAlignment="1"/>
    <xf numFmtId="0" fontId="30" fillId="0" borderId="20" xfId="46" applyFont="1" applyFill="1" applyBorder="1" applyAlignment="1"/>
    <xf numFmtId="0" fontId="39" fillId="0" borderId="19" xfId="46" applyFont="1" applyFill="1" applyBorder="1" applyAlignment="1"/>
    <xf numFmtId="0" fontId="39" fillId="0" borderId="21" xfId="46" applyFont="1" applyFill="1" applyBorder="1" applyAlignment="1"/>
    <xf numFmtId="0" fontId="10" fillId="0" borderId="0" xfId="3" applyFont="1" applyFill="1" applyAlignment="1"/>
    <xf numFmtId="167" fontId="4" fillId="0" borderId="0" xfId="3" applyNumberFormat="1" applyFont="1" applyFill="1" applyAlignment="1"/>
    <xf numFmtId="166" fontId="4" fillId="0" borderId="0" xfId="3" applyNumberFormat="1" applyFont="1" applyFill="1" applyAlignment="1"/>
    <xf numFmtId="0" fontId="4" fillId="0" borderId="0" xfId="3" applyFont="1" applyFill="1" applyAlignment="1"/>
    <xf numFmtId="0" fontId="13" fillId="0" borderId="0" xfId="3" applyFill="1" applyAlignment="1"/>
    <xf numFmtId="0" fontId="6" fillId="0" borderId="0" xfId="3" applyFont="1" applyFill="1" applyAlignment="1"/>
    <xf numFmtId="199" fontId="6" fillId="0" borderId="0" xfId="85" applyNumberFormat="1" applyFont="1" applyFill="1" applyBorder="1" applyAlignment="1">
      <alignment horizontal="center"/>
    </xf>
    <xf numFmtId="0" fontId="13" fillId="0" borderId="0" xfId="3" applyFill="1" applyBorder="1" applyAlignment="1"/>
    <xf numFmtId="0" fontId="2" fillId="0" borderId="0" xfId="3" applyFont="1" applyFill="1" applyAlignment="1"/>
    <xf numFmtId="188" fontId="6" fillId="0" borderId="0" xfId="1" applyNumberFormat="1" applyFont="1" applyFill="1" applyBorder="1" applyAlignment="1"/>
    <xf numFmtId="0" fontId="1" fillId="0" borderId="0" xfId="1" applyFill="1" applyBorder="1" applyAlignment="1"/>
    <xf numFmtId="200" fontId="6" fillId="0" borderId="0" xfId="1" applyNumberFormat="1" applyFont="1" applyFill="1" applyBorder="1" applyAlignment="1"/>
    <xf numFmtId="0" fontId="5" fillId="0" borderId="0" xfId="1" applyFont="1" applyFill="1" applyBorder="1" applyAlignment="1"/>
    <xf numFmtId="0" fontId="5" fillId="0" borderId="6" xfId="1" applyFont="1" applyFill="1" applyBorder="1" applyAlignment="1">
      <alignment horizontal="center"/>
    </xf>
    <xf numFmtId="0" fontId="6" fillId="0" borderId="6" xfId="1" applyFont="1" applyFill="1" applyBorder="1" applyAlignment="1">
      <alignment horizontal="center"/>
    </xf>
    <xf numFmtId="0" fontId="6" fillId="0" borderId="0" xfId="1" applyFont="1" applyFill="1" applyAlignment="1"/>
    <xf numFmtId="0" fontId="6" fillId="0" borderId="0" xfId="1" quotePrefix="1" applyFont="1" applyFill="1" applyBorder="1" applyAlignment="1"/>
    <xf numFmtId="0" fontId="37" fillId="0" borderId="0" xfId="1" applyFont="1" applyFill="1" applyBorder="1" applyAlignment="1"/>
    <xf numFmtId="0" fontId="37" fillId="0" borderId="0" xfId="1" applyFont="1" applyFill="1" applyAlignment="1"/>
    <xf numFmtId="0" fontId="5" fillId="0" borderId="0" xfId="1" quotePrefix="1" applyFont="1" applyFill="1" applyAlignment="1"/>
    <xf numFmtId="0" fontId="13" fillId="0" borderId="0" xfId="84" applyFont="1" applyBorder="1" applyAlignment="1">
      <alignment horizontal="left"/>
    </xf>
    <xf numFmtId="0" fontId="2" fillId="0" borderId="0" xfId="0" applyFont="1" applyAlignment="1"/>
    <xf numFmtId="176" fontId="1" fillId="0" borderId="0" xfId="1" applyNumberFormat="1" applyFill="1" applyAlignment="1"/>
    <xf numFmtId="175" fontId="1" fillId="0" borderId="0" xfId="1" applyNumberFormat="1" applyFill="1" applyAlignment="1"/>
    <xf numFmtId="0" fontId="5" fillId="0" borderId="0" xfId="46" applyFont="1" applyFill="1" applyAlignment="1"/>
    <xf numFmtId="0" fontId="4" fillId="0" borderId="0" xfId="46" applyFont="1" applyFill="1" applyBorder="1" applyAlignment="1"/>
    <xf numFmtId="178" fontId="2" fillId="0" borderId="0" xfId="46" applyNumberFormat="1" applyFont="1" applyFill="1" applyBorder="1" applyAlignment="1"/>
    <xf numFmtId="0" fontId="17" fillId="0" borderId="0" xfId="46" applyFont="1" applyFill="1" applyBorder="1" applyAlignment="1"/>
    <xf numFmtId="0" fontId="2" fillId="0" borderId="0" xfId="46" applyFont="1" applyFill="1" applyAlignment="1"/>
    <xf numFmtId="0" fontId="5" fillId="0" borderId="0" xfId="46" applyFont="1" applyFill="1" applyBorder="1" applyAlignment="1"/>
    <xf numFmtId="178" fontId="5" fillId="0" borderId="0" xfId="46" applyNumberFormat="1" applyFont="1" applyFill="1" applyBorder="1" applyAlignment="1"/>
    <xf numFmtId="180" fontId="5" fillId="0" borderId="0" xfId="81" applyNumberFormat="1" applyFont="1" applyFill="1" applyBorder="1" applyAlignment="1"/>
    <xf numFmtId="180" fontId="5" fillId="0" borderId="0" xfId="46" applyNumberFormat="1" applyFont="1" applyFill="1" applyBorder="1" applyAlignment="1"/>
    <xf numFmtId="179" fontId="5" fillId="0" borderId="0" xfId="46" applyNumberFormat="1" applyFont="1" applyFill="1" applyBorder="1" applyAlignment="1"/>
    <xf numFmtId="0" fontId="12" fillId="0" borderId="0" xfId="75" applyFont="1">
      <alignment horizontal="left" vertical="center" wrapText="1"/>
    </xf>
    <xf numFmtId="0" fontId="12" fillId="0" borderId="0" xfId="75" applyFont="1" applyBorder="1">
      <alignment horizontal="left" vertical="center" wrapText="1"/>
    </xf>
    <xf numFmtId="0" fontId="12" fillId="0" borderId="0" xfId="75">
      <alignment horizontal="left" vertical="center" wrapText="1"/>
    </xf>
    <xf numFmtId="0" fontId="12" fillId="0" borderId="0" xfId="75" applyFont="1" applyAlignment="1">
      <alignment horizontal="left" vertical="center"/>
    </xf>
    <xf numFmtId="0" fontId="59" fillId="0" borderId="0" xfId="75" applyFont="1" applyAlignment="1">
      <alignment horizontal="left" vertical="center"/>
    </xf>
    <xf numFmtId="201" fontId="12" fillId="0" borderId="0" xfId="75" applyNumberFormat="1" applyFont="1">
      <alignment horizontal="left" vertical="center" wrapText="1"/>
    </xf>
    <xf numFmtId="0" fontId="12" fillId="0" borderId="0" xfId="75" applyFont="1" applyFill="1" applyBorder="1">
      <alignment horizontal="left" vertical="center" wrapText="1"/>
    </xf>
    <xf numFmtId="0" fontId="12" fillId="0" borderId="0" xfId="75" applyFont="1" applyFill="1">
      <alignment horizontal="left" vertical="center" wrapText="1"/>
    </xf>
    <xf numFmtId="0" fontId="12" fillId="0" borderId="0" xfId="75" applyBorder="1">
      <alignment horizontal="left" vertical="center" wrapText="1"/>
    </xf>
    <xf numFmtId="169" fontId="62" fillId="19" borderId="7" xfId="2" applyFont="1" applyFill="1" applyBorder="1">
      <alignment horizontal="right" vertical="center"/>
    </xf>
    <xf numFmtId="169" fontId="62" fillId="19" borderId="9" xfId="2" applyFont="1" applyFill="1" applyBorder="1">
      <alignment horizontal="right" vertical="center"/>
    </xf>
    <xf numFmtId="0" fontId="12" fillId="0" borderId="9" xfId="75" applyFont="1" applyBorder="1">
      <alignment horizontal="left" vertical="center" wrapText="1"/>
    </xf>
    <xf numFmtId="169" fontId="62" fillId="19" borderId="6" xfId="2" applyFont="1" applyFill="1" applyBorder="1">
      <alignment horizontal="right" vertical="center"/>
    </xf>
    <xf numFmtId="169" fontId="62" fillId="19" borderId="0" xfId="2" applyFont="1" applyFill="1" applyBorder="1">
      <alignment horizontal="right" vertical="center"/>
    </xf>
    <xf numFmtId="169" fontId="62" fillId="19" borderId="1" xfId="2" applyFont="1" applyFill="1" applyBorder="1">
      <alignment horizontal="right" vertical="center"/>
    </xf>
    <xf numFmtId="0" fontId="12" fillId="0" borderId="1" xfId="75" applyFont="1" applyBorder="1">
      <alignment horizontal="left" vertical="center" wrapText="1"/>
    </xf>
    <xf numFmtId="0" fontId="12" fillId="0" borderId="0" xfId="75" applyFont="1" applyAlignment="1">
      <alignment horizontal="left" vertical="center" wrapText="1"/>
    </xf>
    <xf numFmtId="0" fontId="12" fillId="0" borderId="0" xfId="75" applyFont="1" applyBorder="1" applyAlignment="1">
      <alignment horizontal="left" vertical="center" wrapText="1"/>
    </xf>
    <xf numFmtId="0" fontId="12" fillId="0" borderId="0" xfId="75" applyAlignment="1">
      <alignment horizontal="left" vertical="center" wrapText="1"/>
    </xf>
    <xf numFmtId="0" fontId="12" fillId="0" borderId="0" xfId="75" applyFont="1" applyFill="1" applyBorder="1" applyAlignment="1">
      <alignment horizontal="left" vertical="center" wrapText="1"/>
    </xf>
    <xf numFmtId="1" fontId="63" fillId="0" borderId="0" xfId="75" applyNumberFormat="1" applyFont="1" applyBorder="1" applyAlignment="1">
      <alignment horizontal="left" vertical="center" wrapText="1"/>
    </xf>
    <xf numFmtId="0" fontId="12" fillId="0" borderId="0" xfId="75" applyBorder="1" applyAlignment="1">
      <alignment horizontal="left" vertical="center" wrapText="1"/>
    </xf>
    <xf numFmtId="0" fontId="12" fillId="0" borderId="0" xfId="75" applyFont="1" applyFill="1" applyAlignment="1">
      <alignment horizontal="left" vertical="center" wrapText="1"/>
    </xf>
    <xf numFmtId="169" fontId="41" fillId="0" borderId="0" xfId="2" applyFont="1" applyFill="1" applyBorder="1" applyAlignment="1">
      <alignment horizontal="right" vertical="center"/>
    </xf>
    <xf numFmtId="0" fontId="25" fillId="0" borderId="0" xfId="45" applyFont="1" applyFill="1" applyBorder="1" applyAlignment="1">
      <alignment horizontal="center" vertical="center"/>
    </xf>
    <xf numFmtId="169" fontId="41" fillId="0" borderId="0" xfId="2" applyNumberFormat="1" applyFont="1" applyFill="1" applyBorder="1" applyAlignment="1">
      <alignment horizontal="right" vertical="center"/>
    </xf>
    <xf numFmtId="174" fontId="41" fillId="0" borderId="0" xfId="2" applyNumberFormat="1" applyFont="1" applyFill="1" applyBorder="1" applyAlignment="1">
      <alignment horizontal="right" vertical="center"/>
    </xf>
    <xf numFmtId="169" fontId="12" fillId="0" borderId="0" xfId="14" applyNumberFormat="1" applyFont="1" applyFill="1" applyBorder="1" applyAlignment="1">
      <alignment horizontal="right" vertical="center"/>
    </xf>
    <xf numFmtId="0" fontId="12" fillId="0" borderId="0" xfId="38" applyFont="1" applyFill="1" applyBorder="1" applyAlignment="1">
      <alignment horizontal="left" vertical="center" wrapText="1"/>
    </xf>
    <xf numFmtId="1" fontId="23" fillId="0" borderId="0" xfId="39" applyNumberFormat="1" applyFont="1" applyFill="1" applyBorder="1" applyAlignment="1">
      <alignment horizontal="center" vertical="center" textRotation="90" wrapText="1"/>
    </xf>
    <xf numFmtId="169" fontId="41" fillId="0" borderId="7" xfId="2" applyFont="1" applyBorder="1">
      <alignment horizontal="right" vertical="center"/>
    </xf>
    <xf numFmtId="169" fontId="41" fillId="0" borderId="12" xfId="2" applyFont="1" applyBorder="1">
      <alignment horizontal="right" vertical="center"/>
    </xf>
    <xf numFmtId="0" fontId="25" fillId="0" borderId="10" xfId="45" applyFont="1" applyBorder="1">
      <alignment horizontal="center" vertical="center"/>
    </xf>
    <xf numFmtId="0" fontId="25" fillId="0" borderId="4" xfId="45" applyFont="1" applyBorder="1">
      <alignment horizontal="center" vertical="center"/>
    </xf>
    <xf numFmtId="1" fontId="23" fillId="0" borderId="9" xfId="39" applyNumberFormat="1" applyFont="1" applyBorder="1">
      <alignment horizontal="center" vertical="center" textRotation="90" wrapText="1"/>
    </xf>
    <xf numFmtId="169" fontId="41" fillId="0" borderId="6" xfId="2" applyFont="1" applyBorder="1">
      <alignment horizontal="right" vertical="center"/>
    </xf>
    <xf numFmtId="169" fontId="66" fillId="19" borderId="5" xfId="2" applyFont="1" applyFill="1" applyBorder="1">
      <alignment horizontal="right" vertical="center"/>
    </xf>
    <xf numFmtId="1" fontId="23" fillId="0" borderId="0" xfId="39" applyNumberFormat="1" applyFont="1" applyBorder="1">
      <alignment horizontal="center" vertical="center" textRotation="90" wrapText="1"/>
    </xf>
    <xf numFmtId="169" fontId="41" fillId="0" borderId="5" xfId="2" applyFont="1" applyBorder="1">
      <alignment horizontal="right" vertical="center"/>
    </xf>
    <xf numFmtId="0" fontId="25" fillId="0" borderId="12" xfId="45" applyFont="1" applyBorder="1">
      <alignment horizontal="center" vertical="center"/>
    </xf>
    <xf numFmtId="0" fontId="25" fillId="0" borderId="6" xfId="45" applyFont="1" applyBorder="1">
      <alignment horizontal="center" vertical="center"/>
    </xf>
    <xf numFmtId="0" fontId="25" fillId="0" borderId="5" xfId="45" applyFont="1" applyBorder="1">
      <alignment horizontal="center" vertical="center"/>
    </xf>
    <xf numFmtId="0" fontId="25" fillId="0" borderId="0" xfId="45" applyFont="1" applyBorder="1">
      <alignment horizontal="center" vertical="center"/>
    </xf>
    <xf numFmtId="169" fontId="60" fillId="0" borderId="6" xfId="2" applyFont="1" applyBorder="1">
      <alignment horizontal="right" vertical="center"/>
    </xf>
    <xf numFmtId="1" fontId="23" fillId="0" borderId="1" xfId="39" applyNumberFormat="1" applyFont="1" applyBorder="1">
      <alignment horizontal="center" vertical="center" textRotation="90" wrapText="1"/>
    </xf>
    <xf numFmtId="1" fontId="24" fillId="0" borderId="9" xfId="40" applyFont="1" applyBorder="1">
      <alignment horizontal="center" vertical="center" textRotation="90"/>
    </xf>
    <xf numFmtId="1" fontId="24" fillId="0" borderId="0" xfId="40" applyFont="1" applyBorder="1">
      <alignment horizontal="center" vertical="center" textRotation="90"/>
    </xf>
    <xf numFmtId="0" fontId="25" fillId="0" borderId="11" xfId="45" applyFont="1" applyBorder="1">
      <alignment horizontal="center" vertical="center"/>
    </xf>
    <xf numFmtId="169" fontId="12" fillId="0" borderId="0" xfId="75" applyNumberFormat="1" applyFont="1" applyFill="1" applyBorder="1">
      <alignment horizontal="left" vertical="center" wrapText="1"/>
    </xf>
    <xf numFmtId="169" fontId="66" fillId="19" borderId="6" xfId="2" applyFont="1" applyFill="1" applyBorder="1">
      <alignment horizontal="right" vertical="center"/>
    </xf>
    <xf numFmtId="1" fontId="12" fillId="0" borderId="6" xfId="75" applyNumberFormat="1" applyFont="1" applyBorder="1">
      <alignment horizontal="left" vertical="center" wrapText="1"/>
    </xf>
    <xf numFmtId="1" fontId="12" fillId="0" borderId="5" xfId="75" applyNumberFormat="1" applyFont="1" applyBorder="1">
      <alignment horizontal="left" vertical="center" wrapText="1"/>
    </xf>
    <xf numFmtId="1" fontId="21" fillId="0" borderId="12" xfId="75" applyNumberFormat="1" applyFont="1" applyBorder="1" applyAlignment="1">
      <alignment horizontal="left"/>
    </xf>
    <xf numFmtId="1" fontId="18" fillId="0" borderId="9" xfId="5" applyFont="1" applyBorder="1">
      <alignment horizontal="center"/>
    </xf>
    <xf numFmtId="1" fontId="18" fillId="0" borderId="7" xfId="5" applyFont="1" applyBorder="1">
      <alignment horizontal="center"/>
    </xf>
    <xf numFmtId="1" fontId="18" fillId="0" borderId="12" xfId="5" applyFont="1" applyBorder="1">
      <alignment horizontal="center"/>
    </xf>
    <xf numFmtId="1" fontId="18" fillId="0" borderId="9" xfId="5" applyFont="1" applyBorder="1" applyAlignment="1">
      <alignment horizontal="center"/>
    </xf>
    <xf numFmtId="0" fontId="18" fillId="0" borderId="7" xfId="41" applyFont="1" applyBorder="1">
      <alignment horizontal="center" vertical="center"/>
    </xf>
    <xf numFmtId="0" fontId="25" fillId="0" borderId="6" xfId="42" applyFont="1" applyFill="1" applyBorder="1">
      <alignment horizontal="center" textRotation="90" wrapText="1"/>
    </xf>
    <xf numFmtId="0" fontId="25" fillId="0" borderId="5" xfId="42" applyFont="1" applyFill="1" applyBorder="1">
      <alignment horizontal="center" textRotation="90" wrapText="1"/>
    </xf>
    <xf numFmtId="0" fontId="25" fillId="0" borderId="5" xfId="42" applyFont="1" applyBorder="1">
      <alignment horizontal="center" textRotation="90" wrapText="1"/>
    </xf>
    <xf numFmtId="0" fontId="25" fillId="0" borderId="6" xfId="42" applyFont="1" applyBorder="1">
      <alignment horizontal="center" textRotation="90" wrapText="1"/>
    </xf>
    <xf numFmtId="0" fontId="25" fillId="0" borderId="0" xfId="42" applyFont="1" applyBorder="1">
      <alignment horizontal="center" textRotation="90" wrapText="1"/>
    </xf>
    <xf numFmtId="0" fontId="25" fillId="0" borderId="0" xfId="42" applyFont="1" applyFill="1" applyBorder="1">
      <alignment horizontal="center" textRotation="90" wrapText="1"/>
    </xf>
    <xf numFmtId="0" fontId="25" fillId="0" borderId="0" xfId="42" applyFont="1">
      <alignment horizontal="center" textRotation="90" wrapText="1"/>
    </xf>
    <xf numFmtId="1" fontId="12" fillId="0" borderId="11" xfId="75" applyNumberFormat="1" applyFont="1" applyBorder="1">
      <alignment horizontal="left" vertical="center" wrapText="1"/>
    </xf>
    <xf numFmtId="1" fontId="12" fillId="0" borderId="14" xfId="75" applyNumberFormat="1" applyFont="1" applyBorder="1">
      <alignment horizontal="left" vertical="center" wrapText="1"/>
    </xf>
    <xf numFmtId="0" fontId="25" fillId="0" borderId="14" xfId="42" applyFont="1" applyBorder="1">
      <alignment horizontal="center" textRotation="90" wrapText="1"/>
    </xf>
    <xf numFmtId="0" fontId="18" fillId="0" borderId="14" xfId="41" applyFont="1" applyBorder="1">
      <alignment horizontal="center" vertical="center"/>
    </xf>
    <xf numFmtId="0" fontId="18" fillId="0" borderId="11" xfId="41" applyFont="1" applyBorder="1">
      <alignment horizontal="center" vertical="center"/>
    </xf>
    <xf numFmtId="0" fontId="22" fillId="0" borderId="1" xfId="36" applyNumberFormat="1" applyFont="1" applyBorder="1" applyAlignment="1">
      <alignment horizontal="left" vertical="top" wrapText="1"/>
    </xf>
    <xf numFmtId="1" fontId="22" fillId="0" borderId="1" xfId="36" applyNumberFormat="1" applyFont="1" applyBorder="1" applyAlignment="1">
      <alignment horizontal="left" vertical="top" wrapText="1"/>
    </xf>
    <xf numFmtId="1" fontId="63" fillId="0" borderId="0" xfId="75" applyNumberFormat="1" applyFont="1" applyBorder="1">
      <alignment horizontal="left" vertical="center" wrapText="1"/>
    </xf>
    <xf numFmtId="169" fontId="41" fillId="0" borderId="0" xfId="2" applyNumberFormat="1" applyFont="1" applyFill="1" applyBorder="1">
      <alignment horizontal="right" vertical="center"/>
    </xf>
    <xf numFmtId="0" fontId="25" fillId="0" borderId="0" xfId="45" applyFont="1" applyFill="1" applyBorder="1">
      <alignment horizontal="center" vertical="center"/>
    </xf>
    <xf numFmtId="169" fontId="41" fillId="0" borderId="0" xfId="2" applyFont="1" applyFill="1" applyBorder="1">
      <alignment horizontal="right" vertical="center"/>
    </xf>
    <xf numFmtId="169" fontId="41" fillId="0" borderId="1" xfId="2" applyNumberFormat="1" applyFont="1" applyFill="1" applyBorder="1">
      <alignment horizontal="right" vertical="center"/>
    </xf>
    <xf numFmtId="174" fontId="41" fillId="0" borderId="0" xfId="2" applyNumberFormat="1" applyFont="1" applyFill="1" applyBorder="1">
      <alignment horizontal="right" vertical="center"/>
    </xf>
    <xf numFmtId="169" fontId="12" fillId="0" borderId="0" xfId="14" applyNumberFormat="1" applyFont="1" applyFill="1" applyBorder="1">
      <alignment horizontal="right" vertical="center"/>
    </xf>
    <xf numFmtId="0" fontId="12" fillId="0" borderId="0" xfId="38" applyFont="1" applyFill="1" applyBorder="1">
      <alignment horizontal="left" vertical="center" wrapText="1"/>
    </xf>
    <xf numFmtId="1" fontId="23" fillId="0" borderId="0" xfId="39" applyNumberFormat="1" applyFont="1" applyFill="1" applyBorder="1">
      <alignment horizontal="center" vertical="center" textRotation="90" wrapText="1"/>
    </xf>
    <xf numFmtId="174" fontId="12" fillId="0" borderId="0" xfId="75" applyNumberFormat="1" applyFont="1">
      <alignment horizontal="left" vertical="center" wrapText="1"/>
    </xf>
    <xf numFmtId="169" fontId="12" fillId="0" borderId="0" xfId="2" applyFont="1" applyBorder="1">
      <alignment horizontal="right" vertical="center"/>
    </xf>
    <xf numFmtId="1" fontId="12" fillId="0" borderId="0" xfId="75" applyNumberFormat="1" applyFont="1" applyFill="1" applyBorder="1">
      <alignment horizontal="left" vertical="center" wrapText="1"/>
    </xf>
    <xf numFmtId="1" fontId="12" fillId="0" borderId="0" xfId="75" applyNumberFormat="1" applyFont="1" applyBorder="1">
      <alignment horizontal="left" vertical="center" wrapText="1"/>
    </xf>
    <xf numFmtId="1" fontId="21" fillId="0" borderId="0" xfId="75" applyNumberFormat="1" applyFont="1" applyBorder="1">
      <alignment horizontal="left" vertical="center" wrapText="1"/>
    </xf>
    <xf numFmtId="1" fontId="63" fillId="0" borderId="1" xfId="75" applyNumberFormat="1" applyFont="1" applyBorder="1">
      <alignment horizontal="left" vertical="center" wrapText="1"/>
    </xf>
    <xf numFmtId="0" fontId="18" fillId="0" borderId="0" xfId="41" applyFont="1" applyBorder="1">
      <alignment horizontal="center" vertical="center"/>
    </xf>
    <xf numFmtId="1" fontId="63" fillId="0" borderId="0" xfId="75" applyNumberFormat="1" applyFont="1" applyBorder="1" applyAlignment="1">
      <alignment horizontal="center" textRotation="90"/>
    </xf>
    <xf numFmtId="0" fontId="29" fillId="0" borderId="0" xfId="46" applyFont="1" applyFill="1" applyAlignment="1"/>
    <xf numFmtId="0" fontId="13" fillId="0" borderId="0" xfId="0" applyFont="1" applyAlignment="1">
      <alignment horizontal="left" vertical="center"/>
    </xf>
    <xf numFmtId="0" fontId="69" fillId="0" borderId="0" xfId="0" applyFont="1" applyAlignment="1">
      <alignment horizontal="left" vertical="center" wrapText="1"/>
    </xf>
    <xf numFmtId="1" fontId="70" fillId="0" borderId="0" xfId="0" applyNumberFormat="1" applyFont="1" applyBorder="1" applyAlignment="1">
      <alignment horizontal="left" vertical="center" wrapText="1"/>
    </xf>
    <xf numFmtId="0" fontId="69" fillId="0" borderId="0" xfId="0" applyFont="1" applyBorder="1" applyAlignment="1">
      <alignment horizontal="left" vertical="center" wrapText="1"/>
    </xf>
    <xf numFmtId="0" fontId="13" fillId="0" borderId="0" xfId="0" applyFont="1" applyFill="1" applyAlignment="1">
      <alignment horizontal="left" vertical="center"/>
    </xf>
    <xf numFmtId="0" fontId="72" fillId="0" borderId="1" xfId="45" applyFont="1" applyFill="1" applyBorder="1" applyAlignment="1">
      <alignment horizontal="center" vertical="center"/>
    </xf>
    <xf numFmtId="169" fontId="69" fillId="0" borderId="0" xfId="2" applyFont="1" applyFill="1" applyBorder="1" applyAlignment="1">
      <alignment horizontal="right" vertical="center"/>
    </xf>
    <xf numFmtId="169" fontId="69" fillId="0" borderId="0" xfId="2" applyNumberFormat="1" applyFont="1" applyFill="1" applyBorder="1" applyAlignment="1">
      <alignment horizontal="right" vertical="center"/>
    </xf>
    <xf numFmtId="169" fontId="69" fillId="0" borderId="0" xfId="14" applyNumberFormat="1" applyFont="1" applyFill="1" applyBorder="1" applyAlignment="1">
      <alignment horizontal="right" vertical="center"/>
    </xf>
    <xf numFmtId="174" fontId="69" fillId="0" borderId="0" xfId="2" applyNumberFormat="1" applyFont="1" applyFill="1" applyBorder="1" applyAlignment="1">
      <alignment horizontal="right" vertical="center"/>
    </xf>
    <xf numFmtId="0" fontId="72" fillId="0" borderId="0" xfId="45" applyFont="1" applyFill="1" applyBorder="1" applyAlignment="1">
      <alignment horizontal="center" vertical="center"/>
    </xf>
    <xf numFmtId="0" fontId="69" fillId="0" borderId="0" xfId="38" applyFont="1" applyFill="1" applyBorder="1" applyAlignment="1">
      <alignment horizontal="left" vertical="center" wrapText="1"/>
    </xf>
    <xf numFmtId="1" fontId="73" fillId="0" borderId="0" xfId="39" applyNumberFormat="1" applyFont="1" applyFill="1" applyBorder="1" applyAlignment="1">
      <alignment horizontal="center" vertical="center" textRotation="90" wrapText="1"/>
    </xf>
    <xf numFmtId="0" fontId="72" fillId="0" borderId="14" xfId="45" applyFont="1" applyBorder="1">
      <alignment horizontal="center" vertical="center"/>
    </xf>
    <xf numFmtId="0" fontId="72" fillId="0" borderId="4" xfId="45" applyFont="1" applyBorder="1">
      <alignment horizontal="center" vertical="center"/>
    </xf>
    <xf numFmtId="1" fontId="73" fillId="0" borderId="9" xfId="39" applyNumberFormat="1" applyFont="1" applyBorder="1">
      <alignment horizontal="center" vertical="center" textRotation="90" wrapText="1"/>
    </xf>
    <xf numFmtId="1" fontId="73" fillId="0" borderId="0" xfId="39" applyNumberFormat="1" applyFont="1" applyBorder="1">
      <alignment horizontal="center" vertical="center" textRotation="90" wrapText="1"/>
    </xf>
    <xf numFmtId="0" fontId="72" fillId="0" borderId="0" xfId="45" applyFont="1" applyBorder="1">
      <alignment horizontal="center" vertical="center"/>
    </xf>
    <xf numFmtId="0" fontId="72" fillId="0" borderId="6" xfId="45" applyFont="1" applyBorder="1">
      <alignment horizontal="center" vertical="center"/>
    </xf>
    <xf numFmtId="1" fontId="73" fillId="0" borderId="1" xfId="39" applyNumberFormat="1" applyFont="1" applyBorder="1">
      <alignment horizontal="center" vertical="center" textRotation="90" wrapText="1"/>
    </xf>
    <xf numFmtId="1" fontId="74" fillId="0" borderId="0" xfId="40" applyFont="1" applyBorder="1">
      <alignment horizontal="center" vertical="center" textRotation="90"/>
    </xf>
    <xf numFmtId="0" fontId="72" fillId="0" borderId="11" xfId="45" applyFont="1" applyBorder="1">
      <alignment horizontal="center" vertical="center"/>
    </xf>
    <xf numFmtId="1" fontId="69" fillId="0" borderId="5" xfId="0" applyNumberFormat="1" applyFont="1" applyBorder="1" applyAlignment="1">
      <alignment horizontal="left"/>
    </xf>
    <xf numFmtId="1" fontId="75" fillId="0" borderId="17" xfId="5" applyFont="1" applyBorder="1">
      <alignment horizontal="center"/>
    </xf>
    <xf numFmtId="1" fontId="75" fillId="0" borderId="9" xfId="5" applyFont="1" applyBorder="1" applyAlignment="1"/>
    <xf numFmtId="1" fontId="75" fillId="0" borderId="0" xfId="5" applyFont="1" applyBorder="1" applyAlignment="1"/>
    <xf numFmtId="1" fontId="75" fillId="0" borderId="12" xfId="5" applyFont="1" applyBorder="1" applyAlignment="1"/>
    <xf numFmtId="1" fontId="75" fillId="0" borderId="7" xfId="5" applyFont="1" applyBorder="1" applyAlignment="1"/>
    <xf numFmtId="0" fontId="75" fillId="0" borderId="7" xfId="41" applyFont="1" applyBorder="1">
      <alignment horizontal="center" vertical="center"/>
    </xf>
    <xf numFmtId="0" fontId="72" fillId="0" borderId="5" xfId="42" applyFont="1" applyFill="1" applyBorder="1">
      <alignment horizontal="center" textRotation="90" wrapText="1"/>
    </xf>
    <xf numFmtId="0" fontId="72" fillId="0" borderId="17" xfId="42" applyFont="1" applyBorder="1">
      <alignment horizontal="center" textRotation="90" wrapText="1"/>
    </xf>
    <xf numFmtId="0" fontId="72" fillId="0" borderId="0" xfId="42" applyFont="1" applyBorder="1">
      <alignment horizontal="center" textRotation="90" wrapText="1"/>
    </xf>
    <xf numFmtId="0" fontId="72" fillId="0" borderId="5" xfId="42" applyFont="1" applyBorder="1">
      <alignment horizontal="center" textRotation="90" wrapText="1"/>
    </xf>
    <xf numFmtId="0" fontId="72" fillId="0" borderId="6" xfId="42" applyFont="1" applyBorder="1">
      <alignment horizontal="center" textRotation="90" wrapText="1"/>
    </xf>
    <xf numFmtId="0" fontId="72" fillId="0" borderId="14" xfId="42" applyFont="1" applyBorder="1">
      <alignment horizontal="center" textRotation="90" wrapText="1"/>
    </xf>
    <xf numFmtId="0" fontId="75" fillId="0" borderId="14" xfId="41" applyFont="1" applyBorder="1">
      <alignment horizontal="center" vertical="center"/>
    </xf>
    <xf numFmtId="0" fontId="75" fillId="0" borderId="1" xfId="41" applyFont="1" applyBorder="1" applyAlignment="1">
      <alignment vertical="center"/>
    </xf>
    <xf numFmtId="0" fontId="75" fillId="0" borderId="14" xfId="41" applyFont="1" applyBorder="1" applyAlignment="1">
      <alignment vertical="center"/>
    </xf>
    <xf numFmtId="0" fontId="75" fillId="0" borderId="11" xfId="41" applyFont="1" applyBorder="1">
      <alignment horizontal="center" vertical="center"/>
    </xf>
    <xf numFmtId="0" fontId="8" fillId="0" borderId="1" xfId="36" applyNumberFormat="1" applyFont="1" applyBorder="1" applyAlignment="1">
      <alignment horizontal="left" vertical="top" wrapText="1"/>
    </xf>
    <xf numFmtId="1" fontId="8" fillId="0" borderId="1" xfId="36" applyNumberFormat="1" applyFont="1" applyBorder="1" applyAlignment="1">
      <alignment horizontal="left" vertical="top" wrapText="1"/>
    </xf>
    <xf numFmtId="3" fontId="29" fillId="0" borderId="0" xfId="46" applyNumberFormat="1" applyFont="1" applyFill="1" applyAlignment="1"/>
    <xf numFmtId="1" fontId="24" fillId="0" borderId="0" xfId="40" applyFont="1" applyBorder="1">
      <alignment horizontal="center" vertical="center" textRotation="90"/>
    </xf>
    <xf numFmtId="1" fontId="24" fillId="0" borderId="9" xfId="40" applyFont="1" applyBorder="1">
      <alignment horizontal="center" vertical="center" textRotation="90"/>
    </xf>
    <xf numFmtId="1" fontId="23" fillId="0" borderId="0" xfId="39" applyNumberFormat="1" applyFont="1" applyBorder="1">
      <alignment horizontal="center" vertical="center" textRotation="90" wrapText="1"/>
    </xf>
    <xf numFmtId="1" fontId="23" fillId="0" borderId="9" xfId="39" applyNumberFormat="1" applyFont="1" applyBorder="1">
      <alignment horizontal="center" vertical="center" textRotation="90" wrapText="1"/>
    </xf>
    <xf numFmtId="0" fontId="18" fillId="0" borderId="11" xfId="41" applyFont="1" applyBorder="1">
      <alignment horizontal="center" vertical="center"/>
    </xf>
    <xf numFmtId="2" fontId="2" fillId="0" borderId="0" xfId="46" applyNumberFormat="1" applyFont="1" applyFill="1" applyBorder="1" applyAlignment="1"/>
    <xf numFmtId="0" fontId="75" fillId="0" borderId="14" xfId="41" applyFont="1" applyBorder="1" applyAlignment="1">
      <alignment horizontal="centerContinuous" vertical="center"/>
    </xf>
    <xf numFmtId="0" fontId="75" fillId="0" borderId="1" xfId="41" applyFont="1" applyBorder="1" applyAlignment="1">
      <alignment horizontal="centerContinuous" vertical="center"/>
    </xf>
    <xf numFmtId="0" fontId="75" fillId="0" borderId="11" xfId="41" applyFont="1" applyBorder="1" applyAlignment="1">
      <alignment horizontal="centerContinuous" vertical="center"/>
    </xf>
    <xf numFmtId="1" fontId="75" fillId="0" borderId="6" xfId="5" applyFont="1" applyBorder="1" applyAlignment="1"/>
    <xf numFmtId="0" fontId="75" fillId="0" borderId="13" xfId="41" applyFont="1" applyBorder="1" applyAlignment="1">
      <alignment vertical="center"/>
    </xf>
    <xf numFmtId="1" fontId="75" fillId="0" borderId="8" xfId="5" applyFont="1" applyBorder="1" applyAlignment="1"/>
    <xf numFmtId="0" fontId="69" fillId="0" borderId="1" xfId="0" applyFont="1" applyBorder="1" applyAlignment="1">
      <alignment horizontal="centerContinuous" vertical="center"/>
    </xf>
    <xf numFmtId="0" fontId="75" fillId="0" borderId="11" xfId="0" applyFont="1" applyBorder="1" applyAlignment="1">
      <alignment horizontal="centerContinuous" vertical="center"/>
    </xf>
    <xf numFmtId="188" fontId="29" fillId="0" borderId="0" xfId="46" applyNumberFormat="1" applyFont="1" applyFill="1" applyAlignment="1"/>
    <xf numFmtId="168" fontId="6" fillId="0" borderId="0" xfId="46" applyNumberFormat="1" applyFont="1" applyFill="1" applyBorder="1" applyAlignment="1"/>
    <xf numFmtId="181" fontId="6" fillId="0" borderId="0" xfId="46" applyNumberFormat="1" applyFont="1" applyFill="1" applyBorder="1" applyAlignment="1">
      <alignment horizontal="right"/>
    </xf>
    <xf numFmtId="0" fontId="29" fillId="0" borderId="0" xfId="46" applyFont="1" applyFill="1" applyBorder="1" applyAlignment="1"/>
    <xf numFmtId="168" fontId="5" fillId="0" borderId="0" xfId="46" applyNumberFormat="1" applyFont="1" applyFill="1" applyBorder="1" applyAlignment="1"/>
    <xf numFmtId="1" fontId="5" fillId="0" borderId="0" xfId="46" applyNumberFormat="1" applyFont="1" applyFill="1" applyBorder="1" applyAlignment="1">
      <alignment horizontal="center"/>
    </xf>
    <xf numFmtId="172" fontId="5" fillId="0" borderId="0" xfId="46" applyNumberFormat="1" applyFont="1" applyFill="1" applyBorder="1" applyAlignment="1">
      <alignment horizontal="center"/>
    </xf>
    <xf numFmtId="0" fontId="8" fillId="0" borderId="7" xfId="141" applyFont="1" applyBorder="1" applyAlignment="1"/>
    <xf numFmtId="0" fontId="8" fillId="0" borderId="6" xfId="141" applyFont="1" applyBorder="1" applyAlignment="1"/>
    <xf numFmtId="0" fontId="8" fillId="0" borderId="11" xfId="141" applyFont="1" applyBorder="1" applyAlignment="1"/>
    <xf numFmtId="1" fontId="8" fillId="0" borderId="8" xfId="141" applyNumberFormat="1" applyFont="1" applyBorder="1" applyAlignment="1">
      <alignment vertical="center" wrapText="1"/>
    </xf>
    <xf numFmtId="1" fontId="8" fillId="0" borderId="13" xfId="141" applyNumberFormat="1" applyFont="1" applyBorder="1" applyAlignment="1">
      <alignment vertical="center" wrapText="1"/>
    </xf>
    <xf numFmtId="0" fontId="6" fillId="0" borderId="0" xfId="46" applyFont="1" applyFill="1" applyAlignment="1">
      <alignment horizontal="center"/>
    </xf>
    <xf numFmtId="0" fontId="30" fillId="0" borderId="0" xfId="50" applyBorder="1" applyAlignment="1"/>
    <xf numFmtId="188" fontId="30" fillId="0" borderId="0" xfId="50" applyNumberFormat="1" applyAlignment="1"/>
    <xf numFmtId="1" fontId="8" fillId="0" borderId="2" xfId="141" applyNumberFormat="1" applyFont="1" applyBorder="1" applyAlignment="1">
      <alignment horizontal="centerContinuous" vertical="center"/>
    </xf>
    <xf numFmtId="1" fontId="8" fillId="0" borderId="10" xfId="141" applyNumberFormat="1" applyFont="1" applyBorder="1" applyAlignment="1">
      <alignment horizontal="centerContinuous" vertical="center"/>
    </xf>
    <xf numFmtId="0" fontId="8" fillId="0" borderId="1" xfId="46" applyFont="1" applyFill="1" applyBorder="1" applyAlignment="1">
      <alignment horizontal="center" vertical="center" wrapText="1"/>
    </xf>
    <xf numFmtId="0" fontId="8" fillId="0" borderId="13" xfId="46" applyFont="1" applyFill="1" applyBorder="1" applyAlignment="1">
      <alignment horizontal="center" vertical="center" wrapText="1"/>
    </xf>
    <xf numFmtId="0" fontId="8" fillId="0" borderId="3" xfId="46" applyFont="1" applyFill="1" applyBorder="1" applyAlignment="1">
      <alignment horizontal="centerContinuous" vertical="center"/>
    </xf>
    <xf numFmtId="1" fontId="8" fillId="0" borderId="2" xfId="141" applyNumberFormat="1" applyFont="1" applyBorder="1" applyAlignment="1">
      <alignment horizontal="centerContinuous" vertical="center" wrapText="1"/>
    </xf>
    <xf numFmtId="0" fontId="8" fillId="0" borderId="4" xfId="46" applyFont="1" applyFill="1" applyBorder="1" applyAlignment="1">
      <alignment horizontal="center" vertical="center"/>
    </xf>
    <xf numFmtId="0" fontId="8" fillId="0" borderId="3" xfId="46" applyFont="1" applyFill="1" applyBorder="1" applyAlignment="1">
      <alignment horizontal="center" vertical="center"/>
    </xf>
    <xf numFmtId="0" fontId="8" fillId="0" borderId="10" xfId="46" applyFont="1" applyFill="1" applyBorder="1" applyAlignment="1">
      <alignment horizontal="centerContinuous" vertical="center"/>
    </xf>
    <xf numFmtId="0" fontId="8" fillId="0" borderId="10" xfId="3" applyFont="1" applyFill="1" applyBorder="1" applyAlignment="1">
      <alignment horizontal="center" vertical="center" wrapText="1"/>
    </xf>
    <xf numFmtId="0" fontId="55" fillId="0" borderId="3" xfId="0" applyFont="1" applyBorder="1" applyAlignment="1">
      <alignment horizontal="center" vertical="center" wrapText="1"/>
    </xf>
    <xf numFmtId="0" fontId="8" fillId="0" borderId="4" xfId="3" applyFont="1" applyFill="1" applyBorder="1" applyAlignment="1">
      <alignment horizontal="centerContinuous" vertical="center"/>
    </xf>
    <xf numFmtId="0" fontId="55" fillId="0" borderId="2" xfId="0" applyFont="1" applyBorder="1" applyAlignment="1">
      <alignment horizontal="centerContinuous" vertical="center" wrapText="1"/>
    </xf>
    <xf numFmtId="0" fontId="55" fillId="0" borderId="10" xfId="0" applyFont="1" applyBorder="1" applyAlignment="1">
      <alignment horizontal="centerContinuous" vertical="center" wrapText="1"/>
    </xf>
    <xf numFmtId="0" fontId="8" fillId="0" borderId="6" xfId="1" applyFont="1" applyFill="1" applyBorder="1" applyAlignment="1">
      <alignment horizontal="center" vertical="center"/>
    </xf>
    <xf numFmtId="166" fontId="8" fillId="0" borderId="8" xfId="1" applyNumberFormat="1" applyFont="1" applyFill="1" applyBorder="1" applyAlignment="1">
      <alignment horizontal="center" vertical="center"/>
    </xf>
    <xf numFmtId="166" fontId="8" fillId="0" borderId="10" xfId="1" applyNumberFormat="1" applyFont="1" applyFill="1" applyBorder="1" applyAlignment="1">
      <alignment horizontal="centerContinuous" vertical="center"/>
    </xf>
    <xf numFmtId="0" fontId="30" fillId="0" borderId="0" xfId="50" applyAlignment="1"/>
    <xf numFmtId="0" fontId="6" fillId="0" borderId="0" xfId="50" applyFont="1" applyFill="1" applyAlignment="1"/>
    <xf numFmtId="0" fontId="12" fillId="0" borderId="0" xfId="112" applyFont="1">
      <alignment horizontal="left" vertical="center" wrapText="1"/>
    </xf>
    <xf numFmtId="0" fontId="12" fillId="0" borderId="0" xfId="112" applyFont="1" applyBorder="1">
      <alignment horizontal="left" vertical="center" wrapText="1"/>
    </xf>
    <xf numFmtId="0" fontId="12" fillId="0" borderId="0" xfId="112">
      <alignment horizontal="left" vertical="center" wrapText="1"/>
    </xf>
    <xf numFmtId="0" fontId="12" fillId="0" borderId="0" xfId="112" applyFont="1" applyFill="1" applyBorder="1">
      <alignment horizontal="left" vertical="center" wrapText="1"/>
    </xf>
    <xf numFmtId="0" fontId="12" fillId="0" borderId="0" xfId="112" applyFont="1" applyFill="1">
      <alignment horizontal="left" vertical="center" wrapText="1"/>
    </xf>
    <xf numFmtId="169" fontId="12" fillId="0" borderId="0" xfId="112" applyNumberFormat="1" applyFont="1" applyFill="1" applyBorder="1">
      <alignment horizontal="left" vertical="center" wrapText="1"/>
    </xf>
    <xf numFmtId="1" fontId="21" fillId="0" borderId="12" xfId="112" applyNumberFormat="1" applyFont="1" applyBorder="1" applyAlignment="1">
      <alignment horizontal="left"/>
    </xf>
    <xf numFmtId="0" fontId="17" fillId="0" borderId="0" xfId="46" applyFont="1" applyFill="1" applyAlignment="1"/>
    <xf numFmtId="183" fontId="6" fillId="0" borderId="0" xfId="46" applyNumberFormat="1" applyFont="1" applyFill="1" applyBorder="1" applyAlignment="1"/>
    <xf numFmtId="170" fontId="6" fillId="0" borderId="0" xfId="46" applyNumberFormat="1" applyFont="1" applyFill="1" applyBorder="1" applyAlignment="1"/>
    <xf numFmtId="184" fontId="6" fillId="0" borderId="0" xfId="46" applyNumberFormat="1" applyFont="1" applyFill="1" applyBorder="1" applyAlignment="1"/>
    <xf numFmtId="0" fontId="8" fillId="0" borderId="8" xfId="46" applyFont="1" applyFill="1" applyBorder="1" applyAlignment="1">
      <alignment horizontal="center" vertical="center"/>
    </xf>
    <xf numFmtId="0" fontId="8" fillId="0" borderId="3" xfId="46" applyFont="1" applyFill="1" applyBorder="1" applyAlignment="1">
      <alignment horizontal="center" vertical="center" wrapText="1"/>
    </xf>
    <xf numFmtId="0" fontId="8" fillId="0" borderId="2" xfId="46" applyFont="1" applyFill="1" applyBorder="1" applyAlignment="1">
      <alignment horizontal="center" vertical="center" wrapText="1"/>
    </xf>
    <xf numFmtId="0" fontId="8" fillId="0" borderId="4" xfId="46" applyFont="1" applyFill="1" applyBorder="1" applyAlignment="1">
      <alignment horizontal="centerContinuous" vertical="center"/>
    </xf>
    <xf numFmtId="188" fontId="26" fillId="0" borderId="0" xfId="46" applyNumberFormat="1" applyFill="1" applyAlignment="1"/>
    <xf numFmtId="0" fontId="6" fillId="0" borderId="0" xfId="3" applyFont="1" applyFill="1" applyBorder="1" applyAlignment="1">
      <alignment horizontal="center"/>
    </xf>
    <xf numFmtId="188" fontId="6" fillId="0" borderId="1" xfId="1" applyNumberFormat="1" applyFont="1" applyFill="1" applyBorder="1" applyAlignment="1"/>
    <xf numFmtId="188" fontId="5" fillId="0" borderId="1" xfId="1" applyNumberFormat="1" applyFont="1" applyFill="1" applyBorder="1" applyAlignment="1">
      <alignment horizontal="right"/>
    </xf>
    <xf numFmtId="188" fontId="6" fillId="0" borderId="1" xfId="1" applyNumberFormat="1" applyFont="1" applyFill="1" applyBorder="1" applyAlignment="1">
      <alignment horizontal="right"/>
    </xf>
    <xf numFmtId="188" fontId="5" fillId="0" borderId="0" xfId="1" applyNumberFormat="1" applyFont="1" applyFill="1" applyBorder="1" applyAlignment="1">
      <alignment horizontal="right"/>
    </xf>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8" fontId="6" fillId="0" borderId="14" xfId="1" applyNumberFormat="1" applyFont="1" applyFill="1" applyBorder="1" applyAlignment="1"/>
    <xf numFmtId="188" fontId="6" fillId="0" borderId="5" xfId="1" applyNumberFormat="1" applyFont="1" applyFill="1" applyBorder="1" applyAlignment="1"/>
    <xf numFmtId="1" fontId="8" fillId="0" borderId="8" xfId="141" applyNumberFormat="1" applyFont="1" applyBorder="1" applyAlignment="1">
      <alignment horizontal="centerContinuous" vertical="center" wrapText="1"/>
    </xf>
    <xf numFmtId="188" fontId="6" fillId="0" borderId="1" xfId="1" applyNumberFormat="1" applyFont="1" applyFill="1" applyBorder="1" applyAlignment="1">
      <alignment horizontal="centerContinuous"/>
    </xf>
    <xf numFmtId="188" fontId="6" fillId="0" borderId="0" xfId="1" applyNumberFormat="1" applyFont="1" applyFill="1" applyBorder="1" applyAlignment="1">
      <alignment horizontal="centerContinuous"/>
    </xf>
    <xf numFmtId="1" fontId="8" fillId="0" borderId="0" xfId="141" applyNumberFormat="1" applyFont="1" applyBorder="1" applyAlignment="1">
      <alignment horizontal="centerContinuous" wrapText="1"/>
    </xf>
    <xf numFmtId="0" fontId="4" fillId="0" borderId="0" xfId="46" applyFont="1" applyAlignment="1">
      <alignment horizontal="center"/>
    </xf>
    <xf numFmtId="185" fontId="4" fillId="0" borderId="0" xfId="46" applyNumberFormat="1" applyFont="1" applyAlignment="1">
      <alignment horizontal="center"/>
    </xf>
    <xf numFmtId="183" fontId="6" fillId="0" borderId="0" xfId="1" applyNumberFormat="1" applyFont="1" applyFill="1" applyBorder="1" applyAlignment="1"/>
    <xf numFmtId="1" fontId="8" fillId="0" borderId="0" xfId="141" applyNumberFormat="1" applyFont="1" applyBorder="1" applyAlignment="1">
      <alignment horizontal="centerContinuous" vertical="center" wrapText="1"/>
    </xf>
    <xf numFmtId="1" fontId="8" fillId="0" borderId="10" xfId="141" applyNumberFormat="1" applyFont="1" applyBorder="1" applyAlignment="1">
      <alignment horizontal="centerContinuous" vertical="center" wrapText="1"/>
    </xf>
    <xf numFmtId="1" fontId="8" fillId="0" borderId="4" xfId="141" applyNumberFormat="1" applyFont="1" applyBorder="1" applyAlignment="1">
      <alignment horizontal="centerContinuous" vertical="center" wrapText="1"/>
    </xf>
    <xf numFmtId="200" fontId="5" fillId="0" borderId="0" xfId="1" applyNumberFormat="1" applyFont="1" applyFill="1" applyBorder="1" applyAlignment="1"/>
    <xf numFmtId="1" fontId="8" fillId="0" borderId="4" xfId="141" applyNumberFormat="1" applyFont="1" applyBorder="1" applyAlignment="1">
      <alignment horizontal="centerContinuous" vertical="center"/>
    </xf>
    <xf numFmtId="0" fontId="15" fillId="0" borderId="2" xfId="3" applyFont="1" applyFill="1" applyBorder="1" applyAlignment="1">
      <alignment horizontal="centerContinuous" vertical="center"/>
    </xf>
    <xf numFmtId="0" fontId="15" fillId="0" borderId="1" xfId="3" applyFont="1" applyFill="1" applyBorder="1" applyAlignment="1">
      <alignment vertical="center"/>
    </xf>
    <xf numFmtId="188" fontId="5" fillId="0" borderId="0" xfId="1" quotePrefix="1" applyNumberFormat="1" applyFont="1" applyFill="1" applyBorder="1" applyAlignment="1">
      <alignment horizontal="right"/>
    </xf>
    <xf numFmtId="188" fontId="5" fillId="0" borderId="0" xfId="1" applyNumberFormat="1" applyFont="1" applyFill="1" applyBorder="1" applyAlignment="1"/>
    <xf numFmtId="210" fontId="6" fillId="0" borderId="0" xfId="1" applyNumberFormat="1" applyFont="1" applyFill="1" applyBorder="1" applyAlignment="1"/>
    <xf numFmtId="0" fontId="15" fillId="0" borderId="0" xfId="1" applyFont="1" applyFill="1" applyAlignment="1"/>
    <xf numFmtId="1" fontId="8" fillId="0" borderId="12" xfId="141" applyNumberFormat="1" applyFont="1" applyBorder="1" applyAlignment="1">
      <alignment horizontal="centerContinuous" vertical="center" wrapText="1"/>
    </xf>
    <xf numFmtId="1" fontId="8" fillId="0" borderId="9" xfId="141" applyNumberFormat="1" applyFont="1" applyBorder="1" applyAlignment="1">
      <alignment horizontal="center" vertical="center" wrapText="1"/>
    </xf>
    <xf numFmtId="183" fontId="6" fillId="0" borderId="0" xfId="46" applyNumberFormat="1" applyFont="1" applyFill="1" applyBorder="1" applyAlignment="1">
      <alignment horizontal="right"/>
    </xf>
    <xf numFmtId="0" fontId="15" fillId="0" borderId="2" xfId="46" applyFont="1" applyFill="1" applyBorder="1" applyAlignment="1">
      <alignment horizontal="centerContinuous" vertical="center"/>
    </xf>
    <xf numFmtId="0" fontId="8" fillId="0" borderId="11" xfId="1" applyFont="1" applyFill="1" applyBorder="1" applyAlignment="1">
      <alignment horizontal="centerContinuous" vertical="center"/>
    </xf>
    <xf numFmtId="0" fontId="15" fillId="0" borderId="2" xfId="1" applyFont="1" applyFill="1" applyBorder="1" applyAlignment="1">
      <alignment horizontal="centerContinuous" vertical="center"/>
    </xf>
    <xf numFmtId="0" fontId="8" fillId="0" borderId="6" xfId="1" applyFont="1" applyFill="1" applyBorder="1" applyAlignment="1">
      <alignment horizontal="centerContinuous" vertical="center"/>
    </xf>
    <xf numFmtId="1" fontId="8" fillId="0" borderId="5" xfId="141" applyNumberFormat="1" applyFont="1" applyBorder="1" applyAlignment="1">
      <alignment horizontal="center" vertical="center" wrapText="1"/>
    </xf>
    <xf numFmtId="177" fontId="2" fillId="0" borderId="0" xfId="1" applyNumberFormat="1" applyFont="1" applyFill="1" applyBorder="1" applyAlignment="1">
      <alignment horizontal="left"/>
    </xf>
    <xf numFmtId="1" fontId="8" fillId="0" borderId="10" xfId="141" applyNumberFormat="1" applyFont="1" applyBorder="1" applyAlignment="1">
      <alignment horizontal="center" vertical="center" wrapText="1"/>
    </xf>
    <xf numFmtId="0" fontId="13" fillId="28" borderId="0" xfId="81" applyFont="1" applyFill="1" applyBorder="1" applyAlignment="1">
      <alignment horizontal="left" vertical="center"/>
    </xf>
    <xf numFmtId="0" fontId="13" fillId="28" borderId="0" xfId="81" applyFont="1" applyFill="1" applyAlignment="1">
      <alignment horizontal="left" vertical="center"/>
    </xf>
    <xf numFmtId="0" fontId="54" fillId="0" borderId="11" xfId="0" applyFont="1" applyBorder="1" applyAlignment="1">
      <alignment vertical="center"/>
    </xf>
    <xf numFmtId="0" fontId="55" fillId="0" borderId="6" xfId="0" applyFont="1" applyBorder="1" applyAlignment="1">
      <alignment horizontal="center" vertical="center"/>
    </xf>
    <xf numFmtId="0" fontId="54" fillId="0" borderId="7" xfId="0" applyFont="1" applyBorder="1" applyAlignment="1">
      <alignment horizontal="center" vertical="center"/>
    </xf>
    <xf numFmtId="0" fontId="8" fillId="0" borderId="11" xfId="141" applyFont="1" applyBorder="1" applyAlignment="1">
      <alignment vertical="center"/>
    </xf>
    <xf numFmtId="0" fontId="8" fillId="0" borderId="6" xfId="141" applyFont="1" applyBorder="1" applyAlignment="1">
      <alignment vertical="center"/>
    </xf>
    <xf numFmtId="0" fontId="8" fillId="0" borderId="7" xfId="141" applyFont="1" applyBorder="1" applyAlignment="1">
      <alignment vertical="center"/>
    </xf>
    <xf numFmtId="1" fontId="8" fillId="0" borderId="14" xfId="141" applyNumberFormat="1" applyFont="1" applyBorder="1" applyAlignment="1">
      <alignment horizontal="centerContinuous" vertical="center" wrapText="1"/>
    </xf>
    <xf numFmtId="1" fontId="8" fillId="0" borderId="1" xfId="141" applyNumberFormat="1" applyFont="1" applyBorder="1" applyAlignment="1">
      <alignment horizontal="centerContinuous" vertical="center" wrapText="1"/>
    </xf>
    <xf numFmtId="1" fontId="8" fillId="0" borderId="14" xfId="141" applyNumberFormat="1" applyFont="1" applyBorder="1" applyAlignment="1">
      <alignment vertical="center" wrapText="1"/>
    </xf>
    <xf numFmtId="0" fontId="35" fillId="0" borderId="0" xfId="3" applyFont="1" applyFill="1" applyBorder="1" applyAlignment="1">
      <alignment horizontal="left"/>
    </xf>
    <xf numFmtId="168" fontId="35" fillId="0" borderId="0" xfId="3" applyNumberFormat="1" applyFont="1" applyFill="1" applyBorder="1" applyAlignment="1">
      <alignment horizontal="right"/>
    </xf>
    <xf numFmtId="0" fontId="14" fillId="0" borderId="0" xfId="3" applyFont="1" applyFill="1" applyBorder="1" applyAlignment="1"/>
    <xf numFmtId="0" fontId="14" fillId="0" borderId="0" xfId="3" applyFont="1" applyFill="1" applyAlignment="1"/>
    <xf numFmtId="0" fontId="17" fillId="0" borderId="0" xfId="3" applyFont="1" applyFill="1" applyBorder="1" applyAlignment="1">
      <alignment horizontal="left"/>
    </xf>
    <xf numFmtId="0" fontId="37" fillId="0" borderId="0" xfId="3" applyFont="1" applyFill="1" applyAlignment="1"/>
    <xf numFmtId="192" fontId="3" fillId="0" borderId="0" xfId="3" applyNumberFormat="1" applyFont="1" applyFill="1" applyBorder="1" applyAlignment="1">
      <alignment wrapText="1"/>
    </xf>
    <xf numFmtId="0" fontId="37" fillId="0" borderId="0" xfId="3" applyFont="1" applyFill="1" applyBorder="1" applyAlignment="1"/>
    <xf numFmtId="0" fontId="3" fillId="0" borderId="0" xfId="3" applyFont="1" applyFill="1" applyBorder="1" applyAlignment="1">
      <alignment horizontal="right" wrapText="1"/>
    </xf>
    <xf numFmtId="0" fontId="8" fillId="0" borderId="14" xfId="46" applyFont="1" applyFill="1" applyBorder="1" applyAlignment="1">
      <alignment horizontal="centerContinuous" vertical="center"/>
    </xf>
    <xf numFmtId="0" fontId="8" fillId="0" borderId="6" xfId="46" applyFont="1" applyFill="1" applyBorder="1" applyAlignment="1">
      <alignment horizontal="centerContinuous" vertical="center"/>
    </xf>
    <xf numFmtId="0" fontId="8" fillId="0" borderId="0" xfId="46" applyFont="1" applyFill="1" applyAlignment="1">
      <alignment horizontal="centerContinuous" vertical="center"/>
    </xf>
    <xf numFmtId="0" fontId="8" fillId="0" borderId="0" xfId="46" applyFont="1" applyFill="1" applyAlignment="1">
      <alignment horizontal="center" vertical="center"/>
    </xf>
    <xf numFmtId="0" fontId="15" fillId="0" borderId="9" xfId="46" applyFont="1" applyFill="1" applyBorder="1" applyAlignment="1">
      <alignment horizontal="centerContinuous" vertical="center"/>
    </xf>
    <xf numFmtId="0" fontId="8" fillId="0" borderId="3" xfId="1" applyFont="1" applyFill="1" applyBorder="1" applyAlignment="1">
      <alignment horizontal="centerContinuous" vertical="center"/>
    </xf>
    <xf numFmtId="0" fontId="13" fillId="0" borderId="0" xfId="3" applyFont="1" applyFill="1" applyAlignment="1"/>
    <xf numFmtId="0" fontId="28" fillId="0" borderId="0" xfId="3" applyFont="1" applyFill="1" applyBorder="1" applyAlignment="1">
      <alignment horizontal="center"/>
    </xf>
    <xf numFmtId="195" fontId="28" fillId="0" borderId="0" xfId="74" applyFont="1" applyFill="1" applyBorder="1" applyAlignment="1">
      <alignment horizontal="center"/>
    </xf>
    <xf numFmtId="0" fontId="28" fillId="0" borderId="0" xfId="3" applyFont="1" applyFill="1" applyAlignment="1">
      <alignment horizontal="left"/>
    </xf>
    <xf numFmtId="0" fontId="32" fillId="0" borderId="0" xfId="3" quotePrefix="1" applyFont="1" applyFill="1" applyAlignment="1">
      <alignment horizontal="center"/>
    </xf>
    <xf numFmtId="183" fontId="28" fillId="0" borderId="0" xfId="3" quotePrefix="1" applyNumberFormat="1" applyFont="1" applyFill="1" applyBorder="1" applyAlignment="1">
      <alignment horizontal="center"/>
    </xf>
    <xf numFmtId="193" fontId="28" fillId="0" borderId="0" xfId="3" applyNumberFormat="1" applyFont="1" applyFill="1" applyBorder="1" applyAlignment="1">
      <alignment horizontal="center"/>
    </xf>
    <xf numFmtId="0" fontId="28" fillId="0" borderId="0" xfId="3" quotePrefix="1" applyFont="1" applyFill="1" applyBorder="1" applyAlignment="1">
      <alignment horizontal="center"/>
    </xf>
    <xf numFmtId="183" fontId="28" fillId="0" borderId="0" xfId="3" applyNumberFormat="1" applyFont="1" applyFill="1" applyBorder="1" applyAlignment="1">
      <alignment horizontal="center"/>
    </xf>
    <xf numFmtId="0" fontId="28" fillId="0" borderId="0" xfId="3" applyFont="1" applyFill="1" applyBorder="1" applyAlignment="1">
      <alignment wrapText="1"/>
    </xf>
    <xf numFmtId="0" fontId="28" fillId="0" borderId="0" xfId="3" applyFont="1" applyFill="1" applyAlignment="1">
      <alignment wrapText="1"/>
    </xf>
    <xf numFmtId="194" fontId="28" fillId="0" borderId="0" xfId="3" applyNumberFormat="1" applyFont="1" applyFill="1" applyAlignment="1">
      <alignment horizontal="center"/>
    </xf>
    <xf numFmtId="0" fontId="13" fillId="0" borderId="0" xfId="3" applyFont="1" applyFill="1" applyAlignment="1">
      <alignment horizontal="center"/>
    </xf>
    <xf numFmtId="194" fontId="28" fillId="0" borderId="0" xfId="3" applyNumberFormat="1" applyFont="1" applyFill="1" applyBorder="1" applyAlignment="1">
      <alignment horizontal="center"/>
    </xf>
    <xf numFmtId="0" fontId="13" fillId="0" borderId="0" xfId="3" applyFont="1" applyFill="1" applyAlignment="1">
      <alignment horizontal="left"/>
    </xf>
    <xf numFmtId="0" fontId="28" fillId="0" borderId="0" xfId="3" applyFont="1" applyFill="1" applyAlignment="1"/>
    <xf numFmtId="0" fontId="28" fillId="0" borderId="0" xfId="3" applyFont="1" applyFill="1" applyBorder="1" applyAlignment="1"/>
    <xf numFmtId="177" fontId="3" fillId="0" borderId="0" xfId="3" applyNumberFormat="1" applyFont="1" applyFill="1" applyBorder="1" applyAlignment="1">
      <alignment wrapText="1"/>
    </xf>
    <xf numFmtId="188" fontId="6" fillId="0" borderId="1" xfId="1" quotePrefix="1" applyNumberFormat="1" applyFont="1" applyFill="1" applyBorder="1" applyAlignment="1">
      <alignment horizontal="right"/>
    </xf>
    <xf numFmtId="188" fontId="6" fillId="0" borderId="0" xfId="1" quotePrefix="1" applyNumberFormat="1" applyFont="1" applyFill="1" applyBorder="1" applyAlignment="1">
      <alignment horizontal="right"/>
    </xf>
    <xf numFmtId="0" fontId="2" fillId="0" borderId="0" xfId="3" applyFont="1" applyFill="1" applyBorder="1" applyAlignment="1">
      <alignment wrapText="1"/>
    </xf>
    <xf numFmtId="0" fontId="31" fillId="0" borderId="6" xfId="46" applyFont="1" applyBorder="1" applyAlignment="1"/>
    <xf numFmtId="168" fontId="5" fillId="0" borderId="0" xfId="3" applyNumberFormat="1" applyFont="1" applyFill="1" applyBorder="1" applyAlignment="1"/>
    <xf numFmtId="1" fontId="5" fillId="0" borderId="0" xfId="3" applyNumberFormat="1" applyFont="1" applyFill="1" applyBorder="1" applyAlignment="1">
      <alignment horizontal="right"/>
    </xf>
    <xf numFmtId="0" fontId="51" fillId="0" borderId="9" xfId="3" applyFont="1" applyFill="1" applyBorder="1" applyAlignment="1">
      <alignment vertical="center"/>
    </xf>
    <xf numFmtId="192" fontId="57" fillId="0" borderId="0" xfId="3" applyNumberFormat="1" applyFont="1" applyFill="1" applyBorder="1" applyAlignment="1">
      <alignment wrapText="1"/>
    </xf>
    <xf numFmtId="0" fontId="57" fillId="0" borderId="0" xfId="3" applyFont="1" applyFill="1" applyBorder="1" applyAlignment="1">
      <alignment wrapText="1"/>
    </xf>
    <xf numFmtId="0" fontId="28" fillId="0" borderId="0" xfId="3" applyFont="1" applyFill="1" applyAlignment="1">
      <alignment horizontal="centerContinuous" wrapText="1"/>
    </xf>
    <xf numFmtId="0" fontId="28" fillId="0" borderId="0" xfId="3" applyFont="1" applyFill="1" applyAlignment="1">
      <alignment horizontal="centerContinuous"/>
    </xf>
    <xf numFmtId="0" fontId="13" fillId="0" borderId="0" xfId="3" applyFont="1" applyFill="1" applyAlignment="1">
      <alignment horizontal="centerContinuous"/>
    </xf>
    <xf numFmtId="0" fontId="13" fillId="0" borderId="0" xfId="3" applyFont="1" applyFill="1" applyBorder="1" applyAlignment="1">
      <alignment horizontal="centerContinuous"/>
    </xf>
    <xf numFmtId="0" fontId="28" fillId="0" borderId="0" xfId="3" applyFont="1" applyFill="1" applyBorder="1" applyAlignment="1">
      <alignment horizontal="centerContinuous"/>
    </xf>
    <xf numFmtId="1" fontId="8" fillId="0" borderId="1" xfId="141" applyNumberFormat="1" applyFont="1" applyBorder="1" applyAlignment="1">
      <alignment horizontal="centerContinuous" vertical="center"/>
    </xf>
    <xf numFmtId="1" fontId="8" fillId="0" borderId="3" xfId="141" applyNumberFormat="1" applyFont="1" applyBorder="1" applyAlignment="1">
      <alignment horizontal="centerContinuous" vertical="center" wrapText="1"/>
    </xf>
    <xf numFmtId="0" fontId="8" fillId="0" borderId="0" xfId="141" applyFont="1" applyBorder="1" applyAlignment="1"/>
    <xf numFmtId="199" fontId="6" fillId="0" borderId="11" xfId="85" applyNumberFormat="1" applyFont="1" applyFill="1" applyBorder="1" applyAlignment="1">
      <alignment horizontal="center"/>
    </xf>
    <xf numFmtId="0" fontId="69" fillId="28" borderId="0" xfId="81" applyFont="1" applyFill="1"/>
    <xf numFmtId="0" fontId="13" fillId="28" borderId="14" xfId="81" applyFont="1" applyFill="1" applyBorder="1" applyAlignment="1">
      <alignment horizontal="left" vertical="center"/>
    </xf>
    <xf numFmtId="0" fontId="13" fillId="28" borderId="1" xfId="81" applyFont="1" applyFill="1" applyBorder="1" applyAlignment="1">
      <alignment horizontal="left" vertical="center"/>
    </xf>
    <xf numFmtId="0" fontId="13" fillId="28" borderId="11" xfId="81" applyFont="1" applyFill="1" applyBorder="1" applyAlignment="1">
      <alignment horizontal="left" vertical="center"/>
    </xf>
    <xf numFmtId="0" fontId="13" fillId="28" borderId="5" xfId="81" applyFont="1" applyFill="1" applyBorder="1" applyAlignment="1">
      <alignment horizontal="left" vertical="center"/>
    </xf>
    <xf numFmtId="0" fontId="13" fillId="28" borderId="6" xfId="81" applyFont="1" applyFill="1" applyBorder="1" applyAlignment="1">
      <alignment horizontal="left" vertical="center"/>
    </xf>
    <xf numFmtId="0" fontId="13" fillId="28" borderId="12" xfId="81" applyFont="1" applyFill="1" applyBorder="1" applyAlignment="1">
      <alignment horizontal="left" vertical="center"/>
    </xf>
    <xf numFmtId="0" fontId="13" fillId="28" borderId="9" xfId="81" applyFont="1" applyFill="1" applyBorder="1" applyAlignment="1">
      <alignment horizontal="left" vertical="center"/>
    </xf>
    <xf numFmtId="0" fontId="13" fillId="28" borderId="7" xfId="81" applyFont="1" applyFill="1" applyBorder="1" applyAlignment="1">
      <alignment horizontal="left" vertical="center"/>
    </xf>
    <xf numFmtId="0" fontId="13" fillId="0" borderId="0" xfId="3" applyAlignment="1"/>
    <xf numFmtId="0" fontId="11" fillId="0" borderId="0" xfId="1" applyFont="1" applyFill="1" applyAlignment="1"/>
    <xf numFmtId="0" fontId="6" fillId="28" borderId="5" xfId="81" applyFont="1" applyFill="1" applyBorder="1" applyAlignment="1">
      <alignment horizontal="left"/>
    </xf>
    <xf numFmtId="0" fontId="6" fillId="28" borderId="0" xfId="81" applyFont="1" applyFill="1" applyBorder="1" applyAlignment="1">
      <alignment horizontal="left"/>
    </xf>
    <xf numFmtId="0" fontId="6" fillId="28" borderId="6" xfId="81" applyFont="1" applyFill="1" applyBorder="1" applyAlignment="1">
      <alignment horizontal="left"/>
    </xf>
    <xf numFmtId="0" fontId="5" fillId="28" borderId="0" xfId="81" applyFont="1" applyFill="1" applyBorder="1" applyAlignment="1">
      <alignment horizontal="left"/>
    </xf>
    <xf numFmtId="0" fontId="6" fillId="28" borderId="0" xfId="81" applyFont="1" applyFill="1" applyBorder="1" applyAlignment="1"/>
    <xf numFmtId="0" fontId="6" fillId="28" borderId="12" xfId="81" applyFont="1" applyFill="1" applyBorder="1" applyAlignment="1">
      <alignment horizontal="left"/>
    </xf>
    <xf numFmtId="0" fontId="6" fillId="28" borderId="9" xfId="81" applyFont="1" applyFill="1" applyBorder="1" applyAlignment="1">
      <alignment horizontal="left"/>
    </xf>
    <xf numFmtId="0" fontId="6" fillId="28" borderId="7" xfId="81" applyFont="1" applyFill="1" applyBorder="1" applyAlignment="1">
      <alignment horizontal="left"/>
    </xf>
    <xf numFmtId="0" fontId="6" fillId="28" borderId="0" xfId="81" applyFont="1" applyFill="1" applyBorder="1" applyAlignment="1">
      <alignment wrapText="1"/>
    </xf>
    <xf numFmtId="0" fontId="6" fillId="28" borderId="0" xfId="81" applyNumberFormat="1" applyFont="1" applyFill="1" applyBorder="1" applyAlignment="1">
      <alignment horizontal="left"/>
    </xf>
    <xf numFmtId="0" fontId="6" fillId="28" borderId="0" xfId="81" applyFont="1" applyFill="1" applyAlignment="1">
      <alignment horizontal="left"/>
    </xf>
    <xf numFmtId="0" fontId="2" fillId="0" borderId="0" xfId="3" applyFont="1" applyFill="1" applyBorder="1" applyAlignment="1">
      <alignment horizontal="left"/>
    </xf>
    <xf numFmtId="0" fontId="28" fillId="0" borderId="0" xfId="3" applyFont="1" applyFill="1" applyAlignment="1">
      <alignment horizontal="center"/>
    </xf>
    <xf numFmtId="0" fontId="28" fillId="0" borderId="0" xfId="3" applyFont="1" applyFill="1" applyBorder="1" applyAlignment="1">
      <alignment horizontal="center" wrapText="1"/>
    </xf>
    <xf numFmtId="0" fontId="28" fillId="0" borderId="0" xfId="3" applyFont="1" applyFill="1" applyAlignment="1">
      <alignment horizontal="center" wrapText="1"/>
    </xf>
    <xf numFmtId="183" fontId="28" fillId="0" borderId="0" xfId="3" applyNumberFormat="1" applyFont="1" applyFill="1" applyBorder="1" applyAlignment="1">
      <alignment horizontal="right"/>
    </xf>
    <xf numFmtId="0" fontId="28" fillId="0" borderId="5" xfId="3" applyFont="1" applyFill="1" applyBorder="1" applyAlignment="1">
      <alignment wrapText="1"/>
    </xf>
    <xf numFmtId="0" fontId="28" fillId="0" borderId="6" xfId="3" applyFont="1" applyFill="1" applyBorder="1" applyAlignment="1">
      <alignment wrapText="1"/>
    </xf>
    <xf numFmtId="0" fontId="28" fillId="0" borderId="5" xfId="3" applyFont="1" applyFill="1" applyBorder="1" applyAlignment="1">
      <alignment horizontal="centerContinuous"/>
    </xf>
    <xf numFmtId="0" fontId="28" fillId="0" borderId="6" xfId="3" applyFont="1" applyFill="1" applyBorder="1" applyAlignment="1">
      <alignment horizontal="centerContinuous"/>
    </xf>
    <xf numFmtId="0" fontId="28" fillId="0" borderId="5" xfId="3" applyFont="1" applyFill="1" applyBorder="1" applyAlignment="1">
      <alignment horizontal="centerContinuous" wrapText="1"/>
    </xf>
    <xf numFmtId="0" fontId="28" fillId="0" borderId="6" xfId="3" applyFont="1" applyFill="1" applyBorder="1" applyAlignment="1">
      <alignment horizontal="centerContinuous" wrapText="1"/>
    </xf>
    <xf numFmtId="0" fontId="28" fillId="0" borderId="0" xfId="3" applyFont="1" applyFill="1" applyBorder="1" applyAlignment="1">
      <alignment horizontal="centerContinuous" wrapText="1"/>
    </xf>
    <xf numFmtId="0" fontId="13" fillId="0" borderId="0" xfId="3" applyFont="1" applyFill="1" applyAlignment="1">
      <alignment horizontal="centerContinuous" wrapText="1"/>
    </xf>
    <xf numFmtId="183" fontId="28" fillId="0" borderId="0" xfId="3" applyNumberFormat="1" applyFont="1" applyFill="1" applyAlignment="1">
      <alignment horizontal="center"/>
    </xf>
    <xf numFmtId="0" fontId="11" fillId="0" borderId="0" xfId="3" applyFont="1" applyFill="1" applyAlignment="1"/>
    <xf numFmtId="0" fontId="4" fillId="0" borderId="0" xfId="3" applyFont="1" applyFill="1" applyAlignment="1">
      <alignment horizontal="center"/>
    </xf>
    <xf numFmtId="0" fontId="42" fillId="0" borderId="11" xfId="46" applyFont="1" applyBorder="1" applyAlignment="1">
      <alignment horizontal="left"/>
    </xf>
    <xf numFmtId="0" fontId="11" fillId="0" borderId="0" xfId="50" applyFont="1" applyFill="1" applyBorder="1" applyAlignment="1"/>
    <xf numFmtId="0" fontId="2" fillId="0" borderId="0" xfId="3" applyFont="1" applyFill="1" applyBorder="1" applyAlignment="1">
      <alignment horizontal="left"/>
    </xf>
    <xf numFmtId="0" fontId="51" fillId="0" borderId="0" xfId="3" applyFont="1" applyFill="1" applyAlignment="1">
      <alignment wrapText="1"/>
    </xf>
    <xf numFmtId="0" fontId="11" fillId="0" borderId="0" xfId="3" applyFont="1" applyFill="1" applyBorder="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8" fillId="0" borderId="9" xfId="1" applyFont="1" applyFill="1" applyBorder="1" applyAlignment="1">
      <alignment horizontal="center" vertical="center"/>
    </xf>
    <xf numFmtId="0" fontId="11" fillId="0" borderId="9" xfId="1" applyFont="1" applyFill="1" applyBorder="1" applyAlignment="1"/>
    <xf numFmtId="0" fontId="15" fillId="0" borderId="9" xfId="1" applyFont="1" applyFill="1" applyBorder="1" applyAlignment="1"/>
    <xf numFmtId="0" fontId="8" fillId="0" borderId="0" xfId="1" applyFont="1" applyFill="1" applyAlignment="1"/>
    <xf numFmtId="0" fontId="8" fillId="0" borderId="9" xfId="1" applyFont="1" applyFill="1" applyBorder="1" applyAlignment="1"/>
    <xf numFmtId="172" fontId="1" fillId="0" borderId="0" xfId="1" applyNumberFormat="1" applyFill="1" applyAlignment="1"/>
    <xf numFmtId="1" fontId="4" fillId="0" borderId="0" xfId="1" applyNumberFormat="1" applyFont="1" applyFill="1" applyAlignment="1"/>
    <xf numFmtId="1" fontId="4" fillId="0" borderId="9" xfId="1" applyNumberFormat="1" applyFont="1" applyFill="1" applyBorder="1" applyAlignment="1"/>
    <xf numFmtId="0" fontId="8" fillId="0" borderId="11" xfId="1" applyFont="1" applyFill="1" applyBorder="1" applyAlignment="1"/>
    <xf numFmtId="0" fontId="8" fillId="0" borderId="7" xfId="1" applyFont="1" applyFill="1" applyBorder="1" applyAlignment="1"/>
    <xf numFmtId="1" fontId="8" fillId="0" borderId="7" xfId="51" applyNumberFormat="1" applyFont="1" applyFill="1" applyBorder="1" applyAlignment="1">
      <alignment horizontal="center" vertical="center"/>
    </xf>
    <xf numFmtId="1" fontId="8" fillId="0" borderId="7" xfId="1" applyNumberFormat="1" applyFont="1" applyFill="1" applyBorder="1" applyAlignment="1">
      <alignment horizontal="center" vertical="center"/>
    </xf>
    <xf numFmtId="1" fontId="8" fillId="0" borderId="2" xfId="51" applyNumberFormat="1" applyFont="1" applyFill="1" applyBorder="1" applyAlignment="1">
      <alignment horizontal="centerContinuous" vertical="center"/>
    </xf>
    <xf numFmtId="1" fontId="8" fillId="0" borderId="4" xfId="1" applyNumberFormat="1" applyFont="1" applyFill="1" applyBorder="1" applyAlignment="1">
      <alignment horizontal="centerContinuous" vertical="center"/>
    </xf>
    <xf numFmtId="1" fontId="8" fillId="0" borderId="11" xfId="1" applyNumberFormat="1" applyFont="1" applyFill="1" applyBorder="1" applyAlignment="1">
      <alignment horizontal="centerContinuous" vertical="center"/>
    </xf>
    <xf numFmtId="0" fontId="0" fillId="0" borderId="0" xfId="0" applyBorder="1" applyAlignment="1"/>
    <xf numFmtId="0" fontId="15" fillId="0" borderId="0" xfId="1" applyFont="1" applyFill="1" applyBorder="1" applyAlignment="1"/>
    <xf numFmtId="1" fontId="8" fillId="0" borderId="9" xfId="141" applyNumberFormat="1" applyFont="1" applyBorder="1" applyAlignment="1">
      <alignment horizontal="centerContinuous" vertical="center" wrapText="1"/>
    </xf>
    <xf numFmtId="0" fontId="0" fillId="0" borderId="1" xfId="0" applyBorder="1" applyAlignment="1">
      <alignment vertical="center"/>
    </xf>
    <xf numFmtId="0" fontId="53" fillId="0" borderId="2" xfId="0" applyFont="1" applyBorder="1" applyAlignment="1">
      <alignment horizontal="centerContinuous" vertical="center"/>
    </xf>
    <xf numFmtId="0" fontId="53" fillId="0" borderId="4" xfId="0" applyFont="1" applyBorder="1" applyAlignment="1">
      <alignment horizontal="centerContinuous" vertical="center"/>
    </xf>
    <xf numFmtId="0" fontId="0" fillId="0" borderId="2" xfId="0" applyBorder="1" applyAlignment="1">
      <alignment horizontal="centerContinuous" vertical="center"/>
    </xf>
    <xf numFmtId="0" fontId="1" fillId="0" borderId="2" xfId="1" applyFill="1" applyBorder="1" applyAlignment="1">
      <alignment horizontal="centerContinuous" vertical="center"/>
    </xf>
    <xf numFmtId="0" fontId="0" fillId="0" borderId="0" xfId="0" applyBorder="1" applyAlignment="1">
      <alignment vertical="center"/>
    </xf>
    <xf numFmtId="1" fontId="8" fillId="0" borderId="5" xfId="141" applyNumberFormat="1" applyFont="1" applyBorder="1" applyAlignment="1">
      <alignment vertical="center" wrapText="1"/>
    </xf>
    <xf numFmtId="2" fontId="13" fillId="0" borderId="0" xfId="3" applyNumberFormat="1" applyFill="1" applyAlignment="1">
      <alignment horizontal="left" wrapText="1"/>
    </xf>
    <xf numFmtId="2" fontId="13" fillId="0" borderId="0" xfId="3" applyNumberFormat="1" applyFont="1" applyFill="1" applyAlignment="1">
      <alignment horizontal="left" wrapText="1"/>
    </xf>
    <xf numFmtId="172" fontId="13" fillId="0" borderId="0" xfId="3" applyNumberFormat="1" applyFill="1" applyAlignment="1"/>
    <xf numFmtId="201" fontId="41" fillId="2" borderId="3" xfId="2" applyNumberFormat="1" applyFont="1" applyFill="1" applyBorder="1" applyAlignment="1">
      <alignment horizontal="right"/>
    </xf>
    <xf numFmtId="0" fontId="13" fillId="0" borderId="0" xfId="3" applyFill="1" applyAlignment="1">
      <alignment horizontal="center"/>
    </xf>
    <xf numFmtId="188" fontId="13" fillId="0" borderId="0" xfId="1" applyNumberFormat="1" applyFont="1" applyFill="1" applyBorder="1" applyAlignment="1"/>
    <xf numFmtId="0" fontId="15" fillId="0" borderId="0" xfId="3" applyFont="1" applyFill="1" applyAlignment="1"/>
    <xf numFmtId="0" fontId="15" fillId="0" borderId="0" xfId="3" applyFont="1" applyFill="1" applyBorder="1" applyAlignment="1"/>
    <xf numFmtId="0" fontId="26" fillId="0" borderId="0" xfId="46" applyAlignment="1"/>
    <xf numFmtId="1" fontId="8" fillId="0" borderId="17" xfId="141" applyNumberFormat="1" applyFont="1" applyBorder="1" applyAlignment="1">
      <alignment vertical="center" wrapText="1"/>
    </xf>
    <xf numFmtId="0" fontId="0" fillId="0" borderId="4" xfId="0" applyBorder="1" applyAlignment="1">
      <alignment horizontal="centerContinuous" vertical="center"/>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3" xfId="141" applyNumberFormat="1" applyFont="1" applyBorder="1" applyAlignment="1">
      <alignment horizontal="center" vertical="center" wrapText="1"/>
    </xf>
    <xf numFmtId="0" fontId="8" fillId="0" borderId="9" xfId="1" applyFont="1" applyFill="1" applyBorder="1" applyAlignment="1">
      <alignment horizontal="center" vertical="center"/>
    </xf>
    <xf numFmtId="185" fontId="5" fillId="0" borderId="1" xfId="3" applyNumberFormat="1" applyFont="1" applyFill="1" applyBorder="1" applyAlignment="1">
      <alignment horizontal="center" vertical="center"/>
    </xf>
    <xf numFmtId="0" fontId="51" fillId="0" borderId="0" xfId="3" applyFont="1" applyFill="1" applyBorder="1" applyAlignment="1">
      <alignment vertical="center"/>
    </xf>
    <xf numFmtId="193" fontId="28" fillId="0" borderId="0" xfId="3" applyNumberFormat="1" applyFont="1" applyFill="1" applyBorder="1" applyAlignment="1">
      <alignment horizontal="left"/>
    </xf>
    <xf numFmtId="188" fontId="28" fillId="0" borderId="0" xfId="3" applyNumberFormat="1" applyFont="1" applyFill="1" applyAlignment="1">
      <alignment horizontal="center"/>
    </xf>
    <xf numFmtId="0" fontId="11" fillId="0" borderId="0" xfId="46" applyFont="1" applyFill="1" applyAlignment="1"/>
    <xf numFmtId="0" fontId="37" fillId="0" borderId="2" xfId="3" applyFont="1" applyFill="1" applyBorder="1" applyAlignment="1">
      <alignment horizontal="centerContinuous" vertical="center"/>
    </xf>
    <xf numFmtId="0" fontId="8" fillId="0" borderId="12" xfId="1" applyFont="1" applyFill="1" applyBorder="1" applyAlignment="1">
      <alignment horizontal="centerContinuous" vertical="center"/>
    </xf>
    <xf numFmtId="0" fontId="8" fillId="0" borderId="4" xfId="1" applyFont="1" applyFill="1" applyBorder="1" applyAlignment="1">
      <alignment horizontal="centerContinuous" vertical="center"/>
    </xf>
    <xf numFmtId="1" fontId="8" fillId="0" borderId="13" xfId="141" applyNumberFormat="1" applyFont="1" applyBorder="1" applyAlignment="1">
      <alignment horizontal="centerContinuous" vertical="center" wrapText="1"/>
    </xf>
    <xf numFmtId="0" fontId="8" fillId="0" borderId="1" xfId="46" applyFont="1" applyFill="1" applyBorder="1" applyAlignment="1">
      <alignment horizontal="center" vertical="center"/>
    </xf>
    <xf numFmtId="1" fontId="8" fillId="0" borderId="12" xfId="141" applyNumberFormat="1" applyFont="1" applyFill="1" applyBorder="1" applyAlignment="1">
      <alignment horizontal="center" vertical="center" wrapText="1"/>
    </xf>
    <xf numFmtId="185" fontId="11" fillId="0" borderId="0" xfId="3" applyNumberFormat="1" applyFont="1" applyFill="1" applyAlignment="1"/>
    <xf numFmtId="185" fontId="5" fillId="0" borderId="1" xfId="3" applyNumberFormat="1" applyFont="1" applyFill="1" applyBorder="1" applyAlignment="1">
      <alignment vertical="center"/>
    </xf>
    <xf numFmtId="0" fontId="51" fillId="0" borderId="0" xfId="3" applyFont="1" applyFill="1" applyBorder="1" applyAlignment="1">
      <alignment horizontal="center" vertical="center"/>
    </xf>
    <xf numFmtId="0" fontId="51" fillId="0" borderId="9" xfId="3" applyFont="1" applyFill="1" applyBorder="1" applyAlignment="1">
      <alignment horizontal="center" vertical="center"/>
    </xf>
    <xf numFmtId="0" fontId="13" fillId="0" borderId="2" xfId="3" applyFill="1" applyBorder="1" applyAlignment="1">
      <alignment horizontal="centerContinuous" vertical="center"/>
    </xf>
    <xf numFmtId="0" fontId="11" fillId="0" borderId="0" xfId="1" applyFont="1" applyFill="1" applyBorder="1" applyAlignment="1"/>
    <xf numFmtId="0" fontId="10" fillId="0" borderId="0" xfId="1" applyFont="1" applyFill="1" applyAlignment="1"/>
    <xf numFmtId="0" fontId="4" fillId="0" borderId="0" xfId="1" applyFont="1" applyFill="1" applyBorder="1" applyAlignment="1">
      <alignment horizontal="center"/>
    </xf>
    <xf numFmtId="0" fontId="11" fillId="0" borderId="0" xfId="46" applyFont="1" applyFill="1" applyBorder="1" applyAlignment="1"/>
    <xf numFmtId="0" fontId="4" fillId="0" borderId="0" xfId="46" applyFont="1" applyFill="1" applyAlignment="1"/>
    <xf numFmtId="0" fontId="17" fillId="0" borderId="9" xfId="46" applyFont="1" applyFill="1" applyBorder="1" applyAlignment="1"/>
    <xf numFmtId="0" fontId="27" fillId="0" borderId="9" xfId="46" applyFont="1" applyFill="1" applyBorder="1" applyAlignment="1"/>
    <xf numFmtId="166" fontId="4" fillId="0" borderId="0" xfId="46" applyNumberFormat="1" applyFont="1" applyFill="1" applyAlignment="1"/>
    <xf numFmtId="0" fontId="31" fillId="0" borderId="0" xfId="50" applyFont="1" applyFill="1" applyBorder="1" applyAlignment="1"/>
    <xf numFmtId="0" fontId="11" fillId="0" borderId="0" xfId="3" applyFont="1" applyFill="1" applyAlignment="1">
      <alignment horizontal="left"/>
    </xf>
    <xf numFmtId="0" fontId="13" fillId="0" borderId="11" xfId="3" applyFill="1" applyBorder="1" applyAlignment="1"/>
    <xf numFmtId="0" fontId="13" fillId="0" borderId="7" xfId="3" applyFill="1" applyBorder="1" applyAlignment="1"/>
    <xf numFmtId="1" fontId="8" fillId="0" borderId="0" xfId="141" applyNumberFormat="1" applyFont="1" applyBorder="1" applyAlignment="1">
      <alignment horizontal="center" wrapText="1"/>
    </xf>
    <xf numFmtId="1" fontId="8" fillId="0" borderId="0" xfId="141" applyNumberFormat="1" applyFont="1" applyBorder="1" applyAlignment="1">
      <alignment horizontal="centerContinuous"/>
    </xf>
    <xf numFmtId="0" fontId="6" fillId="0" borderId="0" xfId="3" applyFont="1" applyFill="1" applyBorder="1" applyAlignment="1">
      <alignment horizontal="left"/>
    </xf>
    <xf numFmtId="0" fontId="11" fillId="0" borderId="0" xfId="46" applyFont="1" applyBorder="1" applyAlignment="1"/>
    <xf numFmtId="0" fontId="4" fillId="0" borderId="0" xfId="46" applyFont="1" applyAlignment="1"/>
    <xf numFmtId="0" fontId="4" fillId="0" borderId="9" xfId="46" applyFont="1" applyBorder="1" applyAlignment="1"/>
    <xf numFmtId="0" fontId="4" fillId="0" borderId="0" xfId="46" applyFont="1" applyBorder="1" applyAlignment="1"/>
    <xf numFmtId="0" fontId="43" fillId="0" borderId="0" xfId="46" applyFont="1" applyFill="1" applyBorder="1" applyAlignment="1">
      <alignment horizontal="centerContinuous"/>
    </xf>
    <xf numFmtId="0" fontId="26" fillId="0" borderId="0" xfId="46" applyBorder="1" applyAlignment="1"/>
    <xf numFmtId="172" fontId="26" fillId="0" borderId="0" xfId="46" applyNumberFormat="1" applyBorder="1" applyAlignment="1"/>
    <xf numFmtId="183" fontId="26" fillId="0" borderId="0" xfId="46" applyNumberFormat="1" applyAlignment="1"/>
    <xf numFmtId="172" fontId="26" fillId="0" borderId="0" xfId="46" applyNumberFormat="1" applyFill="1" applyBorder="1" applyAlignment="1"/>
    <xf numFmtId="0" fontId="2" fillId="0" borderId="0" xfId="46" applyFont="1" applyAlignment="1"/>
    <xf numFmtId="0" fontId="2" fillId="0" borderId="0" xfId="46" applyFont="1" applyFill="1" applyAlignment="1">
      <alignment wrapText="1"/>
    </xf>
    <xf numFmtId="0" fontId="16" fillId="0" borderId="0" xfId="46" applyFont="1" applyFill="1" applyAlignment="1"/>
    <xf numFmtId="183" fontId="4" fillId="0" borderId="0" xfId="46" applyNumberFormat="1" applyFont="1" applyFill="1" applyBorder="1" applyAlignment="1"/>
    <xf numFmtId="171" fontId="4" fillId="0" borderId="0" xfId="46" applyNumberFormat="1" applyFont="1" applyFill="1" applyBorder="1" applyAlignment="1">
      <alignment horizontal="right"/>
    </xf>
    <xf numFmtId="0" fontId="15" fillId="0" borderId="0" xfId="46" applyFont="1" applyFill="1" applyAlignment="1"/>
    <xf numFmtId="0" fontId="11" fillId="0" borderId="9" xfId="46" applyFont="1" applyFill="1" applyBorder="1" applyAlignment="1"/>
    <xf numFmtId="0" fontId="15" fillId="0" borderId="9" xfId="46" applyFont="1" applyFill="1" applyBorder="1" applyAlignment="1"/>
    <xf numFmtId="0" fontId="15" fillId="0" borderId="0" xfId="46" applyFont="1" applyFill="1" applyBorder="1" applyAlignment="1"/>
    <xf numFmtId="1" fontId="8" fillId="0" borderId="7" xfId="141" applyNumberFormat="1" applyFont="1" applyBorder="1" applyAlignment="1">
      <alignment horizontal="centerContinuous" vertical="center" wrapText="1"/>
    </xf>
    <xf numFmtId="0" fontId="0" fillId="0" borderId="0" xfId="0" applyAlignment="1">
      <alignment vertical="center"/>
    </xf>
    <xf numFmtId="0" fontId="0" fillId="0" borderId="17" xfId="0" applyBorder="1" applyAlignment="1">
      <alignment vertical="center"/>
    </xf>
    <xf numFmtId="0" fontId="0" fillId="0" borderId="5" xfId="0" applyBorder="1" applyAlignment="1">
      <alignment vertical="center"/>
    </xf>
    <xf numFmtId="0" fontId="0" fillId="0" borderId="14" xfId="0" applyBorder="1" applyAlignment="1">
      <alignment vertical="center"/>
    </xf>
    <xf numFmtId="0" fontId="0" fillId="0" borderId="13" xfId="0" applyBorder="1" applyAlignment="1">
      <alignment vertical="center"/>
    </xf>
    <xf numFmtId="0" fontId="16" fillId="0" borderId="0" xfId="1" applyFont="1" applyFill="1" applyAlignment="1"/>
    <xf numFmtId="189" fontId="5" fillId="0" borderId="0" xfId="51" applyNumberFormat="1" applyFont="1" applyFill="1" applyBorder="1" applyAlignment="1"/>
    <xf numFmtId="189" fontId="5" fillId="0" borderId="0" xfId="1" applyNumberFormat="1" applyFont="1" applyFill="1" applyBorder="1" applyAlignment="1"/>
    <xf numFmtId="185" fontId="6" fillId="0" borderId="0" xfId="1" applyNumberFormat="1" applyFont="1" applyFill="1" applyBorder="1" applyAlignment="1"/>
    <xf numFmtId="185" fontId="6" fillId="0" borderId="0" xfId="1" applyNumberFormat="1" applyFont="1" applyFill="1" applyBorder="1" applyAlignment="1">
      <alignment horizontal="right"/>
    </xf>
    <xf numFmtId="0" fontId="8" fillId="0" borderId="10" xfId="3" applyFont="1" applyFill="1" applyBorder="1" applyAlignment="1">
      <alignment horizontal="center" vertical="center"/>
    </xf>
    <xf numFmtId="1" fontId="8" fillId="0" borderId="12" xfId="141" applyNumberFormat="1" applyFont="1" applyBorder="1" applyAlignment="1">
      <alignment horizontal="center" vertical="center" wrapText="1"/>
    </xf>
    <xf numFmtId="1" fontId="8" fillId="0" borderId="13"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3" xfId="141" applyNumberFormat="1" applyFont="1" applyBorder="1" applyAlignment="1">
      <alignment horizontal="center" vertical="center" wrapText="1"/>
    </xf>
    <xf numFmtId="0" fontId="8" fillId="0" borderId="7" xfId="1" applyFont="1" applyFill="1" applyBorder="1" applyAlignment="1">
      <alignment horizontal="center" vertical="center"/>
    </xf>
    <xf numFmtId="0" fontId="15" fillId="0" borderId="14" xfId="3" applyFont="1" applyFill="1" applyBorder="1" applyAlignment="1">
      <alignment vertical="center"/>
    </xf>
    <xf numFmtId="0" fontId="15" fillId="0" borderId="5" xfId="3" applyFont="1" applyFill="1" applyBorder="1" applyAlignment="1">
      <alignment vertical="center"/>
    </xf>
    <xf numFmtId="0" fontId="15" fillId="0" borderId="12" xfId="3" applyFont="1" applyFill="1" applyBorder="1" applyAlignment="1">
      <alignment vertical="center"/>
    </xf>
    <xf numFmtId="188" fontId="5" fillId="0" borderId="14" xfId="1" applyNumberFormat="1" applyFont="1" applyFill="1" applyBorder="1" applyAlignment="1">
      <alignment horizontal="right"/>
    </xf>
    <xf numFmtId="188" fontId="30" fillId="0" borderId="0" xfId="50" applyNumberFormat="1" applyBorder="1" applyAlignment="1"/>
    <xf numFmtId="0" fontId="8" fillId="0" borderId="0" xfId="1" applyFont="1" applyFill="1" applyBorder="1" applyAlignment="1">
      <alignment vertical="center"/>
    </xf>
    <xf numFmtId="0" fontId="8" fillId="0" borderId="9" xfId="1" applyFont="1" applyFill="1" applyBorder="1" applyAlignment="1">
      <alignment vertical="center"/>
    </xf>
    <xf numFmtId="0" fontId="4" fillId="0" borderId="11" xfId="1" applyFont="1" applyFill="1" applyBorder="1" applyAlignment="1">
      <alignment horizontal="center" vertical="center"/>
    </xf>
    <xf numFmtId="0" fontId="4" fillId="0" borderId="11" xfId="1" applyFont="1" applyFill="1" applyBorder="1" applyAlignment="1">
      <alignment vertical="center"/>
    </xf>
    <xf numFmtId="0" fontId="27" fillId="0" borderId="0" xfId="46" applyFont="1" applyFill="1" applyBorder="1" applyAlignment="1">
      <alignment vertical="center"/>
    </xf>
    <xf numFmtId="0" fontId="27" fillId="0" borderId="9" xfId="46" applyFont="1" applyFill="1" applyBorder="1" applyAlignment="1">
      <alignment vertical="center"/>
    </xf>
    <xf numFmtId="0" fontId="8" fillId="0" borderId="1" xfId="46" applyFont="1" applyFill="1" applyBorder="1" applyAlignment="1">
      <alignment vertical="center"/>
    </xf>
    <xf numFmtId="0" fontId="8" fillId="0" borderId="9" xfId="46" applyFont="1" applyFill="1" applyBorder="1" applyAlignment="1">
      <alignment vertical="center"/>
    </xf>
    <xf numFmtId="0" fontId="13" fillId="0" borderId="11" xfId="3" applyFill="1" applyBorder="1" applyAlignment="1">
      <alignment vertical="center"/>
    </xf>
    <xf numFmtId="0" fontId="13" fillId="0" borderId="7" xfId="3" applyFill="1" applyBorder="1" applyAlignment="1">
      <alignment vertical="center"/>
    </xf>
    <xf numFmtId="0" fontId="43" fillId="0" borderId="0" xfId="46" applyFont="1" applyAlignment="1">
      <alignment horizontal="centerContinuous" vertical="center"/>
    </xf>
    <xf numFmtId="0" fontId="44" fillId="0" borderId="9" xfId="46" applyFont="1" applyBorder="1" applyAlignment="1">
      <alignment horizontal="centerContinuous" vertical="center"/>
    </xf>
    <xf numFmtId="0" fontId="43" fillId="0" borderId="11" xfId="46" applyFont="1" applyBorder="1" applyAlignment="1">
      <alignment horizontal="centerContinuous" vertical="center"/>
    </xf>
    <xf numFmtId="1" fontId="8" fillId="0" borderId="13" xfId="141" applyNumberFormat="1" applyFont="1" applyBorder="1" applyAlignment="1">
      <alignment wrapText="1"/>
    </xf>
    <xf numFmtId="1" fontId="8" fillId="0" borderId="8" xfId="141" applyNumberFormat="1" applyFont="1" applyBorder="1" applyAlignment="1">
      <alignment wrapText="1"/>
    </xf>
    <xf numFmtId="1" fontId="8" fillId="0" borderId="2" xfId="141" applyNumberFormat="1" applyFont="1" applyBorder="1" applyAlignment="1">
      <alignment horizontal="centerContinuous"/>
    </xf>
    <xf numFmtId="1" fontId="8" fillId="0" borderId="0" xfId="141" applyNumberFormat="1" applyFont="1" applyBorder="1" applyAlignment="1">
      <alignment horizontal="center"/>
    </xf>
    <xf numFmtId="0" fontId="8" fillId="0" borderId="11" xfId="141" applyFont="1" applyBorder="1" applyAlignment="1">
      <alignment horizontal="centerContinuous" vertical="center"/>
    </xf>
    <xf numFmtId="1" fontId="74" fillId="0" borderId="9" xfId="40" applyFont="1" applyBorder="1">
      <alignment horizontal="center" vertical="center" textRotation="90"/>
    </xf>
    <xf numFmtId="1" fontId="8" fillId="0" borderId="12" xfId="141" applyNumberFormat="1" applyFont="1" applyBorder="1" applyAlignment="1">
      <alignment horizontal="center" vertical="center" wrapText="1"/>
    </xf>
    <xf numFmtId="0" fontId="12" fillId="0" borderId="0" xfId="112" quotePrefix="1" applyFont="1">
      <alignment horizontal="left" vertical="center" wrapText="1"/>
    </xf>
    <xf numFmtId="0" fontId="72" fillId="0" borderId="2" xfId="45" applyFont="1" applyBorder="1">
      <alignment horizontal="center" vertical="center"/>
    </xf>
    <xf numFmtId="0" fontId="0" fillId="0" borderId="0" xfId="0" applyBorder="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88" fontId="15" fillId="0" borderId="0" xfId="1" applyNumberFormat="1" applyFont="1" applyFill="1" applyAlignment="1"/>
    <xf numFmtId="0" fontId="30" fillId="0" borderId="0" xfId="50" applyFill="1" applyBorder="1" applyAlignment="1"/>
    <xf numFmtId="188" fontId="30" fillId="0" borderId="0" xfId="50" applyNumberFormat="1" applyAlignment="1">
      <alignment horizontal="centerContinuous"/>
    </xf>
    <xf numFmtId="188" fontId="5" fillId="0" borderId="1" xfId="1" quotePrefix="1" applyNumberFormat="1" applyFont="1" applyFill="1" applyBorder="1" applyAlignment="1">
      <alignment horizontal="right"/>
    </xf>
    <xf numFmtId="188" fontId="13" fillId="0" borderId="0" xfId="3" applyNumberFormat="1" applyFill="1" applyAlignment="1"/>
    <xf numFmtId="0" fontId="8" fillId="0" borderId="11" xfId="46" applyFont="1" applyFill="1" applyBorder="1" applyAlignment="1">
      <alignment horizontal="centerContinuous" vertical="center"/>
    </xf>
    <xf numFmtId="188" fontId="6" fillId="0" borderId="1" xfId="46" applyNumberFormat="1" applyFont="1" applyFill="1" applyBorder="1" applyAlignment="1">
      <alignment horizontal="right"/>
    </xf>
    <xf numFmtId="0" fontId="69" fillId="0" borderId="0" xfId="0" applyFont="1" applyBorder="1" applyAlignment="1">
      <alignment horizontal="left" vertical="center" wrapText="1"/>
    </xf>
    <xf numFmtId="0" fontId="69" fillId="0" borderId="0" xfId="0" applyFont="1" applyAlignment="1">
      <alignment horizontal="left" vertical="center" wrapText="1"/>
    </xf>
    <xf numFmtId="0" fontId="72" fillId="0" borderId="0" xfId="42" applyFont="1" applyFill="1" applyBorder="1">
      <alignment horizontal="center" textRotation="90" wrapText="1"/>
    </xf>
    <xf numFmtId="1" fontId="69" fillId="0" borderId="0" xfId="0" applyNumberFormat="1" applyFont="1" applyBorder="1" applyAlignment="1">
      <alignment horizontal="left"/>
    </xf>
    <xf numFmtId="0" fontId="0" fillId="0" borderId="0" xfId="0" applyFill="1" applyAlignment="1"/>
    <xf numFmtId="0" fontId="6" fillId="0" borderId="0" xfId="3" quotePrefix="1" applyFont="1" applyFill="1" applyAlignment="1"/>
    <xf numFmtId="0" fontId="28" fillId="0" borderId="11" xfId="1" applyFont="1" applyFill="1" applyBorder="1" applyAlignment="1"/>
    <xf numFmtId="0" fontId="28" fillId="0" borderId="7" xfId="1" applyFont="1" applyFill="1" applyBorder="1" applyAlignment="1"/>
    <xf numFmtId="0" fontId="69" fillId="0" borderId="0" xfId="0" applyFont="1" applyBorder="1" applyAlignment="1">
      <alignment horizontal="left" vertical="center" wrapText="1"/>
    </xf>
    <xf numFmtId="1" fontId="18" fillId="0" borderId="12" xfId="5" applyFont="1" applyBorder="1" applyAlignment="1">
      <alignment horizontal="center" vertical="center"/>
    </xf>
    <xf numFmtId="1" fontId="18" fillId="0" borderId="9" xfId="5" applyFont="1" applyBorder="1" applyAlignment="1">
      <alignment horizontal="centerContinuous" vertical="center"/>
    </xf>
    <xf numFmtId="1" fontId="18" fillId="0" borderId="7" xfId="5" applyFont="1" applyBorder="1" applyAlignment="1">
      <alignment horizontal="centerContinuous" vertical="center"/>
    </xf>
    <xf numFmtId="1" fontId="18" fillId="0" borderId="9" xfId="5" applyFont="1" applyBorder="1" applyAlignment="1">
      <alignment horizontal="center" vertical="center"/>
    </xf>
    <xf numFmtId="0" fontId="25" fillId="0" borderId="2" xfId="45" applyFont="1" applyBorder="1">
      <alignment horizontal="center" vertical="center"/>
    </xf>
    <xf numFmtId="0" fontId="75" fillId="0" borderId="1" xfId="0" applyFont="1" applyBorder="1" applyAlignment="1">
      <alignment horizontal="centerContinuous" vertical="center"/>
    </xf>
    <xf numFmtId="1" fontId="64" fillId="0" borderId="0" xfId="75" applyNumberFormat="1" applyFont="1" applyFill="1" applyBorder="1" applyAlignment="1">
      <alignment vertical="top" wrapText="1"/>
    </xf>
    <xf numFmtId="1" fontId="114" fillId="0" borderId="0" xfId="75" applyNumberFormat="1" applyFont="1" applyFill="1" applyBorder="1" applyAlignment="1">
      <alignment vertical="top"/>
    </xf>
    <xf numFmtId="1" fontId="64" fillId="0" borderId="0" xfId="112" applyNumberFormat="1" applyFont="1" applyFill="1" applyBorder="1" applyAlignment="1">
      <alignment vertical="top" wrapText="1"/>
    </xf>
    <xf numFmtId="1" fontId="21" fillId="0" borderId="0" xfId="112" applyNumberFormat="1" applyFont="1" applyFill="1" applyBorder="1" applyAlignment="1">
      <alignment vertical="top" wrapText="1"/>
    </xf>
    <xf numFmtId="1" fontId="21" fillId="0" borderId="0" xfId="112" applyNumberFormat="1" applyFont="1" applyFill="1" applyBorder="1" applyAlignment="1">
      <alignment vertical="top"/>
    </xf>
    <xf numFmtId="0" fontId="15" fillId="0" borderId="13" xfId="3" applyFont="1" applyFill="1" applyBorder="1" applyAlignment="1">
      <alignment vertical="center"/>
    </xf>
    <xf numFmtId="0" fontId="15" fillId="0" borderId="17" xfId="3" applyFont="1" applyFill="1" applyBorder="1" applyAlignment="1">
      <alignment vertical="center"/>
    </xf>
    <xf numFmtId="0" fontId="15" fillId="0" borderId="8" xfId="3" applyFont="1" applyFill="1" applyBorder="1" applyAlignment="1">
      <alignment vertical="center"/>
    </xf>
    <xf numFmtId="0" fontId="8" fillId="0" borderId="10" xfId="3" applyFont="1" applyFill="1" applyBorder="1" applyAlignment="1">
      <alignment horizontal="center" vertical="center"/>
    </xf>
    <xf numFmtId="0" fontId="28" fillId="0" borderId="0" xfId="3" applyFont="1" applyFill="1" applyAlignment="1">
      <alignment horizontal="center"/>
    </xf>
    <xf numFmtId="177" fontId="5" fillId="0" borderId="0" xfId="1" applyNumberFormat="1" applyFont="1" applyFill="1" applyAlignment="1">
      <alignment horizontal="center"/>
    </xf>
    <xf numFmtId="0" fontId="6" fillId="0" borderId="0" xfId="1" applyFont="1" applyFill="1" applyAlignment="1">
      <alignment horizontal="center"/>
    </xf>
    <xf numFmtId="170" fontId="6" fillId="0" borderId="0" xfId="1" applyNumberFormat="1" applyFont="1" applyFill="1" applyAlignment="1">
      <alignment horizontal="center"/>
    </xf>
    <xf numFmtId="170" fontId="5" fillId="0" borderId="0" xfId="1" applyNumberFormat="1" applyFont="1" applyFill="1" applyAlignment="1">
      <alignment horizontal="center"/>
    </xf>
    <xf numFmtId="175" fontId="6" fillId="0" borderId="0" xfId="1" applyNumberFormat="1" applyFont="1" applyFill="1" applyAlignment="1">
      <alignment horizontal="center"/>
    </xf>
    <xf numFmtId="0" fontId="30" fillId="0" borderId="0" xfId="50" applyFill="1" applyAlignment="1"/>
    <xf numFmtId="1" fontId="8" fillId="0" borderId="13" xfId="141" applyNumberFormat="1" applyFont="1" applyFill="1" applyBorder="1" applyAlignment="1">
      <alignment vertical="center" wrapText="1"/>
    </xf>
    <xf numFmtId="1" fontId="8" fillId="0" borderId="10" xfId="141" applyNumberFormat="1" applyFont="1" applyFill="1" applyBorder="1" applyAlignment="1">
      <alignment horizontal="centerContinuous" vertical="center"/>
    </xf>
    <xf numFmtId="1" fontId="8" fillId="0" borderId="2" xfId="141" applyNumberFormat="1" applyFont="1" applyFill="1" applyBorder="1" applyAlignment="1">
      <alignment horizontal="centerContinuous" vertical="center"/>
    </xf>
    <xf numFmtId="1" fontId="8" fillId="0" borderId="8" xfId="141" applyNumberFormat="1" applyFont="1" applyFill="1" applyBorder="1" applyAlignment="1">
      <alignment vertical="center" wrapText="1"/>
    </xf>
    <xf numFmtId="1" fontId="8" fillId="0" borderId="8" xfId="141" applyNumberFormat="1" applyFont="1" applyFill="1" applyBorder="1" applyAlignment="1">
      <alignment horizontal="centerContinuous" vertical="center" wrapText="1"/>
    </xf>
    <xf numFmtId="1" fontId="8" fillId="0" borderId="8" xfId="141" applyNumberFormat="1" applyFont="1" applyFill="1" applyBorder="1" applyAlignment="1">
      <alignment horizontal="center" vertical="center" wrapText="1"/>
    </xf>
    <xf numFmtId="1" fontId="8" fillId="0" borderId="10" xfId="141" applyNumberFormat="1" applyFont="1" applyFill="1" applyBorder="1" applyAlignment="1">
      <alignment horizontal="centerContinuous" vertical="center" wrapText="1"/>
    </xf>
    <xf numFmtId="1" fontId="8" fillId="0" borderId="2" xfId="141" applyNumberFormat="1" applyFont="1" applyFill="1" applyBorder="1" applyAlignment="1">
      <alignment horizontal="centerContinuous" vertical="center" wrapText="1"/>
    </xf>
    <xf numFmtId="225" fontId="6" fillId="0" borderId="0" xfId="1" applyNumberFormat="1" applyFont="1" applyFill="1" applyBorder="1" applyAlignment="1">
      <alignment horizontal="right"/>
    </xf>
    <xf numFmtId="1" fontId="8" fillId="0" borderId="13" xfId="141" applyNumberFormat="1" applyFont="1" applyFill="1" applyBorder="1" applyAlignment="1">
      <alignment horizontal="centerContinuous" vertical="center" wrapText="1"/>
    </xf>
    <xf numFmtId="1" fontId="8" fillId="0" borderId="3" xfId="141" applyNumberFormat="1" applyFont="1" applyFill="1" applyBorder="1" applyAlignment="1">
      <alignment horizontal="centerContinuous" vertical="center" wrapText="1"/>
    </xf>
    <xf numFmtId="1" fontId="8" fillId="0" borderId="4" xfId="141" applyNumberFormat="1" applyFont="1" applyFill="1" applyBorder="1" applyAlignment="1">
      <alignment horizontal="centerContinuous" vertical="center" wrapText="1"/>
    </xf>
    <xf numFmtId="1" fontId="8" fillId="0" borderId="9" xfId="141" applyNumberFormat="1" applyFont="1" applyFill="1" applyBorder="1" applyAlignment="1">
      <alignment horizontal="center" vertical="center" wrapText="1"/>
    </xf>
    <xf numFmtId="1" fontId="8" fillId="0" borderId="0" xfId="141" applyNumberFormat="1" applyFont="1" applyFill="1" applyBorder="1" applyAlignment="1">
      <alignment horizontal="center" wrapText="1"/>
    </xf>
    <xf numFmtId="0" fontId="13" fillId="0" borderId="0" xfId="84" applyFont="1" applyFill="1" applyBorder="1" applyAlignment="1">
      <alignment horizontal="left"/>
    </xf>
    <xf numFmtId="0" fontId="0" fillId="0" borderId="2" xfId="0" applyFill="1" applyBorder="1" applyAlignment="1">
      <alignment horizontal="centerContinuous" vertical="center"/>
    </xf>
    <xf numFmtId="0" fontId="8" fillId="0" borderId="11" xfId="141" applyFont="1" applyFill="1" applyBorder="1" applyAlignment="1">
      <alignment vertical="center"/>
    </xf>
    <xf numFmtId="1" fontId="8" fillId="0" borderId="4" xfId="141" applyNumberFormat="1" applyFont="1" applyFill="1" applyBorder="1" applyAlignment="1">
      <alignment horizontal="centerContinuous" vertical="center"/>
    </xf>
    <xf numFmtId="1" fontId="8" fillId="0" borderId="17" xfId="141" applyNumberFormat="1" applyFont="1" applyFill="1" applyBorder="1" applyAlignment="1">
      <alignment vertical="center" wrapText="1"/>
    </xf>
    <xf numFmtId="0" fontId="0" fillId="0" borderId="4" xfId="0" applyFill="1" applyBorder="1" applyAlignment="1">
      <alignment horizontal="centerContinuous" vertical="center"/>
    </xf>
    <xf numFmtId="0" fontId="8" fillId="0" borderId="6" xfId="141" applyFont="1" applyFill="1" applyBorder="1" applyAlignment="1">
      <alignment vertical="center"/>
    </xf>
    <xf numFmtId="0" fontId="8" fillId="0" borderId="7" xfId="141" applyFont="1" applyFill="1" applyBorder="1" applyAlignment="1">
      <alignment vertical="center"/>
    </xf>
    <xf numFmtId="1" fontId="8" fillId="0" borderId="3" xfId="141" applyNumberFormat="1" applyFont="1" applyFill="1" applyBorder="1" applyAlignment="1">
      <alignment horizontal="center" vertical="center" wrapText="1"/>
    </xf>
    <xf numFmtId="1" fontId="8" fillId="0" borderId="10" xfId="141" applyNumberFormat="1" applyFont="1" applyFill="1" applyBorder="1" applyAlignment="1">
      <alignment horizontal="center" vertical="center" wrapText="1"/>
    </xf>
    <xf numFmtId="1" fontId="8" fillId="0" borderId="14" xfId="141" applyNumberFormat="1" applyFont="1" applyFill="1" applyBorder="1" applyAlignment="1">
      <alignment vertical="center" wrapText="1"/>
    </xf>
    <xf numFmtId="1" fontId="8" fillId="0" borderId="0" xfId="141" applyNumberFormat="1" applyFont="1" applyFill="1" applyBorder="1" applyAlignment="1">
      <alignment horizontal="center"/>
    </xf>
    <xf numFmtId="0" fontId="8" fillId="0" borderId="11" xfId="141" applyFont="1" applyFill="1" applyBorder="1" applyAlignment="1">
      <alignment horizontal="centerContinuous" vertical="center"/>
    </xf>
    <xf numFmtId="1" fontId="8" fillId="0" borderId="9" xfId="141" applyNumberFormat="1" applyFont="1" applyFill="1" applyBorder="1" applyAlignment="1">
      <alignment horizontal="centerContinuous" vertical="center" wrapText="1"/>
    </xf>
    <xf numFmtId="0" fontId="0" fillId="0" borderId="0" xfId="0" applyFill="1" applyAlignment="1">
      <alignment vertical="center"/>
    </xf>
    <xf numFmtId="0" fontId="0" fillId="0" borderId="17" xfId="0" applyFill="1" applyBorder="1" applyAlignment="1">
      <alignment vertical="center"/>
    </xf>
    <xf numFmtId="0" fontId="0" fillId="0" borderId="14" xfId="0" applyFill="1" applyBorder="1" applyAlignment="1">
      <alignment vertical="center"/>
    </xf>
    <xf numFmtId="1" fontId="8" fillId="0" borderId="7" xfId="141" applyNumberFormat="1" applyFont="1" applyFill="1" applyBorder="1" applyAlignment="1">
      <alignment horizontal="center" vertical="center" wrapText="1"/>
    </xf>
    <xf numFmtId="187" fontId="6" fillId="0" borderId="0" xfId="1" applyNumberFormat="1" applyFont="1" applyFill="1" applyBorder="1" applyAlignment="1"/>
    <xf numFmtId="187" fontId="5" fillId="0" borderId="0" xfId="1" applyNumberFormat="1" applyFont="1" applyFill="1" applyBorder="1" applyAlignment="1"/>
    <xf numFmtId="182" fontId="5" fillId="0" borderId="1" xfId="1" applyNumberFormat="1" applyFont="1" applyFill="1" applyBorder="1" applyAlignment="1"/>
    <xf numFmtId="185" fontId="5" fillId="0" borderId="0" xfId="1" quotePrefix="1" applyNumberFormat="1" applyFont="1" applyFill="1" applyBorder="1" applyAlignment="1">
      <alignment horizontal="right"/>
    </xf>
    <xf numFmtId="185" fontId="6" fillId="0" borderId="0" xfId="1" quotePrefix="1" applyNumberFormat="1" applyFont="1" applyFill="1" applyAlignment="1">
      <alignment horizontal="right"/>
    </xf>
    <xf numFmtId="0" fontId="53" fillId="0" borderId="5" xfId="0" applyFont="1" applyFill="1" applyBorder="1" applyAlignment="1"/>
    <xf numFmtId="0" fontId="53" fillId="0" borderId="0" xfId="0" applyFont="1" applyFill="1" applyBorder="1" applyAlignment="1"/>
    <xf numFmtId="188" fontId="13" fillId="0" borderId="3" xfId="1" applyNumberFormat="1" applyFont="1" applyFill="1" applyBorder="1" applyAlignment="1"/>
    <xf numFmtId="188" fontId="1" fillId="0" borderId="0" xfId="1" applyNumberFormat="1" applyFill="1" applyAlignment="1"/>
    <xf numFmtId="1" fontId="8" fillId="0" borderId="12" xfId="141" applyNumberFormat="1" applyFont="1" applyFill="1" applyBorder="1" applyAlignment="1">
      <alignment horizontal="center" vertical="center" wrapText="1"/>
    </xf>
    <xf numFmtId="1" fontId="8" fillId="0" borderId="13" xfId="141" applyNumberFormat="1" applyFont="1" applyFill="1" applyBorder="1" applyAlignment="1">
      <alignment horizontal="center" vertical="center" wrapText="1"/>
    </xf>
    <xf numFmtId="1" fontId="8" fillId="0" borderId="8" xfId="141" applyNumberFormat="1" applyFont="1" applyFill="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16" fillId="0" borderId="0" xfId="46" applyFont="1" applyFill="1" applyAlignment="1"/>
    <xf numFmtId="0" fontId="6" fillId="0" borderId="6" xfId="46" applyFont="1" applyFill="1" applyBorder="1" applyAlignment="1">
      <alignment horizontal="center"/>
    </xf>
    <xf numFmtId="0" fontId="6" fillId="0" borderId="6" xfId="3" applyFont="1" applyFill="1" applyBorder="1" applyAlignment="1">
      <alignment horizontal="center"/>
    </xf>
    <xf numFmtId="1" fontId="8" fillId="0" borderId="10" xfId="141" applyNumberFormat="1" applyFont="1" applyBorder="1" applyAlignment="1">
      <alignment horizontal="centerContinuous" wrapText="1"/>
    </xf>
    <xf numFmtId="1" fontId="8" fillId="0" borderId="2" xfId="141" applyNumberFormat="1" applyFont="1" applyBorder="1" applyAlignment="1">
      <alignment horizontal="centerContinuous" wrapText="1"/>
    </xf>
    <xf numFmtId="0" fontId="4" fillId="0" borderId="1" xfId="46" applyFont="1" applyBorder="1" applyAlignment="1">
      <alignment horizontal="center"/>
    </xf>
    <xf numFmtId="0" fontId="97" fillId="0" borderId="6" xfId="46" applyFont="1" applyBorder="1" applyAlignment="1"/>
    <xf numFmtId="0" fontId="5" fillId="0" borderId="6" xfId="3" applyFont="1" applyFill="1" applyBorder="1" applyAlignment="1">
      <alignment horizontal="left"/>
    </xf>
    <xf numFmtId="0" fontId="6" fillId="0" borderId="6" xfId="3" applyFont="1" applyFill="1" applyBorder="1" applyAlignment="1"/>
    <xf numFmtId="0" fontId="6" fillId="0" borderId="11" xfId="3" applyFont="1" applyFill="1" applyBorder="1" applyAlignment="1"/>
    <xf numFmtId="0" fontId="42" fillId="0" borderId="6" xfId="46" applyFont="1" applyBorder="1" applyAlignment="1"/>
    <xf numFmtId="0" fontId="5" fillId="0" borderId="11" xfId="1" applyFont="1" applyFill="1" applyBorder="1" applyAlignment="1"/>
    <xf numFmtId="0" fontId="6" fillId="0" borderId="6" xfId="1" applyFont="1" applyFill="1" applyBorder="1" applyAlignment="1"/>
    <xf numFmtId="0" fontId="6" fillId="0" borderId="11" xfId="1" applyFont="1" applyFill="1" applyBorder="1" applyAlignment="1"/>
    <xf numFmtId="0" fontId="5" fillId="0" borderId="6" xfId="1" applyFont="1" applyFill="1" applyBorder="1" applyAlignment="1">
      <alignment horizontal="left"/>
    </xf>
    <xf numFmtId="0" fontId="5" fillId="0" borderId="6" xfId="1" applyFont="1" applyFill="1" applyBorder="1" applyAlignment="1"/>
    <xf numFmtId="1" fontId="8" fillId="0" borderId="3"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88" fontId="6" fillId="0" borderId="0" xfId="1" applyNumberFormat="1" applyFont="1" applyFill="1" applyBorder="1" applyAlignment="1"/>
    <xf numFmtId="1" fontId="8" fillId="0" borderId="12" xfId="141" applyNumberFormat="1" applyFont="1" applyFill="1" applyBorder="1" applyAlignment="1">
      <alignment horizontal="center" vertical="center" wrapText="1"/>
    </xf>
    <xf numFmtId="201" fontId="12" fillId="0" borderId="0" xfId="75" applyNumberFormat="1" applyFont="1" applyAlignment="1">
      <alignment horizontal="left" vertical="center" wrapText="1"/>
    </xf>
    <xf numFmtId="0" fontId="12" fillId="0" borderId="14" xfId="75" applyFont="1" applyBorder="1">
      <alignment horizontal="left" vertical="center" wrapText="1"/>
    </xf>
    <xf numFmtId="169" fontId="62" fillId="19" borderId="11" xfId="2" applyFont="1" applyFill="1" applyBorder="1">
      <alignment horizontal="right" vertical="center"/>
    </xf>
    <xf numFmtId="0" fontId="12" fillId="0" borderId="5" xfId="75" applyFont="1" applyBorder="1">
      <alignment horizontal="left" vertical="center" wrapText="1"/>
    </xf>
    <xf numFmtId="0" fontId="12" fillId="0" borderId="12" xfId="75" applyFont="1" applyBorder="1">
      <alignment horizontal="left" vertical="center" wrapText="1"/>
    </xf>
    <xf numFmtId="0" fontId="6" fillId="0" borderId="0" xfId="3" applyFont="1" applyFill="1" applyAlignment="1">
      <alignment horizontal="left"/>
    </xf>
    <xf numFmtId="0" fontId="5" fillId="0" borderId="0" xfId="3" applyFont="1" applyFill="1" applyAlignment="1">
      <alignment horizontal="left"/>
    </xf>
    <xf numFmtId="0" fontId="99" fillId="0" borderId="6" xfId="46" applyFont="1" applyBorder="1" applyAlignment="1"/>
    <xf numFmtId="188" fontId="6" fillId="0" borderId="0" xfId="1" applyNumberFormat="1" applyFont="1" applyFill="1" applyBorder="1" applyAlignment="1">
      <alignment horizontal="right"/>
    </xf>
    <xf numFmtId="0" fontId="26" fillId="0" borderId="0" xfId="46" applyFill="1" applyAlignment="1"/>
    <xf numFmtId="183" fontId="6" fillId="0" borderId="0" xfId="1" applyNumberFormat="1" applyFont="1" applyFill="1" applyBorder="1" applyAlignment="1"/>
    <xf numFmtId="183" fontId="5" fillId="0" borderId="0" xfId="1" applyNumberFormat="1" applyFont="1" applyFill="1" applyBorder="1" applyAlignment="1"/>
    <xf numFmtId="0" fontId="26" fillId="0" borderId="0" xfId="46" applyAlignment="1"/>
    <xf numFmtId="227" fontId="117" fillId="0" borderId="0" xfId="112" applyNumberFormat="1" applyFont="1" applyFill="1" applyBorder="1" applyAlignment="1">
      <alignment horizontal="right" vertical="center" wrapText="1"/>
    </xf>
    <xf numFmtId="199" fontId="6" fillId="0" borderId="0" xfId="85" applyNumberFormat="1" applyFont="1" applyFill="1" applyBorder="1" applyAlignment="1">
      <alignment horizontal="center"/>
    </xf>
    <xf numFmtId="0" fontId="13" fillId="0" borderId="0" xfId="3" applyFill="1" applyBorder="1" applyAlignment="1"/>
    <xf numFmtId="188" fontId="6" fillId="0" borderId="0" xfId="1" applyNumberFormat="1" applyFont="1" applyFill="1" applyBorder="1" applyAlignment="1"/>
    <xf numFmtId="199" fontId="6" fillId="0" borderId="6" xfId="85" applyNumberFormat="1" applyFont="1" applyFill="1" applyBorder="1" applyAlignment="1">
      <alignment horizontal="center"/>
    </xf>
    <xf numFmtId="188" fontId="6" fillId="0" borderId="5" xfId="1" applyNumberFormat="1" applyFont="1" applyFill="1" applyBorder="1" applyAlignment="1"/>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200" fontId="6" fillId="0" borderId="0" xfId="1" applyNumberFormat="1" applyFont="1" applyFill="1" applyBorder="1" applyAlignment="1"/>
    <xf numFmtId="200" fontId="5" fillId="0" borderId="0" xfId="1" applyNumberFormat="1" applyFont="1" applyFill="1" applyBorder="1" applyAlignment="1"/>
    <xf numFmtId="0" fontId="13" fillId="0" borderId="0" xfId="3" applyFill="1" applyAlignment="1"/>
    <xf numFmtId="200" fontId="6" fillId="0" borderId="0" xfId="1" applyNumberFormat="1" applyFont="1" applyFill="1" applyBorder="1" applyAlignment="1"/>
    <xf numFmtId="200" fontId="5" fillId="0" borderId="0" xfId="1" applyNumberFormat="1" applyFont="1" applyFill="1" applyBorder="1" applyAlignment="1"/>
    <xf numFmtId="0" fontId="26" fillId="0" borderId="0" xfId="46" applyAlignment="1"/>
    <xf numFmtId="188" fontId="26" fillId="0" borderId="0" xfId="46" applyNumberFormat="1" applyFill="1" applyBorder="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 fillId="0" borderId="0" xfId="1" applyFill="1" applyAlignment="1"/>
    <xf numFmtId="0" fontId="13" fillId="0" borderId="0" xfId="3" applyFill="1" applyAlignment="1"/>
    <xf numFmtId="188" fontId="6" fillId="0" borderId="0" xfId="1" applyNumberFormat="1" applyFont="1" applyFill="1" applyBorder="1" applyAlignment="1"/>
    <xf numFmtId="178" fontId="2" fillId="0" borderId="0" xfId="46" applyNumberFormat="1" applyFont="1" applyFill="1" applyBorder="1" applyAlignment="1"/>
    <xf numFmtId="188" fontId="26" fillId="0" borderId="0" xfId="46" applyNumberFormat="1" applyFill="1" applyAlignment="1"/>
    <xf numFmtId="188" fontId="5" fillId="0" borderId="0" xfId="1" applyNumberFormat="1" applyFont="1" applyFill="1" applyBorder="1" applyAlignment="1">
      <alignment horizontal="right"/>
    </xf>
    <xf numFmtId="188" fontId="6" fillId="0" borderId="0" xfId="1" applyNumberFormat="1" applyFont="1" applyFill="1" applyBorder="1" applyAlignment="1">
      <alignment horizontal="right"/>
    </xf>
    <xf numFmtId="1" fontId="8" fillId="0" borderId="1" xfId="141" applyNumberFormat="1" applyFont="1" applyFill="1" applyBorder="1" applyAlignment="1">
      <alignment horizontal="center" wrapText="1"/>
    </xf>
    <xf numFmtId="0" fontId="42" fillId="0" borderId="6" xfId="46" applyFont="1" applyBorder="1" applyAlignment="1">
      <alignment horizontal="left"/>
    </xf>
    <xf numFmtId="1" fontId="8" fillId="0" borderId="12" xfId="141" applyNumberFormat="1" applyFont="1" applyFill="1" applyBorder="1" applyAlignment="1">
      <alignment horizontal="center" vertical="center" wrapText="1"/>
    </xf>
    <xf numFmtId="0" fontId="13" fillId="0" borderId="5" xfId="3" applyFont="1" applyFill="1" applyBorder="1" applyAlignment="1">
      <alignment horizontal="centerContinuous" wrapText="1"/>
    </xf>
    <xf numFmtId="188" fontId="5" fillId="0" borderId="1" xfId="1" applyNumberFormat="1" applyFont="1" applyFill="1" applyBorder="1" applyAlignment="1"/>
    <xf numFmtId="186" fontId="106" fillId="0" borderId="0" xfId="46" quotePrefix="1" applyNumberFormat="1" applyFont="1" applyFill="1" applyBorder="1" applyAlignment="1">
      <alignment horizontal="right"/>
    </xf>
    <xf numFmtId="182" fontId="6" fillId="0" borderId="0" xfId="46" applyNumberFormat="1" applyFont="1" applyFill="1" applyBorder="1" applyAlignment="1">
      <alignment horizontal="right"/>
    </xf>
    <xf numFmtId="182" fontId="5" fillId="0" borderId="0" xfId="46" applyNumberFormat="1" applyFont="1" applyFill="1" applyBorder="1" applyAlignment="1">
      <alignment horizontal="right"/>
    </xf>
    <xf numFmtId="182" fontId="6" fillId="0" borderId="0" xfId="46" quotePrefix="1" applyNumberFormat="1" applyFont="1" applyFill="1" applyBorder="1" applyAlignment="1">
      <alignment horizontal="right"/>
    </xf>
    <xf numFmtId="185" fontId="1" fillId="0" borderId="0" xfId="1" quotePrefix="1" applyNumberFormat="1" applyFont="1" applyFill="1" applyAlignment="1">
      <alignment horizontal="right"/>
    </xf>
    <xf numFmtId="185" fontId="37" fillId="0" borderId="0" xfId="1" quotePrefix="1" applyNumberFormat="1" applyFont="1" applyFill="1" applyAlignment="1">
      <alignment horizontal="right"/>
    </xf>
    <xf numFmtId="185" fontId="17" fillId="0" borderId="0" xfId="1" quotePrefix="1" applyNumberFormat="1" applyFont="1" applyFill="1" applyAlignment="1">
      <alignment horizontal="right"/>
    </xf>
    <xf numFmtId="185" fontId="17" fillId="0" borderId="0" xfId="1" quotePrefix="1" applyNumberFormat="1" applyFont="1" applyFill="1" applyBorder="1" applyAlignment="1">
      <alignment horizontal="right"/>
    </xf>
    <xf numFmtId="189" fontId="6" fillId="0" borderId="0" xfId="1" applyNumberFormat="1" applyFont="1" applyFill="1" applyBorder="1" applyAlignment="1">
      <alignment horizontal="right"/>
    </xf>
    <xf numFmtId="172" fontId="6" fillId="0" borderId="12" xfId="46" applyNumberFormat="1" applyFont="1" applyFill="1" applyBorder="1" applyAlignment="1">
      <alignment horizontal="centerContinuous" wrapText="1"/>
    </xf>
    <xf numFmtId="172" fontId="6" fillId="0" borderId="12" xfId="46" applyNumberFormat="1" applyFont="1" applyFill="1" applyBorder="1" applyAlignment="1">
      <alignment horizontal="centerContinuous"/>
    </xf>
    <xf numFmtId="0" fontId="6" fillId="0" borderId="12" xfId="46" applyFont="1" applyFill="1" applyBorder="1" applyAlignment="1">
      <alignment horizontal="centerContinuous"/>
    </xf>
    <xf numFmtId="188" fontId="51" fillId="0" borderId="3" xfId="1" applyNumberFormat="1" applyFont="1" applyFill="1" applyBorder="1" applyAlignment="1">
      <alignment horizontal="right"/>
    </xf>
    <xf numFmtId="200" fontId="13" fillId="0" borderId="3" xfId="1" applyNumberFormat="1" applyFont="1" applyFill="1" applyBorder="1" applyAlignment="1"/>
    <xf numFmtId="200" fontId="13" fillId="0" borderId="13" xfId="1" applyNumberFormat="1" applyFont="1" applyFill="1" applyBorder="1" applyAlignment="1"/>
    <xf numFmtId="0" fontId="54" fillId="0" borderId="0" xfId="0" applyFont="1" applyBorder="1" applyAlignment="1">
      <alignment horizontal="center" vertical="center"/>
    </xf>
    <xf numFmtId="1" fontId="8" fillId="0" borderId="3" xfId="141" applyNumberFormat="1" applyFont="1" applyBorder="1" applyAlignment="1">
      <alignment horizontal="center" vertical="center" wrapText="1"/>
    </xf>
    <xf numFmtId="0" fontId="28" fillId="0" borderId="0" xfId="3" applyFont="1" applyFill="1" applyAlignment="1">
      <alignment horizontal="center"/>
    </xf>
    <xf numFmtId="172" fontId="39" fillId="0" borderId="9" xfId="46" applyNumberFormat="1" applyFont="1" applyFill="1" applyBorder="1" applyAlignment="1">
      <alignment horizontal="centerContinuous"/>
    </xf>
    <xf numFmtId="0" fontId="39" fillId="0" borderId="9" xfId="46" applyFont="1" applyFill="1" applyBorder="1" applyAlignment="1">
      <alignment horizontal="centerContinuous"/>
    </xf>
    <xf numFmtId="0" fontId="13" fillId="0" borderId="0" xfId="3" applyFill="1" applyAlignment="1"/>
    <xf numFmtId="188" fontId="6" fillId="0" borderId="0" xfId="1" applyNumberFormat="1" applyFont="1" applyFill="1" applyBorder="1" applyAlignment="1"/>
    <xf numFmtId="0" fontId="30" fillId="0" borderId="0" xfId="50" applyAlignment="1"/>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8" fontId="6" fillId="0" borderId="5" xfId="1" applyNumberFormat="1" applyFont="1" applyFill="1" applyBorder="1" applyAlignment="1"/>
    <xf numFmtId="0" fontId="0" fillId="0" borderId="0" xfId="0" applyBorder="1"/>
    <xf numFmtId="188" fontId="13" fillId="0" borderId="0" xfId="3" applyNumberFormat="1" applyFill="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72" fontId="15" fillId="0" borderId="0" xfId="3" applyNumberFormat="1" applyFont="1" applyFill="1" applyAlignment="1"/>
    <xf numFmtId="0" fontId="126" fillId="0" borderId="5" xfId="42" applyFont="1" applyBorder="1">
      <alignment horizontal="center" textRotation="90" wrapText="1"/>
    </xf>
    <xf numFmtId="0" fontId="16" fillId="0" borderId="6" xfId="46" applyFont="1" applyBorder="1" applyAlignment="1"/>
    <xf numFmtId="0" fontId="98" fillId="0" borderId="6" xfId="46" applyFont="1" applyBorder="1" applyAlignment="1"/>
    <xf numFmtId="1" fontId="8" fillId="0" borderId="3"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8" fillId="0" borderId="10" xfId="3" applyFont="1" applyFill="1" applyBorder="1" applyAlignment="1">
      <alignment horizontal="center" vertical="center"/>
    </xf>
    <xf numFmtId="0" fontId="6" fillId="0" borderId="9" xfId="46" applyFont="1" applyFill="1" applyBorder="1" applyAlignment="1">
      <alignment horizontal="center"/>
    </xf>
    <xf numFmtId="226" fontId="6" fillId="0" borderId="0" xfId="1" applyNumberFormat="1" applyFont="1" applyFill="1" applyBorder="1" applyAlignment="1"/>
    <xf numFmtId="226" fontId="6" fillId="0" borderId="0" xfId="1" quotePrefix="1" applyNumberFormat="1" applyFont="1" applyFill="1" applyBorder="1" applyAlignment="1">
      <alignment horizontal="right"/>
    </xf>
    <xf numFmtId="226" fontId="6" fillId="0" borderId="0" xfId="1" applyNumberFormat="1" applyFont="1" applyFill="1" applyBorder="1" applyAlignment="1">
      <alignment horizontal="right"/>
    </xf>
    <xf numFmtId="0" fontId="58" fillId="0" borderId="6" xfId="46" applyFont="1" applyFill="1" applyBorder="1" applyAlignment="1"/>
    <xf numFmtId="0" fontId="5" fillId="0" borderId="11" xfId="46" applyFont="1" applyFill="1" applyBorder="1" applyAlignment="1"/>
    <xf numFmtId="0" fontId="0" fillId="0" borderId="0" xfId="0"/>
    <xf numFmtId="0" fontId="26" fillId="0" borderId="0" xfId="46" applyFill="1" applyAlignment="1"/>
    <xf numFmtId="0" fontId="1" fillId="0" borderId="0" xfId="1" applyFill="1" applyAlignment="1"/>
    <xf numFmtId="0" fontId="0" fillId="0" borderId="0" xfId="0" applyAlignment="1"/>
    <xf numFmtId="0" fontId="6" fillId="0" borderId="6" xfId="46" applyFont="1" applyFill="1" applyBorder="1" applyAlignment="1"/>
    <xf numFmtId="0" fontId="13" fillId="0" borderId="0" xfId="3" applyFill="1" applyAlignment="1"/>
    <xf numFmtId="199" fontId="6" fillId="0" borderId="0" xfId="85" applyNumberFormat="1" applyFont="1" applyFill="1" applyBorder="1" applyAlignment="1">
      <alignment horizontal="center"/>
    </xf>
    <xf numFmtId="188" fontId="6" fillId="0" borderId="0" xfId="1" applyNumberFormat="1" applyFont="1" applyFill="1" applyBorder="1" applyAlignment="1"/>
    <xf numFmtId="200" fontId="6" fillId="0" borderId="0" xfId="1" applyNumberFormat="1" applyFont="1" applyFill="1" applyBorder="1" applyAlignment="1"/>
    <xf numFmtId="0" fontId="30" fillId="0" borderId="0" xfId="50" applyAlignment="1"/>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8" fontId="6" fillId="0" borderId="5" xfId="1" applyNumberFormat="1" applyFont="1" applyFill="1" applyBorder="1" applyAlignment="1"/>
    <xf numFmtId="0" fontId="15" fillId="0" borderId="0" xfId="1" applyFont="1" applyFill="1" applyAlignment="1"/>
    <xf numFmtId="0" fontId="15" fillId="0" borderId="0" xfId="46" applyFont="1" applyFill="1" applyAlignment="1"/>
    <xf numFmtId="0" fontId="0" fillId="0" borderId="0" xfId="0" applyBorder="1"/>
    <xf numFmtId="188" fontId="15" fillId="0" borderId="0" xfId="1" applyNumberFormat="1" applyFont="1" applyFill="1" applyAlignment="1"/>
    <xf numFmtId="187" fontId="6" fillId="0" borderId="0" xfId="1" applyNumberFormat="1" applyFont="1" applyFill="1" applyBorder="1" applyAlignment="1"/>
    <xf numFmtId="187" fontId="5" fillId="0" borderId="0" xfId="1" applyNumberFormat="1" applyFont="1" applyFill="1" applyBorder="1" applyAlignment="1"/>
    <xf numFmtId="0" fontId="6" fillId="0" borderId="6" xfId="46" applyFont="1" applyFill="1" applyBorder="1" applyAlignment="1">
      <alignment horizontal="center"/>
    </xf>
    <xf numFmtId="0" fontId="5" fillId="0" borderId="6" xfId="46" applyFont="1" applyFill="1" applyBorder="1" applyAlignment="1"/>
    <xf numFmtId="188" fontId="54" fillId="0" borderId="0" xfId="1" applyNumberFormat="1" applyFont="1" applyFill="1" applyBorder="1" applyAlignment="1"/>
    <xf numFmtId="188" fontId="6" fillId="0" borderId="10" xfId="1" applyNumberFormat="1" applyFont="1" applyFill="1" applyBorder="1" applyAlignment="1">
      <alignment horizontal="right"/>
    </xf>
    <xf numFmtId="188" fontId="6" fillId="0" borderId="2" xfId="1" applyNumberFormat="1" applyFont="1" applyFill="1" applyBorder="1" applyAlignment="1">
      <alignment horizontal="right"/>
    </xf>
    <xf numFmtId="0" fontId="125" fillId="0" borderId="0" xfId="0" applyFont="1" applyFill="1" applyAlignment="1">
      <alignment vertical="center"/>
    </xf>
    <xf numFmtId="0" fontId="0" fillId="0" borderId="0" xfId="0" applyFill="1"/>
    <xf numFmtId="0" fontId="0" fillId="0" borderId="0" xfId="0" applyFill="1" applyBorder="1"/>
    <xf numFmtId="1" fontId="8" fillId="0" borderId="10" xfId="141" applyNumberFormat="1" applyFont="1" applyFill="1" applyBorder="1" applyAlignment="1">
      <alignment horizontal="centerContinuous"/>
    </xf>
    <xf numFmtId="1" fontId="8" fillId="0" borderId="2" xfId="141" applyNumberFormat="1" applyFont="1" applyFill="1" applyBorder="1" applyAlignment="1">
      <alignment horizontal="centerContinuous"/>
    </xf>
    <xf numFmtId="1" fontId="8" fillId="0" borderId="0" xfId="141" applyNumberFormat="1" applyFont="1" applyFill="1" applyBorder="1" applyAlignment="1">
      <alignment horizontal="centerContinuous"/>
    </xf>
    <xf numFmtId="1" fontId="55" fillId="0" borderId="1" xfId="141" applyNumberFormat="1" applyFont="1" applyFill="1" applyBorder="1" applyAlignment="1">
      <alignment horizontal="centerContinuous"/>
    </xf>
    <xf numFmtId="1" fontId="55" fillId="0" borderId="2" xfId="141" applyNumberFormat="1" applyFont="1" applyFill="1" applyBorder="1" applyAlignment="1">
      <alignment horizontal="centerContinuous"/>
    </xf>
    <xf numFmtId="1" fontId="55" fillId="0" borderId="4" xfId="141" applyNumberFormat="1" applyFont="1" applyFill="1" applyBorder="1" applyAlignment="1">
      <alignment horizontal="centerContinuous"/>
    </xf>
    <xf numFmtId="1" fontId="55" fillId="0" borderId="10" xfId="141" applyNumberFormat="1" applyFont="1" applyFill="1" applyBorder="1" applyAlignment="1">
      <alignment horizontal="centerContinuous"/>
    </xf>
    <xf numFmtId="1" fontId="8" fillId="0" borderId="0" xfId="141" applyNumberFormat="1" applyFont="1" applyFill="1" applyBorder="1" applyAlignment="1">
      <alignment horizontal="center" vertical="center" wrapText="1"/>
    </xf>
    <xf numFmtId="1" fontId="8" fillId="0" borderId="0" xfId="141" applyNumberFormat="1" applyFont="1" applyFill="1" applyBorder="1" applyAlignment="1">
      <alignment horizontal="centerContinuous" vertical="center"/>
    </xf>
    <xf numFmtId="1" fontId="8" fillId="0" borderId="9" xfId="141" applyNumberFormat="1" applyFont="1" applyFill="1" applyBorder="1" applyAlignment="1">
      <alignment horizontal="centerContinuous" vertical="center"/>
    </xf>
    <xf numFmtId="0" fontId="8" fillId="0" borderId="2" xfId="141" applyFont="1" applyFill="1" applyBorder="1" applyAlignment="1">
      <alignment horizontal="center" vertical="center"/>
    </xf>
    <xf numFmtId="0" fontId="8" fillId="0" borderId="3" xfId="141" applyFont="1" applyFill="1" applyBorder="1" applyAlignment="1">
      <alignment horizontal="center" vertical="center"/>
    </xf>
    <xf numFmtId="1" fontId="8" fillId="0" borderId="14" xfId="141" applyNumberFormat="1" applyFont="1" applyFill="1" applyBorder="1" applyAlignment="1">
      <alignment horizontal="centerContinuous" vertical="center"/>
    </xf>
    <xf numFmtId="0" fontId="0" fillId="0" borderId="0" xfId="0"/>
    <xf numFmtId="1" fontId="8" fillId="0" borderId="1" xfId="141" applyNumberFormat="1" applyFont="1" applyFill="1" applyBorder="1" applyAlignment="1">
      <alignment horizontal="centerContinuous" vertical="center"/>
    </xf>
    <xf numFmtId="199" fontId="6" fillId="0" borderId="11" xfId="85" applyNumberFormat="1" applyFont="1" applyFill="1" applyBorder="1" applyAlignment="1">
      <alignment horizontal="left" indent="1"/>
    </xf>
    <xf numFmtId="199" fontId="6" fillId="0" borderId="6" xfId="85" applyNumberFormat="1" applyFont="1" applyFill="1" applyBorder="1" applyAlignment="1">
      <alignment horizontal="left" indent="1"/>
    </xf>
    <xf numFmtId="0" fontId="11" fillId="0" borderId="0" xfId="141" applyFont="1" applyAlignment="1">
      <alignment vertical="center"/>
    </xf>
    <xf numFmtId="0" fontId="13" fillId="0" borderId="0" xfId="141"/>
    <xf numFmtId="0" fontId="13" fillId="0" borderId="0" xfId="141" applyFont="1" applyBorder="1"/>
    <xf numFmtId="0" fontId="13" fillId="0" borderId="0" xfId="141" applyFont="1"/>
    <xf numFmtId="0" fontId="6" fillId="0" borderId="0" xfId="141" applyFont="1" applyBorder="1"/>
    <xf numFmtId="0" fontId="6" fillId="0" borderId="0" xfId="141" applyFont="1"/>
    <xf numFmtId="14" fontId="152" fillId="0" borderId="0" xfId="141" applyNumberFormat="1" applyFont="1" applyFill="1" applyBorder="1" applyAlignment="1">
      <alignment horizontal="left" vertical="top"/>
    </xf>
    <xf numFmtId="1" fontId="152" fillId="0" borderId="0" xfId="141" applyNumberFormat="1" applyFont="1" applyFill="1" applyBorder="1" applyAlignment="1">
      <alignment horizontal="right"/>
    </xf>
    <xf numFmtId="0" fontId="50" fillId="0" borderId="0" xfId="141" applyFont="1" applyFill="1" applyBorder="1" applyAlignment="1">
      <alignment horizontal="left" vertical="top"/>
    </xf>
    <xf numFmtId="0" fontId="2" fillId="0" borderId="0" xfId="141" applyFont="1" applyFill="1" applyBorder="1"/>
    <xf numFmtId="0" fontId="8" fillId="0" borderId="1" xfId="141" applyFont="1" applyBorder="1"/>
    <xf numFmtId="0" fontId="8" fillId="0" borderId="14" xfId="141" applyFont="1" applyBorder="1" applyAlignment="1">
      <alignment horizontal="centerContinuous" vertical="center"/>
    </xf>
    <xf numFmtId="0" fontId="8" fillId="0" borderId="1" xfId="141" applyFont="1" applyBorder="1" applyAlignment="1">
      <alignment horizontal="centerContinuous" vertical="center"/>
    </xf>
    <xf numFmtId="0" fontId="155" fillId="0" borderId="1" xfId="141" applyFont="1" applyBorder="1" applyAlignment="1">
      <alignment horizontal="centerContinuous" vertical="center"/>
    </xf>
    <xf numFmtId="0" fontId="8" fillId="0" borderId="0" xfId="141" applyFont="1" applyBorder="1" applyAlignment="1">
      <alignment horizontal="center" vertical="center"/>
    </xf>
    <xf numFmtId="0" fontId="8" fillId="0" borderId="10" xfId="141" applyFont="1" applyBorder="1" applyAlignment="1">
      <alignment horizontal="center" vertical="center"/>
    </xf>
    <xf numFmtId="0" fontId="8" fillId="0" borderId="9" xfId="141" applyFont="1" applyBorder="1" applyAlignment="1">
      <alignment horizontal="center"/>
    </xf>
    <xf numFmtId="0" fontId="8" fillId="0" borderId="12" xfId="141" applyFont="1" applyBorder="1" applyAlignment="1">
      <alignment horizontal="center" vertical="center"/>
    </xf>
    <xf numFmtId="0" fontId="8" fillId="0" borderId="8" xfId="141" applyFont="1" applyBorder="1" applyAlignment="1">
      <alignment horizontal="center" vertical="center"/>
    </xf>
    <xf numFmtId="0" fontId="6" fillId="0" borderId="0" xfId="141" applyFont="1" applyAlignment="1">
      <alignment horizontal="left" indent="1"/>
    </xf>
    <xf numFmtId="0" fontId="6" fillId="0" borderId="0" xfId="141" applyFont="1" applyFill="1" applyAlignment="1">
      <alignment horizontal="left" indent="1"/>
    </xf>
    <xf numFmtId="0" fontId="11" fillId="0" borderId="0" xfId="3" applyFont="1" applyFill="1" applyBorder="1" applyAlignment="1">
      <alignment horizontal="left" vertical="center"/>
    </xf>
    <xf numFmtId="0" fontId="8" fillId="0" borderId="10" xfId="141" applyFont="1" applyBorder="1" applyAlignment="1">
      <alignment horizontal="center" vertical="center" wrapText="1"/>
    </xf>
    <xf numFmtId="0" fontId="8" fillId="0" borderId="3" xfId="141" applyFont="1" applyBorder="1" applyAlignment="1">
      <alignment horizontal="center" vertical="center" wrapText="1"/>
    </xf>
    <xf numFmtId="201" fontId="70" fillId="0" borderId="0" xfId="2" applyNumberFormat="1" applyFont="1" applyFill="1" applyBorder="1">
      <alignment horizontal="right" vertical="center"/>
    </xf>
    <xf numFmtId="200" fontId="6" fillId="0" borderId="0" xfId="1" applyNumberFormat="1" applyFont="1" applyFill="1" applyBorder="1" applyAlignment="1"/>
    <xf numFmtId="200" fontId="5" fillId="0" borderId="0" xfId="1" applyNumberFormat="1" applyFont="1" applyFill="1" applyBorder="1" applyAlignment="1"/>
    <xf numFmtId="0" fontId="6" fillId="0" borderId="6" xfId="46" applyFont="1" applyFill="1" applyBorder="1" applyAlignment="1">
      <alignment horizontal="center"/>
    </xf>
    <xf numFmtId="0" fontId="13" fillId="0" borderId="0" xfId="3" applyFill="1" applyAlignment="1"/>
    <xf numFmtId="0" fontId="0" fillId="0" borderId="0" xfId="0"/>
    <xf numFmtId="0" fontId="1" fillId="0" borderId="0" xfId="1" applyFill="1" applyAlignment="1"/>
    <xf numFmtId="0" fontId="6" fillId="0" borderId="6" xfId="46" applyFont="1" applyFill="1" applyBorder="1" applyAlignment="1"/>
    <xf numFmtId="0" fontId="13" fillId="0" borderId="0" xfId="3" applyFill="1" applyAlignment="1"/>
    <xf numFmtId="188" fontId="6" fillId="0" borderId="0" xfId="1" applyNumberFormat="1" applyFont="1" applyFill="1" applyBorder="1" applyAlignment="1"/>
    <xf numFmtId="0" fontId="30" fillId="0" borderId="0" xfId="50" applyAlignment="1"/>
    <xf numFmtId="188" fontId="5"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0" fontId="15" fillId="0" borderId="0" xfId="1" applyFont="1" applyFill="1" applyAlignment="1"/>
    <xf numFmtId="0" fontId="15" fillId="0" borderId="0" xfId="3" applyFont="1" applyFill="1" applyAlignment="1"/>
    <xf numFmtId="0" fontId="26" fillId="0" borderId="0" xfId="46" applyAlignment="1"/>
    <xf numFmtId="0" fontId="0" fillId="0" borderId="0" xfId="0" applyBorder="1"/>
    <xf numFmtId="0" fontId="5" fillId="0" borderId="6" xfId="46" applyFont="1" applyFill="1" applyBorder="1" applyAlignment="1"/>
    <xf numFmtId="0" fontId="6" fillId="0" borderId="11" xfId="46" applyFont="1" applyFill="1" applyBorder="1" applyAlignment="1"/>
    <xf numFmtId="199" fontId="6" fillId="0" borderId="6" xfId="85" applyNumberFormat="1" applyFont="1" applyFill="1" applyBorder="1" applyAlignment="1">
      <alignment horizontal="left" indent="1"/>
    </xf>
    <xf numFmtId="0" fontId="6" fillId="0" borderId="6" xfId="141" applyFont="1" applyBorder="1" applyAlignment="1">
      <alignment horizontal="left" indent="1"/>
    </xf>
    <xf numFmtId="0" fontId="26" fillId="0" borderId="0" xfId="46" applyFill="1" applyAlignment="1"/>
    <xf numFmtId="0" fontId="0" fillId="0" borderId="0" xfId="0" applyAlignment="1"/>
    <xf numFmtId="188" fontId="5" fillId="0" borderId="0" xfId="1" applyNumberFormat="1" applyFont="1" applyFill="1" applyBorder="1" applyAlignment="1">
      <alignment horizontal="right"/>
    </xf>
    <xf numFmtId="0" fontId="15" fillId="0" borderId="0" xfId="46" applyFont="1" applyFill="1" applyAlignment="1"/>
    <xf numFmtId="0" fontId="1" fillId="0" borderId="0" xfId="1" applyFill="1" applyAlignment="1"/>
    <xf numFmtId="0" fontId="0" fillId="0" borderId="0" xfId="0" applyAlignment="1"/>
    <xf numFmtId="188" fontId="6" fillId="0" borderId="0" xfId="1" applyNumberFormat="1" applyFont="1" applyFill="1" applyBorder="1" applyAlignment="1"/>
    <xf numFmtId="188" fontId="6" fillId="0" borderId="1" xfId="1" applyNumberFormat="1" applyFont="1" applyFill="1" applyBorder="1" applyAlignment="1"/>
    <xf numFmtId="188" fontId="5" fillId="0" borderId="0" xfId="1" applyNumberFormat="1" applyFont="1" applyFill="1" applyBorder="1" applyAlignment="1"/>
    <xf numFmtId="0" fontId="1" fillId="0" borderId="0" xfId="1" applyFill="1" applyAlignment="1"/>
    <xf numFmtId="188" fontId="6" fillId="0" borderId="0" xfId="1" applyNumberFormat="1" applyFont="1" applyFill="1" applyBorder="1" applyAlignment="1"/>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0" fontId="15" fillId="0" borderId="0" xfId="1" applyFont="1" applyFill="1" applyAlignment="1"/>
    <xf numFmtId="9" fontId="36" fillId="0" borderId="0" xfId="805" applyFont="1" applyFill="1" applyBorder="1" applyAlignment="1">
      <alignment vertical="top" wrapText="1"/>
    </xf>
    <xf numFmtId="260" fontId="54" fillId="0" borderId="1" xfId="0" applyNumberFormat="1" applyFont="1" applyFill="1" applyBorder="1" applyAlignment="1">
      <alignment horizontal="right" vertical="center" indent="2"/>
    </xf>
    <xf numFmtId="260" fontId="54" fillId="0" borderId="0" xfId="0" applyNumberFormat="1" applyFont="1" applyFill="1" applyBorder="1" applyAlignment="1">
      <alignment horizontal="right" vertical="center" indent="2"/>
    </xf>
    <xf numFmtId="0" fontId="0" fillId="0" borderId="0" xfId="0"/>
    <xf numFmtId="188" fontId="6" fillId="0" borderId="0" xfId="1" applyNumberFormat="1" applyFont="1" applyFill="1" applyBorder="1" applyAlignment="1"/>
    <xf numFmtId="0" fontId="30" fillId="0" borderId="0" xfId="50" applyAlignment="1"/>
    <xf numFmtId="188" fontId="6" fillId="0" borderId="0" xfId="1" applyNumberFormat="1" applyFont="1" applyFill="1" applyBorder="1" applyAlignment="1">
      <alignment horizontal="right"/>
    </xf>
    <xf numFmtId="188" fontId="6" fillId="0" borderId="5" xfId="1" applyNumberFormat="1" applyFont="1" applyFill="1" applyBorder="1" applyAlignment="1"/>
    <xf numFmtId="0" fontId="5" fillId="28" borderId="0" xfId="81" applyFont="1" applyFill="1" applyBorder="1" applyAlignment="1">
      <alignment horizontal="left"/>
    </xf>
    <xf numFmtId="188" fontId="6" fillId="0" borderId="0" xfId="1" applyNumberFormat="1" applyFont="1" applyFill="1" applyBorder="1" applyAlignment="1"/>
    <xf numFmtId="178" fontId="2" fillId="0" borderId="0" xfId="46" applyNumberFormat="1" applyFont="1" applyFill="1" applyBorder="1" applyAlignment="1"/>
    <xf numFmtId="0" fontId="30" fillId="0" borderId="0" xfId="50" applyAlignment="1"/>
    <xf numFmtId="0" fontId="6" fillId="0" borderId="0" xfId="3" applyFont="1" applyFill="1" applyBorder="1" applyAlignment="1">
      <alignment horizontal="center"/>
    </xf>
    <xf numFmtId="188" fontId="6" fillId="0" borderId="0" xfId="1" applyNumberFormat="1" applyFont="1" applyFill="1" applyBorder="1" applyAlignment="1">
      <alignment horizontal="right"/>
    </xf>
    <xf numFmtId="188" fontId="6" fillId="0" borderId="5" xfId="1" applyNumberFormat="1" applyFont="1" applyFill="1" applyBorder="1" applyAlignment="1"/>
    <xf numFmtId="0" fontId="11" fillId="0" borderId="0" xfId="50" applyFont="1" applyFill="1" applyBorder="1" applyAlignment="1"/>
    <xf numFmtId="1" fontId="8" fillId="0" borderId="8" xfId="141" applyNumberFormat="1" applyFont="1" applyBorder="1" applyAlignment="1">
      <alignment horizontal="center" vertical="center" wrapText="1"/>
    </xf>
    <xf numFmtId="0" fontId="0" fillId="0" borderId="0" xfId="0" applyBorder="1"/>
    <xf numFmtId="0" fontId="2" fillId="0" borderId="0" xfId="141" applyFont="1" applyFill="1"/>
    <xf numFmtId="178" fontId="2" fillId="0" borderId="0" xfId="46" applyNumberFormat="1" applyFont="1" applyFill="1" applyBorder="1" applyAlignment="1"/>
    <xf numFmtId="178" fontId="2" fillId="0" borderId="0" xfId="46" applyNumberFormat="1" applyFont="1" applyFill="1" applyBorder="1" applyAlignment="1"/>
    <xf numFmtId="0" fontId="2" fillId="0" borderId="0" xfId="141" applyFont="1"/>
    <xf numFmtId="178" fontId="2" fillId="0" borderId="0" xfId="46" applyNumberFormat="1" applyFont="1" applyFill="1" applyBorder="1" applyAlignment="1"/>
    <xf numFmtId="178" fontId="2" fillId="0" borderId="0" xfId="46" applyNumberFormat="1" applyFont="1" applyFill="1" applyBorder="1" applyAlignment="1"/>
    <xf numFmtId="178" fontId="2" fillId="0" borderId="0" xfId="46" applyNumberFormat="1" applyFont="1" applyFill="1" applyBorder="1" applyAlignment="1"/>
    <xf numFmtId="178" fontId="2" fillId="0" borderId="0" xfId="46" applyNumberFormat="1" applyFont="1" applyFill="1" applyBorder="1" applyAlignment="1"/>
    <xf numFmtId="178" fontId="2" fillId="0" borderId="0" xfId="46" applyNumberFormat="1" applyFont="1" applyFill="1" applyBorder="1" applyAlignment="1"/>
    <xf numFmtId="261" fontId="41" fillId="0" borderId="5" xfId="2" applyNumberFormat="1" applyFont="1" applyBorder="1">
      <alignment horizontal="right" vertical="center"/>
    </xf>
    <xf numFmtId="261" fontId="41" fillId="0" borderId="5" xfId="2" applyNumberFormat="1" applyFont="1" applyFill="1" applyBorder="1">
      <alignment horizontal="right" vertical="center"/>
    </xf>
    <xf numFmtId="261" fontId="41" fillId="0" borderId="14" xfId="2" applyNumberFormat="1" applyFont="1" applyBorder="1">
      <alignment horizontal="right" vertical="center"/>
    </xf>
    <xf numFmtId="261" fontId="41" fillId="0" borderId="17" xfId="2" applyNumberFormat="1" applyFont="1" applyBorder="1">
      <alignment horizontal="right" vertical="center"/>
    </xf>
    <xf numFmtId="261" fontId="41" fillId="0" borderId="3" xfId="2" applyNumberFormat="1" applyFont="1" applyBorder="1">
      <alignment horizontal="right" vertical="center"/>
    </xf>
    <xf numFmtId="261" fontId="41" fillId="0" borderId="17" xfId="2" applyNumberFormat="1" applyFont="1" applyFill="1" applyBorder="1">
      <alignment horizontal="right" vertical="center"/>
    </xf>
    <xf numFmtId="261" fontId="60" fillId="0" borderId="3" xfId="2" applyNumberFormat="1" applyFont="1" applyFill="1" applyBorder="1">
      <alignment horizontal="right" vertical="center"/>
    </xf>
    <xf numFmtId="261" fontId="41" fillId="0" borderId="3" xfId="2" applyNumberFormat="1" applyFont="1" applyFill="1" applyBorder="1">
      <alignment horizontal="right" vertical="center"/>
    </xf>
    <xf numFmtId="0" fontId="160" fillId="0" borderId="0" xfId="75" applyFont="1" applyAlignment="1">
      <alignment vertical="center" wrapText="1"/>
    </xf>
    <xf numFmtId="262" fontId="160" fillId="0" borderId="0" xfId="75" applyNumberFormat="1" applyFont="1" applyAlignment="1">
      <alignment vertical="center" wrapText="1"/>
    </xf>
    <xf numFmtId="261" fontId="69" fillId="0" borderId="14" xfId="2" applyNumberFormat="1" applyFont="1" applyFill="1" applyBorder="1">
      <alignment horizontal="right" vertical="center"/>
    </xf>
    <xf numFmtId="261" fontId="69" fillId="0" borderId="0" xfId="2" applyNumberFormat="1" applyFont="1" applyFill="1" applyBorder="1">
      <alignment horizontal="right" vertical="center"/>
    </xf>
    <xf numFmtId="261" fontId="69" fillId="0" borderId="13" xfId="2" applyNumberFormat="1" applyFont="1" applyFill="1" applyBorder="1">
      <alignment horizontal="right" vertical="center"/>
    </xf>
    <xf numFmtId="261" fontId="69" fillId="0" borderId="6" xfId="2" applyNumberFormat="1" applyFont="1" applyFill="1" applyBorder="1">
      <alignment horizontal="right" vertical="center"/>
    </xf>
    <xf numFmtId="261" fontId="69" fillId="0" borderId="1" xfId="2" applyNumberFormat="1" applyFont="1" applyFill="1" applyBorder="1">
      <alignment horizontal="right" vertical="center"/>
    </xf>
    <xf numFmtId="261" fontId="69" fillId="0" borderId="17" xfId="2" applyNumberFormat="1" applyFont="1" applyFill="1" applyBorder="1">
      <alignment horizontal="right" vertical="center"/>
    </xf>
    <xf numFmtId="261" fontId="69" fillId="0" borderId="10" xfId="2" applyNumberFormat="1" applyFont="1" applyFill="1" applyBorder="1">
      <alignment horizontal="right" vertical="center"/>
    </xf>
    <xf numFmtId="261" fontId="69" fillId="0" borderId="2" xfId="2" applyNumberFormat="1" applyFont="1" applyFill="1" applyBorder="1">
      <alignment horizontal="right" vertical="center"/>
    </xf>
    <xf numFmtId="261" fontId="69" fillId="0" borderId="3" xfId="2" applyNumberFormat="1" applyFont="1" applyFill="1" applyBorder="1">
      <alignment horizontal="right" vertical="center"/>
    </xf>
    <xf numFmtId="261" fontId="69" fillId="0" borderId="4" xfId="2" applyNumberFormat="1" applyFont="1" applyFill="1" applyBorder="1">
      <alignment horizontal="right" vertical="center"/>
    </xf>
    <xf numFmtId="261" fontId="70" fillId="0" borderId="2" xfId="2" applyNumberFormat="1" applyFont="1" applyFill="1" applyBorder="1">
      <alignment horizontal="right" vertical="center"/>
    </xf>
    <xf numFmtId="261" fontId="70" fillId="0" borderId="1" xfId="2" applyNumberFormat="1" applyFont="1" applyFill="1" applyBorder="1">
      <alignment horizontal="right" vertical="center"/>
    </xf>
    <xf numFmtId="261" fontId="70" fillId="0" borderId="3" xfId="2" applyNumberFormat="1" applyFont="1" applyFill="1" applyBorder="1">
      <alignment horizontal="right" vertical="center"/>
    </xf>
    <xf numFmtId="261" fontId="70" fillId="0" borderId="10" xfId="2" applyNumberFormat="1" applyFont="1" applyFill="1" applyBorder="1">
      <alignment horizontal="right" vertical="center"/>
    </xf>
    <xf numFmtId="261" fontId="70" fillId="0" borderId="4" xfId="2" applyNumberFormat="1" applyFont="1" applyFill="1" applyBorder="1">
      <alignment horizontal="right" vertical="center"/>
    </xf>
    <xf numFmtId="261" fontId="69" fillId="0" borderId="5" xfId="2" applyNumberFormat="1" applyFont="1" applyFill="1" applyBorder="1">
      <alignment horizontal="right" vertical="center"/>
    </xf>
    <xf numFmtId="261" fontId="69" fillId="0" borderId="12" xfId="2" applyNumberFormat="1" applyFont="1" applyFill="1" applyBorder="1">
      <alignment horizontal="right" vertical="center"/>
    </xf>
    <xf numFmtId="261" fontId="69" fillId="0" borderId="8" xfId="2" applyNumberFormat="1" applyFont="1" applyFill="1" applyBorder="1">
      <alignment horizontal="right" vertical="center"/>
    </xf>
    <xf numFmtId="261" fontId="41" fillId="0" borderId="13" xfId="2" applyNumberFormat="1" applyFont="1" applyFill="1" applyBorder="1">
      <alignment horizontal="right" vertical="center"/>
    </xf>
    <xf numFmtId="261" fontId="60" fillId="0" borderId="14" xfId="2" applyNumberFormat="1" applyFont="1" applyFill="1" applyBorder="1">
      <alignment horizontal="right" vertical="center"/>
    </xf>
    <xf numFmtId="261" fontId="41" fillId="0" borderId="14" xfId="2" applyNumberFormat="1" applyFont="1" applyFill="1" applyBorder="1">
      <alignment horizontal="right" vertical="center"/>
    </xf>
    <xf numFmtId="200" fontId="6" fillId="0" borderId="6" xfId="1" applyNumberFormat="1" applyFont="1" applyFill="1" applyBorder="1" applyAlignment="1"/>
    <xf numFmtId="199" fontId="6" fillId="0" borderId="6" xfId="85" applyNumberFormat="1" applyFont="1" applyFill="1" applyBorder="1" applyAlignment="1">
      <alignment horizontal="center"/>
    </xf>
    <xf numFmtId="0" fontId="6" fillId="0" borderId="6" xfId="3" applyFont="1" applyFill="1" applyBorder="1" applyAlignment="1">
      <alignment horizontal="center"/>
    </xf>
    <xf numFmtId="0" fontId="13" fillId="0" borderId="0" xfId="3" applyFill="1" applyAlignment="1"/>
    <xf numFmtId="0" fontId="0" fillId="0" borderId="0" xfId="0"/>
    <xf numFmtId="0" fontId="30" fillId="0" borderId="0" xfId="50" applyAlignment="1"/>
    <xf numFmtId="199" fontId="6" fillId="0" borderId="6" xfId="85" applyNumberFormat="1" applyFont="1" applyFill="1" applyBorder="1" applyAlignment="1">
      <alignment horizontal="center"/>
    </xf>
    <xf numFmtId="188" fontId="6" fillId="0" borderId="0" xfId="1" quotePrefix="1" applyNumberFormat="1" applyFont="1" applyFill="1" applyBorder="1" applyAlignment="1">
      <alignment horizontal="right"/>
    </xf>
    <xf numFmtId="183" fontId="6" fillId="0" borderId="0" xfId="46" applyNumberFormat="1" applyFont="1" applyFill="1" applyBorder="1" applyAlignment="1">
      <alignment horizontal="right"/>
    </xf>
    <xf numFmtId="188" fontId="5" fillId="0" borderId="1" xfId="1" applyNumberFormat="1" applyFont="1" applyFill="1" applyBorder="1" applyAlignment="1"/>
    <xf numFmtId="0" fontId="1" fillId="0" borderId="0" xfId="1" applyFill="1" applyAlignment="1"/>
    <xf numFmtId="0" fontId="0" fillId="0" borderId="0" xfId="0" applyAlignment="1"/>
    <xf numFmtId="188" fontId="6" fillId="0" borderId="0" xfId="1" applyNumberFormat="1" applyFont="1" applyFill="1" applyBorder="1" applyAlignment="1"/>
    <xf numFmtId="188" fontId="6" fillId="0" borderId="5" xfId="1" applyNumberFormat="1" applyFont="1" applyFill="1" applyBorder="1" applyAlignment="1"/>
    <xf numFmtId="0" fontId="26" fillId="0" borderId="0" xfId="46" applyFill="1" applyAlignment="1"/>
    <xf numFmtId="0" fontId="0" fillId="0" borderId="0" xfId="0" applyAlignment="1"/>
    <xf numFmtId="199" fontId="6" fillId="0" borderId="0" xfId="85" applyNumberFormat="1" applyFont="1" applyFill="1" applyBorder="1" applyAlignment="1">
      <alignment horizontal="center"/>
    </xf>
    <xf numFmtId="188" fontId="6" fillId="0" borderId="0" xfId="1" applyNumberFormat="1" applyFont="1" applyFill="1" applyBorder="1" applyAlignment="1"/>
    <xf numFmtId="183" fontId="6" fillId="0" borderId="0" xfId="46" applyNumberFormat="1" applyFont="1" applyFill="1" applyBorder="1" applyAlignment="1"/>
    <xf numFmtId="188" fontId="26" fillId="0" borderId="0" xfId="46" applyNumberFormat="1" applyFill="1" applyAlignment="1"/>
    <xf numFmtId="188" fontId="6" fillId="0" borderId="1" xfId="1" applyNumberFormat="1" applyFont="1" applyFill="1" applyBorder="1" applyAlignment="1"/>
    <xf numFmtId="188" fontId="5" fillId="0" borderId="0" xfId="1" applyNumberFormat="1" applyFont="1" applyFill="1" applyBorder="1" applyAlignment="1">
      <alignment horizontal="right"/>
    </xf>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8" fontId="6" fillId="0" borderId="5" xfId="1" applyNumberFormat="1" applyFont="1" applyFill="1" applyBorder="1" applyAlignment="1"/>
    <xf numFmtId="183" fontId="6" fillId="0" borderId="0" xfId="1" applyNumberFormat="1" applyFont="1" applyFill="1" applyBorder="1" applyAlignment="1"/>
    <xf numFmtId="188" fontId="5" fillId="0" borderId="0" xfId="1" applyNumberFormat="1" applyFont="1" applyFill="1" applyBorder="1" applyAlignment="1"/>
    <xf numFmtId="0" fontId="15" fillId="0" borderId="0" xfId="46" applyFont="1" applyFill="1" applyAlignment="1"/>
    <xf numFmtId="188" fontId="6" fillId="0" borderId="0" xfId="46" applyNumberFormat="1" applyFont="1" applyFill="1" applyBorder="1" applyAlignment="1">
      <alignment horizontal="right"/>
    </xf>
    <xf numFmtId="183" fontId="5" fillId="0" borderId="0" xfId="1" applyNumberFormat="1" applyFont="1" applyFill="1" applyBorder="1" applyAlignment="1"/>
    <xf numFmtId="188" fontId="54" fillId="0" borderId="5" xfId="1" applyNumberFormat="1" applyFont="1" applyFill="1" applyBorder="1" applyAlignment="1"/>
    <xf numFmtId="188" fontId="54" fillId="0" borderId="0" xfId="1" applyNumberFormat="1" applyFont="1" applyFill="1" applyBorder="1" applyAlignment="1"/>
    <xf numFmtId="3" fontId="6" fillId="0" borderId="0" xfId="141" applyNumberFormat="1" applyFont="1"/>
    <xf numFmtId="3" fontId="6" fillId="0" borderId="0" xfId="141" applyNumberFormat="1" applyFont="1" applyFill="1" applyBorder="1"/>
    <xf numFmtId="258" fontId="6" fillId="0" borderId="0" xfId="141" applyNumberFormat="1" applyFont="1" applyFill="1" applyBorder="1"/>
    <xf numFmtId="0" fontId="6" fillId="0" borderId="0" xfId="141" applyFont="1" applyFill="1" applyBorder="1"/>
    <xf numFmtId="0" fontId="6" fillId="0" borderId="0" xfId="141" applyFont="1" applyFill="1"/>
    <xf numFmtId="170" fontId="6" fillId="0" borderId="1" xfId="1" applyNumberFormat="1" applyFont="1" applyFill="1" applyBorder="1" applyAlignment="1"/>
    <xf numFmtId="170" fontId="6" fillId="0" borderId="0" xfId="1" applyNumberFormat="1" applyFont="1" applyFill="1" applyBorder="1" applyAlignment="1"/>
    <xf numFmtId="188" fontId="6" fillId="0" borderId="5" xfId="1" quotePrefix="1" applyNumberFormat="1" applyFont="1" applyFill="1" applyBorder="1" applyAlignment="1"/>
    <xf numFmtId="188" fontId="5" fillId="0" borderId="5" xfId="1" applyNumberFormat="1" applyFont="1" applyFill="1" applyBorder="1" applyAlignment="1"/>
    <xf numFmtId="170" fontId="5" fillId="0" borderId="0" xfId="1" applyNumberFormat="1" applyFont="1" applyFill="1" applyBorder="1" applyAlignment="1"/>
    <xf numFmtId="188" fontId="5" fillId="0" borderId="14" xfId="1" applyNumberFormat="1" applyFont="1" applyFill="1" applyBorder="1" applyAlignment="1"/>
    <xf numFmtId="200" fontId="5" fillId="0" borderId="0" xfId="1" applyNumberFormat="1" applyFont="1" applyFill="1" applyBorder="1" applyAlignment="1">
      <alignment horizontal="right"/>
    </xf>
    <xf numFmtId="200" fontId="6" fillId="0" borderId="0" xfId="1" applyNumberFormat="1" applyFont="1" applyFill="1" applyBorder="1" applyAlignment="1">
      <alignment horizontal="right"/>
    </xf>
    <xf numFmtId="188" fontId="6" fillId="0" borderId="0" xfId="1" applyNumberFormat="1" applyFont="1" applyFill="1" applyBorder="1" applyAlignment="1"/>
    <xf numFmtId="200" fontId="6" fillId="0" borderId="0" xfId="1" applyNumberFormat="1" applyFont="1" applyFill="1" applyBorder="1" applyAlignment="1"/>
    <xf numFmtId="188" fontId="5" fillId="0" borderId="1" xfId="1" applyNumberFormat="1" applyFont="1" applyFill="1" applyBorder="1" applyAlignment="1">
      <alignment horizontal="right"/>
    </xf>
    <xf numFmtId="188" fontId="6" fillId="0" borderId="14" xfId="1" applyNumberFormat="1" applyFont="1" applyFill="1" applyBorder="1" applyAlignment="1"/>
    <xf numFmtId="188" fontId="6" fillId="0" borderId="5" xfId="1" applyNumberFormat="1" applyFont="1" applyFill="1" applyBorder="1" applyAlignment="1"/>
    <xf numFmtId="200" fontId="5" fillId="0" borderId="0" xfId="1" applyNumberFormat="1" applyFont="1" applyFill="1" applyBorder="1" applyAlignment="1"/>
    <xf numFmtId="259" fontId="13" fillId="0" borderId="0" xfId="3" applyNumberFormat="1" applyFill="1" applyAlignment="1"/>
    <xf numFmtId="3" fontId="30" fillId="0" borderId="0" xfId="50" applyNumberFormat="1" applyAlignment="1"/>
    <xf numFmtId="172" fontId="30" fillId="0" borderId="0" xfId="50" applyNumberFormat="1" applyAlignment="1"/>
    <xf numFmtId="264" fontId="30" fillId="0" borderId="0" xfId="832" applyNumberFormat="1" applyFont="1" applyAlignment="1"/>
    <xf numFmtId="0" fontId="4" fillId="0" borderId="6" xfId="46" applyFont="1" applyBorder="1" applyAlignment="1"/>
    <xf numFmtId="0" fontId="162" fillId="0" borderId="0" xfId="3" applyFont="1" applyFill="1" applyAlignment="1"/>
    <xf numFmtId="0" fontId="162" fillId="0" borderId="0" xfId="3" applyFont="1" applyFill="1" applyBorder="1" applyAlignment="1"/>
    <xf numFmtId="0" fontId="13" fillId="0" borderId="0" xfId="3" applyFill="1" applyAlignment="1">
      <alignment vertical="top"/>
    </xf>
    <xf numFmtId="200" fontId="6" fillId="0" borderId="1" xfId="1" applyNumberFormat="1" applyFont="1" applyFill="1" applyBorder="1" applyAlignment="1"/>
    <xf numFmtId="200" fontId="120" fillId="0" borderId="0" xfId="1" applyNumberFormat="1" applyFont="1" applyFill="1" applyBorder="1" applyAlignment="1"/>
    <xf numFmtId="265" fontId="6" fillId="0" borderId="0" xfId="1" applyNumberFormat="1" applyFont="1" applyFill="1" applyBorder="1" applyAlignment="1"/>
    <xf numFmtId="266" fontId="13" fillId="0" borderId="0" xfId="832" applyNumberFormat="1" applyFont="1" applyFill="1" applyAlignment="1"/>
    <xf numFmtId="267" fontId="0" fillId="0" borderId="0" xfId="0" applyNumberFormat="1"/>
    <xf numFmtId="165" fontId="15" fillId="0" borderId="0" xfId="832" applyFont="1" applyFill="1" applyAlignment="1"/>
    <xf numFmtId="165" fontId="1" fillId="0" borderId="0" xfId="832" applyFont="1" applyFill="1" applyAlignment="1"/>
    <xf numFmtId="268" fontId="12" fillId="0" borderId="0" xfId="832" applyNumberFormat="1" applyFont="1" applyAlignment="1">
      <alignment horizontal="left" vertical="center" wrapText="1"/>
    </xf>
    <xf numFmtId="188" fontId="6" fillId="0" borderId="0" xfId="1" applyNumberFormat="1" applyFont="1" applyFill="1" applyBorder="1" applyAlignment="1"/>
    <xf numFmtId="188" fontId="6" fillId="0" borderId="0" xfId="1" applyNumberFormat="1" applyFont="1" applyFill="1" applyBorder="1" applyAlignment="1">
      <alignment horizontal="right"/>
    </xf>
    <xf numFmtId="188" fontId="6" fillId="0" borderId="5" xfId="1" applyNumberFormat="1" applyFont="1" applyFill="1" applyBorder="1" applyAlignment="1"/>
    <xf numFmtId="188" fontId="1" fillId="0" borderId="0" xfId="1" applyNumberFormat="1" applyFill="1" applyAlignment="1"/>
    <xf numFmtId="0" fontId="163" fillId="0" borderId="0" xfId="1" applyFont="1" applyFill="1" applyAlignment="1"/>
    <xf numFmtId="165" fontId="13" fillId="0" borderId="0" xfId="832" applyFont="1" applyFill="1" applyAlignment="1"/>
    <xf numFmtId="271" fontId="13" fillId="0" borderId="0" xfId="3" applyNumberFormat="1" applyFill="1" applyAlignment="1"/>
    <xf numFmtId="270" fontId="13" fillId="0" borderId="3" xfId="1" applyNumberFormat="1" applyFont="1" applyFill="1" applyBorder="1" applyAlignment="1"/>
    <xf numFmtId="269" fontId="13" fillId="0" borderId="0" xfId="3" applyNumberFormat="1" applyFill="1" applyAlignment="1"/>
    <xf numFmtId="200" fontId="6" fillId="0" borderId="3" xfId="1" applyNumberFormat="1" applyFont="1" applyFill="1" applyBorder="1" applyAlignment="1"/>
    <xf numFmtId="0" fontId="13" fillId="0" borderId="0" xfId="3" applyFill="1" applyAlignment="1"/>
    <xf numFmtId="188" fontId="6" fillId="0" borderId="0" xfId="1" applyNumberFormat="1" applyFont="1" applyFill="1" applyBorder="1" applyAlignment="1"/>
    <xf numFmtId="188" fontId="26" fillId="0" borderId="0" xfId="46" applyNumberFormat="1" applyFill="1" applyAlignment="1"/>
    <xf numFmtId="188" fontId="6" fillId="0" borderId="0" xfId="1" applyNumberFormat="1" applyFont="1" applyFill="1" applyBorder="1" applyAlignment="1">
      <alignment horizontal="right"/>
    </xf>
    <xf numFmtId="188" fontId="6" fillId="0" borderId="5" xfId="1" applyNumberFormat="1" applyFont="1" applyFill="1" applyBorder="1" applyAlignment="1"/>
    <xf numFmtId="188" fontId="15" fillId="0" borderId="0" xfId="1" applyNumberFormat="1" applyFont="1" applyFill="1" applyAlignment="1"/>
    <xf numFmtId="188" fontId="13" fillId="0" borderId="3" xfId="1" applyNumberFormat="1" applyFont="1" applyFill="1" applyBorder="1" applyAlignment="1"/>
    <xf numFmtId="200" fontId="13" fillId="0" borderId="3" xfId="1" applyNumberFormat="1" applyFont="1" applyFill="1" applyBorder="1" applyAlignment="1"/>
    <xf numFmtId="200" fontId="13" fillId="0" borderId="13" xfId="1" applyNumberFormat="1" applyFont="1" applyFill="1" applyBorder="1" applyAlignment="1"/>
    <xf numFmtId="1" fontId="13" fillId="0" borderId="0" xfId="3" applyNumberFormat="1" applyFill="1" applyAlignment="1"/>
    <xf numFmtId="263" fontId="30" fillId="0" borderId="0" xfId="50" applyNumberFormat="1" applyAlignment="1"/>
    <xf numFmtId="268" fontId="6" fillId="0" borderId="0" xfId="832" applyNumberFormat="1" applyFont="1" applyFill="1" applyBorder="1" applyAlignment="1"/>
    <xf numFmtId="272" fontId="41" fillId="3" borderId="0" xfId="2" applyNumberFormat="1" applyFont="1" applyFill="1" applyBorder="1">
      <alignment horizontal="right" vertical="center"/>
    </xf>
    <xf numFmtId="272" fontId="41" fillId="0" borderId="0" xfId="2" applyNumberFormat="1" applyFont="1" applyBorder="1">
      <alignment horizontal="right" vertical="center"/>
    </xf>
    <xf numFmtId="272" fontId="41" fillId="0" borderId="0" xfId="2" applyNumberFormat="1" applyFont="1" applyFill="1" applyBorder="1">
      <alignment horizontal="right" vertical="center"/>
    </xf>
    <xf numFmtId="272" fontId="41" fillId="0" borderId="2" xfId="2" applyNumberFormat="1" applyFont="1" applyBorder="1">
      <alignment horizontal="right" vertical="center"/>
    </xf>
    <xf numFmtId="272" fontId="12" fillId="2" borderId="14" xfId="14" applyNumberFormat="1" applyFont="1" applyBorder="1">
      <alignment horizontal="right" vertical="center"/>
    </xf>
    <xf numFmtId="272" fontId="12" fillId="2" borderId="0" xfId="14" applyNumberFormat="1" applyFont="1" applyBorder="1">
      <alignment horizontal="right" vertical="center"/>
    </xf>
    <xf numFmtId="272" fontId="41" fillId="2" borderId="6" xfId="2" applyNumberFormat="1" applyFont="1" applyFill="1" applyBorder="1">
      <alignment horizontal="right" vertical="center"/>
    </xf>
    <xf numFmtId="272" fontId="12" fillId="2" borderId="0" xfId="14" applyNumberFormat="1" applyFont="1">
      <alignment horizontal="right" vertical="center"/>
    </xf>
    <xf numFmtId="272" fontId="41" fillId="2" borderId="0" xfId="2" applyNumberFormat="1" applyFont="1" applyFill="1" applyBorder="1">
      <alignment horizontal="right" vertical="center"/>
    </xf>
    <xf numFmtId="272" fontId="41" fillId="2" borderId="11" xfId="2" applyNumberFormat="1" applyFont="1" applyFill="1" applyBorder="1">
      <alignment horizontal="right" vertical="center"/>
    </xf>
    <xf numFmtId="272" fontId="41" fillId="0" borderId="11" xfId="2" applyNumberFormat="1" applyFont="1" applyBorder="1">
      <alignment horizontal="right" vertical="center"/>
    </xf>
    <xf numFmtId="272" fontId="41" fillId="4" borderId="5" xfId="2" applyNumberFormat="1" applyFont="1" applyFill="1" applyBorder="1">
      <alignment horizontal="right" vertical="center"/>
    </xf>
    <xf numFmtId="272" fontId="41" fillId="4" borderId="6" xfId="2" applyNumberFormat="1" applyFont="1" applyFill="1" applyBorder="1">
      <alignment horizontal="right" vertical="center"/>
    </xf>
    <xf numFmtId="272" fontId="41" fillId="0" borderId="6" xfId="2" applyNumberFormat="1" applyFont="1" applyBorder="1">
      <alignment horizontal="right" vertical="center"/>
    </xf>
    <xf numFmtId="272" fontId="41" fillId="4" borderId="0" xfId="2" applyNumberFormat="1" applyFont="1" applyFill="1" applyBorder="1">
      <alignment horizontal="right" vertical="center"/>
    </xf>
    <xf numFmtId="272" fontId="41" fillId="0" borderId="6" xfId="2" applyNumberFormat="1" applyFont="1" applyFill="1" applyBorder="1">
      <alignment horizontal="right" vertical="center"/>
    </xf>
    <xf numFmtId="272" fontId="41" fillId="3" borderId="6" xfId="2" applyNumberFormat="1" applyFont="1" applyFill="1" applyBorder="1">
      <alignment horizontal="right" vertical="center"/>
    </xf>
    <xf numFmtId="272" fontId="41" fillId="0" borderId="10" xfId="2" applyNumberFormat="1" applyFont="1" applyBorder="1" applyAlignment="1">
      <alignment vertical="center"/>
    </xf>
    <xf numFmtId="272" fontId="41" fillId="0" borderId="2" xfId="2" applyNumberFormat="1" applyFont="1" applyFill="1" applyBorder="1">
      <alignment horizontal="right" vertical="center"/>
    </xf>
    <xf numFmtId="272" fontId="41" fillId="0" borderId="4" xfId="2" applyNumberFormat="1" applyFont="1" applyBorder="1">
      <alignment horizontal="right" vertical="center"/>
    </xf>
    <xf numFmtId="272" fontId="41" fillId="0" borderId="10" xfId="2" applyNumberFormat="1" applyFont="1" applyBorder="1">
      <alignment horizontal="right" vertical="center"/>
    </xf>
    <xf numFmtId="272" fontId="41" fillId="4" borderId="2" xfId="2" applyNumberFormat="1" applyFont="1" applyFill="1" applyBorder="1">
      <alignment horizontal="right" vertical="center"/>
    </xf>
    <xf numFmtId="272" fontId="41" fillId="2" borderId="4" xfId="2" applyNumberFormat="1" applyFont="1" applyFill="1" applyBorder="1">
      <alignment horizontal="right" vertical="center"/>
    </xf>
    <xf numFmtId="272" fontId="41" fillId="2" borderId="2" xfId="2" applyNumberFormat="1" applyFont="1" applyFill="1" applyBorder="1">
      <alignment horizontal="right" vertical="center"/>
    </xf>
    <xf numFmtId="272" fontId="41" fillId="0" borderId="5" xfId="2" applyNumberFormat="1" applyFont="1" applyFill="1" applyBorder="1">
      <alignment horizontal="right" vertical="center"/>
    </xf>
    <xf numFmtId="272" fontId="41" fillId="0" borderId="5" xfId="2" applyNumberFormat="1" applyFont="1" applyBorder="1">
      <alignment horizontal="right" vertical="center"/>
    </xf>
    <xf numFmtId="272" fontId="41" fillId="2" borderId="7" xfId="2" applyNumberFormat="1" applyFont="1" applyFill="1" applyBorder="1">
      <alignment horizontal="right" vertical="center"/>
    </xf>
    <xf numFmtId="272" fontId="60" fillId="0" borderId="10" xfId="2" applyNumberFormat="1" applyFont="1" applyBorder="1">
      <alignment horizontal="right" vertical="center"/>
    </xf>
    <xf numFmtId="272" fontId="60" fillId="0" borderId="2" xfId="2" applyNumberFormat="1" applyFont="1" applyFill="1" applyBorder="1">
      <alignment horizontal="right" vertical="center"/>
    </xf>
    <xf numFmtId="272" fontId="60" fillId="0" borderId="4" xfId="2" applyNumberFormat="1" applyFont="1" applyBorder="1">
      <alignment horizontal="right" vertical="center"/>
    </xf>
    <xf numFmtId="272" fontId="60" fillId="0" borderId="2" xfId="2" applyNumberFormat="1" applyFont="1" applyBorder="1">
      <alignment horizontal="right" vertical="center"/>
    </xf>
    <xf numFmtId="272" fontId="60" fillId="2" borderId="2" xfId="2" applyNumberFormat="1" applyFont="1" applyFill="1" applyBorder="1">
      <alignment horizontal="right" vertical="center"/>
    </xf>
    <xf numFmtId="272" fontId="41" fillId="3" borderId="5" xfId="2" applyNumberFormat="1" applyFont="1" applyFill="1" applyBorder="1">
      <alignment horizontal="right" vertical="center"/>
    </xf>
    <xf numFmtId="272" fontId="156" fillId="3" borderId="5" xfId="2" applyNumberFormat="1" applyFont="1" applyFill="1" applyBorder="1">
      <alignment horizontal="right" vertical="center"/>
    </xf>
    <xf numFmtId="272" fontId="12" fillId="0" borderId="0" xfId="14" applyNumberFormat="1" applyFont="1" applyFill="1">
      <alignment horizontal="right" vertical="center"/>
    </xf>
    <xf numFmtId="272" fontId="12" fillId="0" borderId="9" xfId="14" applyNumberFormat="1" applyFont="1" applyFill="1" applyBorder="1">
      <alignment horizontal="right" vertical="center"/>
    </xf>
    <xf numFmtId="272" fontId="41" fillId="0" borderId="10" xfId="2" applyNumberFormat="1" applyFont="1" applyFill="1" applyBorder="1">
      <alignment horizontal="right" vertical="center"/>
    </xf>
    <xf numFmtId="272" fontId="12" fillId="0" borderId="2" xfId="14" applyNumberFormat="1" applyFont="1" applyFill="1" applyBorder="1">
      <alignment horizontal="right" vertical="center"/>
    </xf>
    <xf numFmtId="272" fontId="41" fillId="0" borderId="4" xfId="2" applyNumberFormat="1" applyFont="1" applyFill="1" applyBorder="1">
      <alignment horizontal="right" vertical="center"/>
    </xf>
    <xf numFmtId="272" fontId="41" fillId="4" borderId="4" xfId="2" applyNumberFormat="1" applyFont="1" applyFill="1" applyBorder="1">
      <alignment horizontal="right" vertical="center"/>
    </xf>
    <xf numFmtId="272" fontId="12" fillId="2" borderId="10" xfId="17" applyNumberFormat="1" applyFont="1" applyBorder="1">
      <alignment horizontal="right" vertical="center"/>
    </xf>
    <xf numFmtId="272" fontId="12" fillId="2" borderId="2" xfId="14" applyNumberFormat="1" applyFont="1" applyBorder="1">
      <alignment horizontal="right" vertical="center"/>
    </xf>
    <xf numFmtId="272" fontId="41" fillId="2" borderId="10" xfId="2" applyNumberFormat="1" applyFont="1" applyFill="1" applyBorder="1">
      <alignment horizontal="right" vertical="center"/>
    </xf>
    <xf numFmtId="272" fontId="12" fillId="2" borderId="1" xfId="14" applyNumberFormat="1" applyFont="1" applyBorder="1">
      <alignment horizontal="right" vertical="center"/>
    </xf>
    <xf numFmtId="272" fontId="41" fillId="2" borderId="1" xfId="2" applyNumberFormat="1" applyFont="1" applyFill="1" applyBorder="1">
      <alignment horizontal="right" vertical="center"/>
    </xf>
    <xf numFmtId="272" fontId="41" fillId="0" borderId="11" xfId="2" applyNumberFormat="1" applyFont="1" applyFill="1" applyBorder="1">
      <alignment horizontal="right" vertical="center"/>
    </xf>
    <xf numFmtId="272" fontId="41" fillId="0" borderId="1" xfId="2" applyNumberFormat="1" applyFont="1" applyFill="1" applyBorder="1">
      <alignment horizontal="right" vertical="center"/>
    </xf>
    <xf numFmtId="272" fontId="41" fillId="0" borderId="1" xfId="2" applyNumberFormat="1" applyFont="1" applyBorder="1">
      <alignment horizontal="right" vertical="center"/>
    </xf>
    <xf numFmtId="272" fontId="41" fillId="3" borderId="4" xfId="2" applyNumberFormat="1" applyFont="1" applyFill="1" applyBorder="1">
      <alignment horizontal="right" vertical="center"/>
    </xf>
    <xf numFmtId="201" fontId="41" fillId="2" borderId="9" xfId="2" applyNumberFormat="1" applyFont="1" applyFill="1" applyBorder="1">
      <alignment horizontal="right" vertical="center"/>
    </xf>
    <xf numFmtId="201" fontId="41" fillId="0" borderId="2" xfId="2" applyNumberFormat="1" applyFont="1" applyFill="1" applyBorder="1">
      <alignment horizontal="right" vertical="center"/>
    </xf>
    <xf numFmtId="201" fontId="41" fillId="2" borderId="2" xfId="2" applyNumberFormat="1" applyFont="1" applyFill="1" applyBorder="1">
      <alignment horizontal="right" vertical="center"/>
    </xf>
    <xf numFmtId="272" fontId="41" fillId="3" borderId="2" xfId="2" applyNumberFormat="1" applyFont="1" applyFill="1" applyBorder="1">
      <alignment horizontal="right" vertical="center"/>
    </xf>
    <xf numFmtId="272" fontId="12" fillId="2" borderId="2" xfId="17" applyNumberFormat="1" applyFont="1" applyBorder="1">
      <alignment horizontal="right" vertical="center"/>
    </xf>
    <xf numFmtId="272" fontId="12" fillId="2" borderId="4" xfId="14" applyNumberFormat="1" applyFont="1" applyBorder="1">
      <alignment horizontal="right" vertical="center"/>
    </xf>
    <xf numFmtId="272" fontId="41" fillId="2" borderId="9" xfId="2" applyNumberFormat="1" applyFont="1" applyFill="1" applyBorder="1">
      <alignment horizontal="right" vertical="center"/>
    </xf>
    <xf numFmtId="272" fontId="60" fillId="0" borderId="4" xfId="2" applyNumberFormat="1" applyFont="1" applyFill="1" applyBorder="1">
      <alignment horizontal="right" vertical="center"/>
    </xf>
    <xf numFmtId="272" fontId="60" fillId="2" borderId="2" xfId="14" applyNumberFormat="1" applyFont="1" applyBorder="1">
      <alignment horizontal="right" vertical="center"/>
    </xf>
    <xf numFmtId="272" fontId="67" fillId="2" borderId="2" xfId="2" applyNumberFormat="1" applyFont="1" applyFill="1" applyBorder="1">
      <alignment horizontal="right" vertical="center"/>
    </xf>
    <xf numFmtId="272" fontId="41" fillId="4" borderId="10" xfId="2" applyNumberFormat="1" applyFont="1" applyFill="1" applyBorder="1">
      <alignment horizontal="right" vertical="center"/>
    </xf>
    <xf numFmtId="272" fontId="12" fillId="2" borderId="10" xfId="14" applyNumberFormat="1" applyFont="1" applyBorder="1">
      <alignment horizontal="right" vertical="center"/>
    </xf>
    <xf numFmtId="272" fontId="12" fillId="2" borderId="0" xfId="19" applyNumberFormat="1" applyFont="1" applyBorder="1">
      <alignment horizontal="right" vertical="center"/>
    </xf>
    <xf numFmtId="272" fontId="41" fillId="0" borderId="7" xfId="2" applyNumberFormat="1" applyFont="1" applyBorder="1">
      <alignment horizontal="right" vertical="center"/>
    </xf>
    <xf numFmtId="272" fontId="12" fillId="2" borderId="2" xfId="19" applyNumberFormat="1" applyFont="1" applyBorder="1">
      <alignment horizontal="right" vertical="center"/>
    </xf>
    <xf numFmtId="178" fontId="2" fillId="0" borderId="0" xfId="46" applyNumberFormat="1" applyFont="1" applyFill="1" applyBorder="1" applyAlignment="1">
      <alignment horizontal="left" vertical="top"/>
    </xf>
    <xf numFmtId="178" fontId="164" fillId="0" borderId="0" xfId="46" applyNumberFormat="1" applyFont="1" applyFill="1" applyBorder="1" applyAlignment="1"/>
    <xf numFmtId="0" fontId="164" fillId="0" borderId="0" xfId="3" applyFont="1" applyFill="1" applyBorder="1" applyAlignment="1">
      <alignment horizontal="center"/>
    </xf>
    <xf numFmtId="0" fontId="52" fillId="0" borderId="0" xfId="3" applyFont="1" applyFill="1" applyAlignment="1"/>
    <xf numFmtId="0" fontId="52" fillId="0" borderId="0" xfId="3" applyFont="1" applyFill="1" applyBorder="1" applyAlignment="1"/>
    <xf numFmtId="0" fontId="2" fillId="0" borderId="0" xfId="50" applyFont="1" applyFill="1" applyBorder="1" applyAlignment="1"/>
    <xf numFmtId="272" fontId="60" fillId="0" borderId="10" xfId="2" applyNumberFormat="1" applyFont="1" applyFill="1" applyBorder="1">
      <alignment horizontal="right" vertical="center"/>
    </xf>
    <xf numFmtId="0" fontId="13" fillId="0" borderId="0" xfId="46" applyFont="1" applyFill="1" applyBorder="1" applyAlignment="1"/>
    <xf numFmtId="0" fontId="13" fillId="0" borderId="9" xfId="46" applyFont="1" applyFill="1" applyBorder="1" applyAlignment="1"/>
    <xf numFmtId="188" fontId="6" fillId="0" borderId="6" xfId="1" applyNumberFormat="1" applyFont="1" applyFill="1" applyBorder="1" applyAlignment="1"/>
    <xf numFmtId="200" fontId="5" fillId="0" borderId="6" xfId="1" applyNumberFormat="1" applyFont="1" applyFill="1" applyBorder="1" applyAlignment="1"/>
    <xf numFmtId="200" fontId="6" fillId="0" borderId="6" xfId="1" applyNumberFormat="1" applyFont="1" applyFill="1" applyBorder="1" applyAlignment="1">
      <alignment horizontal="right"/>
    </xf>
    <xf numFmtId="188" fontId="6" fillId="0" borderId="0" xfId="1" applyNumberFormat="1" applyFont="1" applyFill="1" applyBorder="1" applyAlignment="1"/>
    <xf numFmtId="188" fontId="6" fillId="0" borderId="1" xfId="1" applyNumberFormat="1" applyFont="1" applyFill="1" applyBorder="1" applyAlignment="1"/>
    <xf numFmtId="188" fontId="5" fillId="0" borderId="0" xfId="1" applyNumberFormat="1" applyFont="1" applyFill="1" applyBorder="1" applyAlignment="1"/>
    <xf numFmtId="188" fontId="6" fillId="0" borderId="0" xfId="1" applyNumberFormat="1" applyFont="1" applyFill="1" applyBorder="1" applyAlignment="1"/>
    <xf numFmtId="188" fontId="5" fillId="0" borderId="1" xfId="1" applyNumberFormat="1" applyFont="1" applyFill="1" applyBorder="1" applyAlignment="1"/>
    <xf numFmtId="188" fontId="6" fillId="0" borderId="0" xfId="1" applyNumberFormat="1" applyFont="1" applyFill="1" applyBorder="1" applyAlignment="1"/>
    <xf numFmtId="183" fontId="6" fillId="0" borderId="0" xfId="46" applyNumberFormat="1" applyFont="1" applyFill="1" applyBorder="1" applyAlignment="1">
      <alignment horizontal="right"/>
    </xf>
    <xf numFmtId="188" fontId="5" fillId="0" borderId="1" xfId="1" applyNumberFormat="1" applyFont="1" applyFill="1" applyBorder="1" applyAlignment="1"/>
    <xf numFmtId="0" fontId="1" fillId="0" borderId="0" xfId="1" applyFill="1" applyAlignment="1"/>
    <xf numFmtId="0" fontId="0" fillId="0" borderId="0" xfId="0" applyAlignment="1"/>
    <xf numFmtId="188" fontId="6" fillId="0" borderId="0" xfId="1" applyNumberFormat="1" applyFont="1" applyFill="1" applyBorder="1" applyAlignment="1"/>
    <xf numFmtId="188" fontId="6" fillId="0" borderId="1" xfId="1" applyNumberFormat="1" applyFont="1" applyFill="1" applyBorder="1" applyAlignment="1"/>
    <xf numFmtId="188" fontId="6" fillId="0" borderId="5" xfId="1" applyNumberFormat="1" applyFont="1" applyFill="1" applyBorder="1" applyAlignment="1"/>
    <xf numFmtId="188" fontId="5" fillId="0" borderId="0" xfId="1" applyNumberFormat="1" applyFont="1" applyFill="1" applyBorder="1" applyAlignment="1"/>
    <xf numFmtId="0" fontId="1" fillId="0" borderId="0" xfId="1" applyFill="1" applyAlignment="1"/>
    <xf numFmtId="188" fontId="6" fillId="0" borderId="0" xfId="1" applyNumberFormat="1" applyFont="1" applyFill="1" applyBorder="1" applyAlignment="1"/>
    <xf numFmtId="188" fontId="26" fillId="0" borderId="0" xfId="46" applyNumberFormat="1" applyFill="1" applyAlignment="1"/>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0" fontId="15" fillId="0" borderId="0" xfId="1" applyFont="1" applyFill="1" applyAlignment="1"/>
    <xf numFmtId="188" fontId="5" fillId="0" borderId="1" xfId="1" applyNumberFormat="1" applyFont="1" applyFill="1" applyBorder="1" applyAlignment="1"/>
    <xf numFmtId="189" fontId="6" fillId="0" borderId="0" xfId="1" applyNumberFormat="1" applyFont="1" applyFill="1" applyBorder="1" applyAlignment="1">
      <alignment horizontal="right"/>
    </xf>
    <xf numFmtId="188" fontId="6" fillId="0" borderId="0" xfId="1" applyNumberFormat="1" applyFont="1" applyFill="1" applyBorder="1" applyAlignment="1"/>
    <xf numFmtId="183" fontId="6" fillId="0" borderId="0" xfId="46" applyNumberFormat="1" applyFont="1" applyFill="1" applyBorder="1" applyAlignment="1"/>
    <xf numFmtId="188" fontId="6" fillId="0" borderId="1" xfId="1" applyNumberFormat="1" applyFont="1" applyFill="1" applyBorder="1" applyAlignment="1"/>
    <xf numFmtId="188" fontId="5" fillId="0" borderId="0" xfId="1" applyNumberFormat="1" applyFont="1" applyFill="1" applyBorder="1" applyAlignment="1"/>
    <xf numFmtId="188" fontId="54" fillId="0" borderId="0" xfId="1" applyNumberFormat="1" applyFont="1" applyFill="1" applyBorder="1" applyAlignment="1"/>
    <xf numFmtId="1" fontId="18" fillId="0" borderId="9" xfId="5" applyFont="1" applyBorder="1" applyAlignment="1">
      <alignment horizontal="center" vertical="center"/>
    </xf>
    <xf numFmtId="1" fontId="18" fillId="0" borderId="7" xfId="5" applyFont="1" applyBorder="1" applyAlignment="1">
      <alignment horizontal="center" vertical="center"/>
    </xf>
    <xf numFmtId="261" fontId="69" fillId="0" borderId="11" xfId="2" applyNumberFormat="1" applyFont="1" applyFill="1" applyBorder="1">
      <alignment horizontal="right" vertical="center"/>
    </xf>
    <xf numFmtId="271" fontId="6" fillId="0" borderId="0" xfId="1" applyNumberFormat="1" applyFont="1" applyFill="1" applyBorder="1" applyAlignment="1"/>
    <xf numFmtId="188" fontId="4" fillId="0" borderId="0" xfId="46" applyNumberFormat="1" applyFont="1" applyFill="1" applyAlignment="1"/>
    <xf numFmtId="188" fontId="30" fillId="0" borderId="0" xfId="50" applyNumberFormat="1" applyFill="1" applyAlignment="1"/>
    <xf numFmtId="260" fontId="29" fillId="0" borderId="0" xfId="46" applyNumberFormat="1" applyFont="1" applyFill="1" applyAlignment="1"/>
    <xf numFmtId="0" fontId="0" fillId="0" borderId="0" xfId="0"/>
    <xf numFmtId="188" fontId="6" fillId="0" borderId="0" xfId="1" quotePrefix="1" applyNumberFormat="1" applyFont="1" applyFill="1" applyBorder="1" applyAlignment="1"/>
    <xf numFmtId="185" fontId="6" fillId="0" borderId="0" xfId="1" applyNumberFormat="1" applyFont="1" applyFill="1" applyAlignment="1"/>
    <xf numFmtId="183" fontId="13" fillId="0" borderId="0" xfId="3" applyNumberFormat="1" applyFont="1" applyFill="1" applyBorder="1" applyAlignment="1">
      <alignment horizontal="center"/>
    </xf>
    <xf numFmtId="272" fontId="12" fillId="65" borderId="0" xfId="14" applyNumberFormat="1" applyFont="1" applyFill="1">
      <alignment horizontal="right" vertical="center"/>
    </xf>
    <xf numFmtId="272" fontId="41" fillId="65" borderId="6" xfId="2" applyNumberFormat="1" applyFont="1" applyFill="1" applyBorder="1">
      <alignment horizontal="right" vertical="center"/>
    </xf>
    <xf numFmtId="272" fontId="41" fillId="65" borderId="4" xfId="2" applyNumberFormat="1" applyFont="1" applyFill="1" applyBorder="1">
      <alignment horizontal="right" vertical="center"/>
    </xf>
    <xf numFmtId="0" fontId="166" fillId="0" borderId="0" xfId="995"/>
    <xf numFmtId="0" fontId="13" fillId="0" borderId="0" xfId="995" applyFont="1"/>
    <xf numFmtId="196" fontId="8" fillId="0" borderId="0" xfId="995" applyNumberFormat="1" applyFont="1" applyBorder="1"/>
    <xf numFmtId="275" fontId="8" fillId="0" borderId="0" xfId="995" applyNumberFormat="1" applyFont="1" applyBorder="1"/>
    <xf numFmtId="0" fontId="166" fillId="0" borderId="0" xfId="995" applyBorder="1"/>
    <xf numFmtId="0" fontId="8" fillId="0" borderId="0" xfId="995" applyFont="1" applyBorder="1" applyAlignment="1">
      <alignment horizontal="center"/>
    </xf>
    <xf numFmtId="0" fontId="166" fillId="0" borderId="0" xfId="995" applyFill="1" applyBorder="1"/>
    <xf numFmtId="0" fontId="166" fillId="28" borderId="0" xfId="995" applyFill="1" applyBorder="1" applyAlignment="1">
      <alignment horizontal="center" vertical="center"/>
    </xf>
    <xf numFmtId="0" fontId="166" fillId="28" borderId="17" xfId="995" applyFill="1" applyBorder="1" applyAlignment="1">
      <alignment vertical="center"/>
    </xf>
    <xf numFmtId="0" fontId="8" fillId="28" borderId="17" xfId="995" applyFont="1" applyFill="1" applyBorder="1" applyAlignment="1"/>
    <xf numFmtId="0" fontId="8" fillId="28" borderId="0" xfId="995" applyFont="1" applyFill="1" applyBorder="1" applyAlignment="1">
      <alignment horizontal="center"/>
    </xf>
    <xf numFmtId="0" fontId="8" fillId="28" borderId="17" xfId="995" applyFont="1" applyFill="1" applyBorder="1" applyAlignment="1">
      <alignment vertical="center"/>
    </xf>
    <xf numFmtId="0" fontId="8" fillId="28" borderId="0" xfId="995" applyFont="1" applyFill="1" applyBorder="1" applyAlignment="1">
      <alignment horizontal="center" vertical="center"/>
    </xf>
    <xf numFmtId="198" fontId="8" fillId="28" borderId="17" xfId="995" applyNumberFormat="1" applyFont="1" applyFill="1" applyBorder="1" applyAlignment="1">
      <alignment vertical="center"/>
    </xf>
    <xf numFmtId="0" fontId="8" fillId="28" borderId="8" xfId="995" applyFont="1" applyFill="1" applyBorder="1" applyAlignment="1">
      <alignment vertical="center"/>
    </xf>
    <xf numFmtId="0" fontId="8" fillId="28" borderId="9" xfId="995" applyFont="1" applyFill="1" applyBorder="1" applyAlignment="1">
      <alignment horizontal="center" vertical="center"/>
    </xf>
    <xf numFmtId="198" fontId="13" fillId="28" borderId="17" xfId="995" applyNumberFormat="1" applyFont="1" applyFill="1" applyBorder="1" applyAlignment="1">
      <alignment vertical="center"/>
    </xf>
    <xf numFmtId="198" fontId="13" fillId="28" borderId="13" xfId="995" applyNumberFormat="1" applyFont="1" applyFill="1" applyBorder="1" applyAlignment="1">
      <alignment vertical="center"/>
    </xf>
    <xf numFmtId="198" fontId="13" fillId="28" borderId="8" xfId="995" applyNumberFormat="1" applyFont="1" applyFill="1" applyBorder="1" applyAlignment="1">
      <alignment vertical="center"/>
    </xf>
    <xf numFmtId="188" fontId="6" fillId="0" borderId="55" xfId="1" applyNumberFormat="1" applyFont="1" applyFill="1" applyBorder="1" applyAlignment="1"/>
    <xf numFmtId="188" fontId="30" fillId="0" borderId="0" xfId="50" applyNumberFormat="1" applyFill="1" applyAlignment="1">
      <alignment horizontal="centerContinuous"/>
    </xf>
    <xf numFmtId="188" fontId="0" fillId="0" borderId="0" xfId="0" applyNumberFormat="1"/>
    <xf numFmtId="273" fontId="26" fillId="0" borderId="0" xfId="46" applyNumberFormat="1" applyAlignment="1"/>
    <xf numFmtId="280" fontId="5" fillId="0" borderId="0" xfId="1" applyNumberFormat="1" applyFont="1" applyFill="1" applyBorder="1" applyAlignment="1">
      <alignment horizontal="right" indent="1"/>
    </xf>
    <xf numFmtId="200" fontId="6" fillId="0" borderId="0" xfId="1" applyNumberFormat="1" applyFont="1" applyFill="1" applyBorder="1" applyAlignment="1">
      <alignment horizontal="right" indent="1"/>
    </xf>
    <xf numFmtId="279" fontId="1" fillId="0" borderId="0" xfId="3" applyNumberFormat="1" applyFont="1" applyFill="1" applyAlignment="1"/>
    <xf numFmtId="281" fontId="1" fillId="0" borderId="0" xfId="832" applyNumberFormat="1" applyFont="1" applyFill="1" applyAlignment="1"/>
    <xf numFmtId="0" fontId="5" fillId="0" borderId="0" xfId="1" applyFont="1" applyFill="1" applyBorder="1" applyAlignment="1">
      <alignment horizontal="left"/>
    </xf>
    <xf numFmtId="0" fontId="13" fillId="0" borderId="0" xfId="3" applyFill="1" applyAlignment="1">
      <alignment horizontal="right"/>
    </xf>
    <xf numFmtId="272" fontId="41" fillId="0" borderId="10" xfId="2" applyNumberFormat="1" applyFont="1" applyFill="1" applyBorder="1" applyAlignment="1">
      <alignment vertical="center"/>
    </xf>
    <xf numFmtId="261" fontId="69" fillId="65" borderId="6" xfId="2" applyNumberFormat="1" applyFont="1" applyFill="1" applyBorder="1">
      <alignment horizontal="right" vertical="center"/>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261" fontId="69" fillId="2" borderId="0" xfId="2" applyNumberFormat="1" applyFont="1" applyFill="1" applyBorder="1" applyAlignment="1">
      <alignment horizontal="right" vertical="center"/>
    </xf>
    <xf numFmtId="261" fontId="69" fillId="2" borderId="5" xfId="2" applyNumberFormat="1" applyFont="1" applyFill="1" applyBorder="1" applyAlignment="1">
      <alignment horizontal="right" vertical="center"/>
    </xf>
    <xf numFmtId="261" fontId="69" fillId="2" borderId="17" xfId="2" applyNumberFormat="1" applyFont="1" applyFill="1" applyBorder="1" applyAlignment="1">
      <alignment horizontal="right" vertical="center"/>
    </xf>
    <xf numFmtId="261" fontId="69" fillId="2" borderId="6" xfId="2" applyNumberFormat="1" applyFont="1" applyFill="1" applyBorder="1" applyAlignment="1">
      <alignment horizontal="right" vertical="center"/>
    </xf>
    <xf numFmtId="261" fontId="70" fillId="2" borderId="0" xfId="2" applyNumberFormat="1" applyFont="1" applyFill="1" applyBorder="1" applyAlignment="1">
      <alignment horizontal="right" vertical="center"/>
    </xf>
    <xf numFmtId="261" fontId="69" fillId="2" borderId="0" xfId="14" applyNumberFormat="1" applyFont="1" applyFill="1" applyAlignment="1">
      <alignment horizontal="right" vertical="center"/>
    </xf>
    <xf numFmtId="261" fontId="69" fillId="2" borderId="2" xfId="2" applyNumberFormat="1" applyFont="1" applyFill="1" applyBorder="1" applyAlignment="1">
      <alignment horizontal="right" vertical="center"/>
    </xf>
    <xf numFmtId="261" fontId="70" fillId="2" borderId="2" xfId="2" applyNumberFormat="1" applyFont="1" applyFill="1" applyBorder="1" applyAlignment="1">
      <alignment horizontal="right" vertical="center"/>
    </xf>
    <xf numFmtId="261" fontId="69" fillId="2" borderId="5" xfId="14" applyNumberFormat="1" applyFont="1" applyFill="1" applyBorder="1" applyAlignment="1">
      <alignment horizontal="right" vertical="center"/>
    </xf>
    <xf numFmtId="261" fontId="70" fillId="2" borderId="17" xfId="2" applyNumberFormat="1" applyFont="1" applyFill="1" applyBorder="1" applyAlignment="1">
      <alignment horizontal="right" vertical="center"/>
    </xf>
    <xf numFmtId="261" fontId="69" fillId="2" borderId="17" xfId="14" applyNumberFormat="1" applyFont="1" applyFill="1" applyBorder="1" applyAlignment="1">
      <alignment horizontal="right" vertical="center"/>
    </xf>
    <xf numFmtId="261" fontId="69" fillId="2" borderId="3" xfId="17" applyNumberFormat="1" applyFont="1" applyFill="1" applyBorder="1" applyAlignment="1">
      <alignment horizontal="right" vertical="center"/>
    </xf>
    <xf numFmtId="261" fontId="69" fillId="2" borderId="10" xfId="14" applyNumberFormat="1" applyFont="1" applyFill="1" applyBorder="1" applyAlignment="1">
      <alignment horizontal="right" vertical="center"/>
    </xf>
    <xf numFmtId="261" fontId="69" fillId="2" borderId="4" xfId="2" applyNumberFormat="1" applyFont="1" applyFill="1" applyBorder="1" applyAlignment="1">
      <alignment horizontal="right" vertical="center"/>
    </xf>
    <xf numFmtId="261" fontId="69" fillId="2" borderId="2" xfId="14" applyNumberFormat="1" applyFont="1" applyFill="1" applyBorder="1" applyAlignment="1">
      <alignment horizontal="right" vertical="center"/>
    </xf>
    <xf numFmtId="261" fontId="69" fillId="2" borderId="14" xfId="2" applyNumberFormat="1" applyFont="1" applyFill="1" applyBorder="1" applyAlignment="1">
      <alignment horizontal="right" vertical="center"/>
    </xf>
    <xf numFmtId="261" fontId="69" fillId="2" borderId="11" xfId="2" applyNumberFormat="1" applyFont="1" applyFill="1" applyBorder="1" applyAlignment="1">
      <alignment horizontal="right" vertical="center"/>
    </xf>
    <xf numFmtId="261" fontId="69" fillId="2" borderId="3" xfId="2" applyNumberFormat="1" applyFont="1" applyFill="1" applyBorder="1" applyAlignment="1">
      <alignment horizontal="right" vertical="center"/>
    </xf>
    <xf numFmtId="261" fontId="69" fillId="2" borderId="10" xfId="2" applyNumberFormat="1" applyFont="1" applyFill="1" applyBorder="1" applyAlignment="1">
      <alignment horizontal="right" vertical="center"/>
    </xf>
    <xf numFmtId="261" fontId="69" fillId="2" borderId="13" xfId="14" applyNumberFormat="1" applyFont="1" applyFill="1" applyBorder="1" applyAlignment="1">
      <alignment horizontal="right" vertical="center"/>
    </xf>
    <xf numFmtId="261" fontId="69" fillId="2" borderId="14" xfId="14" applyNumberFormat="1" applyFont="1" applyFill="1" applyBorder="1" applyAlignment="1">
      <alignment horizontal="right" vertical="center"/>
    </xf>
    <xf numFmtId="261" fontId="69" fillId="2" borderId="1" xfId="2" applyNumberFormat="1" applyFont="1" applyFill="1" applyBorder="1" applyAlignment="1">
      <alignment horizontal="right" vertical="center"/>
    </xf>
    <xf numFmtId="261" fontId="70" fillId="2" borderId="3" xfId="2" applyNumberFormat="1" applyFont="1" applyFill="1" applyBorder="1" applyAlignment="1">
      <alignment horizontal="right" vertical="center"/>
    </xf>
    <xf numFmtId="261" fontId="70" fillId="2" borderId="4" xfId="2" applyNumberFormat="1" applyFont="1" applyFill="1" applyBorder="1" applyAlignment="1">
      <alignment horizontal="right" vertical="center"/>
    </xf>
    <xf numFmtId="261" fontId="69" fillId="2" borderId="7" xfId="2" applyNumberFormat="1" applyFont="1" applyFill="1" applyBorder="1" applyAlignment="1">
      <alignment horizontal="right" vertical="center"/>
    </xf>
    <xf numFmtId="261" fontId="69" fillId="2" borderId="1" xfId="14" applyNumberFormat="1" applyFont="1" applyFill="1" applyBorder="1" applyAlignment="1">
      <alignment horizontal="right" vertical="center"/>
    </xf>
    <xf numFmtId="261" fontId="69" fillId="2" borderId="4" xfId="14" applyNumberFormat="1" applyFont="1" applyFill="1" applyBorder="1" applyAlignment="1">
      <alignment horizontal="right" vertical="center"/>
    </xf>
    <xf numFmtId="261" fontId="70" fillId="2" borderId="10" xfId="2" applyNumberFormat="1" applyFont="1" applyFill="1" applyBorder="1" applyAlignment="1">
      <alignment horizontal="right" vertical="center"/>
    </xf>
    <xf numFmtId="261" fontId="69" fillId="2" borderId="10" xfId="19" applyNumberFormat="1" applyFont="1" applyFill="1" applyBorder="1" applyAlignment="1">
      <alignment horizontal="right" vertical="center"/>
    </xf>
    <xf numFmtId="188" fontId="54" fillId="0" borderId="0" xfId="1" applyNumberFormat="1" applyFont="1" applyFill="1" applyBorder="1" applyAlignment="1">
      <alignment horizontal="right"/>
    </xf>
    <xf numFmtId="188" fontId="6" fillId="0" borderId="54" xfId="1" applyNumberFormat="1" applyFont="1" applyFill="1" applyBorder="1" applyAlignment="1"/>
    <xf numFmtId="199" fontId="6" fillId="0" borderId="55" xfId="85" applyNumberFormat="1" applyFont="1" applyFill="1" applyBorder="1" applyAlignment="1">
      <alignment horizontal="center"/>
    </xf>
    <xf numFmtId="0" fontId="167" fillId="28" borderId="0" xfId="995" applyFont="1" applyFill="1"/>
    <xf numFmtId="0" fontId="51" fillId="28" borderId="3" xfId="995" applyFont="1" applyFill="1" applyBorder="1" applyAlignment="1">
      <alignment horizontal="center" vertical="center" wrapText="1"/>
    </xf>
    <xf numFmtId="0" fontId="51" fillId="28" borderId="0" xfId="995" applyFont="1" applyFill="1"/>
    <xf numFmtId="197" fontId="13" fillId="28" borderId="6" xfId="995" applyNumberFormat="1" applyFont="1" applyFill="1" applyBorder="1"/>
    <xf numFmtId="0" fontId="13" fillId="28" borderId="0" xfId="995" applyFont="1" applyFill="1"/>
    <xf numFmtId="0" fontId="13" fillId="28" borderId="17" xfId="995" applyFont="1" applyFill="1" applyBorder="1" applyAlignment="1">
      <alignment vertical="center"/>
    </xf>
    <xf numFmtId="0" fontId="166" fillId="28" borderId="0" xfId="995" applyFill="1"/>
    <xf numFmtId="198" fontId="170" fillId="28" borderId="17" xfId="995" applyNumberFormat="1" applyFont="1" applyFill="1" applyBorder="1" applyAlignment="1">
      <alignment vertical="center"/>
    </xf>
    <xf numFmtId="198" fontId="8" fillId="28" borderId="17" xfId="995" applyNumberFormat="1" applyFont="1" applyFill="1" applyBorder="1" applyAlignment="1"/>
    <xf numFmtId="197" fontId="8" fillId="28" borderId="6" xfId="995" applyNumberFormat="1" applyFont="1" applyFill="1" applyBorder="1"/>
    <xf numFmtId="198" fontId="8" fillId="28" borderId="8" xfId="995" applyNumberFormat="1" applyFont="1" applyFill="1" applyBorder="1" applyAlignment="1">
      <alignment vertical="center"/>
    </xf>
    <xf numFmtId="197" fontId="8" fillId="28" borderId="8" xfId="995" applyNumberFormat="1" applyFont="1" applyFill="1" applyBorder="1"/>
    <xf numFmtId="197" fontId="13" fillId="28" borderId="8" xfId="995" applyNumberFormat="1" applyFont="1" applyFill="1" applyBorder="1"/>
    <xf numFmtId="198" fontId="13" fillId="28" borderId="17" xfId="0" applyNumberFormat="1" applyFont="1" applyFill="1" applyBorder="1" applyAlignment="1">
      <alignment vertical="center"/>
    </xf>
    <xf numFmtId="197" fontId="13" fillId="28" borderId="6" xfId="0" applyNumberFormat="1" applyFont="1" applyFill="1" applyBorder="1"/>
    <xf numFmtId="0" fontId="166" fillId="28" borderId="8" xfId="995" applyFill="1" applyBorder="1" applyAlignment="1">
      <alignment vertical="center"/>
    </xf>
    <xf numFmtId="0" fontId="166" fillId="28" borderId="9" xfId="995" applyFill="1" applyBorder="1" applyAlignment="1">
      <alignment horizontal="center" vertical="center"/>
    </xf>
    <xf numFmtId="0" fontId="166" fillId="28" borderId="0" xfId="995" applyFill="1" applyBorder="1"/>
    <xf numFmtId="197" fontId="13" fillId="28" borderId="17" xfId="995" applyNumberFormat="1" applyFont="1" applyFill="1" applyBorder="1"/>
    <xf numFmtId="0" fontId="13" fillId="28" borderId="17" xfId="180" applyFill="1" applyBorder="1"/>
    <xf numFmtId="198" fontId="13" fillId="28" borderId="17" xfId="180" applyNumberFormat="1" applyFont="1" applyFill="1" applyBorder="1" applyAlignment="1">
      <alignment vertical="center"/>
    </xf>
    <xf numFmtId="0" fontId="13" fillId="28" borderId="8" xfId="995" applyFont="1" applyFill="1" applyBorder="1" applyAlignment="1">
      <alignment vertical="center"/>
    </xf>
    <xf numFmtId="0" fontId="13" fillId="28" borderId="0" xfId="3" applyFill="1" applyAlignment="1"/>
    <xf numFmtId="0" fontId="13" fillId="28" borderId="9" xfId="995" applyFont="1" applyFill="1" applyBorder="1" applyAlignment="1">
      <alignment horizontal="center" vertical="center"/>
    </xf>
    <xf numFmtId="197" fontId="123" fillId="28" borderId="8" xfId="995" applyNumberFormat="1" applyFont="1" applyFill="1" applyBorder="1" applyAlignment="1" applyProtection="1">
      <alignment vertical="center"/>
    </xf>
    <xf numFmtId="0" fontId="8" fillId="28" borderId="5" xfId="995" applyFont="1" applyFill="1" applyBorder="1"/>
    <xf numFmtId="0" fontId="166" fillId="28" borderId="0" xfId="995" applyFill="1" applyBorder="1" applyAlignment="1">
      <alignment horizontal="center"/>
    </xf>
    <xf numFmtId="196" fontId="166" fillId="28" borderId="1" xfId="995" applyNumberFormat="1" applyFill="1" applyBorder="1"/>
    <xf numFmtId="0" fontId="166" fillId="28" borderId="11" xfId="995" applyFill="1" applyBorder="1"/>
    <xf numFmtId="196" fontId="166" fillId="28" borderId="0" xfId="995" applyNumberFormat="1" applyFill="1" applyBorder="1"/>
    <xf numFmtId="0" fontId="166" fillId="28" borderId="6" xfId="995" applyFill="1" applyBorder="1"/>
    <xf numFmtId="0" fontId="173" fillId="28" borderId="5" xfId="995" applyFont="1" applyFill="1" applyBorder="1"/>
    <xf numFmtId="0" fontId="52" fillId="28" borderId="5" xfId="995" applyFont="1" applyFill="1" applyBorder="1"/>
    <xf numFmtId="0" fontId="13" fillId="28" borderId="12" xfId="995" applyFont="1" applyFill="1" applyBorder="1"/>
    <xf numFmtId="0" fontId="166" fillId="28" borderId="9" xfId="995" applyFill="1" applyBorder="1"/>
    <xf numFmtId="0" fontId="166" fillId="28" borderId="7" xfId="995" applyFill="1" applyBorder="1"/>
    <xf numFmtId="0" fontId="169" fillId="28" borderId="0" xfId="995" applyFont="1" applyFill="1"/>
    <xf numFmtId="0" fontId="175" fillId="28" borderId="0" xfId="995" applyFont="1" applyFill="1" applyAlignment="1">
      <alignment horizontal="center"/>
    </xf>
    <xf numFmtId="274" fontId="13" fillId="28" borderId="0" xfId="995" applyNumberFormat="1" applyFont="1" applyFill="1"/>
    <xf numFmtId="0" fontId="6" fillId="28" borderId="0" xfId="3" applyFont="1" applyFill="1" applyBorder="1" applyAlignment="1"/>
    <xf numFmtId="0" fontId="51" fillId="28" borderId="3" xfId="995" applyFont="1" applyFill="1" applyBorder="1" applyAlignment="1">
      <alignment horizontal="center" vertical="center"/>
    </xf>
    <xf numFmtId="198" fontId="13" fillId="28" borderId="0" xfId="995" applyNumberFormat="1" applyFont="1" applyFill="1" applyBorder="1" applyAlignment="1">
      <alignment vertical="center"/>
    </xf>
    <xf numFmtId="197" fontId="13" fillId="28" borderId="0" xfId="995" applyNumberFormat="1" applyFont="1" applyFill="1" applyBorder="1"/>
    <xf numFmtId="0" fontId="11" fillId="28" borderId="0" xfId="1" applyFont="1" applyFill="1" applyAlignment="1"/>
    <xf numFmtId="0" fontId="33" fillId="28" borderId="0" xfId="3" applyFont="1" applyFill="1" applyBorder="1" applyAlignment="1">
      <alignment wrapText="1"/>
    </xf>
    <xf numFmtId="0" fontId="33" fillId="28" borderId="9" xfId="3" applyFont="1" applyFill="1" applyBorder="1" applyAlignment="1">
      <alignment wrapText="1"/>
    </xf>
    <xf numFmtId="0" fontId="51" fillId="28" borderId="56" xfId="3" applyFont="1" applyFill="1" applyBorder="1" applyAlignment="1">
      <alignment horizontal="center" vertical="center" wrapText="1"/>
    </xf>
    <xf numFmtId="0" fontId="51" fillId="28" borderId="53" xfId="3" applyFont="1" applyFill="1" applyBorder="1" applyAlignment="1">
      <alignment horizontal="center" vertical="center" wrapText="1"/>
    </xf>
    <xf numFmtId="0" fontId="13" fillId="28" borderId="0" xfId="995" applyFont="1" applyFill="1" applyBorder="1"/>
    <xf numFmtId="2" fontId="13" fillId="28" borderId="0" xfId="995" applyNumberFormat="1" applyFont="1" applyFill="1"/>
    <xf numFmtId="0" fontId="13" fillId="28" borderId="0" xfId="234" applyFill="1"/>
    <xf numFmtId="0" fontId="13" fillId="0" borderId="0" xfId="0" applyFont="1" applyBorder="1" applyAlignment="1">
      <alignment horizontal="left" vertical="center"/>
    </xf>
    <xf numFmtId="2" fontId="13" fillId="0" borderId="0" xfId="2" applyNumberFormat="1" applyFont="1" applyFill="1" applyBorder="1" applyAlignment="1">
      <alignment horizontal="right" vertical="center"/>
    </xf>
    <xf numFmtId="2" fontId="13" fillId="0" borderId="0" xfId="0" applyNumberFormat="1" applyFont="1" applyAlignment="1">
      <alignment horizontal="left" vertical="center"/>
    </xf>
    <xf numFmtId="261" fontId="13" fillId="0" borderId="0" xfId="0" applyNumberFormat="1" applyFont="1" applyAlignment="1">
      <alignment horizontal="left" vertical="center"/>
    </xf>
    <xf numFmtId="2" fontId="13" fillId="80" borderId="0" xfId="0" applyNumberFormat="1" applyFont="1" applyFill="1" applyAlignment="1">
      <alignment horizontal="left" vertical="center"/>
    </xf>
    <xf numFmtId="261" fontId="0" fillId="0" borderId="0" xfId="0" applyNumberFormat="1"/>
    <xf numFmtId="272" fontId="0" fillId="0" borderId="0" xfId="0" applyNumberFormat="1"/>
    <xf numFmtId="0" fontId="8" fillId="0" borderId="10" xfId="3" applyFont="1" applyFill="1" applyBorder="1" applyAlignment="1">
      <alignment horizontal="center" vertical="center"/>
    </xf>
    <xf numFmtId="1" fontId="8" fillId="0" borderId="8" xfId="141" applyNumberFormat="1" applyFont="1" applyFill="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12" xfId="141" applyNumberFormat="1" applyFont="1" applyFill="1" applyBorder="1" applyAlignment="1">
      <alignment horizontal="center" vertical="center" wrapText="1"/>
    </xf>
    <xf numFmtId="1" fontId="8" fillId="0" borderId="8" xfId="141" applyNumberFormat="1" applyFont="1" applyBorder="1" applyAlignment="1">
      <alignment horizontal="center" vertical="center" wrapText="1"/>
    </xf>
    <xf numFmtId="178" fontId="2" fillId="0" borderId="0" xfId="46" applyNumberFormat="1" applyFont="1" applyFill="1" applyBorder="1" applyAlignment="1">
      <alignment horizontal="left" vertical="top"/>
    </xf>
    <xf numFmtId="1" fontId="8" fillId="0" borderId="12" xfId="141" applyNumberFormat="1" applyFont="1" applyFill="1" applyBorder="1" applyAlignment="1">
      <alignment horizontal="center" vertical="center" wrapText="1"/>
    </xf>
    <xf numFmtId="1" fontId="8" fillId="0" borderId="10"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56" xfId="141" applyNumberFormat="1" applyFont="1" applyBorder="1" applyAlignment="1">
      <alignment horizontal="centerContinuous" vertical="center" wrapText="1"/>
    </xf>
    <xf numFmtId="188" fontId="54" fillId="0" borderId="54" xfId="1" applyNumberFormat="1" applyFont="1" applyFill="1" applyBorder="1" applyAlignment="1"/>
    <xf numFmtId="182" fontId="6" fillId="0" borderId="1" xfId="46" applyNumberFormat="1" applyFont="1" applyFill="1" applyBorder="1" applyAlignment="1">
      <alignment horizontal="right"/>
    </xf>
    <xf numFmtId="282" fontId="0" fillId="0" borderId="0" xfId="0" applyNumberFormat="1"/>
    <xf numFmtId="260" fontId="0" fillId="0" borderId="0" xfId="0" applyNumberFormat="1"/>
    <xf numFmtId="0" fontId="0" fillId="0" borderId="0" xfId="0" applyNumberFormat="1"/>
    <xf numFmtId="260" fontId="26" fillId="0" borderId="0" xfId="832" applyNumberFormat="1" applyFont="1" applyFill="1" applyAlignment="1"/>
    <xf numFmtId="260" fontId="26" fillId="0" borderId="0" xfId="46" applyNumberFormat="1" applyFont="1" applyFill="1" applyAlignment="1"/>
    <xf numFmtId="283" fontId="30" fillId="0" borderId="0" xfId="50" applyNumberFormat="1" applyAlignment="1"/>
    <xf numFmtId="279" fontId="30" fillId="0" borderId="0" xfId="50" applyNumberFormat="1" applyAlignment="1"/>
    <xf numFmtId="260" fontId="30" fillId="0" borderId="0" xfId="50" applyNumberFormat="1" applyAlignment="1"/>
    <xf numFmtId="274" fontId="26" fillId="0" borderId="0" xfId="46" applyNumberFormat="1" applyFont="1" applyFill="1" applyAlignment="1"/>
    <xf numFmtId="1" fontId="26" fillId="0" borderId="0" xfId="46" applyNumberFormat="1" applyFont="1" applyFill="1" applyAlignment="1"/>
    <xf numFmtId="0" fontId="26" fillId="0" borderId="0" xfId="46" applyFont="1" applyFill="1" applyAlignment="1">
      <alignment horizontal="right"/>
    </xf>
    <xf numFmtId="188" fontId="26" fillId="0" borderId="0" xfId="46" applyNumberFormat="1" applyFont="1" applyFill="1" applyAlignment="1"/>
    <xf numFmtId="0" fontId="0" fillId="0" borderId="0" xfId="0"/>
    <xf numFmtId="2" fontId="13" fillId="0" borderId="0" xfId="3" applyNumberFormat="1" applyFill="1" applyAlignment="1"/>
    <xf numFmtId="188" fontId="26" fillId="81" borderId="0" xfId="46" applyNumberFormat="1" applyFill="1" applyAlignment="1"/>
    <xf numFmtId="271" fontId="26" fillId="0" borderId="0" xfId="46" applyNumberFormat="1" applyFill="1" applyAlignment="1"/>
    <xf numFmtId="0" fontId="26" fillId="0" borderId="0" xfId="46" applyNumberFormat="1" applyFill="1" applyBorder="1" applyAlignment="1"/>
    <xf numFmtId="269" fontId="6" fillId="81" borderId="0" xfId="1" applyNumberFormat="1" applyFont="1" applyFill="1" applyBorder="1" applyAlignment="1"/>
    <xf numFmtId="259" fontId="1" fillId="0" borderId="0" xfId="1" applyNumberFormat="1" applyFill="1" applyAlignment="1"/>
    <xf numFmtId="1" fontId="1" fillId="0" borderId="0" xfId="1" applyNumberFormat="1" applyFill="1" applyAlignment="1"/>
    <xf numFmtId="2" fontId="1" fillId="0" borderId="0" xfId="1" applyNumberFormat="1" applyFill="1" applyAlignment="1"/>
    <xf numFmtId="0" fontId="13" fillId="0" borderId="0" xfId="178"/>
    <xf numFmtId="1" fontId="26" fillId="0" borderId="0" xfId="46" applyNumberFormat="1" applyFill="1" applyAlignment="1"/>
    <xf numFmtId="188" fontId="13" fillId="80" borderId="0" xfId="1" applyNumberFormat="1" applyFont="1" applyFill="1" applyBorder="1" applyAlignment="1"/>
    <xf numFmtId="44" fontId="11" fillId="0" borderId="0" xfId="54944" applyFont="1" applyFill="1" applyAlignment="1"/>
    <xf numFmtId="188" fontId="13" fillId="0" borderId="53" xfId="1" applyNumberFormat="1" applyFont="1" applyFill="1" applyBorder="1" applyAlignment="1"/>
    <xf numFmtId="188" fontId="13" fillId="0" borderId="53" xfId="1" applyNumberFormat="1" applyFont="1" applyFill="1" applyBorder="1" applyAlignment="1">
      <alignment horizontal="center" wrapText="1"/>
    </xf>
    <xf numFmtId="279" fontId="13" fillId="0" borderId="0" xfId="3" applyNumberFormat="1" applyFill="1" applyAlignment="1"/>
    <xf numFmtId="2" fontId="0" fillId="0" borderId="0" xfId="0" applyNumberFormat="1"/>
    <xf numFmtId="178" fontId="2" fillId="0" borderId="0" xfId="46" applyNumberFormat="1" applyFont="1" applyFill="1" applyBorder="1" applyAlignment="1">
      <alignment horizontal="left" wrapText="1"/>
    </xf>
    <xf numFmtId="188" fontId="6" fillId="0" borderId="0" xfId="1" applyNumberFormat="1" applyFont="1" applyFill="1" applyBorder="1" applyAlignment="1">
      <alignment horizontal="center"/>
    </xf>
    <xf numFmtId="1" fontId="8" fillId="0" borderId="8" xfId="141" applyNumberFormat="1" applyFont="1" applyFill="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12" xfId="141" applyNumberFormat="1" applyFont="1" applyFill="1" applyBorder="1" applyAlignment="1">
      <alignment horizontal="center" vertical="center" wrapText="1"/>
    </xf>
    <xf numFmtId="0" fontId="109" fillId="28" borderId="0" xfId="3" applyFont="1" applyFill="1" applyBorder="1" applyAlignment="1">
      <alignment vertical="center"/>
    </xf>
    <xf numFmtId="0" fontId="6" fillId="0" borderId="2" xfId="46" applyFont="1" applyFill="1" applyBorder="1" applyAlignment="1"/>
    <xf numFmtId="200" fontId="6" fillId="0" borderId="55" xfId="1" applyNumberFormat="1" applyFont="1" applyFill="1" applyBorder="1" applyAlignment="1"/>
    <xf numFmtId="204" fontId="13" fillId="0" borderId="0" xfId="0" applyNumberFormat="1" applyFont="1" applyFill="1" applyBorder="1" applyAlignment="1">
      <alignment horizontal="left" vertical="center"/>
    </xf>
    <xf numFmtId="284" fontId="41" fillId="0" borderId="5" xfId="2" applyNumberFormat="1" applyFont="1" applyFill="1" applyBorder="1">
      <alignment horizontal="right" vertical="center"/>
    </xf>
    <xf numFmtId="188" fontId="5" fillId="0" borderId="0" xfId="1" applyNumberFormat="1" applyFont="1" applyAlignment="1">
      <alignment horizontal="right"/>
    </xf>
    <xf numFmtId="0" fontId="6" fillId="0" borderId="17" xfId="3" applyFont="1" applyFill="1" applyBorder="1" applyAlignment="1">
      <alignment horizontal="center"/>
    </xf>
    <xf numFmtId="0" fontId="6" fillId="0" borderId="53" xfId="3" applyFont="1" applyFill="1" applyBorder="1" applyAlignment="1">
      <alignment horizontal="center"/>
    </xf>
    <xf numFmtId="0" fontId="15" fillId="0" borderId="17" xfId="3" applyFont="1" applyFill="1" applyBorder="1" applyAlignment="1">
      <alignment horizontal="center"/>
    </xf>
    <xf numFmtId="188" fontId="5" fillId="0" borderId="5" xfId="2" applyNumberFormat="1" applyFont="1" applyFill="1" applyBorder="1" applyAlignment="1">
      <alignment horizontal="right"/>
    </xf>
    <xf numFmtId="188" fontId="5" fillId="0" borderId="0" xfId="2" applyNumberFormat="1" applyFont="1" applyFill="1" applyBorder="1" applyAlignment="1">
      <alignment horizontal="right"/>
    </xf>
    <xf numFmtId="188" fontId="5" fillId="0" borderId="2" xfId="2" applyNumberFormat="1" applyFont="1" applyFill="1" applyBorder="1" applyAlignment="1">
      <alignment horizontal="right"/>
    </xf>
    <xf numFmtId="188" fontId="5" fillId="0" borderId="6" xfId="2" applyNumberFormat="1" applyFont="1" applyFill="1" applyBorder="1" applyAlignment="1">
      <alignment horizontal="right"/>
    </xf>
    <xf numFmtId="188" fontId="5" fillId="0" borderId="11" xfId="2" applyNumberFormat="1" applyFont="1" applyFill="1" applyBorder="1" applyAlignment="1">
      <alignment horizontal="right"/>
    </xf>
    <xf numFmtId="188" fontId="5" fillId="0" borderId="10" xfId="2" applyNumberFormat="1" applyFont="1" applyFill="1" applyBorder="1" applyAlignment="1">
      <alignment horizontal="right"/>
    </xf>
    <xf numFmtId="188" fontId="5" fillId="0" borderId="4" xfId="2" applyNumberFormat="1" applyFont="1" applyFill="1" applyBorder="1" applyAlignment="1">
      <alignment horizontal="right"/>
    </xf>
    <xf numFmtId="0" fontId="6" fillId="0" borderId="60" xfId="3" applyFont="1" applyFill="1" applyBorder="1" applyAlignment="1">
      <alignment horizontal="center"/>
    </xf>
    <xf numFmtId="188" fontId="5" fillId="0" borderId="1" xfId="2" applyNumberFormat="1" applyFont="1" applyFill="1" applyBorder="1" applyAlignment="1">
      <alignment horizontal="right" vertical="center"/>
    </xf>
    <xf numFmtId="188" fontId="5" fillId="0" borderId="11" xfId="2" applyNumberFormat="1" applyFont="1" applyFill="1" applyBorder="1" applyAlignment="1">
      <alignment horizontal="right" vertical="center"/>
    </xf>
    <xf numFmtId="188" fontId="5" fillId="0" borderId="0" xfId="2" applyNumberFormat="1" applyFont="1" applyFill="1" applyBorder="1" applyAlignment="1">
      <alignment horizontal="right" vertical="center"/>
    </xf>
    <xf numFmtId="188" fontId="5" fillId="0" borderId="6" xfId="2" applyNumberFormat="1" applyFont="1" applyFill="1" applyBorder="1" applyAlignment="1">
      <alignment horizontal="right" vertical="center"/>
    </xf>
    <xf numFmtId="188" fontId="5" fillId="0" borderId="14" xfId="2" applyNumberFormat="1" applyFont="1" applyFill="1" applyBorder="1" applyAlignment="1">
      <alignment horizontal="right" vertical="center"/>
    </xf>
    <xf numFmtId="188" fontId="5" fillId="0" borderId="5" xfId="2" applyNumberFormat="1" applyFont="1" applyFill="1" applyBorder="1" applyAlignment="1">
      <alignment horizontal="right" vertical="center"/>
    </xf>
    <xf numFmtId="188" fontId="5" fillId="0" borderId="12" xfId="2" applyNumberFormat="1" applyFont="1" applyFill="1" applyBorder="1" applyAlignment="1">
      <alignment horizontal="right" vertical="center"/>
    </xf>
    <xf numFmtId="0" fontId="6" fillId="28" borderId="0" xfId="81" applyFont="1" applyFill="1" applyBorder="1" applyAlignment="1">
      <alignment horizontal="left" wrapText="1"/>
    </xf>
    <xf numFmtId="0" fontId="6" fillId="28" borderId="6" xfId="81" applyFont="1" applyFill="1" applyBorder="1" applyAlignment="1">
      <alignment horizontal="left" wrapText="1"/>
    </xf>
    <xf numFmtId="0" fontId="30" fillId="28" borderId="1" xfId="81" applyFont="1" applyFill="1" applyBorder="1" applyAlignment="1">
      <alignment vertical="top" wrapText="1"/>
    </xf>
    <xf numFmtId="0" fontId="0" fillId="0" borderId="1" xfId="0" applyBorder="1" applyAlignment="1">
      <alignment vertical="top"/>
    </xf>
    <xf numFmtId="0" fontId="33" fillId="28" borderId="0" xfId="995" applyFont="1" applyFill="1" applyBorder="1" applyAlignment="1">
      <alignment horizontal="center" vertical="top" wrapText="1"/>
    </xf>
    <xf numFmtId="0" fontId="12" fillId="0" borderId="2" xfId="37" applyFont="1" applyBorder="1">
      <alignment horizontal="left" vertical="center" wrapText="1"/>
    </xf>
    <xf numFmtId="0" fontId="12" fillId="0" borderId="0" xfId="38" applyFont="1">
      <alignment horizontal="left" vertical="center" wrapText="1"/>
    </xf>
    <xf numFmtId="0" fontId="12" fillId="0" borderId="1" xfId="37" applyFont="1" applyBorder="1">
      <alignment horizontal="left" vertical="center" wrapText="1"/>
    </xf>
    <xf numFmtId="0" fontId="12" fillId="0" borderId="0" xfId="112" applyFont="1" applyBorder="1">
      <alignment horizontal="left" vertical="center" wrapText="1"/>
    </xf>
    <xf numFmtId="0" fontId="20" fillId="0" borderId="2" xfId="37" applyFont="1" applyBorder="1">
      <alignment horizontal="left" vertical="center" wrapText="1"/>
    </xf>
    <xf numFmtId="0" fontId="12" fillId="0" borderId="2" xfId="38" applyFont="1" applyBorder="1">
      <alignment horizontal="left" vertical="center" wrapText="1"/>
    </xf>
    <xf numFmtId="0" fontId="18" fillId="0" borderId="14" xfId="41" applyFont="1" applyBorder="1" applyAlignment="1">
      <alignment horizontal="center" vertical="center"/>
    </xf>
    <xf numFmtId="0" fontId="18" fillId="0" borderId="1" xfId="41" applyFont="1" applyBorder="1" applyAlignment="1">
      <alignment horizontal="center" vertical="center"/>
    </xf>
    <xf numFmtId="0" fontId="12" fillId="0" borderId="11" xfId="75" applyFont="1" applyBorder="1" applyAlignment="1">
      <alignment horizontal="center" vertical="center"/>
    </xf>
    <xf numFmtId="0" fontId="12" fillId="0" borderId="0" xfId="112" applyFont="1" applyAlignment="1">
      <alignment horizontal="left" vertical="center" wrapText="1"/>
    </xf>
    <xf numFmtId="0" fontId="18" fillId="0" borderId="23" xfId="41" applyFont="1" applyBorder="1">
      <alignment horizontal="center" vertical="center"/>
    </xf>
    <xf numFmtId="0" fontId="18" fillId="0" borderId="22" xfId="41" applyFont="1" applyBorder="1">
      <alignment horizontal="center" vertical="center"/>
    </xf>
    <xf numFmtId="0" fontId="18" fillId="0" borderId="11" xfId="41" applyFont="1" applyBorder="1">
      <alignment horizontal="center" vertical="center"/>
    </xf>
    <xf numFmtId="1" fontId="18" fillId="0" borderId="8" xfId="5" applyFont="1" applyBorder="1">
      <alignment horizontal="center"/>
    </xf>
    <xf numFmtId="0" fontId="18" fillId="0" borderId="11" xfId="41" applyFont="1" applyBorder="1" applyAlignment="1">
      <alignment horizontal="center" vertical="center"/>
    </xf>
    <xf numFmtId="1" fontId="18" fillId="0" borderId="12" xfId="5" applyFont="1" applyBorder="1" applyAlignment="1">
      <alignment horizontal="center"/>
    </xf>
    <xf numFmtId="0" fontId="12" fillId="0" borderId="7" xfId="75" applyFont="1" applyBorder="1" applyAlignment="1">
      <alignment horizontal="center"/>
    </xf>
    <xf numFmtId="1" fontId="18" fillId="0" borderId="7" xfId="5" applyFont="1" applyBorder="1">
      <alignment horizontal="center"/>
    </xf>
    <xf numFmtId="0" fontId="157" fillId="0" borderId="0" xfId="36" applyNumberFormat="1" applyFont="1" applyBorder="1" applyAlignment="1">
      <alignment horizontal="left" vertical="center" wrapText="1"/>
    </xf>
    <xf numFmtId="1" fontId="18" fillId="0" borderId="9" xfId="5" applyFont="1" applyBorder="1" applyAlignment="1">
      <alignment horizontal="center"/>
    </xf>
    <xf numFmtId="1" fontId="23" fillId="0" borderId="1" xfId="39" applyNumberFormat="1" applyFont="1" applyBorder="1">
      <alignment horizontal="center" vertical="center" textRotation="90" wrapText="1"/>
    </xf>
    <xf numFmtId="1" fontId="23" fillId="0" borderId="0" xfId="39" applyNumberFormat="1" applyFont="1" applyBorder="1">
      <alignment horizontal="center" vertical="center" textRotation="90" wrapText="1"/>
    </xf>
    <xf numFmtId="0" fontId="23" fillId="0" borderId="0" xfId="39" applyNumberFormat="1" applyFont="1" applyBorder="1">
      <alignment horizontal="center" vertical="center" textRotation="90" wrapText="1"/>
    </xf>
    <xf numFmtId="0" fontId="23" fillId="0" borderId="9" xfId="39" applyNumberFormat="1" applyFont="1" applyBorder="1">
      <alignment horizontal="center" vertical="center" textRotation="90" wrapText="1"/>
    </xf>
    <xf numFmtId="0" fontId="18" fillId="0" borderId="9" xfId="86" applyFont="1">
      <alignment horizontal="right" vertical="center"/>
    </xf>
    <xf numFmtId="0" fontId="18" fillId="0" borderId="0" xfId="86" applyFont="1" applyBorder="1">
      <alignment horizontal="right" vertical="center"/>
    </xf>
    <xf numFmtId="1" fontId="24" fillId="0" borderId="1" xfId="40" applyFont="1" applyBorder="1">
      <alignment horizontal="center" vertical="center" textRotation="90"/>
    </xf>
    <xf numFmtId="1" fontId="24" fillId="0" borderId="0" xfId="40" applyFont="1" applyBorder="1">
      <alignment horizontal="center" vertical="center" textRotation="90"/>
    </xf>
    <xf numFmtId="1" fontId="24" fillId="0" borderId="9" xfId="40" applyFont="1" applyBorder="1">
      <alignment horizontal="center" vertical="center" textRotation="90"/>
    </xf>
    <xf numFmtId="0" fontId="12" fillId="0" borderId="11" xfId="112" applyFont="1" applyBorder="1" applyAlignment="1">
      <alignment horizontal="center" vertical="center"/>
    </xf>
    <xf numFmtId="1" fontId="18" fillId="0" borderId="8" xfId="5" applyFont="1" applyBorder="1" applyAlignment="1">
      <alignment horizontal="center" vertical="center"/>
    </xf>
    <xf numFmtId="1" fontId="18" fillId="0" borderId="9" xfId="5" applyFont="1" applyBorder="1" applyAlignment="1">
      <alignment horizontal="center" vertical="center"/>
    </xf>
    <xf numFmtId="0" fontId="12" fillId="0" borderId="7" xfId="112" applyFont="1" applyBorder="1" applyAlignment="1">
      <alignment horizontal="center" vertical="center"/>
    </xf>
    <xf numFmtId="1" fontId="18" fillId="0" borderId="12" xfId="5" applyFont="1" applyBorder="1" applyAlignment="1">
      <alignment horizontal="center" vertical="center"/>
    </xf>
    <xf numFmtId="1" fontId="18" fillId="0" borderId="7" xfId="5" applyFont="1" applyBorder="1" applyAlignment="1">
      <alignment horizontal="center" vertical="center"/>
    </xf>
    <xf numFmtId="1" fontId="23" fillId="0" borderId="9" xfId="39" applyNumberFormat="1" applyFont="1" applyBorder="1">
      <alignment horizontal="center" vertical="center" textRotation="90" wrapText="1"/>
    </xf>
    <xf numFmtId="0" fontId="59" fillId="0" borderId="0" xfId="75" applyFont="1" applyAlignment="1">
      <alignment horizontal="left" vertical="top" wrapText="1"/>
    </xf>
    <xf numFmtId="0" fontId="12" fillId="0" borderId="0" xfId="75" applyFont="1" applyAlignment="1">
      <alignment horizontal="left" vertical="top" wrapText="1"/>
    </xf>
    <xf numFmtId="0" fontId="160" fillId="0" borderId="0" xfId="75" applyFont="1" applyAlignment="1">
      <alignment horizontal="left" vertical="center" wrapText="1"/>
    </xf>
    <xf numFmtId="0" fontId="55" fillId="0" borderId="10"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 xfId="0" applyFont="1" applyBorder="1" applyAlignment="1">
      <alignment horizontal="center" vertical="center" wrapText="1"/>
    </xf>
    <xf numFmtId="178" fontId="2" fillId="0" borderId="0" xfId="46" applyNumberFormat="1" applyFont="1" applyFill="1" applyBorder="1" applyAlignment="1">
      <alignment horizontal="left" vertical="top" wrapText="1"/>
    </xf>
    <xf numFmtId="0" fontId="69" fillId="0" borderId="2" xfId="37" applyFont="1" applyBorder="1">
      <alignment horizontal="left" vertical="center" wrapText="1"/>
    </xf>
    <xf numFmtId="1" fontId="74" fillId="0" borderId="0" xfId="40" applyFont="1" applyBorder="1" applyAlignment="1">
      <alignment horizontal="center" vertical="center" textRotation="90" wrapText="1"/>
    </xf>
    <xf numFmtId="1" fontId="74" fillId="0" borderId="0" xfId="40" applyFont="1" applyBorder="1">
      <alignment horizontal="center" vertical="center" textRotation="90"/>
    </xf>
    <xf numFmtId="1" fontId="74" fillId="0" borderId="9" xfId="40" applyFont="1" applyBorder="1">
      <alignment horizontal="center" vertical="center" textRotation="90"/>
    </xf>
    <xf numFmtId="0" fontId="70" fillId="0" borderId="2" xfId="37" applyFont="1" applyBorder="1">
      <alignment horizontal="left" vertical="center" wrapText="1"/>
    </xf>
    <xf numFmtId="0" fontId="69" fillId="0" borderId="0" xfId="38" applyFont="1">
      <alignment horizontal="left" vertical="center" wrapText="1"/>
    </xf>
    <xf numFmtId="0" fontId="69" fillId="0" borderId="2" xfId="38" applyFont="1" applyBorder="1">
      <alignment horizontal="left" vertical="center" wrapText="1"/>
    </xf>
    <xf numFmtId="0" fontId="69" fillId="0" borderId="0" xfId="0" applyFont="1" applyBorder="1" applyAlignment="1">
      <alignment horizontal="left" vertical="center" wrapText="1"/>
    </xf>
    <xf numFmtId="1" fontId="73" fillId="0" borderId="1" xfId="39" applyNumberFormat="1" applyFont="1" applyBorder="1">
      <alignment horizontal="center" vertical="center" textRotation="90" wrapText="1"/>
    </xf>
    <xf numFmtId="1" fontId="73" fillId="0" borderId="0" xfId="39" applyNumberFormat="1" applyFont="1" applyBorder="1">
      <alignment horizontal="center" vertical="center" textRotation="90" wrapText="1"/>
    </xf>
    <xf numFmtId="0" fontId="69" fillId="0" borderId="1" xfId="37" applyFont="1" applyBorder="1">
      <alignment horizontal="left" vertical="center" wrapText="1"/>
    </xf>
    <xf numFmtId="0" fontId="73" fillId="0" borderId="0" xfId="39" applyNumberFormat="1" applyFont="1" applyBorder="1">
      <alignment horizontal="center" vertical="center" textRotation="90" wrapText="1"/>
    </xf>
    <xf numFmtId="0" fontId="73" fillId="0" borderId="9" xfId="39" applyNumberFormat="1" applyFont="1" applyBorder="1">
      <alignment horizontal="center" vertical="center" textRotation="90" wrapText="1"/>
    </xf>
    <xf numFmtId="0" fontId="75" fillId="0" borderId="9" xfId="86" applyFont="1">
      <alignment horizontal="right" vertical="center"/>
    </xf>
    <xf numFmtId="0" fontId="75" fillId="0" borderId="0" xfId="86" applyFont="1" applyBorder="1">
      <alignment horizontal="right" vertical="center"/>
    </xf>
    <xf numFmtId="0" fontId="158" fillId="0" borderId="0" xfId="36" applyNumberFormat="1" applyFont="1" applyFill="1" applyBorder="1" applyAlignment="1">
      <alignment horizontal="left" vertical="center" wrapText="1"/>
    </xf>
    <xf numFmtId="1" fontId="74" fillId="0" borderId="1" xfId="40" applyFont="1" applyBorder="1">
      <alignment horizontal="center" vertical="center" textRotation="90"/>
    </xf>
    <xf numFmtId="0" fontId="69" fillId="0" borderId="0" xfId="0" applyFont="1" applyAlignment="1">
      <alignment horizontal="left" vertical="center" wrapText="1"/>
    </xf>
    <xf numFmtId="1" fontId="8" fillId="0" borderId="10" xfId="141" applyNumberFormat="1" applyFont="1" applyBorder="1" applyAlignment="1">
      <alignment horizontal="center" vertical="center"/>
    </xf>
    <xf numFmtId="1" fontId="8" fillId="0" borderId="2" xfId="141" applyNumberFormat="1" applyFont="1" applyBorder="1" applyAlignment="1">
      <alignment horizontal="center" vertical="center"/>
    </xf>
    <xf numFmtId="188" fontId="6" fillId="0" borderId="0" xfId="1" applyNumberFormat="1" applyFont="1" applyFill="1" applyBorder="1" applyAlignment="1">
      <alignment horizontal="center"/>
    </xf>
    <xf numFmtId="1" fontId="8" fillId="0" borderId="59" xfId="141" applyNumberFormat="1" applyFont="1" applyFill="1" applyBorder="1" applyAlignment="1">
      <alignment horizontal="center" vertical="center" wrapText="1"/>
    </xf>
    <xf numFmtId="1" fontId="8" fillId="0" borderId="56" xfId="141" applyNumberFormat="1" applyFont="1" applyFill="1" applyBorder="1" applyAlignment="1">
      <alignment horizontal="center" vertical="center" wrapText="1"/>
    </xf>
    <xf numFmtId="1" fontId="8" fillId="0" borderId="59" xfId="141" applyNumberFormat="1" applyFont="1" applyFill="1" applyBorder="1" applyAlignment="1">
      <alignment horizontal="center" vertical="center"/>
    </xf>
    <xf numFmtId="1" fontId="8" fillId="0" borderId="58" xfId="141" applyNumberFormat="1" applyFont="1" applyFill="1" applyBorder="1" applyAlignment="1">
      <alignment horizontal="center" vertical="center"/>
    </xf>
    <xf numFmtId="1" fontId="8" fillId="0" borderId="58" xfId="141" applyNumberFormat="1" applyFont="1" applyFill="1" applyBorder="1" applyAlignment="1">
      <alignment horizontal="center" vertical="center" wrapText="1"/>
    </xf>
    <xf numFmtId="1" fontId="8" fillId="0" borderId="59" xfId="141" applyNumberFormat="1" applyFont="1" applyBorder="1" applyAlignment="1">
      <alignment horizontal="center" vertical="center" wrapText="1"/>
    </xf>
    <xf numFmtId="1" fontId="8" fillId="0" borderId="56" xfId="141" applyNumberFormat="1" applyFont="1" applyBorder="1" applyAlignment="1">
      <alignment horizontal="center" vertical="center" wrapText="1"/>
    </xf>
    <xf numFmtId="188" fontId="6" fillId="0" borderId="52" xfId="1" applyNumberFormat="1" applyFont="1" applyFill="1" applyBorder="1" applyAlignment="1">
      <alignment horizontal="center"/>
    </xf>
    <xf numFmtId="1" fontId="8" fillId="0" borderId="59" xfId="141" applyNumberFormat="1" applyFont="1" applyBorder="1" applyAlignment="1">
      <alignment horizontal="center" vertical="center"/>
    </xf>
    <xf numFmtId="1" fontId="8" fillId="0" borderId="58" xfId="141" applyNumberFormat="1" applyFont="1" applyBorder="1" applyAlignment="1">
      <alignment horizontal="center" vertical="center"/>
    </xf>
    <xf numFmtId="1" fontId="8" fillId="0" borderId="58" xfId="141" applyNumberFormat="1" applyFont="1" applyBorder="1" applyAlignment="1">
      <alignment horizontal="center" vertical="center" wrapText="1"/>
    </xf>
    <xf numFmtId="178" fontId="2" fillId="0" borderId="0" xfId="46" applyNumberFormat="1" applyFont="1" applyFill="1" applyBorder="1" applyAlignment="1">
      <alignment horizontal="left" wrapText="1"/>
    </xf>
    <xf numFmtId="259" fontId="5" fillId="0" borderId="52" xfId="1" applyNumberFormat="1" applyFont="1" applyFill="1" applyBorder="1" applyAlignment="1">
      <alignment horizontal="center"/>
    </xf>
    <xf numFmtId="259" fontId="5" fillId="0" borderId="0" xfId="1" applyNumberFormat="1" applyFont="1" applyFill="1" applyBorder="1" applyAlignment="1">
      <alignment horizontal="center"/>
    </xf>
    <xf numFmtId="1" fontId="8" fillId="0" borderId="10" xfId="141" applyNumberFormat="1" applyFont="1" applyBorder="1" applyAlignment="1">
      <alignment horizontal="center" vertical="center" wrapText="1"/>
    </xf>
    <xf numFmtId="1" fontId="8" fillId="0" borderId="2" xfId="141" applyNumberFormat="1" applyFont="1" applyBorder="1" applyAlignment="1">
      <alignment horizontal="center" vertical="center" wrapText="1"/>
    </xf>
    <xf numFmtId="0" fontId="8" fillId="0" borderId="10" xfId="3" applyFont="1" applyFill="1" applyBorder="1" applyAlignment="1">
      <alignment horizontal="center" vertical="center"/>
    </xf>
    <xf numFmtId="0" fontId="8" fillId="0" borderId="2" xfId="3" applyFont="1" applyFill="1" applyBorder="1" applyAlignment="1">
      <alignment horizontal="center" vertical="center"/>
    </xf>
    <xf numFmtId="0" fontId="8" fillId="0" borderId="1" xfId="3" applyFont="1" applyFill="1" applyBorder="1" applyAlignment="1">
      <alignment horizontal="left" vertical="center" wrapText="1"/>
    </xf>
    <xf numFmtId="0" fontId="28" fillId="0" borderId="0" xfId="3" applyFont="1" applyFill="1" applyAlignment="1">
      <alignment horizontal="left" vertical="center" wrapText="1"/>
    </xf>
    <xf numFmtId="0" fontId="28" fillId="0" borderId="9" xfId="3" applyFont="1" applyFill="1" applyBorder="1" applyAlignment="1">
      <alignment horizontal="left" vertical="center" wrapText="1"/>
    </xf>
    <xf numFmtId="0" fontId="8" fillId="0" borderId="59" xfId="3" applyFont="1" applyFill="1" applyBorder="1" applyAlignment="1">
      <alignment horizontal="center" vertical="center"/>
    </xf>
    <xf numFmtId="0" fontId="8" fillId="0" borderId="58" xfId="3" applyFont="1" applyFill="1" applyBorder="1" applyAlignment="1">
      <alignment horizontal="center" vertical="center"/>
    </xf>
    <xf numFmtId="0" fontId="8" fillId="0" borderId="13" xfId="3" applyFont="1" applyFill="1" applyBorder="1" applyAlignment="1">
      <alignment horizontal="center" vertical="center"/>
    </xf>
    <xf numFmtId="0" fontId="8" fillId="0" borderId="17" xfId="3" applyFont="1" applyFill="1" applyBorder="1" applyAlignment="1">
      <alignment horizontal="center" vertical="center"/>
    </xf>
    <xf numFmtId="0" fontId="8" fillId="0" borderId="8" xfId="3" applyFont="1" applyFill="1" applyBorder="1" applyAlignment="1">
      <alignment horizontal="center" vertical="center"/>
    </xf>
    <xf numFmtId="1" fontId="55" fillId="0" borderId="13" xfId="141" applyNumberFormat="1" applyFont="1" applyFill="1" applyBorder="1" applyAlignment="1">
      <alignment horizontal="center" vertical="center" wrapText="1"/>
    </xf>
    <xf numFmtId="1" fontId="55" fillId="0" borderId="17" xfId="141" applyNumberFormat="1" applyFont="1" applyFill="1" applyBorder="1" applyAlignment="1">
      <alignment horizontal="center" vertical="center" wrapText="1"/>
    </xf>
    <xf numFmtId="1" fontId="55" fillId="0" borderId="8" xfId="141" applyNumberFormat="1" applyFont="1" applyFill="1" applyBorder="1" applyAlignment="1">
      <alignment horizontal="center" vertical="center" wrapText="1"/>
    </xf>
    <xf numFmtId="1" fontId="55" fillId="0" borderId="11" xfId="141" applyNumberFormat="1" applyFont="1" applyFill="1" applyBorder="1" applyAlignment="1">
      <alignment horizontal="center" vertical="center" wrapText="1"/>
    </xf>
    <xf numFmtId="1" fontId="55" fillId="0" borderId="6" xfId="141" applyNumberFormat="1" applyFont="1" applyFill="1" applyBorder="1" applyAlignment="1">
      <alignment horizontal="center" vertical="center" wrapText="1"/>
    </xf>
    <xf numFmtId="1" fontId="55" fillId="0" borderId="7" xfId="141" applyNumberFormat="1" applyFont="1" applyFill="1" applyBorder="1" applyAlignment="1">
      <alignment horizontal="center" vertical="center" wrapText="1"/>
    </xf>
    <xf numFmtId="1" fontId="55" fillId="0" borderId="13" xfId="141" applyNumberFormat="1" applyFont="1" applyFill="1" applyBorder="1" applyAlignment="1">
      <alignment horizontal="center" vertical="center"/>
    </xf>
    <xf numFmtId="1" fontId="55" fillId="0" borderId="8" xfId="141" applyNumberFormat="1" applyFont="1" applyFill="1" applyBorder="1" applyAlignment="1">
      <alignment horizontal="center" vertical="center"/>
    </xf>
    <xf numFmtId="1" fontId="55" fillId="0" borderId="14" xfId="141" applyNumberFormat="1" applyFont="1" applyFill="1" applyBorder="1" applyAlignment="1">
      <alignment horizontal="center" vertical="center" wrapText="1"/>
    </xf>
    <xf numFmtId="1" fontId="55" fillId="0" borderId="5" xfId="141" applyNumberFormat="1" applyFont="1" applyFill="1" applyBorder="1" applyAlignment="1">
      <alignment horizontal="center" vertical="center" wrapText="1"/>
    </xf>
    <xf numFmtId="1" fontId="55" fillId="0" borderId="12" xfId="141" applyNumberFormat="1" applyFont="1" applyFill="1" applyBorder="1" applyAlignment="1">
      <alignment horizontal="center" vertical="center" wrapText="1"/>
    </xf>
    <xf numFmtId="0" fontId="8" fillId="0" borderId="4" xfId="141" applyFont="1" applyFill="1" applyBorder="1" applyAlignment="1">
      <alignment horizontal="center" vertical="center"/>
    </xf>
    <xf numFmtId="1" fontId="8" fillId="0" borderId="13" xfId="141" applyNumberFormat="1" applyFont="1" applyFill="1" applyBorder="1" applyAlignment="1">
      <alignment horizontal="center" vertical="center" wrapText="1"/>
    </xf>
    <xf numFmtId="1" fontId="8" fillId="0" borderId="17" xfId="141" applyNumberFormat="1" applyFont="1" applyFill="1" applyBorder="1" applyAlignment="1">
      <alignment horizontal="center" vertical="center" wrapText="1"/>
    </xf>
    <xf numFmtId="1" fontId="8" fillId="0" borderId="8" xfId="141" applyNumberFormat="1" applyFont="1" applyFill="1" applyBorder="1" applyAlignment="1">
      <alignment horizontal="center" vertical="center" wrapText="1"/>
    </xf>
    <xf numFmtId="0" fontId="8" fillId="0" borderId="11" xfId="141" applyFont="1" applyFill="1" applyBorder="1" applyAlignment="1">
      <alignment horizontal="center" vertical="center"/>
    </xf>
    <xf numFmtId="0" fontId="8" fillId="0" borderId="6" xfId="141" applyFont="1" applyFill="1" applyBorder="1" applyAlignment="1">
      <alignment horizontal="center" vertical="center"/>
    </xf>
    <xf numFmtId="0" fontId="8" fillId="0" borderId="7" xfId="141" applyFont="1" applyFill="1" applyBorder="1" applyAlignment="1">
      <alignment horizontal="center" vertical="center"/>
    </xf>
    <xf numFmtId="0" fontId="8" fillId="0" borderId="13" xfId="141" applyFont="1" applyFill="1" applyBorder="1" applyAlignment="1">
      <alignment horizontal="center" vertical="center"/>
    </xf>
    <xf numFmtId="0" fontId="8" fillId="0" borderId="17" xfId="141" applyFont="1" applyFill="1" applyBorder="1" applyAlignment="1">
      <alignment horizontal="center" vertical="center"/>
    </xf>
    <xf numFmtId="0" fontId="8" fillId="0" borderId="8" xfId="141" applyFont="1" applyFill="1" applyBorder="1" applyAlignment="1">
      <alignment horizontal="center" vertical="center"/>
    </xf>
    <xf numFmtId="1" fontId="8" fillId="0" borderId="3" xfId="141" applyNumberFormat="1" applyFont="1" applyFill="1" applyBorder="1" applyAlignment="1">
      <alignment horizontal="center" vertical="center" wrapText="1"/>
    </xf>
    <xf numFmtId="1" fontId="8" fillId="0" borderId="3" xfId="141" applyNumberFormat="1" applyFont="1" applyBorder="1" applyAlignment="1">
      <alignment horizontal="center" vertical="center" wrapText="1"/>
    </xf>
    <xf numFmtId="1" fontId="8" fillId="0" borderId="14"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11"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13"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5" fillId="0" borderId="1" xfId="3" applyFont="1" applyFill="1" applyBorder="1" applyAlignment="1">
      <alignment horizontal="center" vertical="center"/>
    </xf>
    <xf numFmtId="0" fontId="15" fillId="0" borderId="0" xfId="3" applyFont="1" applyFill="1" applyBorder="1" applyAlignment="1">
      <alignment horizontal="center" vertical="center"/>
    </xf>
    <xf numFmtId="0" fontId="15" fillId="0" borderId="9" xfId="3" applyFont="1" applyFill="1" applyBorder="1" applyAlignment="1">
      <alignment horizontal="center" vertical="center"/>
    </xf>
    <xf numFmtId="0" fontId="15" fillId="0" borderId="13" xfId="3" applyFont="1" applyFill="1" applyBorder="1" applyAlignment="1">
      <alignment horizontal="center" vertical="center"/>
    </xf>
    <xf numFmtId="0" fontId="15" fillId="0" borderId="17" xfId="3" applyFont="1" applyFill="1" applyBorder="1" applyAlignment="1">
      <alignment horizontal="center" vertical="center"/>
    </xf>
    <xf numFmtId="0" fontId="15" fillId="0" borderId="8" xfId="3" applyFont="1" applyFill="1" applyBorder="1" applyAlignment="1">
      <alignment horizontal="center" vertical="center"/>
    </xf>
    <xf numFmtId="178" fontId="2" fillId="0" borderId="0" xfId="46" applyNumberFormat="1" applyFont="1" applyFill="1" applyBorder="1" applyAlignment="1">
      <alignment horizontal="left" vertical="top"/>
    </xf>
    <xf numFmtId="1" fontId="8" fillId="0" borderId="11" xfId="141" applyNumberFormat="1" applyFont="1" applyFill="1" applyBorder="1" applyAlignment="1">
      <alignment horizontal="center" vertical="center" wrapText="1"/>
    </xf>
    <xf numFmtId="1" fontId="8" fillId="0" borderId="7" xfId="141" applyNumberFormat="1" applyFont="1" applyFill="1" applyBorder="1" applyAlignment="1">
      <alignment horizontal="center" vertical="center" wrapText="1"/>
    </xf>
    <xf numFmtId="0" fontId="13" fillId="0" borderId="0" xfId="3" quotePrefix="1" applyFill="1" applyAlignment="1">
      <alignment horizontal="left" vertical="top" wrapText="1"/>
    </xf>
    <xf numFmtId="1" fontId="8" fillId="0" borderId="4" xfId="141" applyNumberFormat="1" applyFont="1" applyBorder="1" applyAlignment="1">
      <alignment horizontal="center" vertical="center" wrapText="1"/>
    </xf>
    <xf numFmtId="0" fontId="6" fillId="0" borderId="14" xfId="46" applyFont="1" applyFill="1" applyBorder="1" applyAlignment="1">
      <alignment horizontal="center" wrapText="1"/>
    </xf>
    <xf numFmtId="0" fontId="39" fillId="0" borderId="11" xfId="46" applyFont="1" applyFill="1" applyBorder="1" applyAlignment="1">
      <alignment horizontal="center" wrapText="1"/>
    </xf>
    <xf numFmtId="0" fontId="6" fillId="0" borderId="5" xfId="46" applyFont="1" applyFill="1" applyBorder="1" applyAlignment="1">
      <alignment horizontal="center" wrapText="1"/>
    </xf>
    <xf numFmtId="0" fontId="39" fillId="0" borderId="6" xfId="46" applyFont="1" applyFill="1" applyBorder="1" applyAlignment="1">
      <alignment horizontal="center" wrapText="1"/>
    </xf>
    <xf numFmtId="0" fontId="28" fillId="0" borderId="0" xfId="3" applyFont="1" applyFill="1" applyAlignment="1">
      <alignment horizontal="center"/>
    </xf>
    <xf numFmtId="0" fontId="52" fillId="28" borderId="54" xfId="995" applyFont="1" applyFill="1" applyBorder="1"/>
    <xf numFmtId="188" fontId="6" fillId="0" borderId="57" xfId="1" applyNumberFormat="1" applyFont="1" applyFill="1" applyBorder="1" applyAlignment="1">
      <alignment horizontal="right"/>
    </xf>
    <xf numFmtId="188" fontId="6" fillId="0" borderId="54" xfId="1" applyNumberFormat="1" applyFont="1" applyFill="1" applyBorder="1" applyAlignment="1">
      <alignment horizontal="right"/>
    </xf>
    <xf numFmtId="1" fontId="55" fillId="0" borderId="58" xfId="141" applyNumberFormat="1" applyFont="1" applyFill="1" applyBorder="1" applyAlignment="1">
      <alignment horizontal="centerContinuous"/>
    </xf>
    <xf numFmtId="1" fontId="55" fillId="0" borderId="57" xfId="141" applyNumberFormat="1" applyFont="1" applyFill="1" applyBorder="1" applyAlignment="1">
      <alignment horizontal="center" vertical="center" wrapText="1"/>
    </xf>
    <xf numFmtId="1" fontId="55" fillId="0" borderId="54" xfId="141" applyNumberFormat="1" applyFont="1" applyFill="1" applyBorder="1" applyAlignment="1">
      <alignment horizontal="center" vertical="center" wrapText="1"/>
    </xf>
  </cellXfs>
  <cellStyles count="54945">
    <cellStyle name="##0" xfId="144" xr:uid="{00000000-0005-0000-0000-000000000000}"/>
    <cellStyle name="##0,0" xfId="145" xr:uid="{00000000-0005-0000-0000-000001000000}"/>
    <cellStyle name="##0,0 2" xfId="146" xr:uid="{00000000-0005-0000-0000-000002000000}"/>
    <cellStyle name="##0,00" xfId="147" xr:uid="{00000000-0005-0000-0000-000003000000}"/>
    <cellStyle name="[Kursiv]##0" xfId="148" xr:uid="{00000000-0005-0000-0000-000004000000}"/>
    <cellStyle name="[Kursiv]##0,0" xfId="149" xr:uid="{00000000-0005-0000-0000-000005000000}"/>
    <cellStyle name="[Kursiv]##0,0 2" xfId="150" xr:uid="{00000000-0005-0000-0000-000006000000}"/>
    <cellStyle name="[Kursiv]##0,00" xfId="151" xr:uid="{00000000-0005-0000-0000-000007000000}"/>
    <cellStyle name="0mitP" xfId="184" xr:uid="{00000000-0005-0000-0000-000008000000}"/>
    <cellStyle name="0mitP 2" xfId="692" xr:uid="{00000000-0005-0000-0000-000009000000}"/>
    <cellStyle name="0ohneP" xfId="185" xr:uid="{00000000-0005-0000-0000-00000A000000}"/>
    <cellStyle name="0ohneP 2" xfId="693" xr:uid="{00000000-0005-0000-0000-00000B000000}"/>
    <cellStyle name="10mitP" xfId="186" xr:uid="{00000000-0005-0000-0000-00000C000000}"/>
    <cellStyle name="10mitP 2" xfId="694" xr:uid="{00000000-0005-0000-0000-00000D000000}"/>
    <cellStyle name="12mitP" xfId="187" xr:uid="{00000000-0005-0000-0000-00000E000000}"/>
    <cellStyle name="12mitP 2" xfId="695" xr:uid="{00000000-0005-0000-0000-00000F000000}"/>
    <cellStyle name="12ohneP" xfId="188" xr:uid="{00000000-0005-0000-0000-000010000000}"/>
    <cellStyle name="12ohneP 2" xfId="696" xr:uid="{00000000-0005-0000-0000-000011000000}"/>
    <cellStyle name="13mitP" xfId="189" xr:uid="{00000000-0005-0000-0000-000012000000}"/>
    <cellStyle name="13mitP 2" xfId="697" xr:uid="{00000000-0005-0000-0000-000013000000}"/>
    <cellStyle name="1mitP" xfId="190" xr:uid="{00000000-0005-0000-0000-000014000000}"/>
    <cellStyle name="1mitP 2" xfId="698" xr:uid="{00000000-0005-0000-0000-000015000000}"/>
    <cellStyle name="1ohneP" xfId="191" xr:uid="{00000000-0005-0000-0000-000016000000}"/>
    <cellStyle name="20 % - Akzent1" xfId="255" builtinId="30" customBuiltin="1"/>
    <cellStyle name="20 % - Akzent1 10" xfId="1644" xr:uid="{00000000-0005-0000-0000-000011000000}"/>
    <cellStyle name="20 % - Akzent1 10 2" xfId="2780" xr:uid="{00000000-0005-0000-0000-000012000000}"/>
    <cellStyle name="20 % - Akzent1 10 2 2" xfId="6141" xr:uid="{00000000-0005-0000-0000-000012000000}"/>
    <cellStyle name="20 % - Akzent1 10 2 2 2" xfId="19592" xr:uid="{00000000-0005-0000-0000-000012000000}"/>
    <cellStyle name="20 % - Akzent1 10 2 2 3" xfId="33076" xr:uid="{00000000-0005-0000-0000-000012000000}"/>
    <cellStyle name="20 % - Akzent1 10 2 2 4" xfId="46567" xr:uid="{00000000-0005-0000-0000-000012000000}"/>
    <cellStyle name="20 % - Akzent1 10 2 3" xfId="9497" xr:uid="{00000000-0005-0000-0000-000012000000}"/>
    <cellStyle name="20 % - Akzent1 10 2 3 2" xfId="22948" xr:uid="{00000000-0005-0000-0000-000012000000}"/>
    <cellStyle name="20 % - Akzent1 10 2 3 3" xfId="36432" xr:uid="{00000000-0005-0000-0000-000012000000}"/>
    <cellStyle name="20 % - Akzent1 10 2 3 4" xfId="49923" xr:uid="{00000000-0005-0000-0000-000012000000}"/>
    <cellStyle name="20 % - Akzent1 10 2 4" xfId="12853" xr:uid="{00000000-0005-0000-0000-000012000000}"/>
    <cellStyle name="20 % - Akzent1 10 2 4 2" xfId="26304" xr:uid="{00000000-0005-0000-0000-000012000000}"/>
    <cellStyle name="20 % - Akzent1 10 2 4 3" xfId="39788" xr:uid="{00000000-0005-0000-0000-000012000000}"/>
    <cellStyle name="20 % - Akzent1 10 2 4 4" xfId="53279" xr:uid="{00000000-0005-0000-0000-000012000000}"/>
    <cellStyle name="20 % - Akzent1 10 2 5" xfId="16235" xr:uid="{00000000-0005-0000-0000-000012000000}"/>
    <cellStyle name="20 % - Akzent1 10 2 6" xfId="29719" xr:uid="{00000000-0005-0000-0000-000012000000}"/>
    <cellStyle name="20 % - Akzent1 10 2 7" xfId="43210" xr:uid="{00000000-0005-0000-0000-000012000000}"/>
    <cellStyle name="20 % - Akzent1 10 3" xfId="5014" xr:uid="{00000000-0005-0000-0000-000011000000}"/>
    <cellStyle name="20 % - Akzent1 10 3 2" xfId="18465" xr:uid="{00000000-0005-0000-0000-000011000000}"/>
    <cellStyle name="20 % - Akzent1 10 3 3" xfId="31949" xr:uid="{00000000-0005-0000-0000-000011000000}"/>
    <cellStyle name="20 % - Akzent1 10 3 4" xfId="45440" xr:uid="{00000000-0005-0000-0000-000011000000}"/>
    <cellStyle name="20 % - Akzent1 10 4" xfId="8370" xr:uid="{00000000-0005-0000-0000-000011000000}"/>
    <cellStyle name="20 % - Akzent1 10 4 2" xfId="21821" xr:uid="{00000000-0005-0000-0000-000011000000}"/>
    <cellStyle name="20 % - Akzent1 10 4 3" xfId="35305" xr:uid="{00000000-0005-0000-0000-000011000000}"/>
    <cellStyle name="20 % - Akzent1 10 4 4" xfId="48796" xr:uid="{00000000-0005-0000-0000-000011000000}"/>
    <cellStyle name="20 % - Akzent1 10 5" xfId="11726" xr:uid="{00000000-0005-0000-0000-000011000000}"/>
    <cellStyle name="20 % - Akzent1 10 5 2" xfId="25177" xr:uid="{00000000-0005-0000-0000-000011000000}"/>
    <cellStyle name="20 % - Akzent1 10 5 3" xfId="38661" xr:uid="{00000000-0005-0000-0000-000011000000}"/>
    <cellStyle name="20 % - Akzent1 10 5 4" xfId="52152" xr:uid="{00000000-0005-0000-0000-000011000000}"/>
    <cellStyle name="20 % - Akzent1 10 6" xfId="15108" xr:uid="{00000000-0005-0000-0000-000011000000}"/>
    <cellStyle name="20 % - Akzent1 10 7" xfId="28592" xr:uid="{00000000-0005-0000-0000-000011000000}"/>
    <cellStyle name="20 % - Akzent1 10 8" xfId="42083" xr:uid="{00000000-0005-0000-0000-000011000000}"/>
    <cellStyle name="20 % - Akzent1 11" xfId="2203" xr:uid="{00000000-0005-0000-0000-000013000000}"/>
    <cellStyle name="20 % - Akzent1 11 2" xfId="5578" xr:uid="{00000000-0005-0000-0000-000013000000}"/>
    <cellStyle name="20 % - Akzent1 11 2 2" xfId="19029" xr:uid="{00000000-0005-0000-0000-000013000000}"/>
    <cellStyle name="20 % - Akzent1 11 2 3" xfId="32513" xr:uid="{00000000-0005-0000-0000-000013000000}"/>
    <cellStyle name="20 % - Akzent1 11 2 4" xfId="46004" xr:uid="{00000000-0005-0000-0000-000013000000}"/>
    <cellStyle name="20 % - Akzent1 11 3" xfId="8934" xr:uid="{00000000-0005-0000-0000-000013000000}"/>
    <cellStyle name="20 % - Akzent1 11 3 2" xfId="22385" xr:uid="{00000000-0005-0000-0000-000013000000}"/>
    <cellStyle name="20 % - Akzent1 11 3 3" xfId="35869" xr:uid="{00000000-0005-0000-0000-000013000000}"/>
    <cellStyle name="20 % - Akzent1 11 3 4" xfId="49360" xr:uid="{00000000-0005-0000-0000-000013000000}"/>
    <cellStyle name="20 % - Akzent1 11 4" xfId="12290" xr:uid="{00000000-0005-0000-0000-000013000000}"/>
    <cellStyle name="20 % - Akzent1 11 4 2" xfId="25741" xr:uid="{00000000-0005-0000-0000-000013000000}"/>
    <cellStyle name="20 % - Akzent1 11 4 3" xfId="39225" xr:uid="{00000000-0005-0000-0000-000013000000}"/>
    <cellStyle name="20 % - Akzent1 11 4 4" xfId="52716" xr:uid="{00000000-0005-0000-0000-000013000000}"/>
    <cellStyle name="20 % - Akzent1 11 5" xfId="15672" xr:uid="{00000000-0005-0000-0000-000013000000}"/>
    <cellStyle name="20 % - Akzent1 11 6" xfId="29156" xr:uid="{00000000-0005-0000-0000-000013000000}"/>
    <cellStyle name="20 % - Akzent1 11 7" xfId="42647" xr:uid="{00000000-0005-0000-0000-000013000000}"/>
    <cellStyle name="20 % - Akzent1 12" xfId="3344" xr:uid="{00000000-0005-0000-0000-000014000000}"/>
    <cellStyle name="20 % - Akzent1 12 2" xfId="6705" xr:uid="{00000000-0005-0000-0000-000014000000}"/>
    <cellStyle name="20 % - Akzent1 12 2 2" xfId="20156" xr:uid="{00000000-0005-0000-0000-000014000000}"/>
    <cellStyle name="20 % - Akzent1 12 2 3" xfId="33640" xr:uid="{00000000-0005-0000-0000-000014000000}"/>
    <cellStyle name="20 % - Akzent1 12 2 4" xfId="47131" xr:uid="{00000000-0005-0000-0000-000014000000}"/>
    <cellStyle name="20 % - Akzent1 12 3" xfId="10061" xr:uid="{00000000-0005-0000-0000-000014000000}"/>
    <cellStyle name="20 % - Akzent1 12 3 2" xfId="23512" xr:uid="{00000000-0005-0000-0000-000014000000}"/>
    <cellStyle name="20 % - Akzent1 12 3 3" xfId="36996" xr:uid="{00000000-0005-0000-0000-000014000000}"/>
    <cellStyle name="20 % - Akzent1 12 3 4" xfId="50487" xr:uid="{00000000-0005-0000-0000-000014000000}"/>
    <cellStyle name="20 % - Akzent1 12 4" xfId="13417" xr:uid="{00000000-0005-0000-0000-000014000000}"/>
    <cellStyle name="20 % - Akzent1 12 4 2" xfId="26868" xr:uid="{00000000-0005-0000-0000-000014000000}"/>
    <cellStyle name="20 % - Akzent1 12 4 3" xfId="40352" xr:uid="{00000000-0005-0000-0000-000014000000}"/>
    <cellStyle name="20 % - Akzent1 12 4 4" xfId="53843" xr:uid="{00000000-0005-0000-0000-000014000000}"/>
    <cellStyle name="20 % - Akzent1 12 5" xfId="16799" xr:uid="{00000000-0005-0000-0000-000014000000}"/>
    <cellStyle name="20 % - Akzent1 12 6" xfId="30283" xr:uid="{00000000-0005-0000-0000-000014000000}"/>
    <cellStyle name="20 % - Akzent1 12 7" xfId="43774" xr:uid="{00000000-0005-0000-0000-000014000000}"/>
    <cellStyle name="20 % - Akzent1 13" xfId="3860" xr:uid="{00000000-0005-0000-0000-000015000000}"/>
    <cellStyle name="20 % - Akzent1 13 2" xfId="7221" xr:uid="{00000000-0005-0000-0000-000015000000}"/>
    <cellStyle name="20 % - Akzent1 13 2 2" xfId="20672" xr:uid="{00000000-0005-0000-0000-000015000000}"/>
    <cellStyle name="20 % - Akzent1 13 2 3" xfId="34156" xr:uid="{00000000-0005-0000-0000-000015000000}"/>
    <cellStyle name="20 % - Akzent1 13 2 4" xfId="47647" xr:uid="{00000000-0005-0000-0000-000015000000}"/>
    <cellStyle name="20 % - Akzent1 13 3" xfId="10577" xr:uid="{00000000-0005-0000-0000-000015000000}"/>
    <cellStyle name="20 % - Akzent1 13 3 2" xfId="24028" xr:uid="{00000000-0005-0000-0000-000015000000}"/>
    <cellStyle name="20 % - Akzent1 13 3 3" xfId="37512" xr:uid="{00000000-0005-0000-0000-000015000000}"/>
    <cellStyle name="20 % - Akzent1 13 3 4" xfId="51003" xr:uid="{00000000-0005-0000-0000-000015000000}"/>
    <cellStyle name="20 % - Akzent1 13 4" xfId="13933" xr:uid="{00000000-0005-0000-0000-000015000000}"/>
    <cellStyle name="20 % - Akzent1 13 4 2" xfId="27384" xr:uid="{00000000-0005-0000-0000-000015000000}"/>
    <cellStyle name="20 % - Akzent1 13 4 3" xfId="40868" xr:uid="{00000000-0005-0000-0000-000015000000}"/>
    <cellStyle name="20 % - Akzent1 13 4 4" xfId="54359" xr:uid="{00000000-0005-0000-0000-000015000000}"/>
    <cellStyle name="20 % - Akzent1 13 5" xfId="17315" xr:uid="{00000000-0005-0000-0000-000015000000}"/>
    <cellStyle name="20 % - Akzent1 13 6" xfId="30799" xr:uid="{00000000-0005-0000-0000-000015000000}"/>
    <cellStyle name="20 % - Akzent1 13 7" xfId="44290" xr:uid="{00000000-0005-0000-0000-000015000000}"/>
    <cellStyle name="20 % - Akzent1 14" xfId="3924" xr:uid="{00000000-0005-0000-0000-000016000000}"/>
    <cellStyle name="20 % - Akzent1 14 2" xfId="7281" xr:uid="{00000000-0005-0000-0000-000016000000}"/>
    <cellStyle name="20 % - Akzent1 14 2 2" xfId="20732" xr:uid="{00000000-0005-0000-0000-000016000000}"/>
    <cellStyle name="20 % - Akzent1 14 2 3" xfId="34216" xr:uid="{00000000-0005-0000-0000-000016000000}"/>
    <cellStyle name="20 % - Akzent1 14 2 4" xfId="47707" xr:uid="{00000000-0005-0000-0000-000016000000}"/>
    <cellStyle name="20 % - Akzent1 14 3" xfId="10637" xr:uid="{00000000-0005-0000-0000-000016000000}"/>
    <cellStyle name="20 % - Akzent1 14 3 2" xfId="24088" xr:uid="{00000000-0005-0000-0000-000016000000}"/>
    <cellStyle name="20 % - Akzent1 14 3 3" xfId="37572" xr:uid="{00000000-0005-0000-0000-000016000000}"/>
    <cellStyle name="20 % - Akzent1 14 3 4" xfId="51063" xr:uid="{00000000-0005-0000-0000-000016000000}"/>
    <cellStyle name="20 % - Akzent1 14 4" xfId="13993" xr:uid="{00000000-0005-0000-0000-000016000000}"/>
    <cellStyle name="20 % - Akzent1 14 4 2" xfId="27444" xr:uid="{00000000-0005-0000-0000-000016000000}"/>
    <cellStyle name="20 % - Akzent1 14 4 3" xfId="40928" xr:uid="{00000000-0005-0000-0000-000016000000}"/>
    <cellStyle name="20 % - Akzent1 14 4 4" xfId="54419" xr:uid="{00000000-0005-0000-0000-000016000000}"/>
    <cellStyle name="20 % - Akzent1 14 5" xfId="17375" xr:uid="{00000000-0005-0000-0000-000016000000}"/>
    <cellStyle name="20 % - Akzent1 14 6" xfId="30859" xr:uid="{00000000-0005-0000-0000-000016000000}"/>
    <cellStyle name="20 % - Akzent1 14 7" xfId="44350" xr:uid="{00000000-0005-0000-0000-000016000000}"/>
    <cellStyle name="20 % - Akzent1 15" xfId="4452" xr:uid="{00000000-0005-0000-0000-0000800F0000}"/>
    <cellStyle name="20 % - Akzent1 15 2" xfId="17903" xr:uid="{00000000-0005-0000-0000-0000800F0000}"/>
    <cellStyle name="20 % - Akzent1 15 3" xfId="31387" xr:uid="{00000000-0005-0000-0000-0000800F0000}"/>
    <cellStyle name="20 % - Akzent1 15 4" xfId="44878" xr:uid="{00000000-0005-0000-0000-0000800F0000}"/>
    <cellStyle name="20 % - Akzent1 16" xfId="7808" xr:uid="{00000000-0005-0000-0000-00009C1C0000}"/>
    <cellStyle name="20 % - Akzent1 16 2" xfId="21259" xr:uid="{00000000-0005-0000-0000-00009C1C0000}"/>
    <cellStyle name="20 % - Akzent1 16 3" xfId="34743" xr:uid="{00000000-0005-0000-0000-00009C1C0000}"/>
    <cellStyle name="20 % - Akzent1 16 4" xfId="48234" xr:uid="{00000000-0005-0000-0000-00009C1C0000}"/>
    <cellStyle name="20 % - Akzent1 17" xfId="11164" xr:uid="{00000000-0005-0000-0000-0000B8290000}"/>
    <cellStyle name="20 % - Akzent1 17 2" xfId="24615" xr:uid="{00000000-0005-0000-0000-0000B8290000}"/>
    <cellStyle name="20 % - Akzent1 17 3" xfId="38099" xr:uid="{00000000-0005-0000-0000-0000B8290000}"/>
    <cellStyle name="20 % - Akzent1 17 4" xfId="51590" xr:uid="{00000000-0005-0000-0000-0000B8290000}"/>
    <cellStyle name="20 % - Akzent1 18" xfId="14511" xr:uid="{00000000-0005-0000-0000-0000E8360000}"/>
    <cellStyle name="20 % - Akzent1 19" xfId="27995" xr:uid="{00000000-0005-0000-0000-0000836B0000}"/>
    <cellStyle name="20 % - Akzent1 2" xfId="553" xr:uid="{00000000-0005-0000-0000-000018000000}"/>
    <cellStyle name="20 % - Akzent1 2 10" xfId="4501" xr:uid="{00000000-0005-0000-0000-000017000000}"/>
    <cellStyle name="20 % - Akzent1 2 10 2" xfId="17952" xr:uid="{00000000-0005-0000-0000-000017000000}"/>
    <cellStyle name="20 % - Akzent1 2 10 3" xfId="31436" xr:uid="{00000000-0005-0000-0000-000017000000}"/>
    <cellStyle name="20 % - Akzent1 2 10 4" xfId="44927" xr:uid="{00000000-0005-0000-0000-000017000000}"/>
    <cellStyle name="20 % - Akzent1 2 11" xfId="7857" xr:uid="{00000000-0005-0000-0000-000017000000}"/>
    <cellStyle name="20 % - Akzent1 2 11 2" xfId="21308" xr:uid="{00000000-0005-0000-0000-000017000000}"/>
    <cellStyle name="20 % - Akzent1 2 11 3" xfId="34792" xr:uid="{00000000-0005-0000-0000-000017000000}"/>
    <cellStyle name="20 % - Akzent1 2 11 4" xfId="48283" xr:uid="{00000000-0005-0000-0000-000017000000}"/>
    <cellStyle name="20 % - Akzent1 2 12" xfId="11213" xr:uid="{00000000-0005-0000-0000-000017000000}"/>
    <cellStyle name="20 % - Akzent1 2 12 2" xfId="24664" xr:uid="{00000000-0005-0000-0000-000017000000}"/>
    <cellStyle name="20 % - Akzent1 2 12 3" xfId="38148" xr:uid="{00000000-0005-0000-0000-000017000000}"/>
    <cellStyle name="20 % - Akzent1 2 12 4" xfId="51639" xr:uid="{00000000-0005-0000-0000-000017000000}"/>
    <cellStyle name="20 % - Akzent1 2 13" xfId="14594" xr:uid="{00000000-0005-0000-0000-000017000000}"/>
    <cellStyle name="20 % - Akzent1 2 14" xfId="28073" xr:uid="{00000000-0005-0000-0000-000017000000}"/>
    <cellStyle name="20 % - Akzent1 2 15" xfId="41551" xr:uid="{00000000-0005-0000-0000-000017000000}"/>
    <cellStyle name="20 % - Akzent1 2 2" xfId="699" xr:uid="{00000000-0005-0000-0000-000019000000}"/>
    <cellStyle name="20 % - Akzent1 2 2 10" xfId="14696" xr:uid="{00000000-0005-0000-0000-000018000000}"/>
    <cellStyle name="20 % - Akzent1 2 2 11" xfId="28179" xr:uid="{00000000-0005-0000-0000-000018000000}"/>
    <cellStyle name="20 % - Akzent1 2 2 12" xfId="41670" xr:uid="{00000000-0005-0000-0000-000018000000}"/>
    <cellStyle name="20 % - Akzent1 2 2 13" xfId="1227" xr:uid="{00000000-0005-0000-0000-000018000000}"/>
    <cellStyle name="20 % - Akzent1 2 2 2" xfId="1462" xr:uid="{00000000-0005-0000-0000-000019000000}"/>
    <cellStyle name="20 % - Akzent1 2 2 2 10" xfId="28429" xr:uid="{00000000-0005-0000-0000-000019000000}"/>
    <cellStyle name="20 % - Akzent1 2 2 2 11" xfId="41920" xr:uid="{00000000-0005-0000-0000-000019000000}"/>
    <cellStyle name="20 % - Akzent1 2 2 2 2" xfId="2037" xr:uid="{00000000-0005-0000-0000-00001A000000}"/>
    <cellStyle name="20 % - Akzent1 2 2 2 2 2" xfId="3178" xr:uid="{00000000-0005-0000-0000-00001B000000}"/>
    <cellStyle name="20 % - Akzent1 2 2 2 2 2 2" xfId="6539" xr:uid="{00000000-0005-0000-0000-00001B000000}"/>
    <cellStyle name="20 % - Akzent1 2 2 2 2 2 2 2" xfId="19990" xr:uid="{00000000-0005-0000-0000-00001B000000}"/>
    <cellStyle name="20 % - Akzent1 2 2 2 2 2 2 3" xfId="33474" xr:uid="{00000000-0005-0000-0000-00001B000000}"/>
    <cellStyle name="20 % - Akzent1 2 2 2 2 2 2 4" xfId="46965" xr:uid="{00000000-0005-0000-0000-00001B000000}"/>
    <cellStyle name="20 % - Akzent1 2 2 2 2 2 3" xfId="9895" xr:uid="{00000000-0005-0000-0000-00001B000000}"/>
    <cellStyle name="20 % - Akzent1 2 2 2 2 2 3 2" xfId="23346" xr:uid="{00000000-0005-0000-0000-00001B000000}"/>
    <cellStyle name="20 % - Akzent1 2 2 2 2 2 3 3" xfId="36830" xr:uid="{00000000-0005-0000-0000-00001B000000}"/>
    <cellStyle name="20 % - Akzent1 2 2 2 2 2 3 4" xfId="50321" xr:uid="{00000000-0005-0000-0000-00001B000000}"/>
    <cellStyle name="20 % - Akzent1 2 2 2 2 2 4" xfId="13251" xr:uid="{00000000-0005-0000-0000-00001B000000}"/>
    <cellStyle name="20 % - Akzent1 2 2 2 2 2 4 2" xfId="26702" xr:uid="{00000000-0005-0000-0000-00001B000000}"/>
    <cellStyle name="20 % - Akzent1 2 2 2 2 2 4 3" xfId="40186" xr:uid="{00000000-0005-0000-0000-00001B000000}"/>
    <cellStyle name="20 % - Akzent1 2 2 2 2 2 4 4" xfId="53677" xr:uid="{00000000-0005-0000-0000-00001B000000}"/>
    <cellStyle name="20 % - Akzent1 2 2 2 2 2 5" xfId="16633" xr:uid="{00000000-0005-0000-0000-00001B000000}"/>
    <cellStyle name="20 % - Akzent1 2 2 2 2 2 6" xfId="30117" xr:uid="{00000000-0005-0000-0000-00001B000000}"/>
    <cellStyle name="20 % - Akzent1 2 2 2 2 2 7" xfId="43608" xr:uid="{00000000-0005-0000-0000-00001B000000}"/>
    <cellStyle name="20 % - Akzent1 2 2 2 2 3" xfId="5412" xr:uid="{00000000-0005-0000-0000-00001A000000}"/>
    <cellStyle name="20 % - Akzent1 2 2 2 2 3 2" xfId="18863" xr:uid="{00000000-0005-0000-0000-00001A000000}"/>
    <cellStyle name="20 % - Akzent1 2 2 2 2 3 3" xfId="32347" xr:uid="{00000000-0005-0000-0000-00001A000000}"/>
    <cellStyle name="20 % - Akzent1 2 2 2 2 3 4" xfId="45838" xr:uid="{00000000-0005-0000-0000-00001A000000}"/>
    <cellStyle name="20 % - Akzent1 2 2 2 2 4" xfId="8768" xr:uid="{00000000-0005-0000-0000-00001A000000}"/>
    <cellStyle name="20 % - Akzent1 2 2 2 2 4 2" xfId="22219" xr:uid="{00000000-0005-0000-0000-00001A000000}"/>
    <cellStyle name="20 % - Akzent1 2 2 2 2 4 3" xfId="35703" xr:uid="{00000000-0005-0000-0000-00001A000000}"/>
    <cellStyle name="20 % - Akzent1 2 2 2 2 4 4" xfId="49194" xr:uid="{00000000-0005-0000-0000-00001A000000}"/>
    <cellStyle name="20 % - Akzent1 2 2 2 2 5" xfId="12124" xr:uid="{00000000-0005-0000-0000-00001A000000}"/>
    <cellStyle name="20 % - Akzent1 2 2 2 2 5 2" xfId="25575" xr:uid="{00000000-0005-0000-0000-00001A000000}"/>
    <cellStyle name="20 % - Akzent1 2 2 2 2 5 3" xfId="39059" xr:uid="{00000000-0005-0000-0000-00001A000000}"/>
    <cellStyle name="20 % - Akzent1 2 2 2 2 5 4" xfId="52550" xr:uid="{00000000-0005-0000-0000-00001A000000}"/>
    <cellStyle name="20 % - Akzent1 2 2 2 2 6" xfId="15506" xr:uid="{00000000-0005-0000-0000-00001A000000}"/>
    <cellStyle name="20 % - Akzent1 2 2 2 2 7" xfId="28990" xr:uid="{00000000-0005-0000-0000-00001A000000}"/>
    <cellStyle name="20 % - Akzent1 2 2 2 2 8" xfId="42481" xr:uid="{00000000-0005-0000-0000-00001A000000}"/>
    <cellStyle name="20 % - Akzent1 2 2 2 3" xfId="2618" xr:uid="{00000000-0005-0000-0000-00001C000000}"/>
    <cellStyle name="20 % - Akzent1 2 2 2 3 2" xfId="5979" xr:uid="{00000000-0005-0000-0000-00001C000000}"/>
    <cellStyle name="20 % - Akzent1 2 2 2 3 2 2" xfId="19430" xr:uid="{00000000-0005-0000-0000-00001C000000}"/>
    <cellStyle name="20 % - Akzent1 2 2 2 3 2 3" xfId="32914" xr:uid="{00000000-0005-0000-0000-00001C000000}"/>
    <cellStyle name="20 % - Akzent1 2 2 2 3 2 4" xfId="46405" xr:uid="{00000000-0005-0000-0000-00001C000000}"/>
    <cellStyle name="20 % - Akzent1 2 2 2 3 3" xfId="9335" xr:uid="{00000000-0005-0000-0000-00001C000000}"/>
    <cellStyle name="20 % - Akzent1 2 2 2 3 3 2" xfId="22786" xr:uid="{00000000-0005-0000-0000-00001C000000}"/>
    <cellStyle name="20 % - Akzent1 2 2 2 3 3 3" xfId="36270" xr:uid="{00000000-0005-0000-0000-00001C000000}"/>
    <cellStyle name="20 % - Akzent1 2 2 2 3 3 4" xfId="49761" xr:uid="{00000000-0005-0000-0000-00001C000000}"/>
    <cellStyle name="20 % - Akzent1 2 2 2 3 4" xfId="12691" xr:uid="{00000000-0005-0000-0000-00001C000000}"/>
    <cellStyle name="20 % - Akzent1 2 2 2 3 4 2" xfId="26142" xr:uid="{00000000-0005-0000-0000-00001C000000}"/>
    <cellStyle name="20 % - Akzent1 2 2 2 3 4 3" xfId="39626" xr:uid="{00000000-0005-0000-0000-00001C000000}"/>
    <cellStyle name="20 % - Akzent1 2 2 2 3 4 4" xfId="53117" xr:uid="{00000000-0005-0000-0000-00001C000000}"/>
    <cellStyle name="20 % - Akzent1 2 2 2 3 5" xfId="16073" xr:uid="{00000000-0005-0000-0000-00001C000000}"/>
    <cellStyle name="20 % - Akzent1 2 2 2 3 6" xfId="29557" xr:uid="{00000000-0005-0000-0000-00001C000000}"/>
    <cellStyle name="20 % - Akzent1 2 2 2 3 7" xfId="43048" xr:uid="{00000000-0005-0000-0000-00001C000000}"/>
    <cellStyle name="20 % - Akzent1 2 2 2 4" xfId="3723" xr:uid="{00000000-0005-0000-0000-00001D000000}"/>
    <cellStyle name="20 % - Akzent1 2 2 2 4 2" xfId="7084" xr:uid="{00000000-0005-0000-0000-00001D000000}"/>
    <cellStyle name="20 % - Akzent1 2 2 2 4 2 2" xfId="20535" xr:uid="{00000000-0005-0000-0000-00001D000000}"/>
    <cellStyle name="20 % - Akzent1 2 2 2 4 2 3" xfId="34019" xr:uid="{00000000-0005-0000-0000-00001D000000}"/>
    <cellStyle name="20 % - Akzent1 2 2 2 4 2 4" xfId="47510" xr:uid="{00000000-0005-0000-0000-00001D000000}"/>
    <cellStyle name="20 % - Akzent1 2 2 2 4 3" xfId="10440" xr:uid="{00000000-0005-0000-0000-00001D000000}"/>
    <cellStyle name="20 % - Akzent1 2 2 2 4 3 2" xfId="23891" xr:uid="{00000000-0005-0000-0000-00001D000000}"/>
    <cellStyle name="20 % - Akzent1 2 2 2 4 3 3" xfId="37375" xr:uid="{00000000-0005-0000-0000-00001D000000}"/>
    <cellStyle name="20 % - Akzent1 2 2 2 4 3 4" xfId="50866" xr:uid="{00000000-0005-0000-0000-00001D000000}"/>
    <cellStyle name="20 % - Akzent1 2 2 2 4 4" xfId="13796" xr:uid="{00000000-0005-0000-0000-00001D000000}"/>
    <cellStyle name="20 % - Akzent1 2 2 2 4 4 2" xfId="27247" xr:uid="{00000000-0005-0000-0000-00001D000000}"/>
    <cellStyle name="20 % - Akzent1 2 2 2 4 4 3" xfId="40731" xr:uid="{00000000-0005-0000-0000-00001D000000}"/>
    <cellStyle name="20 % - Akzent1 2 2 2 4 4 4" xfId="54222" xr:uid="{00000000-0005-0000-0000-00001D000000}"/>
    <cellStyle name="20 % - Akzent1 2 2 2 4 5" xfId="17178" xr:uid="{00000000-0005-0000-0000-00001D000000}"/>
    <cellStyle name="20 % - Akzent1 2 2 2 4 6" xfId="30662" xr:uid="{00000000-0005-0000-0000-00001D000000}"/>
    <cellStyle name="20 % - Akzent1 2 2 2 4 7" xfId="44153" xr:uid="{00000000-0005-0000-0000-00001D000000}"/>
    <cellStyle name="20 % - Akzent1 2 2 2 5" xfId="4303" xr:uid="{00000000-0005-0000-0000-00001E000000}"/>
    <cellStyle name="20 % - Akzent1 2 2 2 5 2" xfId="7660" xr:uid="{00000000-0005-0000-0000-00001E000000}"/>
    <cellStyle name="20 % - Akzent1 2 2 2 5 2 2" xfId="21111" xr:uid="{00000000-0005-0000-0000-00001E000000}"/>
    <cellStyle name="20 % - Akzent1 2 2 2 5 2 3" xfId="34595" xr:uid="{00000000-0005-0000-0000-00001E000000}"/>
    <cellStyle name="20 % - Akzent1 2 2 2 5 2 4" xfId="48086" xr:uid="{00000000-0005-0000-0000-00001E000000}"/>
    <cellStyle name="20 % - Akzent1 2 2 2 5 3" xfId="11016" xr:uid="{00000000-0005-0000-0000-00001E000000}"/>
    <cellStyle name="20 % - Akzent1 2 2 2 5 3 2" xfId="24467" xr:uid="{00000000-0005-0000-0000-00001E000000}"/>
    <cellStyle name="20 % - Akzent1 2 2 2 5 3 3" xfId="37951" xr:uid="{00000000-0005-0000-0000-00001E000000}"/>
    <cellStyle name="20 % - Akzent1 2 2 2 5 3 4" xfId="51442" xr:uid="{00000000-0005-0000-0000-00001E000000}"/>
    <cellStyle name="20 % - Akzent1 2 2 2 5 4" xfId="14372" xr:uid="{00000000-0005-0000-0000-00001E000000}"/>
    <cellStyle name="20 % - Akzent1 2 2 2 5 4 2" xfId="27823" xr:uid="{00000000-0005-0000-0000-00001E000000}"/>
    <cellStyle name="20 % - Akzent1 2 2 2 5 4 3" xfId="41307" xr:uid="{00000000-0005-0000-0000-00001E000000}"/>
    <cellStyle name="20 % - Akzent1 2 2 2 5 4 4" xfId="54798" xr:uid="{00000000-0005-0000-0000-00001E000000}"/>
    <cellStyle name="20 % - Akzent1 2 2 2 5 5" xfId="17754" xr:uid="{00000000-0005-0000-0000-00001E000000}"/>
    <cellStyle name="20 % - Akzent1 2 2 2 5 6" xfId="31238" xr:uid="{00000000-0005-0000-0000-00001E000000}"/>
    <cellStyle name="20 % - Akzent1 2 2 2 5 7" xfId="44729" xr:uid="{00000000-0005-0000-0000-00001E000000}"/>
    <cellStyle name="20 % - Akzent1 2 2 2 6" xfId="4853" xr:uid="{00000000-0005-0000-0000-000019000000}"/>
    <cellStyle name="20 % - Akzent1 2 2 2 6 2" xfId="18304" xr:uid="{00000000-0005-0000-0000-000019000000}"/>
    <cellStyle name="20 % - Akzent1 2 2 2 6 3" xfId="31788" xr:uid="{00000000-0005-0000-0000-000019000000}"/>
    <cellStyle name="20 % - Akzent1 2 2 2 6 4" xfId="45279" xr:uid="{00000000-0005-0000-0000-000019000000}"/>
    <cellStyle name="20 % - Akzent1 2 2 2 7" xfId="8209" xr:uid="{00000000-0005-0000-0000-000019000000}"/>
    <cellStyle name="20 % - Akzent1 2 2 2 7 2" xfId="21660" xr:uid="{00000000-0005-0000-0000-000019000000}"/>
    <cellStyle name="20 % - Akzent1 2 2 2 7 3" xfId="35144" xr:uid="{00000000-0005-0000-0000-000019000000}"/>
    <cellStyle name="20 % - Akzent1 2 2 2 7 4" xfId="48635" xr:uid="{00000000-0005-0000-0000-000019000000}"/>
    <cellStyle name="20 % - Akzent1 2 2 2 8" xfId="11565" xr:uid="{00000000-0005-0000-0000-000019000000}"/>
    <cellStyle name="20 % - Akzent1 2 2 2 8 2" xfId="25016" xr:uid="{00000000-0005-0000-0000-000019000000}"/>
    <cellStyle name="20 % - Akzent1 2 2 2 8 3" xfId="38500" xr:uid="{00000000-0005-0000-0000-000019000000}"/>
    <cellStyle name="20 % - Akzent1 2 2 2 8 4" xfId="51991" xr:uid="{00000000-0005-0000-0000-000019000000}"/>
    <cellStyle name="20 % - Akzent1 2 2 2 9" xfId="14946" xr:uid="{00000000-0005-0000-0000-000019000000}"/>
    <cellStyle name="20 % - Akzent1 2 2 3" xfId="1788" xr:uid="{00000000-0005-0000-0000-00001F000000}"/>
    <cellStyle name="20 % - Akzent1 2 2 3 2" xfId="2928" xr:uid="{00000000-0005-0000-0000-000020000000}"/>
    <cellStyle name="20 % - Akzent1 2 2 3 2 2" xfId="6289" xr:uid="{00000000-0005-0000-0000-000020000000}"/>
    <cellStyle name="20 % - Akzent1 2 2 3 2 2 2" xfId="19740" xr:uid="{00000000-0005-0000-0000-000020000000}"/>
    <cellStyle name="20 % - Akzent1 2 2 3 2 2 3" xfId="33224" xr:uid="{00000000-0005-0000-0000-000020000000}"/>
    <cellStyle name="20 % - Akzent1 2 2 3 2 2 4" xfId="46715" xr:uid="{00000000-0005-0000-0000-000020000000}"/>
    <cellStyle name="20 % - Akzent1 2 2 3 2 3" xfId="9645" xr:uid="{00000000-0005-0000-0000-000020000000}"/>
    <cellStyle name="20 % - Akzent1 2 2 3 2 3 2" xfId="23096" xr:uid="{00000000-0005-0000-0000-000020000000}"/>
    <cellStyle name="20 % - Akzent1 2 2 3 2 3 3" xfId="36580" xr:uid="{00000000-0005-0000-0000-000020000000}"/>
    <cellStyle name="20 % - Akzent1 2 2 3 2 3 4" xfId="50071" xr:uid="{00000000-0005-0000-0000-000020000000}"/>
    <cellStyle name="20 % - Akzent1 2 2 3 2 4" xfId="13001" xr:uid="{00000000-0005-0000-0000-000020000000}"/>
    <cellStyle name="20 % - Akzent1 2 2 3 2 4 2" xfId="26452" xr:uid="{00000000-0005-0000-0000-000020000000}"/>
    <cellStyle name="20 % - Akzent1 2 2 3 2 4 3" xfId="39936" xr:uid="{00000000-0005-0000-0000-000020000000}"/>
    <cellStyle name="20 % - Akzent1 2 2 3 2 4 4" xfId="53427" xr:uid="{00000000-0005-0000-0000-000020000000}"/>
    <cellStyle name="20 % - Akzent1 2 2 3 2 5" xfId="16383" xr:uid="{00000000-0005-0000-0000-000020000000}"/>
    <cellStyle name="20 % - Akzent1 2 2 3 2 6" xfId="29867" xr:uid="{00000000-0005-0000-0000-000020000000}"/>
    <cellStyle name="20 % - Akzent1 2 2 3 2 7" xfId="43358" xr:uid="{00000000-0005-0000-0000-000020000000}"/>
    <cellStyle name="20 % - Akzent1 2 2 3 3" xfId="5162" xr:uid="{00000000-0005-0000-0000-00001F000000}"/>
    <cellStyle name="20 % - Akzent1 2 2 3 3 2" xfId="18613" xr:uid="{00000000-0005-0000-0000-00001F000000}"/>
    <cellStyle name="20 % - Akzent1 2 2 3 3 3" xfId="32097" xr:uid="{00000000-0005-0000-0000-00001F000000}"/>
    <cellStyle name="20 % - Akzent1 2 2 3 3 4" xfId="45588" xr:uid="{00000000-0005-0000-0000-00001F000000}"/>
    <cellStyle name="20 % - Akzent1 2 2 3 4" xfId="8518" xr:uid="{00000000-0005-0000-0000-00001F000000}"/>
    <cellStyle name="20 % - Akzent1 2 2 3 4 2" xfId="21969" xr:uid="{00000000-0005-0000-0000-00001F000000}"/>
    <cellStyle name="20 % - Akzent1 2 2 3 4 3" xfId="35453" xr:uid="{00000000-0005-0000-0000-00001F000000}"/>
    <cellStyle name="20 % - Akzent1 2 2 3 4 4" xfId="48944" xr:uid="{00000000-0005-0000-0000-00001F000000}"/>
    <cellStyle name="20 % - Akzent1 2 2 3 5" xfId="11874" xr:uid="{00000000-0005-0000-0000-00001F000000}"/>
    <cellStyle name="20 % - Akzent1 2 2 3 5 2" xfId="25325" xr:uid="{00000000-0005-0000-0000-00001F000000}"/>
    <cellStyle name="20 % - Akzent1 2 2 3 5 3" xfId="38809" xr:uid="{00000000-0005-0000-0000-00001F000000}"/>
    <cellStyle name="20 % - Akzent1 2 2 3 5 4" xfId="52300" xr:uid="{00000000-0005-0000-0000-00001F000000}"/>
    <cellStyle name="20 % - Akzent1 2 2 3 6" xfId="15256" xr:uid="{00000000-0005-0000-0000-00001F000000}"/>
    <cellStyle name="20 % - Akzent1 2 2 3 7" xfId="28740" xr:uid="{00000000-0005-0000-0000-00001F000000}"/>
    <cellStyle name="20 % - Akzent1 2 2 3 8" xfId="42231" xr:uid="{00000000-0005-0000-0000-00001F000000}"/>
    <cellStyle name="20 % - Akzent1 2 2 4" xfId="2367" xr:uid="{00000000-0005-0000-0000-000021000000}"/>
    <cellStyle name="20 % - Akzent1 2 2 4 2" xfId="5729" xr:uid="{00000000-0005-0000-0000-000021000000}"/>
    <cellStyle name="20 % - Akzent1 2 2 4 2 2" xfId="19180" xr:uid="{00000000-0005-0000-0000-000021000000}"/>
    <cellStyle name="20 % - Akzent1 2 2 4 2 3" xfId="32664" xr:uid="{00000000-0005-0000-0000-000021000000}"/>
    <cellStyle name="20 % - Akzent1 2 2 4 2 4" xfId="46155" xr:uid="{00000000-0005-0000-0000-000021000000}"/>
    <cellStyle name="20 % - Akzent1 2 2 4 3" xfId="9085" xr:uid="{00000000-0005-0000-0000-000021000000}"/>
    <cellStyle name="20 % - Akzent1 2 2 4 3 2" xfId="22536" xr:uid="{00000000-0005-0000-0000-000021000000}"/>
    <cellStyle name="20 % - Akzent1 2 2 4 3 3" xfId="36020" xr:uid="{00000000-0005-0000-0000-000021000000}"/>
    <cellStyle name="20 % - Akzent1 2 2 4 3 4" xfId="49511" xr:uid="{00000000-0005-0000-0000-000021000000}"/>
    <cellStyle name="20 % - Akzent1 2 2 4 4" xfId="12441" xr:uid="{00000000-0005-0000-0000-000021000000}"/>
    <cellStyle name="20 % - Akzent1 2 2 4 4 2" xfId="25892" xr:uid="{00000000-0005-0000-0000-000021000000}"/>
    <cellStyle name="20 % - Akzent1 2 2 4 4 3" xfId="39376" xr:uid="{00000000-0005-0000-0000-000021000000}"/>
    <cellStyle name="20 % - Akzent1 2 2 4 4 4" xfId="52867" xr:uid="{00000000-0005-0000-0000-000021000000}"/>
    <cellStyle name="20 % - Akzent1 2 2 4 5" xfId="15823" xr:uid="{00000000-0005-0000-0000-000021000000}"/>
    <cellStyle name="20 % - Akzent1 2 2 4 6" xfId="29307" xr:uid="{00000000-0005-0000-0000-000021000000}"/>
    <cellStyle name="20 % - Akzent1 2 2 4 7" xfId="42798" xr:uid="{00000000-0005-0000-0000-000021000000}"/>
    <cellStyle name="20 % - Akzent1 2 2 5" xfId="3473" xr:uid="{00000000-0005-0000-0000-000022000000}"/>
    <cellStyle name="20 % - Akzent1 2 2 5 2" xfId="6834" xr:uid="{00000000-0005-0000-0000-000022000000}"/>
    <cellStyle name="20 % - Akzent1 2 2 5 2 2" xfId="20285" xr:uid="{00000000-0005-0000-0000-000022000000}"/>
    <cellStyle name="20 % - Akzent1 2 2 5 2 3" xfId="33769" xr:uid="{00000000-0005-0000-0000-000022000000}"/>
    <cellStyle name="20 % - Akzent1 2 2 5 2 4" xfId="47260" xr:uid="{00000000-0005-0000-0000-000022000000}"/>
    <cellStyle name="20 % - Akzent1 2 2 5 3" xfId="10190" xr:uid="{00000000-0005-0000-0000-000022000000}"/>
    <cellStyle name="20 % - Akzent1 2 2 5 3 2" xfId="23641" xr:uid="{00000000-0005-0000-0000-000022000000}"/>
    <cellStyle name="20 % - Akzent1 2 2 5 3 3" xfId="37125" xr:uid="{00000000-0005-0000-0000-000022000000}"/>
    <cellStyle name="20 % - Akzent1 2 2 5 3 4" xfId="50616" xr:uid="{00000000-0005-0000-0000-000022000000}"/>
    <cellStyle name="20 % - Akzent1 2 2 5 4" xfId="13546" xr:uid="{00000000-0005-0000-0000-000022000000}"/>
    <cellStyle name="20 % - Akzent1 2 2 5 4 2" xfId="26997" xr:uid="{00000000-0005-0000-0000-000022000000}"/>
    <cellStyle name="20 % - Akzent1 2 2 5 4 3" xfId="40481" xr:uid="{00000000-0005-0000-0000-000022000000}"/>
    <cellStyle name="20 % - Akzent1 2 2 5 4 4" xfId="53972" xr:uid="{00000000-0005-0000-0000-000022000000}"/>
    <cellStyle name="20 % - Akzent1 2 2 5 5" xfId="16928" xr:uid="{00000000-0005-0000-0000-000022000000}"/>
    <cellStyle name="20 % - Akzent1 2 2 5 6" xfId="30412" xr:uid="{00000000-0005-0000-0000-000022000000}"/>
    <cellStyle name="20 % - Akzent1 2 2 5 7" xfId="43903" xr:uid="{00000000-0005-0000-0000-000022000000}"/>
    <cellStyle name="20 % - Akzent1 2 2 6" xfId="4053" xr:uid="{00000000-0005-0000-0000-000023000000}"/>
    <cellStyle name="20 % - Akzent1 2 2 6 2" xfId="7410" xr:uid="{00000000-0005-0000-0000-000023000000}"/>
    <cellStyle name="20 % - Akzent1 2 2 6 2 2" xfId="20861" xr:uid="{00000000-0005-0000-0000-000023000000}"/>
    <cellStyle name="20 % - Akzent1 2 2 6 2 3" xfId="34345" xr:uid="{00000000-0005-0000-0000-000023000000}"/>
    <cellStyle name="20 % - Akzent1 2 2 6 2 4" xfId="47836" xr:uid="{00000000-0005-0000-0000-000023000000}"/>
    <cellStyle name="20 % - Akzent1 2 2 6 3" xfId="10766" xr:uid="{00000000-0005-0000-0000-000023000000}"/>
    <cellStyle name="20 % - Akzent1 2 2 6 3 2" xfId="24217" xr:uid="{00000000-0005-0000-0000-000023000000}"/>
    <cellStyle name="20 % - Akzent1 2 2 6 3 3" xfId="37701" xr:uid="{00000000-0005-0000-0000-000023000000}"/>
    <cellStyle name="20 % - Akzent1 2 2 6 3 4" xfId="51192" xr:uid="{00000000-0005-0000-0000-000023000000}"/>
    <cellStyle name="20 % - Akzent1 2 2 6 4" xfId="14122" xr:uid="{00000000-0005-0000-0000-000023000000}"/>
    <cellStyle name="20 % - Akzent1 2 2 6 4 2" xfId="27573" xr:uid="{00000000-0005-0000-0000-000023000000}"/>
    <cellStyle name="20 % - Akzent1 2 2 6 4 3" xfId="41057" xr:uid="{00000000-0005-0000-0000-000023000000}"/>
    <cellStyle name="20 % - Akzent1 2 2 6 4 4" xfId="54548" xr:uid="{00000000-0005-0000-0000-000023000000}"/>
    <cellStyle name="20 % - Akzent1 2 2 6 5" xfId="17504" xr:uid="{00000000-0005-0000-0000-000023000000}"/>
    <cellStyle name="20 % - Akzent1 2 2 6 6" xfId="30988" xr:uid="{00000000-0005-0000-0000-000023000000}"/>
    <cellStyle name="20 % - Akzent1 2 2 6 7" xfId="44479" xr:uid="{00000000-0005-0000-0000-000023000000}"/>
    <cellStyle name="20 % - Akzent1 2 2 7" xfId="4603" xr:uid="{00000000-0005-0000-0000-000018000000}"/>
    <cellStyle name="20 % - Akzent1 2 2 7 2" xfId="18054" xr:uid="{00000000-0005-0000-0000-000018000000}"/>
    <cellStyle name="20 % - Akzent1 2 2 7 3" xfId="31538" xr:uid="{00000000-0005-0000-0000-000018000000}"/>
    <cellStyle name="20 % - Akzent1 2 2 7 4" xfId="45029" xr:uid="{00000000-0005-0000-0000-000018000000}"/>
    <cellStyle name="20 % - Akzent1 2 2 8" xfId="7959" xr:uid="{00000000-0005-0000-0000-000018000000}"/>
    <cellStyle name="20 % - Akzent1 2 2 8 2" xfId="21410" xr:uid="{00000000-0005-0000-0000-000018000000}"/>
    <cellStyle name="20 % - Akzent1 2 2 8 3" xfId="34894" xr:uid="{00000000-0005-0000-0000-000018000000}"/>
    <cellStyle name="20 % - Akzent1 2 2 8 4" xfId="48385" xr:uid="{00000000-0005-0000-0000-000018000000}"/>
    <cellStyle name="20 % - Akzent1 2 2 9" xfId="11315" xr:uid="{00000000-0005-0000-0000-000018000000}"/>
    <cellStyle name="20 % - Akzent1 2 2 9 2" xfId="24766" xr:uid="{00000000-0005-0000-0000-000018000000}"/>
    <cellStyle name="20 % - Akzent1 2 2 9 3" xfId="38250" xr:uid="{00000000-0005-0000-0000-000018000000}"/>
    <cellStyle name="20 % - Akzent1 2 2 9 4" xfId="51741" xr:uid="{00000000-0005-0000-0000-000018000000}"/>
    <cellStyle name="20 % - Akzent1 2 3" xfId="1306" xr:uid="{00000000-0005-0000-0000-000024000000}"/>
    <cellStyle name="20 % - Akzent1 2 3 10" xfId="14782" xr:uid="{00000000-0005-0000-0000-000024000000}"/>
    <cellStyle name="20 % - Akzent1 2 3 11" xfId="28265" xr:uid="{00000000-0005-0000-0000-000024000000}"/>
    <cellStyle name="20 % - Akzent1 2 3 12" xfId="41756" xr:uid="{00000000-0005-0000-0000-000024000000}"/>
    <cellStyle name="20 % - Akzent1 2 3 2" xfId="1546" xr:uid="{00000000-0005-0000-0000-000025000000}"/>
    <cellStyle name="20 % - Akzent1 2 3 2 10" xfId="28515" xr:uid="{00000000-0005-0000-0000-000025000000}"/>
    <cellStyle name="20 % - Akzent1 2 3 2 11" xfId="42006" xr:uid="{00000000-0005-0000-0000-000025000000}"/>
    <cellStyle name="20 % - Akzent1 2 3 2 2" xfId="2123" xr:uid="{00000000-0005-0000-0000-000026000000}"/>
    <cellStyle name="20 % - Akzent1 2 3 2 2 2" xfId="3264" xr:uid="{00000000-0005-0000-0000-000027000000}"/>
    <cellStyle name="20 % - Akzent1 2 3 2 2 2 2" xfId="6625" xr:uid="{00000000-0005-0000-0000-000027000000}"/>
    <cellStyle name="20 % - Akzent1 2 3 2 2 2 2 2" xfId="20076" xr:uid="{00000000-0005-0000-0000-000027000000}"/>
    <cellStyle name="20 % - Akzent1 2 3 2 2 2 2 3" xfId="33560" xr:uid="{00000000-0005-0000-0000-000027000000}"/>
    <cellStyle name="20 % - Akzent1 2 3 2 2 2 2 4" xfId="47051" xr:uid="{00000000-0005-0000-0000-000027000000}"/>
    <cellStyle name="20 % - Akzent1 2 3 2 2 2 3" xfId="9981" xr:uid="{00000000-0005-0000-0000-000027000000}"/>
    <cellStyle name="20 % - Akzent1 2 3 2 2 2 3 2" xfId="23432" xr:uid="{00000000-0005-0000-0000-000027000000}"/>
    <cellStyle name="20 % - Akzent1 2 3 2 2 2 3 3" xfId="36916" xr:uid="{00000000-0005-0000-0000-000027000000}"/>
    <cellStyle name="20 % - Akzent1 2 3 2 2 2 3 4" xfId="50407" xr:uid="{00000000-0005-0000-0000-000027000000}"/>
    <cellStyle name="20 % - Akzent1 2 3 2 2 2 4" xfId="13337" xr:uid="{00000000-0005-0000-0000-000027000000}"/>
    <cellStyle name="20 % - Akzent1 2 3 2 2 2 4 2" xfId="26788" xr:uid="{00000000-0005-0000-0000-000027000000}"/>
    <cellStyle name="20 % - Akzent1 2 3 2 2 2 4 3" xfId="40272" xr:uid="{00000000-0005-0000-0000-000027000000}"/>
    <cellStyle name="20 % - Akzent1 2 3 2 2 2 4 4" xfId="53763" xr:uid="{00000000-0005-0000-0000-000027000000}"/>
    <cellStyle name="20 % - Akzent1 2 3 2 2 2 5" xfId="16719" xr:uid="{00000000-0005-0000-0000-000027000000}"/>
    <cellStyle name="20 % - Akzent1 2 3 2 2 2 6" xfId="30203" xr:uid="{00000000-0005-0000-0000-000027000000}"/>
    <cellStyle name="20 % - Akzent1 2 3 2 2 2 7" xfId="43694" xr:uid="{00000000-0005-0000-0000-000027000000}"/>
    <cellStyle name="20 % - Akzent1 2 3 2 2 3" xfId="5498" xr:uid="{00000000-0005-0000-0000-000026000000}"/>
    <cellStyle name="20 % - Akzent1 2 3 2 2 3 2" xfId="18949" xr:uid="{00000000-0005-0000-0000-000026000000}"/>
    <cellStyle name="20 % - Akzent1 2 3 2 2 3 3" xfId="32433" xr:uid="{00000000-0005-0000-0000-000026000000}"/>
    <cellStyle name="20 % - Akzent1 2 3 2 2 3 4" xfId="45924" xr:uid="{00000000-0005-0000-0000-000026000000}"/>
    <cellStyle name="20 % - Akzent1 2 3 2 2 4" xfId="8854" xr:uid="{00000000-0005-0000-0000-000026000000}"/>
    <cellStyle name="20 % - Akzent1 2 3 2 2 4 2" xfId="22305" xr:uid="{00000000-0005-0000-0000-000026000000}"/>
    <cellStyle name="20 % - Akzent1 2 3 2 2 4 3" xfId="35789" xr:uid="{00000000-0005-0000-0000-000026000000}"/>
    <cellStyle name="20 % - Akzent1 2 3 2 2 4 4" xfId="49280" xr:uid="{00000000-0005-0000-0000-000026000000}"/>
    <cellStyle name="20 % - Akzent1 2 3 2 2 5" xfId="12210" xr:uid="{00000000-0005-0000-0000-000026000000}"/>
    <cellStyle name="20 % - Akzent1 2 3 2 2 5 2" xfId="25661" xr:uid="{00000000-0005-0000-0000-000026000000}"/>
    <cellStyle name="20 % - Akzent1 2 3 2 2 5 3" xfId="39145" xr:uid="{00000000-0005-0000-0000-000026000000}"/>
    <cellStyle name="20 % - Akzent1 2 3 2 2 5 4" xfId="52636" xr:uid="{00000000-0005-0000-0000-000026000000}"/>
    <cellStyle name="20 % - Akzent1 2 3 2 2 6" xfId="15592" xr:uid="{00000000-0005-0000-0000-000026000000}"/>
    <cellStyle name="20 % - Akzent1 2 3 2 2 7" xfId="29076" xr:uid="{00000000-0005-0000-0000-000026000000}"/>
    <cellStyle name="20 % - Akzent1 2 3 2 2 8" xfId="42567" xr:uid="{00000000-0005-0000-0000-000026000000}"/>
    <cellStyle name="20 % - Akzent1 2 3 2 3" xfId="2704" xr:uid="{00000000-0005-0000-0000-000028000000}"/>
    <cellStyle name="20 % - Akzent1 2 3 2 3 2" xfId="6065" xr:uid="{00000000-0005-0000-0000-000028000000}"/>
    <cellStyle name="20 % - Akzent1 2 3 2 3 2 2" xfId="19516" xr:uid="{00000000-0005-0000-0000-000028000000}"/>
    <cellStyle name="20 % - Akzent1 2 3 2 3 2 3" xfId="33000" xr:uid="{00000000-0005-0000-0000-000028000000}"/>
    <cellStyle name="20 % - Akzent1 2 3 2 3 2 4" xfId="46491" xr:uid="{00000000-0005-0000-0000-000028000000}"/>
    <cellStyle name="20 % - Akzent1 2 3 2 3 3" xfId="9421" xr:uid="{00000000-0005-0000-0000-000028000000}"/>
    <cellStyle name="20 % - Akzent1 2 3 2 3 3 2" xfId="22872" xr:uid="{00000000-0005-0000-0000-000028000000}"/>
    <cellStyle name="20 % - Akzent1 2 3 2 3 3 3" xfId="36356" xr:uid="{00000000-0005-0000-0000-000028000000}"/>
    <cellStyle name="20 % - Akzent1 2 3 2 3 3 4" xfId="49847" xr:uid="{00000000-0005-0000-0000-000028000000}"/>
    <cellStyle name="20 % - Akzent1 2 3 2 3 4" xfId="12777" xr:uid="{00000000-0005-0000-0000-000028000000}"/>
    <cellStyle name="20 % - Akzent1 2 3 2 3 4 2" xfId="26228" xr:uid="{00000000-0005-0000-0000-000028000000}"/>
    <cellStyle name="20 % - Akzent1 2 3 2 3 4 3" xfId="39712" xr:uid="{00000000-0005-0000-0000-000028000000}"/>
    <cellStyle name="20 % - Akzent1 2 3 2 3 4 4" xfId="53203" xr:uid="{00000000-0005-0000-0000-000028000000}"/>
    <cellStyle name="20 % - Akzent1 2 3 2 3 5" xfId="16159" xr:uid="{00000000-0005-0000-0000-000028000000}"/>
    <cellStyle name="20 % - Akzent1 2 3 2 3 6" xfId="29643" xr:uid="{00000000-0005-0000-0000-000028000000}"/>
    <cellStyle name="20 % - Akzent1 2 3 2 3 7" xfId="43134" xr:uid="{00000000-0005-0000-0000-000028000000}"/>
    <cellStyle name="20 % - Akzent1 2 3 2 4" xfId="3809" xr:uid="{00000000-0005-0000-0000-000029000000}"/>
    <cellStyle name="20 % - Akzent1 2 3 2 4 2" xfId="7170" xr:uid="{00000000-0005-0000-0000-000029000000}"/>
    <cellStyle name="20 % - Akzent1 2 3 2 4 2 2" xfId="20621" xr:uid="{00000000-0005-0000-0000-000029000000}"/>
    <cellStyle name="20 % - Akzent1 2 3 2 4 2 3" xfId="34105" xr:uid="{00000000-0005-0000-0000-000029000000}"/>
    <cellStyle name="20 % - Akzent1 2 3 2 4 2 4" xfId="47596" xr:uid="{00000000-0005-0000-0000-000029000000}"/>
    <cellStyle name="20 % - Akzent1 2 3 2 4 3" xfId="10526" xr:uid="{00000000-0005-0000-0000-000029000000}"/>
    <cellStyle name="20 % - Akzent1 2 3 2 4 3 2" xfId="23977" xr:uid="{00000000-0005-0000-0000-000029000000}"/>
    <cellStyle name="20 % - Akzent1 2 3 2 4 3 3" xfId="37461" xr:uid="{00000000-0005-0000-0000-000029000000}"/>
    <cellStyle name="20 % - Akzent1 2 3 2 4 3 4" xfId="50952" xr:uid="{00000000-0005-0000-0000-000029000000}"/>
    <cellStyle name="20 % - Akzent1 2 3 2 4 4" xfId="13882" xr:uid="{00000000-0005-0000-0000-000029000000}"/>
    <cellStyle name="20 % - Akzent1 2 3 2 4 4 2" xfId="27333" xr:uid="{00000000-0005-0000-0000-000029000000}"/>
    <cellStyle name="20 % - Akzent1 2 3 2 4 4 3" xfId="40817" xr:uid="{00000000-0005-0000-0000-000029000000}"/>
    <cellStyle name="20 % - Akzent1 2 3 2 4 4 4" xfId="54308" xr:uid="{00000000-0005-0000-0000-000029000000}"/>
    <cellStyle name="20 % - Akzent1 2 3 2 4 5" xfId="17264" xr:uid="{00000000-0005-0000-0000-000029000000}"/>
    <cellStyle name="20 % - Akzent1 2 3 2 4 6" xfId="30748" xr:uid="{00000000-0005-0000-0000-000029000000}"/>
    <cellStyle name="20 % - Akzent1 2 3 2 4 7" xfId="44239" xr:uid="{00000000-0005-0000-0000-000029000000}"/>
    <cellStyle name="20 % - Akzent1 2 3 2 5" xfId="4389" xr:uid="{00000000-0005-0000-0000-00002A000000}"/>
    <cellStyle name="20 % - Akzent1 2 3 2 5 2" xfId="7746" xr:uid="{00000000-0005-0000-0000-00002A000000}"/>
    <cellStyle name="20 % - Akzent1 2 3 2 5 2 2" xfId="21197" xr:uid="{00000000-0005-0000-0000-00002A000000}"/>
    <cellStyle name="20 % - Akzent1 2 3 2 5 2 3" xfId="34681" xr:uid="{00000000-0005-0000-0000-00002A000000}"/>
    <cellStyle name="20 % - Akzent1 2 3 2 5 2 4" xfId="48172" xr:uid="{00000000-0005-0000-0000-00002A000000}"/>
    <cellStyle name="20 % - Akzent1 2 3 2 5 3" xfId="11102" xr:uid="{00000000-0005-0000-0000-00002A000000}"/>
    <cellStyle name="20 % - Akzent1 2 3 2 5 3 2" xfId="24553" xr:uid="{00000000-0005-0000-0000-00002A000000}"/>
    <cellStyle name="20 % - Akzent1 2 3 2 5 3 3" xfId="38037" xr:uid="{00000000-0005-0000-0000-00002A000000}"/>
    <cellStyle name="20 % - Akzent1 2 3 2 5 3 4" xfId="51528" xr:uid="{00000000-0005-0000-0000-00002A000000}"/>
    <cellStyle name="20 % - Akzent1 2 3 2 5 4" xfId="14458" xr:uid="{00000000-0005-0000-0000-00002A000000}"/>
    <cellStyle name="20 % - Akzent1 2 3 2 5 4 2" xfId="27909" xr:uid="{00000000-0005-0000-0000-00002A000000}"/>
    <cellStyle name="20 % - Akzent1 2 3 2 5 4 3" xfId="41393" xr:uid="{00000000-0005-0000-0000-00002A000000}"/>
    <cellStyle name="20 % - Akzent1 2 3 2 5 4 4" xfId="54884" xr:uid="{00000000-0005-0000-0000-00002A000000}"/>
    <cellStyle name="20 % - Akzent1 2 3 2 5 5" xfId="17840" xr:uid="{00000000-0005-0000-0000-00002A000000}"/>
    <cellStyle name="20 % - Akzent1 2 3 2 5 6" xfId="31324" xr:uid="{00000000-0005-0000-0000-00002A000000}"/>
    <cellStyle name="20 % - Akzent1 2 3 2 5 7" xfId="44815" xr:uid="{00000000-0005-0000-0000-00002A000000}"/>
    <cellStyle name="20 % - Akzent1 2 3 2 6" xfId="4939" xr:uid="{00000000-0005-0000-0000-000025000000}"/>
    <cellStyle name="20 % - Akzent1 2 3 2 6 2" xfId="18390" xr:uid="{00000000-0005-0000-0000-000025000000}"/>
    <cellStyle name="20 % - Akzent1 2 3 2 6 3" xfId="31874" xr:uid="{00000000-0005-0000-0000-000025000000}"/>
    <cellStyle name="20 % - Akzent1 2 3 2 6 4" xfId="45365" xr:uid="{00000000-0005-0000-0000-000025000000}"/>
    <cellStyle name="20 % - Akzent1 2 3 2 7" xfId="8295" xr:uid="{00000000-0005-0000-0000-000025000000}"/>
    <cellStyle name="20 % - Akzent1 2 3 2 7 2" xfId="21746" xr:uid="{00000000-0005-0000-0000-000025000000}"/>
    <cellStyle name="20 % - Akzent1 2 3 2 7 3" xfId="35230" xr:uid="{00000000-0005-0000-0000-000025000000}"/>
    <cellStyle name="20 % - Akzent1 2 3 2 7 4" xfId="48721" xr:uid="{00000000-0005-0000-0000-000025000000}"/>
    <cellStyle name="20 % - Akzent1 2 3 2 8" xfId="11651" xr:uid="{00000000-0005-0000-0000-000025000000}"/>
    <cellStyle name="20 % - Akzent1 2 3 2 8 2" xfId="25102" xr:uid="{00000000-0005-0000-0000-000025000000}"/>
    <cellStyle name="20 % - Akzent1 2 3 2 8 3" xfId="38586" xr:uid="{00000000-0005-0000-0000-000025000000}"/>
    <cellStyle name="20 % - Akzent1 2 3 2 8 4" xfId="52077" xr:uid="{00000000-0005-0000-0000-000025000000}"/>
    <cellStyle name="20 % - Akzent1 2 3 2 9" xfId="15032" xr:uid="{00000000-0005-0000-0000-000025000000}"/>
    <cellStyle name="20 % - Akzent1 2 3 3" xfId="1874" xr:uid="{00000000-0005-0000-0000-00002B000000}"/>
    <cellStyle name="20 % - Akzent1 2 3 3 2" xfId="3014" xr:uid="{00000000-0005-0000-0000-00002C000000}"/>
    <cellStyle name="20 % - Akzent1 2 3 3 2 2" xfId="6375" xr:uid="{00000000-0005-0000-0000-00002C000000}"/>
    <cellStyle name="20 % - Akzent1 2 3 3 2 2 2" xfId="19826" xr:uid="{00000000-0005-0000-0000-00002C000000}"/>
    <cellStyle name="20 % - Akzent1 2 3 3 2 2 3" xfId="33310" xr:uid="{00000000-0005-0000-0000-00002C000000}"/>
    <cellStyle name="20 % - Akzent1 2 3 3 2 2 4" xfId="46801" xr:uid="{00000000-0005-0000-0000-00002C000000}"/>
    <cellStyle name="20 % - Akzent1 2 3 3 2 3" xfId="9731" xr:uid="{00000000-0005-0000-0000-00002C000000}"/>
    <cellStyle name="20 % - Akzent1 2 3 3 2 3 2" xfId="23182" xr:uid="{00000000-0005-0000-0000-00002C000000}"/>
    <cellStyle name="20 % - Akzent1 2 3 3 2 3 3" xfId="36666" xr:uid="{00000000-0005-0000-0000-00002C000000}"/>
    <cellStyle name="20 % - Akzent1 2 3 3 2 3 4" xfId="50157" xr:uid="{00000000-0005-0000-0000-00002C000000}"/>
    <cellStyle name="20 % - Akzent1 2 3 3 2 4" xfId="13087" xr:uid="{00000000-0005-0000-0000-00002C000000}"/>
    <cellStyle name="20 % - Akzent1 2 3 3 2 4 2" xfId="26538" xr:uid="{00000000-0005-0000-0000-00002C000000}"/>
    <cellStyle name="20 % - Akzent1 2 3 3 2 4 3" xfId="40022" xr:uid="{00000000-0005-0000-0000-00002C000000}"/>
    <cellStyle name="20 % - Akzent1 2 3 3 2 4 4" xfId="53513" xr:uid="{00000000-0005-0000-0000-00002C000000}"/>
    <cellStyle name="20 % - Akzent1 2 3 3 2 5" xfId="16469" xr:uid="{00000000-0005-0000-0000-00002C000000}"/>
    <cellStyle name="20 % - Akzent1 2 3 3 2 6" xfId="29953" xr:uid="{00000000-0005-0000-0000-00002C000000}"/>
    <cellStyle name="20 % - Akzent1 2 3 3 2 7" xfId="43444" xr:uid="{00000000-0005-0000-0000-00002C000000}"/>
    <cellStyle name="20 % - Akzent1 2 3 3 3" xfId="5248" xr:uid="{00000000-0005-0000-0000-00002B000000}"/>
    <cellStyle name="20 % - Akzent1 2 3 3 3 2" xfId="18699" xr:uid="{00000000-0005-0000-0000-00002B000000}"/>
    <cellStyle name="20 % - Akzent1 2 3 3 3 3" xfId="32183" xr:uid="{00000000-0005-0000-0000-00002B000000}"/>
    <cellStyle name="20 % - Akzent1 2 3 3 3 4" xfId="45674" xr:uid="{00000000-0005-0000-0000-00002B000000}"/>
    <cellStyle name="20 % - Akzent1 2 3 3 4" xfId="8604" xr:uid="{00000000-0005-0000-0000-00002B000000}"/>
    <cellStyle name="20 % - Akzent1 2 3 3 4 2" xfId="22055" xr:uid="{00000000-0005-0000-0000-00002B000000}"/>
    <cellStyle name="20 % - Akzent1 2 3 3 4 3" xfId="35539" xr:uid="{00000000-0005-0000-0000-00002B000000}"/>
    <cellStyle name="20 % - Akzent1 2 3 3 4 4" xfId="49030" xr:uid="{00000000-0005-0000-0000-00002B000000}"/>
    <cellStyle name="20 % - Akzent1 2 3 3 5" xfId="11960" xr:uid="{00000000-0005-0000-0000-00002B000000}"/>
    <cellStyle name="20 % - Akzent1 2 3 3 5 2" xfId="25411" xr:uid="{00000000-0005-0000-0000-00002B000000}"/>
    <cellStyle name="20 % - Akzent1 2 3 3 5 3" xfId="38895" xr:uid="{00000000-0005-0000-0000-00002B000000}"/>
    <cellStyle name="20 % - Akzent1 2 3 3 5 4" xfId="52386" xr:uid="{00000000-0005-0000-0000-00002B000000}"/>
    <cellStyle name="20 % - Akzent1 2 3 3 6" xfId="15342" xr:uid="{00000000-0005-0000-0000-00002B000000}"/>
    <cellStyle name="20 % - Akzent1 2 3 3 7" xfId="28826" xr:uid="{00000000-0005-0000-0000-00002B000000}"/>
    <cellStyle name="20 % - Akzent1 2 3 3 8" xfId="42317" xr:uid="{00000000-0005-0000-0000-00002B000000}"/>
    <cellStyle name="20 % - Akzent1 2 3 4" xfId="2453" xr:uid="{00000000-0005-0000-0000-00002D000000}"/>
    <cellStyle name="20 % - Akzent1 2 3 4 2" xfId="5815" xr:uid="{00000000-0005-0000-0000-00002D000000}"/>
    <cellStyle name="20 % - Akzent1 2 3 4 2 2" xfId="19266" xr:uid="{00000000-0005-0000-0000-00002D000000}"/>
    <cellStyle name="20 % - Akzent1 2 3 4 2 3" xfId="32750" xr:uid="{00000000-0005-0000-0000-00002D000000}"/>
    <cellStyle name="20 % - Akzent1 2 3 4 2 4" xfId="46241" xr:uid="{00000000-0005-0000-0000-00002D000000}"/>
    <cellStyle name="20 % - Akzent1 2 3 4 3" xfId="9171" xr:uid="{00000000-0005-0000-0000-00002D000000}"/>
    <cellStyle name="20 % - Akzent1 2 3 4 3 2" xfId="22622" xr:uid="{00000000-0005-0000-0000-00002D000000}"/>
    <cellStyle name="20 % - Akzent1 2 3 4 3 3" xfId="36106" xr:uid="{00000000-0005-0000-0000-00002D000000}"/>
    <cellStyle name="20 % - Akzent1 2 3 4 3 4" xfId="49597" xr:uid="{00000000-0005-0000-0000-00002D000000}"/>
    <cellStyle name="20 % - Akzent1 2 3 4 4" xfId="12527" xr:uid="{00000000-0005-0000-0000-00002D000000}"/>
    <cellStyle name="20 % - Akzent1 2 3 4 4 2" xfId="25978" xr:uid="{00000000-0005-0000-0000-00002D000000}"/>
    <cellStyle name="20 % - Akzent1 2 3 4 4 3" xfId="39462" xr:uid="{00000000-0005-0000-0000-00002D000000}"/>
    <cellStyle name="20 % - Akzent1 2 3 4 4 4" xfId="52953" xr:uid="{00000000-0005-0000-0000-00002D000000}"/>
    <cellStyle name="20 % - Akzent1 2 3 4 5" xfId="15909" xr:uid="{00000000-0005-0000-0000-00002D000000}"/>
    <cellStyle name="20 % - Akzent1 2 3 4 6" xfId="29393" xr:uid="{00000000-0005-0000-0000-00002D000000}"/>
    <cellStyle name="20 % - Akzent1 2 3 4 7" xfId="42884" xr:uid="{00000000-0005-0000-0000-00002D000000}"/>
    <cellStyle name="20 % - Akzent1 2 3 5" xfId="3559" xr:uid="{00000000-0005-0000-0000-00002E000000}"/>
    <cellStyle name="20 % - Akzent1 2 3 5 2" xfId="6920" xr:uid="{00000000-0005-0000-0000-00002E000000}"/>
    <cellStyle name="20 % - Akzent1 2 3 5 2 2" xfId="20371" xr:uid="{00000000-0005-0000-0000-00002E000000}"/>
    <cellStyle name="20 % - Akzent1 2 3 5 2 3" xfId="33855" xr:uid="{00000000-0005-0000-0000-00002E000000}"/>
    <cellStyle name="20 % - Akzent1 2 3 5 2 4" xfId="47346" xr:uid="{00000000-0005-0000-0000-00002E000000}"/>
    <cellStyle name="20 % - Akzent1 2 3 5 3" xfId="10276" xr:uid="{00000000-0005-0000-0000-00002E000000}"/>
    <cellStyle name="20 % - Akzent1 2 3 5 3 2" xfId="23727" xr:uid="{00000000-0005-0000-0000-00002E000000}"/>
    <cellStyle name="20 % - Akzent1 2 3 5 3 3" xfId="37211" xr:uid="{00000000-0005-0000-0000-00002E000000}"/>
    <cellStyle name="20 % - Akzent1 2 3 5 3 4" xfId="50702" xr:uid="{00000000-0005-0000-0000-00002E000000}"/>
    <cellStyle name="20 % - Akzent1 2 3 5 4" xfId="13632" xr:uid="{00000000-0005-0000-0000-00002E000000}"/>
    <cellStyle name="20 % - Akzent1 2 3 5 4 2" xfId="27083" xr:uid="{00000000-0005-0000-0000-00002E000000}"/>
    <cellStyle name="20 % - Akzent1 2 3 5 4 3" xfId="40567" xr:uid="{00000000-0005-0000-0000-00002E000000}"/>
    <cellStyle name="20 % - Akzent1 2 3 5 4 4" xfId="54058" xr:uid="{00000000-0005-0000-0000-00002E000000}"/>
    <cellStyle name="20 % - Akzent1 2 3 5 5" xfId="17014" xr:uid="{00000000-0005-0000-0000-00002E000000}"/>
    <cellStyle name="20 % - Akzent1 2 3 5 6" xfId="30498" xr:uid="{00000000-0005-0000-0000-00002E000000}"/>
    <cellStyle name="20 % - Akzent1 2 3 5 7" xfId="43989" xr:uid="{00000000-0005-0000-0000-00002E000000}"/>
    <cellStyle name="20 % - Akzent1 2 3 6" xfId="4139" xr:uid="{00000000-0005-0000-0000-00002F000000}"/>
    <cellStyle name="20 % - Akzent1 2 3 6 2" xfId="7496" xr:uid="{00000000-0005-0000-0000-00002F000000}"/>
    <cellStyle name="20 % - Akzent1 2 3 6 2 2" xfId="20947" xr:uid="{00000000-0005-0000-0000-00002F000000}"/>
    <cellStyle name="20 % - Akzent1 2 3 6 2 3" xfId="34431" xr:uid="{00000000-0005-0000-0000-00002F000000}"/>
    <cellStyle name="20 % - Akzent1 2 3 6 2 4" xfId="47922" xr:uid="{00000000-0005-0000-0000-00002F000000}"/>
    <cellStyle name="20 % - Akzent1 2 3 6 3" xfId="10852" xr:uid="{00000000-0005-0000-0000-00002F000000}"/>
    <cellStyle name="20 % - Akzent1 2 3 6 3 2" xfId="24303" xr:uid="{00000000-0005-0000-0000-00002F000000}"/>
    <cellStyle name="20 % - Akzent1 2 3 6 3 3" xfId="37787" xr:uid="{00000000-0005-0000-0000-00002F000000}"/>
    <cellStyle name="20 % - Akzent1 2 3 6 3 4" xfId="51278" xr:uid="{00000000-0005-0000-0000-00002F000000}"/>
    <cellStyle name="20 % - Akzent1 2 3 6 4" xfId="14208" xr:uid="{00000000-0005-0000-0000-00002F000000}"/>
    <cellStyle name="20 % - Akzent1 2 3 6 4 2" xfId="27659" xr:uid="{00000000-0005-0000-0000-00002F000000}"/>
    <cellStyle name="20 % - Akzent1 2 3 6 4 3" xfId="41143" xr:uid="{00000000-0005-0000-0000-00002F000000}"/>
    <cellStyle name="20 % - Akzent1 2 3 6 4 4" xfId="54634" xr:uid="{00000000-0005-0000-0000-00002F000000}"/>
    <cellStyle name="20 % - Akzent1 2 3 6 5" xfId="17590" xr:uid="{00000000-0005-0000-0000-00002F000000}"/>
    <cellStyle name="20 % - Akzent1 2 3 6 6" xfId="31074" xr:uid="{00000000-0005-0000-0000-00002F000000}"/>
    <cellStyle name="20 % - Akzent1 2 3 6 7" xfId="44565" xr:uid="{00000000-0005-0000-0000-00002F000000}"/>
    <cellStyle name="20 % - Akzent1 2 3 7" xfId="4689" xr:uid="{00000000-0005-0000-0000-000024000000}"/>
    <cellStyle name="20 % - Akzent1 2 3 7 2" xfId="18140" xr:uid="{00000000-0005-0000-0000-000024000000}"/>
    <cellStyle name="20 % - Akzent1 2 3 7 3" xfId="31624" xr:uid="{00000000-0005-0000-0000-000024000000}"/>
    <cellStyle name="20 % - Akzent1 2 3 7 4" xfId="45115" xr:uid="{00000000-0005-0000-0000-000024000000}"/>
    <cellStyle name="20 % - Akzent1 2 3 8" xfId="8045" xr:uid="{00000000-0005-0000-0000-000024000000}"/>
    <cellStyle name="20 % - Akzent1 2 3 8 2" xfId="21496" xr:uid="{00000000-0005-0000-0000-000024000000}"/>
    <cellStyle name="20 % - Akzent1 2 3 8 3" xfId="34980" xr:uid="{00000000-0005-0000-0000-000024000000}"/>
    <cellStyle name="20 % - Akzent1 2 3 8 4" xfId="48471" xr:uid="{00000000-0005-0000-0000-000024000000}"/>
    <cellStyle name="20 % - Akzent1 2 3 9" xfId="11401" xr:uid="{00000000-0005-0000-0000-000024000000}"/>
    <cellStyle name="20 % - Akzent1 2 3 9 2" xfId="24852" xr:uid="{00000000-0005-0000-0000-000024000000}"/>
    <cellStyle name="20 % - Akzent1 2 3 9 3" xfId="38336" xr:uid="{00000000-0005-0000-0000-000024000000}"/>
    <cellStyle name="20 % - Akzent1 2 3 9 4" xfId="51827" xr:uid="{00000000-0005-0000-0000-000024000000}"/>
    <cellStyle name="20 % - Akzent1 2 4" xfId="1364" xr:uid="{00000000-0005-0000-0000-000030000000}"/>
    <cellStyle name="20 % - Akzent1 2 4 10" xfId="28328" xr:uid="{00000000-0005-0000-0000-000030000000}"/>
    <cellStyle name="20 % - Akzent1 2 4 11" xfId="41819" xr:uid="{00000000-0005-0000-0000-000030000000}"/>
    <cellStyle name="20 % - Akzent1 2 4 2" xfId="1937" xr:uid="{00000000-0005-0000-0000-000031000000}"/>
    <cellStyle name="20 % - Akzent1 2 4 2 2" xfId="3077" xr:uid="{00000000-0005-0000-0000-000032000000}"/>
    <cellStyle name="20 % - Akzent1 2 4 2 2 2" xfId="6438" xr:uid="{00000000-0005-0000-0000-000032000000}"/>
    <cellStyle name="20 % - Akzent1 2 4 2 2 2 2" xfId="19889" xr:uid="{00000000-0005-0000-0000-000032000000}"/>
    <cellStyle name="20 % - Akzent1 2 4 2 2 2 3" xfId="33373" xr:uid="{00000000-0005-0000-0000-000032000000}"/>
    <cellStyle name="20 % - Akzent1 2 4 2 2 2 4" xfId="46864" xr:uid="{00000000-0005-0000-0000-000032000000}"/>
    <cellStyle name="20 % - Akzent1 2 4 2 2 3" xfId="9794" xr:uid="{00000000-0005-0000-0000-000032000000}"/>
    <cellStyle name="20 % - Akzent1 2 4 2 2 3 2" xfId="23245" xr:uid="{00000000-0005-0000-0000-000032000000}"/>
    <cellStyle name="20 % - Akzent1 2 4 2 2 3 3" xfId="36729" xr:uid="{00000000-0005-0000-0000-000032000000}"/>
    <cellStyle name="20 % - Akzent1 2 4 2 2 3 4" xfId="50220" xr:uid="{00000000-0005-0000-0000-000032000000}"/>
    <cellStyle name="20 % - Akzent1 2 4 2 2 4" xfId="13150" xr:uid="{00000000-0005-0000-0000-000032000000}"/>
    <cellStyle name="20 % - Akzent1 2 4 2 2 4 2" xfId="26601" xr:uid="{00000000-0005-0000-0000-000032000000}"/>
    <cellStyle name="20 % - Akzent1 2 4 2 2 4 3" xfId="40085" xr:uid="{00000000-0005-0000-0000-000032000000}"/>
    <cellStyle name="20 % - Akzent1 2 4 2 2 4 4" xfId="53576" xr:uid="{00000000-0005-0000-0000-000032000000}"/>
    <cellStyle name="20 % - Akzent1 2 4 2 2 5" xfId="16532" xr:uid="{00000000-0005-0000-0000-000032000000}"/>
    <cellStyle name="20 % - Akzent1 2 4 2 2 6" xfId="30016" xr:uid="{00000000-0005-0000-0000-000032000000}"/>
    <cellStyle name="20 % - Akzent1 2 4 2 2 7" xfId="43507" xr:uid="{00000000-0005-0000-0000-000032000000}"/>
    <cellStyle name="20 % - Akzent1 2 4 2 3" xfId="5311" xr:uid="{00000000-0005-0000-0000-000031000000}"/>
    <cellStyle name="20 % - Akzent1 2 4 2 3 2" xfId="18762" xr:uid="{00000000-0005-0000-0000-000031000000}"/>
    <cellStyle name="20 % - Akzent1 2 4 2 3 3" xfId="32246" xr:uid="{00000000-0005-0000-0000-000031000000}"/>
    <cellStyle name="20 % - Akzent1 2 4 2 3 4" xfId="45737" xr:uid="{00000000-0005-0000-0000-000031000000}"/>
    <cellStyle name="20 % - Akzent1 2 4 2 4" xfId="8667" xr:uid="{00000000-0005-0000-0000-000031000000}"/>
    <cellStyle name="20 % - Akzent1 2 4 2 4 2" xfId="22118" xr:uid="{00000000-0005-0000-0000-000031000000}"/>
    <cellStyle name="20 % - Akzent1 2 4 2 4 3" xfId="35602" xr:uid="{00000000-0005-0000-0000-000031000000}"/>
    <cellStyle name="20 % - Akzent1 2 4 2 4 4" xfId="49093" xr:uid="{00000000-0005-0000-0000-000031000000}"/>
    <cellStyle name="20 % - Akzent1 2 4 2 5" xfId="12023" xr:uid="{00000000-0005-0000-0000-000031000000}"/>
    <cellStyle name="20 % - Akzent1 2 4 2 5 2" xfId="25474" xr:uid="{00000000-0005-0000-0000-000031000000}"/>
    <cellStyle name="20 % - Akzent1 2 4 2 5 3" xfId="38958" xr:uid="{00000000-0005-0000-0000-000031000000}"/>
    <cellStyle name="20 % - Akzent1 2 4 2 5 4" xfId="52449" xr:uid="{00000000-0005-0000-0000-000031000000}"/>
    <cellStyle name="20 % - Akzent1 2 4 2 6" xfId="15405" xr:uid="{00000000-0005-0000-0000-000031000000}"/>
    <cellStyle name="20 % - Akzent1 2 4 2 7" xfId="28889" xr:uid="{00000000-0005-0000-0000-000031000000}"/>
    <cellStyle name="20 % - Akzent1 2 4 2 8" xfId="42380" xr:uid="{00000000-0005-0000-0000-000031000000}"/>
    <cellStyle name="20 % - Akzent1 2 4 3" xfId="2517" xr:uid="{00000000-0005-0000-0000-000033000000}"/>
    <cellStyle name="20 % - Akzent1 2 4 3 2" xfId="5878" xr:uid="{00000000-0005-0000-0000-000033000000}"/>
    <cellStyle name="20 % - Akzent1 2 4 3 2 2" xfId="19329" xr:uid="{00000000-0005-0000-0000-000033000000}"/>
    <cellStyle name="20 % - Akzent1 2 4 3 2 3" xfId="32813" xr:uid="{00000000-0005-0000-0000-000033000000}"/>
    <cellStyle name="20 % - Akzent1 2 4 3 2 4" xfId="46304" xr:uid="{00000000-0005-0000-0000-000033000000}"/>
    <cellStyle name="20 % - Akzent1 2 4 3 3" xfId="9234" xr:uid="{00000000-0005-0000-0000-000033000000}"/>
    <cellStyle name="20 % - Akzent1 2 4 3 3 2" xfId="22685" xr:uid="{00000000-0005-0000-0000-000033000000}"/>
    <cellStyle name="20 % - Akzent1 2 4 3 3 3" xfId="36169" xr:uid="{00000000-0005-0000-0000-000033000000}"/>
    <cellStyle name="20 % - Akzent1 2 4 3 3 4" xfId="49660" xr:uid="{00000000-0005-0000-0000-000033000000}"/>
    <cellStyle name="20 % - Akzent1 2 4 3 4" xfId="12590" xr:uid="{00000000-0005-0000-0000-000033000000}"/>
    <cellStyle name="20 % - Akzent1 2 4 3 4 2" xfId="26041" xr:uid="{00000000-0005-0000-0000-000033000000}"/>
    <cellStyle name="20 % - Akzent1 2 4 3 4 3" xfId="39525" xr:uid="{00000000-0005-0000-0000-000033000000}"/>
    <cellStyle name="20 % - Akzent1 2 4 3 4 4" xfId="53016" xr:uid="{00000000-0005-0000-0000-000033000000}"/>
    <cellStyle name="20 % - Akzent1 2 4 3 5" xfId="15972" xr:uid="{00000000-0005-0000-0000-000033000000}"/>
    <cellStyle name="20 % - Akzent1 2 4 3 6" xfId="29456" xr:uid="{00000000-0005-0000-0000-000033000000}"/>
    <cellStyle name="20 % - Akzent1 2 4 3 7" xfId="42947" xr:uid="{00000000-0005-0000-0000-000033000000}"/>
    <cellStyle name="20 % - Akzent1 2 4 4" xfId="3622" xr:uid="{00000000-0005-0000-0000-000034000000}"/>
    <cellStyle name="20 % - Akzent1 2 4 4 2" xfId="6983" xr:uid="{00000000-0005-0000-0000-000034000000}"/>
    <cellStyle name="20 % - Akzent1 2 4 4 2 2" xfId="20434" xr:uid="{00000000-0005-0000-0000-000034000000}"/>
    <cellStyle name="20 % - Akzent1 2 4 4 2 3" xfId="33918" xr:uid="{00000000-0005-0000-0000-000034000000}"/>
    <cellStyle name="20 % - Akzent1 2 4 4 2 4" xfId="47409" xr:uid="{00000000-0005-0000-0000-000034000000}"/>
    <cellStyle name="20 % - Akzent1 2 4 4 3" xfId="10339" xr:uid="{00000000-0005-0000-0000-000034000000}"/>
    <cellStyle name="20 % - Akzent1 2 4 4 3 2" xfId="23790" xr:uid="{00000000-0005-0000-0000-000034000000}"/>
    <cellStyle name="20 % - Akzent1 2 4 4 3 3" xfId="37274" xr:uid="{00000000-0005-0000-0000-000034000000}"/>
    <cellStyle name="20 % - Akzent1 2 4 4 3 4" xfId="50765" xr:uid="{00000000-0005-0000-0000-000034000000}"/>
    <cellStyle name="20 % - Akzent1 2 4 4 4" xfId="13695" xr:uid="{00000000-0005-0000-0000-000034000000}"/>
    <cellStyle name="20 % - Akzent1 2 4 4 4 2" xfId="27146" xr:uid="{00000000-0005-0000-0000-000034000000}"/>
    <cellStyle name="20 % - Akzent1 2 4 4 4 3" xfId="40630" xr:uid="{00000000-0005-0000-0000-000034000000}"/>
    <cellStyle name="20 % - Akzent1 2 4 4 4 4" xfId="54121" xr:uid="{00000000-0005-0000-0000-000034000000}"/>
    <cellStyle name="20 % - Akzent1 2 4 4 5" xfId="17077" xr:uid="{00000000-0005-0000-0000-000034000000}"/>
    <cellStyle name="20 % - Akzent1 2 4 4 6" xfId="30561" xr:uid="{00000000-0005-0000-0000-000034000000}"/>
    <cellStyle name="20 % - Akzent1 2 4 4 7" xfId="44052" xr:uid="{00000000-0005-0000-0000-000034000000}"/>
    <cellStyle name="20 % - Akzent1 2 4 5" xfId="4202" xr:uid="{00000000-0005-0000-0000-000035000000}"/>
    <cellStyle name="20 % - Akzent1 2 4 5 2" xfId="7559" xr:uid="{00000000-0005-0000-0000-000035000000}"/>
    <cellStyle name="20 % - Akzent1 2 4 5 2 2" xfId="21010" xr:uid="{00000000-0005-0000-0000-000035000000}"/>
    <cellStyle name="20 % - Akzent1 2 4 5 2 3" xfId="34494" xr:uid="{00000000-0005-0000-0000-000035000000}"/>
    <cellStyle name="20 % - Akzent1 2 4 5 2 4" xfId="47985" xr:uid="{00000000-0005-0000-0000-000035000000}"/>
    <cellStyle name="20 % - Akzent1 2 4 5 3" xfId="10915" xr:uid="{00000000-0005-0000-0000-000035000000}"/>
    <cellStyle name="20 % - Akzent1 2 4 5 3 2" xfId="24366" xr:uid="{00000000-0005-0000-0000-000035000000}"/>
    <cellStyle name="20 % - Akzent1 2 4 5 3 3" xfId="37850" xr:uid="{00000000-0005-0000-0000-000035000000}"/>
    <cellStyle name="20 % - Akzent1 2 4 5 3 4" xfId="51341" xr:uid="{00000000-0005-0000-0000-000035000000}"/>
    <cellStyle name="20 % - Akzent1 2 4 5 4" xfId="14271" xr:uid="{00000000-0005-0000-0000-000035000000}"/>
    <cellStyle name="20 % - Akzent1 2 4 5 4 2" xfId="27722" xr:uid="{00000000-0005-0000-0000-000035000000}"/>
    <cellStyle name="20 % - Akzent1 2 4 5 4 3" xfId="41206" xr:uid="{00000000-0005-0000-0000-000035000000}"/>
    <cellStyle name="20 % - Akzent1 2 4 5 4 4" xfId="54697" xr:uid="{00000000-0005-0000-0000-000035000000}"/>
    <cellStyle name="20 % - Akzent1 2 4 5 5" xfId="17653" xr:uid="{00000000-0005-0000-0000-000035000000}"/>
    <cellStyle name="20 % - Akzent1 2 4 5 6" xfId="31137" xr:uid="{00000000-0005-0000-0000-000035000000}"/>
    <cellStyle name="20 % - Akzent1 2 4 5 7" xfId="44628" xr:uid="{00000000-0005-0000-0000-000035000000}"/>
    <cellStyle name="20 % - Akzent1 2 4 6" xfId="4752" xr:uid="{00000000-0005-0000-0000-000030000000}"/>
    <cellStyle name="20 % - Akzent1 2 4 6 2" xfId="18203" xr:uid="{00000000-0005-0000-0000-000030000000}"/>
    <cellStyle name="20 % - Akzent1 2 4 6 3" xfId="31687" xr:uid="{00000000-0005-0000-0000-000030000000}"/>
    <cellStyle name="20 % - Akzent1 2 4 6 4" xfId="45178" xr:uid="{00000000-0005-0000-0000-000030000000}"/>
    <cellStyle name="20 % - Akzent1 2 4 7" xfId="8108" xr:uid="{00000000-0005-0000-0000-000030000000}"/>
    <cellStyle name="20 % - Akzent1 2 4 7 2" xfId="21559" xr:uid="{00000000-0005-0000-0000-000030000000}"/>
    <cellStyle name="20 % - Akzent1 2 4 7 3" xfId="35043" xr:uid="{00000000-0005-0000-0000-000030000000}"/>
    <cellStyle name="20 % - Akzent1 2 4 7 4" xfId="48534" xr:uid="{00000000-0005-0000-0000-000030000000}"/>
    <cellStyle name="20 % - Akzent1 2 4 8" xfId="11464" xr:uid="{00000000-0005-0000-0000-000030000000}"/>
    <cellStyle name="20 % - Akzent1 2 4 8 2" xfId="24915" xr:uid="{00000000-0005-0000-0000-000030000000}"/>
    <cellStyle name="20 % - Akzent1 2 4 8 3" xfId="38399" xr:uid="{00000000-0005-0000-0000-000030000000}"/>
    <cellStyle name="20 % - Akzent1 2 4 8 4" xfId="51890" xr:uid="{00000000-0005-0000-0000-000030000000}"/>
    <cellStyle name="20 % - Akzent1 2 4 9" xfId="14845" xr:uid="{00000000-0005-0000-0000-000030000000}"/>
    <cellStyle name="20 % - Akzent1 2 5" xfId="1689" xr:uid="{00000000-0005-0000-0000-000036000000}"/>
    <cellStyle name="20 % - Akzent1 2 5 2" xfId="2827" xr:uid="{00000000-0005-0000-0000-000037000000}"/>
    <cellStyle name="20 % - Akzent1 2 5 2 2" xfId="6188" xr:uid="{00000000-0005-0000-0000-000037000000}"/>
    <cellStyle name="20 % - Akzent1 2 5 2 2 2" xfId="19639" xr:uid="{00000000-0005-0000-0000-000037000000}"/>
    <cellStyle name="20 % - Akzent1 2 5 2 2 3" xfId="33123" xr:uid="{00000000-0005-0000-0000-000037000000}"/>
    <cellStyle name="20 % - Akzent1 2 5 2 2 4" xfId="46614" xr:uid="{00000000-0005-0000-0000-000037000000}"/>
    <cellStyle name="20 % - Akzent1 2 5 2 3" xfId="9544" xr:uid="{00000000-0005-0000-0000-000037000000}"/>
    <cellStyle name="20 % - Akzent1 2 5 2 3 2" xfId="22995" xr:uid="{00000000-0005-0000-0000-000037000000}"/>
    <cellStyle name="20 % - Akzent1 2 5 2 3 3" xfId="36479" xr:uid="{00000000-0005-0000-0000-000037000000}"/>
    <cellStyle name="20 % - Akzent1 2 5 2 3 4" xfId="49970" xr:uid="{00000000-0005-0000-0000-000037000000}"/>
    <cellStyle name="20 % - Akzent1 2 5 2 4" xfId="12900" xr:uid="{00000000-0005-0000-0000-000037000000}"/>
    <cellStyle name="20 % - Akzent1 2 5 2 4 2" xfId="26351" xr:uid="{00000000-0005-0000-0000-000037000000}"/>
    <cellStyle name="20 % - Akzent1 2 5 2 4 3" xfId="39835" xr:uid="{00000000-0005-0000-0000-000037000000}"/>
    <cellStyle name="20 % - Akzent1 2 5 2 4 4" xfId="53326" xr:uid="{00000000-0005-0000-0000-000037000000}"/>
    <cellStyle name="20 % - Akzent1 2 5 2 5" xfId="16282" xr:uid="{00000000-0005-0000-0000-000037000000}"/>
    <cellStyle name="20 % - Akzent1 2 5 2 6" xfId="29766" xr:uid="{00000000-0005-0000-0000-000037000000}"/>
    <cellStyle name="20 % - Akzent1 2 5 2 7" xfId="43257" xr:uid="{00000000-0005-0000-0000-000037000000}"/>
    <cellStyle name="20 % - Akzent1 2 5 3" xfId="5061" xr:uid="{00000000-0005-0000-0000-000036000000}"/>
    <cellStyle name="20 % - Akzent1 2 5 3 2" xfId="18512" xr:uid="{00000000-0005-0000-0000-000036000000}"/>
    <cellStyle name="20 % - Akzent1 2 5 3 3" xfId="31996" xr:uid="{00000000-0005-0000-0000-000036000000}"/>
    <cellStyle name="20 % - Akzent1 2 5 3 4" xfId="45487" xr:uid="{00000000-0005-0000-0000-000036000000}"/>
    <cellStyle name="20 % - Akzent1 2 5 4" xfId="8417" xr:uid="{00000000-0005-0000-0000-000036000000}"/>
    <cellStyle name="20 % - Akzent1 2 5 4 2" xfId="21868" xr:uid="{00000000-0005-0000-0000-000036000000}"/>
    <cellStyle name="20 % - Akzent1 2 5 4 3" xfId="35352" xr:uid="{00000000-0005-0000-0000-000036000000}"/>
    <cellStyle name="20 % - Akzent1 2 5 4 4" xfId="48843" xr:uid="{00000000-0005-0000-0000-000036000000}"/>
    <cellStyle name="20 % - Akzent1 2 5 5" xfId="11773" xr:uid="{00000000-0005-0000-0000-000036000000}"/>
    <cellStyle name="20 % - Akzent1 2 5 5 2" xfId="25224" xr:uid="{00000000-0005-0000-0000-000036000000}"/>
    <cellStyle name="20 % - Akzent1 2 5 5 3" xfId="38708" xr:uid="{00000000-0005-0000-0000-000036000000}"/>
    <cellStyle name="20 % - Akzent1 2 5 5 4" xfId="52199" xr:uid="{00000000-0005-0000-0000-000036000000}"/>
    <cellStyle name="20 % - Akzent1 2 5 6" xfId="15155" xr:uid="{00000000-0005-0000-0000-000036000000}"/>
    <cellStyle name="20 % - Akzent1 2 5 7" xfId="28639" xr:uid="{00000000-0005-0000-0000-000036000000}"/>
    <cellStyle name="20 % - Akzent1 2 5 8" xfId="42130" xr:uid="{00000000-0005-0000-0000-000036000000}"/>
    <cellStyle name="20 % - Akzent1 2 6" xfId="2254" xr:uid="{00000000-0005-0000-0000-000038000000}"/>
    <cellStyle name="20 % - Akzent1 2 6 2" xfId="5627" xr:uid="{00000000-0005-0000-0000-000038000000}"/>
    <cellStyle name="20 % - Akzent1 2 6 2 2" xfId="19078" xr:uid="{00000000-0005-0000-0000-000038000000}"/>
    <cellStyle name="20 % - Akzent1 2 6 2 3" xfId="32562" xr:uid="{00000000-0005-0000-0000-000038000000}"/>
    <cellStyle name="20 % - Akzent1 2 6 2 4" xfId="46053" xr:uid="{00000000-0005-0000-0000-000038000000}"/>
    <cellStyle name="20 % - Akzent1 2 6 3" xfId="8983" xr:uid="{00000000-0005-0000-0000-000038000000}"/>
    <cellStyle name="20 % - Akzent1 2 6 3 2" xfId="22434" xr:uid="{00000000-0005-0000-0000-000038000000}"/>
    <cellStyle name="20 % - Akzent1 2 6 3 3" xfId="35918" xr:uid="{00000000-0005-0000-0000-000038000000}"/>
    <cellStyle name="20 % - Akzent1 2 6 3 4" xfId="49409" xr:uid="{00000000-0005-0000-0000-000038000000}"/>
    <cellStyle name="20 % - Akzent1 2 6 4" xfId="12339" xr:uid="{00000000-0005-0000-0000-000038000000}"/>
    <cellStyle name="20 % - Akzent1 2 6 4 2" xfId="25790" xr:uid="{00000000-0005-0000-0000-000038000000}"/>
    <cellStyle name="20 % - Akzent1 2 6 4 3" xfId="39274" xr:uid="{00000000-0005-0000-0000-000038000000}"/>
    <cellStyle name="20 % - Akzent1 2 6 4 4" xfId="52765" xr:uid="{00000000-0005-0000-0000-000038000000}"/>
    <cellStyle name="20 % - Akzent1 2 6 5" xfId="15721" xr:uid="{00000000-0005-0000-0000-000038000000}"/>
    <cellStyle name="20 % - Akzent1 2 6 6" xfId="29205" xr:uid="{00000000-0005-0000-0000-000038000000}"/>
    <cellStyle name="20 % - Akzent1 2 6 7" xfId="42696" xr:uid="{00000000-0005-0000-0000-000038000000}"/>
    <cellStyle name="20 % - Akzent1 2 7" xfId="3371" xr:uid="{00000000-0005-0000-0000-000039000000}"/>
    <cellStyle name="20 % - Akzent1 2 7 2" xfId="6732" xr:uid="{00000000-0005-0000-0000-000039000000}"/>
    <cellStyle name="20 % - Akzent1 2 7 2 2" xfId="20183" xr:uid="{00000000-0005-0000-0000-000039000000}"/>
    <cellStyle name="20 % - Akzent1 2 7 2 3" xfId="33667" xr:uid="{00000000-0005-0000-0000-000039000000}"/>
    <cellStyle name="20 % - Akzent1 2 7 2 4" xfId="47158" xr:uid="{00000000-0005-0000-0000-000039000000}"/>
    <cellStyle name="20 % - Akzent1 2 7 3" xfId="10088" xr:uid="{00000000-0005-0000-0000-000039000000}"/>
    <cellStyle name="20 % - Akzent1 2 7 3 2" xfId="23539" xr:uid="{00000000-0005-0000-0000-000039000000}"/>
    <cellStyle name="20 % - Akzent1 2 7 3 3" xfId="37023" xr:uid="{00000000-0005-0000-0000-000039000000}"/>
    <cellStyle name="20 % - Akzent1 2 7 3 4" xfId="50514" xr:uid="{00000000-0005-0000-0000-000039000000}"/>
    <cellStyle name="20 % - Akzent1 2 7 4" xfId="13444" xr:uid="{00000000-0005-0000-0000-000039000000}"/>
    <cellStyle name="20 % - Akzent1 2 7 4 2" xfId="26895" xr:uid="{00000000-0005-0000-0000-000039000000}"/>
    <cellStyle name="20 % - Akzent1 2 7 4 3" xfId="40379" xr:uid="{00000000-0005-0000-0000-000039000000}"/>
    <cellStyle name="20 % - Akzent1 2 7 4 4" xfId="53870" xr:uid="{00000000-0005-0000-0000-000039000000}"/>
    <cellStyle name="20 % - Akzent1 2 7 5" xfId="16826" xr:uid="{00000000-0005-0000-0000-000039000000}"/>
    <cellStyle name="20 % - Akzent1 2 7 6" xfId="30310" xr:uid="{00000000-0005-0000-0000-000039000000}"/>
    <cellStyle name="20 % - Akzent1 2 7 7" xfId="43801" xr:uid="{00000000-0005-0000-0000-000039000000}"/>
    <cellStyle name="20 % - Akzent1 2 8" xfId="3878" xr:uid="{00000000-0005-0000-0000-00003A000000}"/>
    <cellStyle name="20 % - Akzent1 2 8 2" xfId="7239" xr:uid="{00000000-0005-0000-0000-00003A000000}"/>
    <cellStyle name="20 % - Akzent1 2 8 2 2" xfId="20690" xr:uid="{00000000-0005-0000-0000-00003A000000}"/>
    <cellStyle name="20 % - Akzent1 2 8 2 3" xfId="34174" xr:uid="{00000000-0005-0000-0000-00003A000000}"/>
    <cellStyle name="20 % - Akzent1 2 8 2 4" xfId="47665" xr:uid="{00000000-0005-0000-0000-00003A000000}"/>
    <cellStyle name="20 % - Akzent1 2 8 3" xfId="10595" xr:uid="{00000000-0005-0000-0000-00003A000000}"/>
    <cellStyle name="20 % - Akzent1 2 8 3 2" xfId="24046" xr:uid="{00000000-0005-0000-0000-00003A000000}"/>
    <cellStyle name="20 % - Akzent1 2 8 3 3" xfId="37530" xr:uid="{00000000-0005-0000-0000-00003A000000}"/>
    <cellStyle name="20 % - Akzent1 2 8 3 4" xfId="51021" xr:uid="{00000000-0005-0000-0000-00003A000000}"/>
    <cellStyle name="20 % - Akzent1 2 8 4" xfId="13951" xr:uid="{00000000-0005-0000-0000-00003A000000}"/>
    <cellStyle name="20 % - Akzent1 2 8 4 2" xfId="27402" xr:uid="{00000000-0005-0000-0000-00003A000000}"/>
    <cellStyle name="20 % - Akzent1 2 8 4 3" xfId="40886" xr:uid="{00000000-0005-0000-0000-00003A000000}"/>
    <cellStyle name="20 % - Akzent1 2 8 4 4" xfId="54377" xr:uid="{00000000-0005-0000-0000-00003A000000}"/>
    <cellStyle name="20 % - Akzent1 2 8 5" xfId="17333" xr:uid="{00000000-0005-0000-0000-00003A000000}"/>
    <cellStyle name="20 % - Akzent1 2 8 6" xfId="30817" xr:uid="{00000000-0005-0000-0000-00003A000000}"/>
    <cellStyle name="20 % - Akzent1 2 8 7" xfId="44308" xr:uid="{00000000-0005-0000-0000-00003A000000}"/>
    <cellStyle name="20 % - Akzent1 2 9" xfId="3951" xr:uid="{00000000-0005-0000-0000-00003B000000}"/>
    <cellStyle name="20 % - Akzent1 2 9 2" xfId="7308" xr:uid="{00000000-0005-0000-0000-00003B000000}"/>
    <cellStyle name="20 % - Akzent1 2 9 2 2" xfId="20759" xr:uid="{00000000-0005-0000-0000-00003B000000}"/>
    <cellStyle name="20 % - Akzent1 2 9 2 3" xfId="34243" xr:uid="{00000000-0005-0000-0000-00003B000000}"/>
    <cellStyle name="20 % - Akzent1 2 9 2 4" xfId="47734" xr:uid="{00000000-0005-0000-0000-00003B000000}"/>
    <cellStyle name="20 % - Akzent1 2 9 3" xfId="10664" xr:uid="{00000000-0005-0000-0000-00003B000000}"/>
    <cellStyle name="20 % - Akzent1 2 9 3 2" xfId="24115" xr:uid="{00000000-0005-0000-0000-00003B000000}"/>
    <cellStyle name="20 % - Akzent1 2 9 3 3" xfId="37599" xr:uid="{00000000-0005-0000-0000-00003B000000}"/>
    <cellStyle name="20 % - Akzent1 2 9 3 4" xfId="51090" xr:uid="{00000000-0005-0000-0000-00003B000000}"/>
    <cellStyle name="20 % - Akzent1 2 9 4" xfId="14020" xr:uid="{00000000-0005-0000-0000-00003B000000}"/>
    <cellStyle name="20 % - Akzent1 2 9 4 2" xfId="27471" xr:uid="{00000000-0005-0000-0000-00003B000000}"/>
    <cellStyle name="20 % - Akzent1 2 9 4 3" xfId="40955" xr:uid="{00000000-0005-0000-0000-00003B000000}"/>
    <cellStyle name="20 % - Akzent1 2 9 4 4" xfId="54446" xr:uid="{00000000-0005-0000-0000-00003B000000}"/>
    <cellStyle name="20 % - Akzent1 2 9 5" xfId="17402" xr:uid="{00000000-0005-0000-0000-00003B000000}"/>
    <cellStyle name="20 % - Akzent1 2 9 6" xfId="30886" xr:uid="{00000000-0005-0000-0000-00003B000000}"/>
    <cellStyle name="20 % - Akzent1 2 9 7" xfId="44377" xr:uid="{00000000-0005-0000-0000-00003B000000}"/>
    <cellStyle name="20 % - Akzent1 20" xfId="41462" xr:uid="{00000000-0005-0000-0000-000027A00000}"/>
    <cellStyle name="20 % - Akzent1 3" xfId="1154" xr:uid="{00000000-0005-0000-0000-00003C000000}"/>
    <cellStyle name="20 % - Akzent1 3 10" xfId="11238" xr:uid="{00000000-0005-0000-0000-00003C000000}"/>
    <cellStyle name="20 % - Akzent1 3 10 2" xfId="24689" xr:uid="{00000000-0005-0000-0000-00003C000000}"/>
    <cellStyle name="20 % - Akzent1 3 10 3" xfId="38173" xr:uid="{00000000-0005-0000-0000-00003C000000}"/>
    <cellStyle name="20 % - Akzent1 3 10 4" xfId="51664" xr:uid="{00000000-0005-0000-0000-00003C000000}"/>
    <cellStyle name="20 % - Akzent1 3 11" xfId="14619" xr:uid="{00000000-0005-0000-0000-00003C000000}"/>
    <cellStyle name="20 % - Akzent1 3 12" xfId="28102" xr:uid="{00000000-0005-0000-0000-00003C000000}"/>
    <cellStyle name="20 % - Akzent1 3 13" xfId="41593" xr:uid="{00000000-0005-0000-0000-00003C000000}"/>
    <cellStyle name="20 % - Akzent1 3 2" xfId="1248" xr:uid="{00000000-0005-0000-0000-00003D000000}"/>
    <cellStyle name="20 % - Akzent1 3 2 10" xfId="14721" xr:uid="{00000000-0005-0000-0000-00003D000000}"/>
    <cellStyle name="20 % - Akzent1 3 2 11" xfId="28204" xr:uid="{00000000-0005-0000-0000-00003D000000}"/>
    <cellStyle name="20 % - Akzent1 3 2 12" xfId="41695" xr:uid="{00000000-0005-0000-0000-00003D000000}"/>
    <cellStyle name="20 % - Akzent1 3 2 2" xfId="1486" xr:uid="{00000000-0005-0000-0000-00003E000000}"/>
    <cellStyle name="20 % - Akzent1 3 2 2 10" xfId="28454" xr:uid="{00000000-0005-0000-0000-00003E000000}"/>
    <cellStyle name="20 % - Akzent1 3 2 2 11" xfId="41945" xr:uid="{00000000-0005-0000-0000-00003E000000}"/>
    <cellStyle name="20 % - Akzent1 3 2 2 2" xfId="2062" xr:uid="{00000000-0005-0000-0000-00003F000000}"/>
    <cellStyle name="20 % - Akzent1 3 2 2 2 2" xfId="3203" xr:uid="{00000000-0005-0000-0000-000040000000}"/>
    <cellStyle name="20 % - Akzent1 3 2 2 2 2 2" xfId="6564" xr:uid="{00000000-0005-0000-0000-000040000000}"/>
    <cellStyle name="20 % - Akzent1 3 2 2 2 2 2 2" xfId="20015" xr:uid="{00000000-0005-0000-0000-000040000000}"/>
    <cellStyle name="20 % - Akzent1 3 2 2 2 2 2 3" xfId="33499" xr:uid="{00000000-0005-0000-0000-000040000000}"/>
    <cellStyle name="20 % - Akzent1 3 2 2 2 2 2 4" xfId="46990" xr:uid="{00000000-0005-0000-0000-000040000000}"/>
    <cellStyle name="20 % - Akzent1 3 2 2 2 2 3" xfId="9920" xr:uid="{00000000-0005-0000-0000-000040000000}"/>
    <cellStyle name="20 % - Akzent1 3 2 2 2 2 3 2" xfId="23371" xr:uid="{00000000-0005-0000-0000-000040000000}"/>
    <cellStyle name="20 % - Akzent1 3 2 2 2 2 3 3" xfId="36855" xr:uid="{00000000-0005-0000-0000-000040000000}"/>
    <cellStyle name="20 % - Akzent1 3 2 2 2 2 3 4" xfId="50346" xr:uid="{00000000-0005-0000-0000-000040000000}"/>
    <cellStyle name="20 % - Akzent1 3 2 2 2 2 4" xfId="13276" xr:uid="{00000000-0005-0000-0000-000040000000}"/>
    <cellStyle name="20 % - Akzent1 3 2 2 2 2 4 2" xfId="26727" xr:uid="{00000000-0005-0000-0000-000040000000}"/>
    <cellStyle name="20 % - Akzent1 3 2 2 2 2 4 3" xfId="40211" xr:uid="{00000000-0005-0000-0000-000040000000}"/>
    <cellStyle name="20 % - Akzent1 3 2 2 2 2 4 4" xfId="53702" xr:uid="{00000000-0005-0000-0000-000040000000}"/>
    <cellStyle name="20 % - Akzent1 3 2 2 2 2 5" xfId="16658" xr:uid="{00000000-0005-0000-0000-000040000000}"/>
    <cellStyle name="20 % - Akzent1 3 2 2 2 2 6" xfId="30142" xr:uid="{00000000-0005-0000-0000-000040000000}"/>
    <cellStyle name="20 % - Akzent1 3 2 2 2 2 7" xfId="43633" xr:uid="{00000000-0005-0000-0000-000040000000}"/>
    <cellStyle name="20 % - Akzent1 3 2 2 2 3" xfId="5437" xr:uid="{00000000-0005-0000-0000-00003F000000}"/>
    <cellStyle name="20 % - Akzent1 3 2 2 2 3 2" xfId="18888" xr:uid="{00000000-0005-0000-0000-00003F000000}"/>
    <cellStyle name="20 % - Akzent1 3 2 2 2 3 3" xfId="32372" xr:uid="{00000000-0005-0000-0000-00003F000000}"/>
    <cellStyle name="20 % - Akzent1 3 2 2 2 3 4" xfId="45863" xr:uid="{00000000-0005-0000-0000-00003F000000}"/>
    <cellStyle name="20 % - Akzent1 3 2 2 2 4" xfId="8793" xr:uid="{00000000-0005-0000-0000-00003F000000}"/>
    <cellStyle name="20 % - Akzent1 3 2 2 2 4 2" xfId="22244" xr:uid="{00000000-0005-0000-0000-00003F000000}"/>
    <cellStyle name="20 % - Akzent1 3 2 2 2 4 3" xfId="35728" xr:uid="{00000000-0005-0000-0000-00003F000000}"/>
    <cellStyle name="20 % - Akzent1 3 2 2 2 4 4" xfId="49219" xr:uid="{00000000-0005-0000-0000-00003F000000}"/>
    <cellStyle name="20 % - Akzent1 3 2 2 2 5" xfId="12149" xr:uid="{00000000-0005-0000-0000-00003F000000}"/>
    <cellStyle name="20 % - Akzent1 3 2 2 2 5 2" xfId="25600" xr:uid="{00000000-0005-0000-0000-00003F000000}"/>
    <cellStyle name="20 % - Akzent1 3 2 2 2 5 3" xfId="39084" xr:uid="{00000000-0005-0000-0000-00003F000000}"/>
    <cellStyle name="20 % - Akzent1 3 2 2 2 5 4" xfId="52575" xr:uid="{00000000-0005-0000-0000-00003F000000}"/>
    <cellStyle name="20 % - Akzent1 3 2 2 2 6" xfId="15531" xr:uid="{00000000-0005-0000-0000-00003F000000}"/>
    <cellStyle name="20 % - Akzent1 3 2 2 2 7" xfId="29015" xr:uid="{00000000-0005-0000-0000-00003F000000}"/>
    <cellStyle name="20 % - Akzent1 3 2 2 2 8" xfId="42506" xr:uid="{00000000-0005-0000-0000-00003F000000}"/>
    <cellStyle name="20 % - Akzent1 3 2 2 3" xfId="2643" xr:uid="{00000000-0005-0000-0000-000041000000}"/>
    <cellStyle name="20 % - Akzent1 3 2 2 3 2" xfId="6004" xr:uid="{00000000-0005-0000-0000-000041000000}"/>
    <cellStyle name="20 % - Akzent1 3 2 2 3 2 2" xfId="19455" xr:uid="{00000000-0005-0000-0000-000041000000}"/>
    <cellStyle name="20 % - Akzent1 3 2 2 3 2 3" xfId="32939" xr:uid="{00000000-0005-0000-0000-000041000000}"/>
    <cellStyle name="20 % - Akzent1 3 2 2 3 2 4" xfId="46430" xr:uid="{00000000-0005-0000-0000-000041000000}"/>
    <cellStyle name="20 % - Akzent1 3 2 2 3 3" xfId="9360" xr:uid="{00000000-0005-0000-0000-000041000000}"/>
    <cellStyle name="20 % - Akzent1 3 2 2 3 3 2" xfId="22811" xr:uid="{00000000-0005-0000-0000-000041000000}"/>
    <cellStyle name="20 % - Akzent1 3 2 2 3 3 3" xfId="36295" xr:uid="{00000000-0005-0000-0000-000041000000}"/>
    <cellStyle name="20 % - Akzent1 3 2 2 3 3 4" xfId="49786" xr:uid="{00000000-0005-0000-0000-000041000000}"/>
    <cellStyle name="20 % - Akzent1 3 2 2 3 4" xfId="12716" xr:uid="{00000000-0005-0000-0000-000041000000}"/>
    <cellStyle name="20 % - Akzent1 3 2 2 3 4 2" xfId="26167" xr:uid="{00000000-0005-0000-0000-000041000000}"/>
    <cellStyle name="20 % - Akzent1 3 2 2 3 4 3" xfId="39651" xr:uid="{00000000-0005-0000-0000-000041000000}"/>
    <cellStyle name="20 % - Akzent1 3 2 2 3 4 4" xfId="53142" xr:uid="{00000000-0005-0000-0000-000041000000}"/>
    <cellStyle name="20 % - Akzent1 3 2 2 3 5" xfId="16098" xr:uid="{00000000-0005-0000-0000-000041000000}"/>
    <cellStyle name="20 % - Akzent1 3 2 2 3 6" xfId="29582" xr:uid="{00000000-0005-0000-0000-000041000000}"/>
    <cellStyle name="20 % - Akzent1 3 2 2 3 7" xfId="43073" xr:uid="{00000000-0005-0000-0000-000041000000}"/>
    <cellStyle name="20 % - Akzent1 3 2 2 4" xfId="3748" xr:uid="{00000000-0005-0000-0000-000042000000}"/>
    <cellStyle name="20 % - Akzent1 3 2 2 4 2" xfId="7109" xr:uid="{00000000-0005-0000-0000-000042000000}"/>
    <cellStyle name="20 % - Akzent1 3 2 2 4 2 2" xfId="20560" xr:uid="{00000000-0005-0000-0000-000042000000}"/>
    <cellStyle name="20 % - Akzent1 3 2 2 4 2 3" xfId="34044" xr:uid="{00000000-0005-0000-0000-000042000000}"/>
    <cellStyle name="20 % - Akzent1 3 2 2 4 2 4" xfId="47535" xr:uid="{00000000-0005-0000-0000-000042000000}"/>
    <cellStyle name="20 % - Akzent1 3 2 2 4 3" xfId="10465" xr:uid="{00000000-0005-0000-0000-000042000000}"/>
    <cellStyle name="20 % - Akzent1 3 2 2 4 3 2" xfId="23916" xr:uid="{00000000-0005-0000-0000-000042000000}"/>
    <cellStyle name="20 % - Akzent1 3 2 2 4 3 3" xfId="37400" xr:uid="{00000000-0005-0000-0000-000042000000}"/>
    <cellStyle name="20 % - Akzent1 3 2 2 4 3 4" xfId="50891" xr:uid="{00000000-0005-0000-0000-000042000000}"/>
    <cellStyle name="20 % - Akzent1 3 2 2 4 4" xfId="13821" xr:uid="{00000000-0005-0000-0000-000042000000}"/>
    <cellStyle name="20 % - Akzent1 3 2 2 4 4 2" xfId="27272" xr:uid="{00000000-0005-0000-0000-000042000000}"/>
    <cellStyle name="20 % - Akzent1 3 2 2 4 4 3" xfId="40756" xr:uid="{00000000-0005-0000-0000-000042000000}"/>
    <cellStyle name="20 % - Akzent1 3 2 2 4 4 4" xfId="54247" xr:uid="{00000000-0005-0000-0000-000042000000}"/>
    <cellStyle name="20 % - Akzent1 3 2 2 4 5" xfId="17203" xr:uid="{00000000-0005-0000-0000-000042000000}"/>
    <cellStyle name="20 % - Akzent1 3 2 2 4 6" xfId="30687" xr:uid="{00000000-0005-0000-0000-000042000000}"/>
    <cellStyle name="20 % - Akzent1 3 2 2 4 7" xfId="44178" xr:uid="{00000000-0005-0000-0000-000042000000}"/>
    <cellStyle name="20 % - Akzent1 3 2 2 5" xfId="4328" xr:uid="{00000000-0005-0000-0000-000043000000}"/>
    <cellStyle name="20 % - Akzent1 3 2 2 5 2" xfId="7685" xr:uid="{00000000-0005-0000-0000-000043000000}"/>
    <cellStyle name="20 % - Akzent1 3 2 2 5 2 2" xfId="21136" xr:uid="{00000000-0005-0000-0000-000043000000}"/>
    <cellStyle name="20 % - Akzent1 3 2 2 5 2 3" xfId="34620" xr:uid="{00000000-0005-0000-0000-000043000000}"/>
    <cellStyle name="20 % - Akzent1 3 2 2 5 2 4" xfId="48111" xr:uid="{00000000-0005-0000-0000-000043000000}"/>
    <cellStyle name="20 % - Akzent1 3 2 2 5 3" xfId="11041" xr:uid="{00000000-0005-0000-0000-000043000000}"/>
    <cellStyle name="20 % - Akzent1 3 2 2 5 3 2" xfId="24492" xr:uid="{00000000-0005-0000-0000-000043000000}"/>
    <cellStyle name="20 % - Akzent1 3 2 2 5 3 3" xfId="37976" xr:uid="{00000000-0005-0000-0000-000043000000}"/>
    <cellStyle name="20 % - Akzent1 3 2 2 5 3 4" xfId="51467" xr:uid="{00000000-0005-0000-0000-000043000000}"/>
    <cellStyle name="20 % - Akzent1 3 2 2 5 4" xfId="14397" xr:uid="{00000000-0005-0000-0000-000043000000}"/>
    <cellStyle name="20 % - Akzent1 3 2 2 5 4 2" xfId="27848" xr:uid="{00000000-0005-0000-0000-000043000000}"/>
    <cellStyle name="20 % - Akzent1 3 2 2 5 4 3" xfId="41332" xr:uid="{00000000-0005-0000-0000-000043000000}"/>
    <cellStyle name="20 % - Akzent1 3 2 2 5 4 4" xfId="54823" xr:uid="{00000000-0005-0000-0000-000043000000}"/>
    <cellStyle name="20 % - Akzent1 3 2 2 5 5" xfId="17779" xr:uid="{00000000-0005-0000-0000-000043000000}"/>
    <cellStyle name="20 % - Akzent1 3 2 2 5 6" xfId="31263" xr:uid="{00000000-0005-0000-0000-000043000000}"/>
    <cellStyle name="20 % - Akzent1 3 2 2 5 7" xfId="44754" xr:uid="{00000000-0005-0000-0000-000043000000}"/>
    <cellStyle name="20 % - Akzent1 3 2 2 6" xfId="4878" xr:uid="{00000000-0005-0000-0000-00003E000000}"/>
    <cellStyle name="20 % - Akzent1 3 2 2 6 2" xfId="18329" xr:uid="{00000000-0005-0000-0000-00003E000000}"/>
    <cellStyle name="20 % - Akzent1 3 2 2 6 3" xfId="31813" xr:uid="{00000000-0005-0000-0000-00003E000000}"/>
    <cellStyle name="20 % - Akzent1 3 2 2 6 4" xfId="45304" xr:uid="{00000000-0005-0000-0000-00003E000000}"/>
    <cellStyle name="20 % - Akzent1 3 2 2 7" xfId="8234" xr:uid="{00000000-0005-0000-0000-00003E000000}"/>
    <cellStyle name="20 % - Akzent1 3 2 2 7 2" xfId="21685" xr:uid="{00000000-0005-0000-0000-00003E000000}"/>
    <cellStyle name="20 % - Akzent1 3 2 2 7 3" xfId="35169" xr:uid="{00000000-0005-0000-0000-00003E000000}"/>
    <cellStyle name="20 % - Akzent1 3 2 2 7 4" xfId="48660" xr:uid="{00000000-0005-0000-0000-00003E000000}"/>
    <cellStyle name="20 % - Akzent1 3 2 2 8" xfId="11590" xr:uid="{00000000-0005-0000-0000-00003E000000}"/>
    <cellStyle name="20 % - Akzent1 3 2 2 8 2" xfId="25041" xr:uid="{00000000-0005-0000-0000-00003E000000}"/>
    <cellStyle name="20 % - Akzent1 3 2 2 8 3" xfId="38525" xr:uid="{00000000-0005-0000-0000-00003E000000}"/>
    <cellStyle name="20 % - Akzent1 3 2 2 8 4" xfId="52016" xr:uid="{00000000-0005-0000-0000-00003E000000}"/>
    <cellStyle name="20 % - Akzent1 3 2 2 9" xfId="14971" xr:uid="{00000000-0005-0000-0000-00003E000000}"/>
    <cellStyle name="20 % - Akzent1 3 2 3" xfId="1813" xr:uid="{00000000-0005-0000-0000-000044000000}"/>
    <cellStyle name="20 % - Akzent1 3 2 3 2" xfId="2953" xr:uid="{00000000-0005-0000-0000-000045000000}"/>
    <cellStyle name="20 % - Akzent1 3 2 3 2 2" xfId="6314" xr:uid="{00000000-0005-0000-0000-000045000000}"/>
    <cellStyle name="20 % - Akzent1 3 2 3 2 2 2" xfId="19765" xr:uid="{00000000-0005-0000-0000-000045000000}"/>
    <cellStyle name="20 % - Akzent1 3 2 3 2 2 3" xfId="33249" xr:uid="{00000000-0005-0000-0000-000045000000}"/>
    <cellStyle name="20 % - Akzent1 3 2 3 2 2 4" xfId="46740" xr:uid="{00000000-0005-0000-0000-000045000000}"/>
    <cellStyle name="20 % - Akzent1 3 2 3 2 3" xfId="9670" xr:uid="{00000000-0005-0000-0000-000045000000}"/>
    <cellStyle name="20 % - Akzent1 3 2 3 2 3 2" xfId="23121" xr:uid="{00000000-0005-0000-0000-000045000000}"/>
    <cellStyle name="20 % - Akzent1 3 2 3 2 3 3" xfId="36605" xr:uid="{00000000-0005-0000-0000-000045000000}"/>
    <cellStyle name="20 % - Akzent1 3 2 3 2 3 4" xfId="50096" xr:uid="{00000000-0005-0000-0000-000045000000}"/>
    <cellStyle name="20 % - Akzent1 3 2 3 2 4" xfId="13026" xr:uid="{00000000-0005-0000-0000-000045000000}"/>
    <cellStyle name="20 % - Akzent1 3 2 3 2 4 2" xfId="26477" xr:uid="{00000000-0005-0000-0000-000045000000}"/>
    <cellStyle name="20 % - Akzent1 3 2 3 2 4 3" xfId="39961" xr:uid="{00000000-0005-0000-0000-000045000000}"/>
    <cellStyle name="20 % - Akzent1 3 2 3 2 4 4" xfId="53452" xr:uid="{00000000-0005-0000-0000-000045000000}"/>
    <cellStyle name="20 % - Akzent1 3 2 3 2 5" xfId="16408" xr:uid="{00000000-0005-0000-0000-000045000000}"/>
    <cellStyle name="20 % - Akzent1 3 2 3 2 6" xfId="29892" xr:uid="{00000000-0005-0000-0000-000045000000}"/>
    <cellStyle name="20 % - Akzent1 3 2 3 2 7" xfId="43383" xr:uid="{00000000-0005-0000-0000-000045000000}"/>
    <cellStyle name="20 % - Akzent1 3 2 3 3" xfId="5187" xr:uid="{00000000-0005-0000-0000-000044000000}"/>
    <cellStyle name="20 % - Akzent1 3 2 3 3 2" xfId="18638" xr:uid="{00000000-0005-0000-0000-000044000000}"/>
    <cellStyle name="20 % - Akzent1 3 2 3 3 3" xfId="32122" xr:uid="{00000000-0005-0000-0000-000044000000}"/>
    <cellStyle name="20 % - Akzent1 3 2 3 3 4" xfId="45613" xr:uid="{00000000-0005-0000-0000-000044000000}"/>
    <cellStyle name="20 % - Akzent1 3 2 3 4" xfId="8543" xr:uid="{00000000-0005-0000-0000-000044000000}"/>
    <cellStyle name="20 % - Akzent1 3 2 3 4 2" xfId="21994" xr:uid="{00000000-0005-0000-0000-000044000000}"/>
    <cellStyle name="20 % - Akzent1 3 2 3 4 3" xfId="35478" xr:uid="{00000000-0005-0000-0000-000044000000}"/>
    <cellStyle name="20 % - Akzent1 3 2 3 4 4" xfId="48969" xr:uid="{00000000-0005-0000-0000-000044000000}"/>
    <cellStyle name="20 % - Akzent1 3 2 3 5" xfId="11899" xr:uid="{00000000-0005-0000-0000-000044000000}"/>
    <cellStyle name="20 % - Akzent1 3 2 3 5 2" xfId="25350" xr:uid="{00000000-0005-0000-0000-000044000000}"/>
    <cellStyle name="20 % - Akzent1 3 2 3 5 3" xfId="38834" xr:uid="{00000000-0005-0000-0000-000044000000}"/>
    <cellStyle name="20 % - Akzent1 3 2 3 5 4" xfId="52325" xr:uid="{00000000-0005-0000-0000-000044000000}"/>
    <cellStyle name="20 % - Akzent1 3 2 3 6" xfId="15281" xr:uid="{00000000-0005-0000-0000-000044000000}"/>
    <cellStyle name="20 % - Akzent1 3 2 3 7" xfId="28765" xr:uid="{00000000-0005-0000-0000-000044000000}"/>
    <cellStyle name="20 % - Akzent1 3 2 3 8" xfId="42256" xr:uid="{00000000-0005-0000-0000-000044000000}"/>
    <cellStyle name="20 % - Akzent1 3 2 4" xfId="2392" xr:uid="{00000000-0005-0000-0000-000046000000}"/>
    <cellStyle name="20 % - Akzent1 3 2 4 2" xfId="5754" xr:uid="{00000000-0005-0000-0000-000046000000}"/>
    <cellStyle name="20 % - Akzent1 3 2 4 2 2" xfId="19205" xr:uid="{00000000-0005-0000-0000-000046000000}"/>
    <cellStyle name="20 % - Akzent1 3 2 4 2 3" xfId="32689" xr:uid="{00000000-0005-0000-0000-000046000000}"/>
    <cellStyle name="20 % - Akzent1 3 2 4 2 4" xfId="46180" xr:uid="{00000000-0005-0000-0000-000046000000}"/>
    <cellStyle name="20 % - Akzent1 3 2 4 3" xfId="9110" xr:uid="{00000000-0005-0000-0000-000046000000}"/>
    <cellStyle name="20 % - Akzent1 3 2 4 3 2" xfId="22561" xr:uid="{00000000-0005-0000-0000-000046000000}"/>
    <cellStyle name="20 % - Akzent1 3 2 4 3 3" xfId="36045" xr:uid="{00000000-0005-0000-0000-000046000000}"/>
    <cellStyle name="20 % - Akzent1 3 2 4 3 4" xfId="49536" xr:uid="{00000000-0005-0000-0000-000046000000}"/>
    <cellStyle name="20 % - Akzent1 3 2 4 4" xfId="12466" xr:uid="{00000000-0005-0000-0000-000046000000}"/>
    <cellStyle name="20 % - Akzent1 3 2 4 4 2" xfId="25917" xr:uid="{00000000-0005-0000-0000-000046000000}"/>
    <cellStyle name="20 % - Akzent1 3 2 4 4 3" xfId="39401" xr:uid="{00000000-0005-0000-0000-000046000000}"/>
    <cellStyle name="20 % - Akzent1 3 2 4 4 4" xfId="52892" xr:uid="{00000000-0005-0000-0000-000046000000}"/>
    <cellStyle name="20 % - Akzent1 3 2 4 5" xfId="15848" xr:uid="{00000000-0005-0000-0000-000046000000}"/>
    <cellStyle name="20 % - Akzent1 3 2 4 6" xfId="29332" xr:uid="{00000000-0005-0000-0000-000046000000}"/>
    <cellStyle name="20 % - Akzent1 3 2 4 7" xfId="42823" xr:uid="{00000000-0005-0000-0000-000046000000}"/>
    <cellStyle name="20 % - Akzent1 3 2 5" xfId="3498" xr:uid="{00000000-0005-0000-0000-000047000000}"/>
    <cellStyle name="20 % - Akzent1 3 2 5 2" xfId="6859" xr:uid="{00000000-0005-0000-0000-000047000000}"/>
    <cellStyle name="20 % - Akzent1 3 2 5 2 2" xfId="20310" xr:uid="{00000000-0005-0000-0000-000047000000}"/>
    <cellStyle name="20 % - Akzent1 3 2 5 2 3" xfId="33794" xr:uid="{00000000-0005-0000-0000-000047000000}"/>
    <cellStyle name="20 % - Akzent1 3 2 5 2 4" xfId="47285" xr:uid="{00000000-0005-0000-0000-000047000000}"/>
    <cellStyle name="20 % - Akzent1 3 2 5 3" xfId="10215" xr:uid="{00000000-0005-0000-0000-000047000000}"/>
    <cellStyle name="20 % - Akzent1 3 2 5 3 2" xfId="23666" xr:uid="{00000000-0005-0000-0000-000047000000}"/>
    <cellStyle name="20 % - Akzent1 3 2 5 3 3" xfId="37150" xr:uid="{00000000-0005-0000-0000-000047000000}"/>
    <cellStyle name="20 % - Akzent1 3 2 5 3 4" xfId="50641" xr:uid="{00000000-0005-0000-0000-000047000000}"/>
    <cellStyle name="20 % - Akzent1 3 2 5 4" xfId="13571" xr:uid="{00000000-0005-0000-0000-000047000000}"/>
    <cellStyle name="20 % - Akzent1 3 2 5 4 2" xfId="27022" xr:uid="{00000000-0005-0000-0000-000047000000}"/>
    <cellStyle name="20 % - Akzent1 3 2 5 4 3" xfId="40506" xr:uid="{00000000-0005-0000-0000-000047000000}"/>
    <cellStyle name="20 % - Akzent1 3 2 5 4 4" xfId="53997" xr:uid="{00000000-0005-0000-0000-000047000000}"/>
    <cellStyle name="20 % - Akzent1 3 2 5 5" xfId="16953" xr:uid="{00000000-0005-0000-0000-000047000000}"/>
    <cellStyle name="20 % - Akzent1 3 2 5 6" xfId="30437" xr:uid="{00000000-0005-0000-0000-000047000000}"/>
    <cellStyle name="20 % - Akzent1 3 2 5 7" xfId="43928" xr:uid="{00000000-0005-0000-0000-000047000000}"/>
    <cellStyle name="20 % - Akzent1 3 2 6" xfId="4078" xr:uid="{00000000-0005-0000-0000-000048000000}"/>
    <cellStyle name="20 % - Akzent1 3 2 6 2" xfId="7435" xr:uid="{00000000-0005-0000-0000-000048000000}"/>
    <cellStyle name="20 % - Akzent1 3 2 6 2 2" xfId="20886" xr:uid="{00000000-0005-0000-0000-000048000000}"/>
    <cellStyle name="20 % - Akzent1 3 2 6 2 3" xfId="34370" xr:uid="{00000000-0005-0000-0000-000048000000}"/>
    <cellStyle name="20 % - Akzent1 3 2 6 2 4" xfId="47861" xr:uid="{00000000-0005-0000-0000-000048000000}"/>
    <cellStyle name="20 % - Akzent1 3 2 6 3" xfId="10791" xr:uid="{00000000-0005-0000-0000-000048000000}"/>
    <cellStyle name="20 % - Akzent1 3 2 6 3 2" xfId="24242" xr:uid="{00000000-0005-0000-0000-000048000000}"/>
    <cellStyle name="20 % - Akzent1 3 2 6 3 3" xfId="37726" xr:uid="{00000000-0005-0000-0000-000048000000}"/>
    <cellStyle name="20 % - Akzent1 3 2 6 3 4" xfId="51217" xr:uid="{00000000-0005-0000-0000-000048000000}"/>
    <cellStyle name="20 % - Akzent1 3 2 6 4" xfId="14147" xr:uid="{00000000-0005-0000-0000-000048000000}"/>
    <cellStyle name="20 % - Akzent1 3 2 6 4 2" xfId="27598" xr:uid="{00000000-0005-0000-0000-000048000000}"/>
    <cellStyle name="20 % - Akzent1 3 2 6 4 3" xfId="41082" xr:uid="{00000000-0005-0000-0000-000048000000}"/>
    <cellStyle name="20 % - Akzent1 3 2 6 4 4" xfId="54573" xr:uid="{00000000-0005-0000-0000-000048000000}"/>
    <cellStyle name="20 % - Akzent1 3 2 6 5" xfId="17529" xr:uid="{00000000-0005-0000-0000-000048000000}"/>
    <cellStyle name="20 % - Akzent1 3 2 6 6" xfId="31013" xr:uid="{00000000-0005-0000-0000-000048000000}"/>
    <cellStyle name="20 % - Akzent1 3 2 6 7" xfId="44504" xr:uid="{00000000-0005-0000-0000-000048000000}"/>
    <cellStyle name="20 % - Akzent1 3 2 7" xfId="4628" xr:uid="{00000000-0005-0000-0000-00003D000000}"/>
    <cellStyle name="20 % - Akzent1 3 2 7 2" xfId="18079" xr:uid="{00000000-0005-0000-0000-00003D000000}"/>
    <cellStyle name="20 % - Akzent1 3 2 7 3" xfId="31563" xr:uid="{00000000-0005-0000-0000-00003D000000}"/>
    <cellStyle name="20 % - Akzent1 3 2 7 4" xfId="45054" xr:uid="{00000000-0005-0000-0000-00003D000000}"/>
    <cellStyle name="20 % - Akzent1 3 2 8" xfId="7984" xr:uid="{00000000-0005-0000-0000-00003D000000}"/>
    <cellStyle name="20 % - Akzent1 3 2 8 2" xfId="21435" xr:uid="{00000000-0005-0000-0000-00003D000000}"/>
    <cellStyle name="20 % - Akzent1 3 2 8 3" xfId="34919" xr:uid="{00000000-0005-0000-0000-00003D000000}"/>
    <cellStyle name="20 % - Akzent1 3 2 8 4" xfId="48410" xr:uid="{00000000-0005-0000-0000-00003D000000}"/>
    <cellStyle name="20 % - Akzent1 3 2 9" xfId="11340" xr:uid="{00000000-0005-0000-0000-00003D000000}"/>
    <cellStyle name="20 % - Akzent1 3 2 9 2" xfId="24791" xr:uid="{00000000-0005-0000-0000-00003D000000}"/>
    <cellStyle name="20 % - Akzent1 3 2 9 3" xfId="38275" xr:uid="{00000000-0005-0000-0000-00003D000000}"/>
    <cellStyle name="20 % - Akzent1 3 2 9 4" xfId="51766" xr:uid="{00000000-0005-0000-0000-00003D000000}"/>
    <cellStyle name="20 % - Akzent1 3 3" xfId="1388" xr:uid="{00000000-0005-0000-0000-000049000000}"/>
    <cellStyle name="20 % - Akzent1 3 3 10" xfId="28353" xr:uid="{00000000-0005-0000-0000-000049000000}"/>
    <cellStyle name="20 % - Akzent1 3 3 11" xfId="41844" xr:uid="{00000000-0005-0000-0000-000049000000}"/>
    <cellStyle name="20 % - Akzent1 3 3 2" xfId="1962" xr:uid="{00000000-0005-0000-0000-00004A000000}"/>
    <cellStyle name="20 % - Akzent1 3 3 2 2" xfId="3102" xr:uid="{00000000-0005-0000-0000-00004B000000}"/>
    <cellStyle name="20 % - Akzent1 3 3 2 2 2" xfId="6463" xr:uid="{00000000-0005-0000-0000-00004B000000}"/>
    <cellStyle name="20 % - Akzent1 3 3 2 2 2 2" xfId="19914" xr:uid="{00000000-0005-0000-0000-00004B000000}"/>
    <cellStyle name="20 % - Akzent1 3 3 2 2 2 3" xfId="33398" xr:uid="{00000000-0005-0000-0000-00004B000000}"/>
    <cellStyle name="20 % - Akzent1 3 3 2 2 2 4" xfId="46889" xr:uid="{00000000-0005-0000-0000-00004B000000}"/>
    <cellStyle name="20 % - Akzent1 3 3 2 2 3" xfId="9819" xr:uid="{00000000-0005-0000-0000-00004B000000}"/>
    <cellStyle name="20 % - Akzent1 3 3 2 2 3 2" xfId="23270" xr:uid="{00000000-0005-0000-0000-00004B000000}"/>
    <cellStyle name="20 % - Akzent1 3 3 2 2 3 3" xfId="36754" xr:uid="{00000000-0005-0000-0000-00004B000000}"/>
    <cellStyle name="20 % - Akzent1 3 3 2 2 3 4" xfId="50245" xr:uid="{00000000-0005-0000-0000-00004B000000}"/>
    <cellStyle name="20 % - Akzent1 3 3 2 2 4" xfId="13175" xr:uid="{00000000-0005-0000-0000-00004B000000}"/>
    <cellStyle name="20 % - Akzent1 3 3 2 2 4 2" xfId="26626" xr:uid="{00000000-0005-0000-0000-00004B000000}"/>
    <cellStyle name="20 % - Akzent1 3 3 2 2 4 3" xfId="40110" xr:uid="{00000000-0005-0000-0000-00004B000000}"/>
    <cellStyle name="20 % - Akzent1 3 3 2 2 4 4" xfId="53601" xr:uid="{00000000-0005-0000-0000-00004B000000}"/>
    <cellStyle name="20 % - Akzent1 3 3 2 2 5" xfId="16557" xr:uid="{00000000-0005-0000-0000-00004B000000}"/>
    <cellStyle name="20 % - Akzent1 3 3 2 2 6" xfId="30041" xr:uid="{00000000-0005-0000-0000-00004B000000}"/>
    <cellStyle name="20 % - Akzent1 3 3 2 2 7" xfId="43532" xr:uid="{00000000-0005-0000-0000-00004B000000}"/>
    <cellStyle name="20 % - Akzent1 3 3 2 3" xfId="5336" xr:uid="{00000000-0005-0000-0000-00004A000000}"/>
    <cellStyle name="20 % - Akzent1 3 3 2 3 2" xfId="18787" xr:uid="{00000000-0005-0000-0000-00004A000000}"/>
    <cellStyle name="20 % - Akzent1 3 3 2 3 3" xfId="32271" xr:uid="{00000000-0005-0000-0000-00004A000000}"/>
    <cellStyle name="20 % - Akzent1 3 3 2 3 4" xfId="45762" xr:uid="{00000000-0005-0000-0000-00004A000000}"/>
    <cellStyle name="20 % - Akzent1 3 3 2 4" xfId="8692" xr:uid="{00000000-0005-0000-0000-00004A000000}"/>
    <cellStyle name="20 % - Akzent1 3 3 2 4 2" xfId="22143" xr:uid="{00000000-0005-0000-0000-00004A000000}"/>
    <cellStyle name="20 % - Akzent1 3 3 2 4 3" xfId="35627" xr:uid="{00000000-0005-0000-0000-00004A000000}"/>
    <cellStyle name="20 % - Akzent1 3 3 2 4 4" xfId="49118" xr:uid="{00000000-0005-0000-0000-00004A000000}"/>
    <cellStyle name="20 % - Akzent1 3 3 2 5" xfId="12048" xr:uid="{00000000-0005-0000-0000-00004A000000}"/>
    <cellStyle name="20 % - Akzent1 3 3 2 5 2" xfId="25499" xr:uid="{00000000-0005-0000-0000-00004A000000}"/>
    <cellStyle name="20 % - Akzent1 3 3 2 5 3" xfId="38983" xr:uid="{00000000-0005-0000-0000-00004A000000}"/>
    <cellStyle name="20 % - Akzent1 3 3 2 5 4" xfId="52474" xr:uid="{00000000-0005-0000-0000-00004A000000}"/>
    <cellStyle name="20 % - Akzent1 3 3 2 6" xfId="15430" xr:uid="{00000000-0005-0000-0000-00004A000000}"/>
    <cellStyle name="20 % - Akzent1 3 3 2 7" xfId="28914" xr:uid="{00000000-0005-0000-0000-00004A000000}"/>
    <cellStyle name="20 % - Akzent1 3 3 2 8" xfId="42405" xr:uid="{00000000-0005-0000-0000-00004A000000}"/>
    <cellStyle name="20 % - Akzent1 3 3 3" xfId="2542" xr:uid="{00000000-0005-0000-0000-00004C000000}"/>
    <cellStyle name="20 % - Akzent1 3 3 3 2" xfId="5903" xr:uid="{00000000-0005-0000-0000-00004C000000}"/>
    <cellStyle name="20 % - Akzent1 3 3 3 2 2" xfId="19354" xr:uid="{00000000-0005-0000-0000-00004C000000}"/>
    <cellStyle name="20 % - Akzent1 3 3 3 2 3" xfId="32838" xr:uid="{00000000-0005-0000-0000-00004C000000}"/>
    <cellStyle name="20 % - Akzent1 3 3 3 2 4" xfId="46329" xr:uid="{00000000-0005-0000-0000-00004C000000}"/>
    <cellStyle name="20 % - Akzent1 3 3 3 3" xfId="9259" xr:uid="{00000000-0005-0000-0000-00004C000000}"/>
    <cellStyle name="20 % - Akzent1 3 3 3 3 2" xfId="22710" xr:uid="{00000000-0005-0000-0000-00004C000000}"/>
    <cellStyle name="20 % - Akzent1 3 3 3 3 3" xfId="36194" xr:uid="{00000000-0005-0000-0000-00004C000000}"/>
    <cellStyle name="20 % - Akzent1 3 3 3 3 4" xfId="49685" xr:uid="{00000000-0005-0000-0000-00004C000000}"/>
    <cellStyle name="20 % - Akzent1 3 3 3 4" xfId="12615" xr:uid="{00000000-0005-0000-0000-00004C000000}"/>
    <cellStyle name="20 % - Akzent1 3 3 3 4 2" xfId="26066" xr:uid="{00000000-0005-0000-0000-00004C000000}"/>
    <cellStyle name="20 % - Akzent1 3 3 3 4 3" xfId="39550" xr:uid="{00000000-0005-0000-0000-00004C000000}"/>
    <cellStyle name="20 % - Akzent1 3 3 3 4 4" xfId="53041" xr:uid="{00000000-0005-0000-0000-00004C000000}"/>
    <cellStyle name="20 % - Akzent1 3 3 3 5" xfId="15997" xr:uid="{00000000-0005-0000-0000-00004C000000}"/>
    <cellStyle name="20 % - Akzent1 3 3 3 6" xfId="29481" xr:uid="{00000000-0005-0000-0000-00004C000000}"/>
    <cellStyle name="20 % - Akzent1 3 3 3 7" xfId="42972" xr:uid="{00000000-0005-0000-0000-00004C000000}"/>
    <cellStyle name="20 % - Akzent1 3 3 4" xfId="3647" xr:uid="{00000000-0005-0000-0000-00004D000000}"/>
    <cellStyle name="20 % - Akzent1 3 3 4 2" xfId="7008" xr:uid="{00000000-0005-0000-0000-00004D000000}"/>
    <cellStyle name="20 % - Akzent1 3 3 4 2 2" xfId="20459" xr:uid="{00000000-0005-0000-0000-00004D000000}"/>
    <cellStyle name="20 % - Akzent1 3 3 4 2 3" xfId="33943" xr:uid="{00000000-0005-0000-0000-00004D000000}"/>
    <cellStyle name="20 % - Akzent1 3 3 4 2 4" xfId="47434" xr:uid="{00000000-0005-0000-0000-00004D000000}"/>
    <cellStyle name="20 % - Akzent1 3 3 4 3" xfId="10364" xr:uid="{00000000-0005-0000-0000-00004D000000}"/>
    <cellStyle name="20 % - Akzent1 3 3 4 3 2" xfId="23815" xr:uid="{00000000-0005-0000-0000-00004D000000}"/>
    <cellStyle name="20 % - Akzent1 3 3 4 3 3" xfId="37299" xr:uid="{00000000-0005-0000-0000-00004D000000}"/>
    <cellStyle name="20 % - Akzent1 3 3 4 3 4" xfId="50790" xr:uid="{00000000-0005-0000-0000-00004D000000}"/>
    <cellStyle name="20 % - Akzent1 3 3 4 4" xfId="13720" xr:uid="{00000000-0005-0000-0000-00004D000000}"/>
    <cellStyle name="20 % - Akzent1 3 3 4 4 2" xfId="27171" xr:uid="{00000000-0005-0000-0000-00004D000000}"/>
    <cellStyle name="20 % - Akzent1 3 3 4 4 3" xfId="40655" xr:uid="{00000000-0005-0000-0000-00004D000000}"/>
    <cellStyle name="20 % - Akzent1 3 3 4 4 4" xfId="54146" xr:uid="{00000000-0005-0000-0000-00004D000000}"/>
    <cellStyle name="20 % - Akzent1 3 3 4 5" xfId="17102" xr:uid="{00000000-0005-0000-0000-00004D000000}"/>
    <cellStyle name="20 % - Akzent1 3 3 4 6" xfId="30586" xr:uid="{00000000-0005-0000-0000-00004D000000}"/>
    <cellStyle name="20 % - Akzent1 3 3 4 7" xfId="44077" xr:uid="{00000000-0005-0000-0000-00004D000000}"/>
    <cellStyle name="20 % - Akzent1 3 3 5" xfId="4227" xr:uid="{00000000-0005-0000-0000-00004E000000}"/>
    <cellStyle name="20 % - Akzent1 3 3 5 2" xfId="7584" xr:uid="{00000000-0005-0000-0000-00004E000000}"/>
    <cellStyle name="20 % - Akzent1 3 3 5 2 2" xfId="21035" xr:uid="{00000000-0005-0000-0000-00004E000000}"/>
    <cellStyle name="20 % - Akzent1 3 3 5 2 3" xfId="34519" xr:uid="{00000000-0005-0000-0000-00004E000000}"/>
    <cellStyle name="20 % - Akzent1 3 3 5 2 4" xfId="48010" xr:uid="{00000000-0005-0000-0000-00004E000000}"/>
    <cellStyle name="20 % - Akzent1 3 3 5 3" xfId="10940" xr:uid="{00000000-0005-0000-0000-00004E000000}"/>
    <cellStyle name="20 % - Akzent1 3 3 5 3 2" xfId="24391" xr:uid="{00000000-0005-0000-0000-00004E000000}"/>
    <cellStyle name="20 % - Akzent1 3 3 5 3 3" xfId="37875" xr:uid="{00000000-0005-0000-0000-00004E000000}"/>
    <cellStyle name="20 % - Akzent1 3 3 5 3 4" xfId="51366" xr:uid="{00000000-0005-0000-0000-00004E000000}"/>
    <cellStyle name="20 % - Akzent1 3 3 5 4" xfId="14296" xr:uid="{00000000-0005-0000-0000-00004E000000}"/>
    <cellStyle name="20 % - Akzent1 3 3 5 4 2" xfId="27747" xr:uid="{00000000-0005-0000-0000-00004E000000}"/>
    <cellStyle name="20 % - Akzent1 3 3 5 4 3" xfId="41231" xr:uid="{00000000-0005-0000-0000-00004E000000}"/>
    <cellStyle name="20 % - Akzent1 3 3 5 4 4" xfId="54722" xr:uid="{00000000-0005-0000-0000-00004E000000}"/>
    <cellStyle name="20 % - Akzent1 3 3 5 5" xfId="17678" xr:uid="{00000000-0005-0000-0000-00004E000000}"/>
    <cellStyle name="20 % - Akzent1 3 3 5 6" xfId="31162" xr:uid="{00000000-0005-0000-0000-00004E000000}"/>
    <cellStyle name="20 % - Akzent1 3 3 5 7" xfId="44653" xr:uid="{00000000-0005-0000-0000-00004E000000}"/>
    <cellStyle name="20 % - Akzent1 3 3 6" xfId="4777" xr:uid="{00000000-0005-0000-0000-000049000000}"/>
    <cellStyle name="20 % - Akzent1 3 3 6 2" xfId="18228" xr:uid="{00000000-0005-0000-0000-000049000000}"/>
    <cellStyle name="20 % - Akzent1 3 3 6 3" xfId="31712" xr:uid="{00000000-0005-0000-0000-000049000000}"/>
    <cellStyle name="20 % - Akzent1 3 3 6 4" xfId="45203" xr:uid="{00000000-0005-0000-0000-000049000000}"/>
    <cellStyle name="20 % - Akzent1 3 3 7" xfId="8133" xr:uid="{00000000-0005-0000-0000-000049000000}"/>
    <cellStyle name="20 % - Akzent1 3 3 7 2" xfId="21584" xr:uid="{00000000-0005-0000-0000-000049000000}"/>
    <cellStyle name="20 % - Akzent1 3 3 7 3" xfId="35068" xr:uid="{00000000-0005-0000-0000-000049000000}"/>
    <cellStyle name="20 % - Akzent1 3 3 7 4" xfId="48559" xr:uid="{00000000-0005-0000-0000-000049000000}"/>
    <cellStyle name="20 % - Akzent1 3 3 8" xfId="11489" xr:uid="{00000000-0005-0000-0000-000049000000}"/>
    <cellStyle name="20 % - Akzent1 3 3 8 2" xfId="24940" xr:uid="{00000000-0005-0000-0000-000049000000}"/>
    <cellStyle name="20 % - Akzent1 3 3 8 3" xfId="38424" xr:uid="{00000000-0005-0000-0000-000049000000}"/>
    <cellStyle name="20 % - Akzent1 3 3 8 4" xfId="51915" xr:uid="{00000000-0005-0000-0000-000049000000}"/>
    <cellStyle name="20 % - Akzent1 3 3 9" xfId="14870" xr:uid="{00000000-0005-0000-0000-000049000000}"/>
    <cellStyle name="20 % - Akzent1 3 4" xfId="1713" xr:uid="{00000000-0005-0000-0000-00004F000000}"/>
    <cellStyle name="20 % - Akzent1 3 4 2" xfId="2852" xr:uid="{00000000-0005-0000-0000-000050000000}"/>
    <cellStyle name="20 % - Akzent1 3 4 2 2" xfId="6213" xr:uid="{00000000-0005-0000-0000-000050000000}"/>
    <cellStyle name="20 % - Akzent1 3 4 2 2 2" xfId="19664" xr:uid="{00000000-0005-0000-0000-000050000000}"/>
    <cellStyle name="20 % - Akzent1 3 4 2 2 3" xfId="33148" xr:uid="{00000000-0005-0000-0000-000050000000}"/>
    <cellStyle name="20 % - Akzent1 3 4 2 2 4" xfId="46639" xr:uid="{00000000-0005-0000-0000-000050000000}"/>
    <cellStyle name="20 % - Akzent1 3 4 2 3" xfId="9569" xr:uid="{00000000-0005-0000-0000-000050000000}"/>
    <cellStyle name="20 % - Akzent1 3 4 2 3 2" xfId="23020" xr:uid="{00000000-0005-0000-0000-000050000000}"/>
    <cellStyle name="20 % - Akzent1 3 4 2 3 3" xfId="36504" xr:uid="{00000000-0005-0000-0000-000050000000}"/>
    <cellStyle name="20 % - Akzent1 3 4 2 3 4" xfId="49995" xr:uid="{00000000-0005-0000-0000-000050000000}"/>
    <cellStyle name="20 % - Akzent1 3 4 2 4" xfId="12925" xr:uid="{00000000-0005-0000-0000-000050000000}"/>
    <cellStyle name="20 % - Akzent1 3 4 2 4 2" xfId="26376" xr:uid="{00000000-0005-0000-0000-000050000000}"/>
    <cellStyle name="20 % - Akzent1 3 4 2 4 3" xfId="39860" xr:uid="{00000000-0005-0000-0000-000050000000}"/>
    <cellStyle name="20 % - Akzent1 3 4 2 4 4" xfId="53351" xr:uid="{00000000-0005-0000-0000-000050000000}"/>
    <cellStyle name="20 % - Akzent1 3 4 2 5" xfId="16307" xr:uid="{00000000-0005-0000-0000-000050000000}"/>
    <cellStyle name="20 % - Akzent1 3 4 2 6" xfId="29791" xr:uid="{00000000-0005-0000-0000-000050000000}"/>
    <cellStyle name="20 % - Akzent1 3 4 2 7" xfId="43282" xr:uid="{00000000-0005-0000-0000-000050000000}"/>
    <cellStyle name="20 % - Akzent1 3 4 3" xfId="5086" xr:uid="{00000000-0005-0000-0000-00004F000000}"/>
    <cellStyle name="20 % - Akzent1 3 4 3 2" xfId="18537" xr:uid="{00000000-0005-0000-0000-00004F000000}"/>
    <cellStyle name="20 % - Akzent1 3 4 3 3" xfId="32021" xr:uid="{00000000-0005-0000-0000-00004F000000}"/>
    <cellStyle name="20 % - Akzent1 3 4 3 4" xfId="45512" xr:uid="{00000000-0005-0000-0000-00004F000000}"/>
    <cellStyle name="20 % - Akzent1 3 4 4" xfId="8442" xr:uid="{00000000-0005-0000-0000-00004F000000}"/>
    <cellStyle name="20 % - Akzent1 3 4 4 2" xfId="21893" xr:uid="{00000000-0005-0000-0000-00004F000000}"/>
    <cellStyle name="20 % - Akzent1 3 4 4 3" xfId="35377" xr:uid="{00000000-0005-0000-0000-00004F000000}"/>
    <cellStyle name="20 % - Akzent1 3 4 4 4" xfId="48868" xr:uid="{00000000-0005-0000-0000-00004F000000}"/>
    <cellStyle name="20 % - Akzent1 3 4 5" xfId="11798" xr:uid="{00000000-0005-0000-0000-00004F000000}"/>
    <cellStyle name="20 % - Akzent1 3 4 5 2" xfId="25249" xr:uid="{00000000-0005-0000-0000-00004F000000}"/>
    <cellStyle name="20 % - Akzent1 3 4 5 3" xfId="38733" xr:uid="{00000000-0005-0000-0000-00004F000000}"/>
    <cellStyle name="20 % - Akzent1 3 4 5 4" xfId="52224" xr:uid="{00000000-0005-0000-0000-00004F000000}"/>
    <cellStyle name="20 % - Akzent1 3 4 6" xfId="15180" xr:uid="{00000000-0005-0000-0000-00004F000000}"/>
    <cellStyle name="20 % - Akzent1 3 4 7" xfId="28664" xr:uid="{00000000-0005-0000-0000-00004F000000}"/>
    <cellStyle name="20 % - Akzent1 3 4 8" xfId="42155" xr:uid="{00000000-0005-0000-0000-00004F000000}"/>
    <cellStyle name="20 % - Akzent1 3 5" xfId="2290" xr:uid="{00000000-0005-0000-0000-000051000000}"/>
    <cellStyle name="20 % - Akzent1 3 5 2" xfId="5652" xr:uid="{00000000-0005-0000-0000-000051000000}"/>
    <cellStyle name="20 % - Akzent1 3 5 2 2" xfId="19103" xr:uid="{00000000-0005-0000-0000-000051000000}"/>
    <cellStyle name="20 % - Akzent1 3 5 2 3" xfId="32587" xr:uid="{00000000-0005-0000-0000-000051000000}"/>
    <cellStyle name="20 % - Akzent1 3 5 2 4" xfId="46078" xr:uid="{00000000-0005-0000-0000-000051000000}"/>
    <cellStyle name="20 % - Akzent1 3 5 3" xfId="9008" xr:uid="{00000000-0005-0000-0000-000051000000}"/>
    <cellStyle name="20 % - Akzent1 3 5 3 2" xfId="22459" xr:uid="{00000000-0005-0000-0000-000051000000}"/>
    <cellStyle name="20 % - Akzent1 3 5 3 3" xfId="35943" xr:uid="{00000000-0005-0000-0000-000051000000}"/>
    <cellStyle name="20 % - Akzent1 3 5 3 4" xfId="49434" xr:uid="{00000000-0005-0000-0000-000051000000}"/>
    <cellStyle name="20 % - Akzent1 3 5 4" xfId="12364" xr:uid="{00000000-0005-0000-0000-000051000000}"/>
    <cellStyle name="20 % - Akzent1 3 5 4 2" xfId="25815" xr:uid="{00000000-0005-0000-0000-000051000000}"/>
    <cellStyle name="20 % - Akzent1 3 5 4 3" xfId="39299" xr:uid="{00000000-0005-0000-0000-000051000000}"/>
    <cellStyle name="20 % - Akzent1 3 5 4 4" xfId="52790" xr:uid="{00000000-0005-0000-0000-000051000000}"/>
    <cellStyle name="20 % - Akzent1 3 5 5" xfId="15746" xr:uid="{00000000-0005-0000-0000-000051000000}"/>
    <cellStyle name="20 % - Akzent1 3 5 6" xfId="29230" xr:uid="{00000000-0005-0000-0000-000051000000}"/>
    <cellStyle name="20 % - Akzent1 3 5 7" xfId="42721" xr:uid="{00000000-0005-0000-0000-000051000000}"/>
    <cellStyle name="20 % - Akzent1 3 6" xfId="3396" xr:uid="{00000000-0005-0000-0000-000052000000}"/>
    <cellStyle name="20 % - Akzent1 3 6 2" xfId="6757" xr:uid="{00000000-0005-0000-0000-000052000000}"/>
    <cellStyle name="20 % - Akzent1 3 6 2 2" xfId="20208" xr:uid="{00000000-0005-0000-0000-000052000000}"/>
    <cellStyle name="20 % - Akzent1 3 6 2 3" xfId="33692" xr:uid="{00000000-0005-0000-0000-000052000000}"/>
    <cellStyle name="20 % - Akzent1 3 6 2 4" xfId="47183" xr:uid="{00000000-0005-0000-0000-000052000000}"/>
    <cellStyle name="20 % - Akzent1 3 6 3" xfId="10113" xr:uid="{00000000-0005-0000-0000-000052000000}"/>
    <cellStyle name="20 % - Akzent1 3 6 3 2" xfId="23564" xr:uid="{00000000-0005-0000-0000-000052000000}"/>
    <cellStyle name="20 % - Akzent1 3 6 3 3" xfId="37048" xr:uid="{00000000-0005-0000-0000-000052000000}"/>
    <cellStyle name="20 % - Akzent1 3 6 3 4" xfId="50539" xr:uid="{00000000-0005-0000-0000-000052000000}"/>
    <cellStyle name="20 % - Akzent1 3 6 4" xfId="13469" xr:uid="{00000000-0005-0000-0000-000052000000}"/>
    <cellStyle name="20 % - Akzent1 3 6 4 2" xfId="26920" xr:uid="{00000000-0005-0000-0000-000052000000}"/>
    <cellStyle name="20 % - Akzent1 3 6 4 3" xfId="40404" xr:uid="{00000000-0005-0000-0000-000052000000}"/>
    <cellStyle name="20 % - Akzent1 3 6 4 4" xfId="53895" xr:uid="{00000000-0005-0000-0000-000052000000}"/>
    <cellStyle name="20 % - Akzent1 3 6 5" xfId="16851" xr:uid="{00000000-0005-0000-0000-000052000000}"/>
    <cellStyle name="20 % - Akzent1 3 6 6" xfId="30335" xr:uid="{00000000-0005-0000-0000-000052000000}"/>
    <cellStyle name="20 % - Akzent1 3 6 7" xfId="43826" xr:uid="{00000000-0005-0000-0000-000052000000}"/>
    <cellStyle name="20 % - Akzent1 3 7" xfId="3976" xr:uid="{00000000-0005-0000-0000-000053000000}"/>
    <cellStyle name="20 % - Akzent1 3 7 2" xfId="7333" xr:uid="{00000000-0005-0000-0000-000053000000}"/>
    <cellStyle name="20 % - Akzent1 3 7 2 2" xfId="20784" xr:uid="{00000000-0005-0000-0000-000053000000}"/>
    <cellStyle name="20 % - Akzent1 3 7 2 3" xfId="34268" xr:uid="{00000000-0005-0000-0000-000053000000}"/>
    <cellStyle name="20 % - Akzent1 3 7 2 4" xfId="47759" xr:uid="{00000000-0005-0000-0000-000053000000}"/>
    <cellStyle name="20 % - Akzent1 3 7 3" xfId="10689" xr:uid="{00000000-0005-0000-0000-000053000000}"/>
    <cellStyle name="20 % - Akzent1 3 7 3 2" xfId="24140" xr:uid="{00000000-0005-0000-0000-000053000000}"/>
    <cellStyle name="20 % - Akzent1 3 7 3 3" xfId="37624" xr:uid="{00000000-0005-0000-0000-000053000000}"/>
    <cellStyle name="20 % - Akzent1 3 7 3 4" xfId="51115" xr:uid="{00000000-0005-0000-0000-000053000000}"/>
    <cellStyle name="20 % - Akzent1 3 7 4" xfId="14045" xr:uid="{00000000-0005-0000-0000-000053000000}"/>
    <cellStyle name="20 % - Akzent1 3 7 4 2" xfId="27496" xr:uid="{00000000-0005-0000-0000-000053000000}"/>
    <cellStyle name="20 % - Akzent1 3 7 4 3" xfId="40980" xr:uid="{00000000-0005-0000-0000-000053000000}"/>
    <cellStyle name="20 % - Akzent1 3 7 4 4" xfId="54471" xr:uid="{00000000-0005-0000-0000-000053000000}"/>
    <cellStyle name="20 % - Akzent1 3 7 5" xfId="17427" xr:uid="{00000000-0005-0000-0000-000053000000}"/>
    <cellStyle name="20 % - Akzent1 3 7 6" xfId="30911" xr:uid="{00000000-0005-0000-0000-000053000000}"/>
    <cellStyle name="20 % - Akzent1 3 7 7" xfId="44402" xr:uid="{00000000-0005-0000-0000-000053000000}"/>
    <cellStyle name="20 % - Akzent1 3 8" xfId="4526" xr:uid="{00000000-0005-0000-0000-00003C000000}"/>
    <cellStyle name="20 % - Akzent1 3 8 2" xfId="17977" xr:uid="{00000000-0005-0000-0000-00003C000000}"/>
    <cellStyle name="20 % - Akzent1 3 8 3" xfId="31461" xr:uid="{00000000-0005-0000-0000-00003C000000}"/>
    <cellStyle name="20 % - Akzent1 3 8 4" xfId="44952" xr:uid="{00000000-0005-0000-0000-00003C000000}"/>
    <cellStyle name="20 % - Akzent1 3 9" xfId="7882" xr:uid="{00000000-0005-0000-0000-00003C000000}"/>
    <cellStyle name="20 % - Akzent1 3 9 2" xfId="21333" xr:uid="{00000000-0005-0000-0000-00003C000000}"/>
    <cellStyle name="20 % - Akzent1 3 9 3" xfId="34817" xr:uid="{00000000-0005-0000-0000-00003C000000}"/>
    <cellStyle name="20 % - Akzent1 3 9 4" xfId="48308" xr:uid="{00000000-0005-0000-0000-00003C000000}"/>
    <cellStyle name="20 % - Akzent1 4" xfId="1173" xr:uid="{00000000-0005-0000-0000-000054000000}"/>
    <cellStyle name="20 % - Akzent1 4 10" xfId="11257" xr:uid="{00000000-0005-0000-0000-000054000000}"/>
    <cellStyle name="20 % - Akzent1 4 10 2" xfId="24708" xr:uid="{00000000-0005-0000-0000-000054000000}"/>
    <cellStyle name="20 % - Akzent1 4 10 3" xfId="38192" xr:uid="{00000000-0005-0000-0000-000054000000}"/>
    <cellStyle name="20 % - Akzent1 4 10 4" xfId="51683" xr:uid="{00000000-0005-0000-0000-000054000000}"/>
    <cellStyle name="20 % - Akzent1 4 11" xfId="14638" xr:uid="{00000000-0005-0000-0000-000054000000}"/>
    <cellStyle name="20 % - Akzent1 4 12" xfId="28121" xr:uid="{00000000-0005-0000-0000-000054000000}"/>
    <cellStyle name="20 % - Akzent1 4 13" xfId="41612" xr:uid="{00000000-0005-0000-0000-000054000000}"/>
    <cellStyle name="20 % - Akzent1 4 2" xfId="1267" xr:uid="{00000000-0005-0000-0000-000055000000}"/>
    <cellStyle name="20 % - Akzent1 4 2 10" xfId="14740" xr:uid="{00000000-0005-0000-0000-000055000000}"/>
    <cellStyle name="20 % - Akzent1 4 2 11" xfId="28223" xr:uid="{00000000-0005-0000-0000-000055000000}"/>
    <cellStyle name="20 % - Akzent1 4 2 12" xfId="41714" xr:uid="{00000000-0005-0000-0000-000055000000}"/>
    <cellStyle name="20 % - Akzent1 4 2 2" xfId="1505" xr:uid="{00000000-0005-0000-0000-000056000000}"/>
    <cellStyle name="20 % - Akzent1 4 2 2 10" xfId="28473" xr:uid="{00000000-0005-0000-0000-000056000000}"/>
    <cellStyle name="20 % - Akzent1 4 2 2 11" xfId="41964" xr:uid="{00000000-0005-0000-0000-000056000000}"/>
    <cellStyle name="20 % - Akzent1 4 2 2 2" xfId="2081" xr:uid="{00000000-0005-0000-0000-000057000000}"/>
    <cellStyle name="20 % - Akzent1 4 2 2 2 2" xfId="3222" xr:uid="{00000000-0005-0000-0000-000058000000}"/>
    <cellStyle name="20 % - Akzent1 4 2 2 2 2 2" xfId="6583" xr:uid="{00000000-0005-0000-0000-000058000000}"/>
    <cellStyle name="20 % - Akzent1 4 2 2 2 2 2 2" xfId="20034" xr:uid="{00000000-0005-0000-0000-000058000000}"/>
    <cellStyle name="20 % - Akzent1 4 2 2 2 2 2 3" xfId="33518" xr:uid="{00000000-0005-0000-0000-000058000000}"/>
    <cellStyle name="20 % - Akzent1 4 2 2 2 2 2 4" xfId="47009" xr:uid="{00000000-0005-0000-0000-000058000000}"/>
    <cellStyle name="20 % - Akzent1 4 2 2 2 2 3" xfId="9939" xr:uid="{00000000-0005-0000-0000-000058000000}"/>
    <cellStyle name="20 % - Akzent1 4 2 2 2 2 3 2" xfId="23390" xr:uid="{00000000-0005-0000-0000-000058000000}"/>
    <cellStyle name="20 % - Akzent1 4 2 2 2 2 3 3" xfId="36874" xr:uid="{00000000-0005-0000-0000-000058000000}"/>
    <cellStyle name="20 % - Akzent1 4 2 2 2 2 3 4" xfId="50365" xr:uid="{00000000-0005-0000-0000-000058000000}"/>
    <cellStyle name="20 % - Akzent1 4 2 2 2 2 4" xfId="13295" xr:uid="{00000000-0005-0000-0000-000058000000}"/>
    <cellStyle name="20 % - Akzent1 4 2 2 2 2 4 2" xfId="26746" xr:uid="{00000000-0005-0000-0000-000058000000}"/>
    <cellStyle name="20 % - Akzent1 4 2 2 2 2 4 3" xfId="40230" xr:uid="{00000000-0005-0000-0000-000058000000}"/>
    <cellStyle name="20 % - Akzent1 4 2 2 2 2 4 4" xfId="53721" xr:uid="{00000000-0005-0000-0000-000058000000}"/>
    <cellStyle name="20 % - Akzent1 4 2 2 2 2 5" xfId="16677" xr:uid="{00000000-0005-0000-0000-000058000000}"/>
    <cellStyle name="20 % - Akzent1 4 2 2 2 2 6" xfId="30161" xr:uid="{00000000-0005-0000-0000-000058000000}"/>
    <cellStyle name="20 % - Akzent1 4 2 2 2 2 7" xfId="43652" xr:uid="{00000000-0005-0000-0000-000058000000}"/>
    <cellStyle name="20 % - Akzent1 4 2 2 2 3" xfId="5456" xr:uid="{00000000-0005-0000-0000-000057000000}"/>
    <cellStyle name="20 % - Akzent1 4 2 2 2 3 2" xfId="18907" xr:uid="{00000000-0005-0000-0000-000057000000}"/>
    <cellStyle name="20 % - Akzent1 4 2 2 2 3 3" xfId="32391" xr:uid="{00000000-0005-0000-0000-000057000000}"/>
    <cellStyle name="20 % - Akzent1 4 2 2 2 3 4" xfId="45882" xr:uid="{00000000-0005-0000-0000-000057000000}"/>
    <cellStyle name="20 % - Akzent1 4 2 2 2 4" xfId="8812" xr:uid="{00000000-0005-0000-0000-000057000000}"/>
    <cellStyle name="20 % - Akzent1 4 2 2 2 4 2" xfId="22263" xr:uid="{00000000-0005-0000-0000-000057000000}"/>
    <cellStyle name="20 % - Akzent1 4 2 2 2 4 3" xfId="35747" xr:uid="{00000000-0005-0000-0000-000057000000}"/>
    <cellStyle name="20 % - Akzent1 4 2 2 2 4 4" xfId="49238" xr:uid="{00000000-0005-0000-0000-000057000000}"/>
    <cellStyle name="20 % - Akzent1 4 2 2 2 5" xfId="12168" xr:uid="{00000000-0005-0000-0000-000057000000}"/>
    <cellStyle name="20 % - Akzent1 4 2 2 2 5 2" xfId="25619" xr:uid="{00000000-0005-0000-0000-000057000000}"/>
    <cellStyle name="20 % - Akzent1 4 2 2 2 5 3" xfId="39103" xr:uid="{00000000-0005-0000-0000-000057000000}"/>
    <cellStyle name="20 % - Akzent1 4 2 2 2 5 4" xfId="52594" xr:uid="{00000000-0005-0000-0000-000057000000}"/>
    <cellStyle name="20 % - Akzent1 4 2 2 2 6" xfId="15550" xr:uid="{00000000-0005-0000-0000-000057000000}"/>
    <cellStyle name="20 % - Akzent1 4 2 2 2 7" xfId="29034" xr:uid="{00000000-0005-0000-0000-000057000000}"/>
    <cellStyle name="20 % - Akzent1 4 2 2 2 8" xfId="42525" xr:uid="{00000000-0005-0000-0000-000057000000}"/>
    <cellStyle name="20 % - Akzent1 4 2 2 3" xfId="2662" xr:uid="{00000000-0005-0000-0000-000059000000}"/>
    <cellStyle name="20 % - Akzent1 4 2 2 3 2" xfId="6023" xr:uid="{00000000-0005-0000-0000-000059000000}"/>
    <cellStyle name="20 % - Akzent1 4 2 2 3 2 2" xfId="19474" xr:uid="{00000000-0005-0000-0000-000059000000}"/>
    <cellStyle name="20 % - Akzent1 4 2 2 3 2 3" xfId="32958" xr:uid="{00000000-0005-0000-0000-000059000000}"/>
    <cellStyle name="20 % - Akzent1 4 2 2 3 2 4" xfId="46449" xr:uid="{00000000-0005-0000-0000-000059000000}"/>
    <cellStyle name="20 % - Akzent1 4 2 2 3 3" xfId="9379" xr:uid="{00000000-0005-0000-0000-000059000000}"/>
    <cellStyle name="20 % - Akzent1 4 2 2 3 3 2" xfId="22830" xr:uid="{00000000-0005-0000-0000-000059000000}"/>
    <cellStyle name="20 % - Akzent1 4 2 2 3 3 3" xfId="36314" xr:uid="{00000000-0005-0000-0000-000059000000}"/>
    <cellStyle name="20 % - Akzent1 4 2 2 3 3 4" xfId="49805" xr:uid="{00000000-0005-0000-0000-000059000000}"/>
    <cellStyle name="20 % - Akzent1 4 2 2 3 4" xfId="12735" xr:uid="{00000000-0005-0000-0000-000059000000}"/>
    <cellStyle name="20 % - Akzent1 4 2 2 3 4 2" xfId="26186" xr:uid="{00000000-0005-0000-0000-000059000000}"/>
    <cellStyle name="20 % - Akzent1 4 2 2 3 4 3" xfId="39670" xr:uid="{00000000-0005-0000-0000-000059000000}"/>
    <cellStyle name="20 % - Akzent1 4 2 2 3 4 4" xfId="53161" xr:uid="{00000000-0005-0000-0000-000059000000}"/>
    <cellStyle name="20 % - Akzent1 4 2 2 3 5" xfId="16117" xr:uid="{00000000-0005-0000-0000-000059000000}"/>
    <cellStyle name="20 % - Akzent1 4 2 2 3 6" xfId="29601" xr:uid="{00000000-0005-0000-0000-000059000000}"/>
    <cellStyle name="20 % - Akzent1 4 2 2 3 7" xfId="43092" xr:uid="{00000000-0005-0000-0000-000059000000}"/>
    <cellStyle name="20 % - Akzent1 4 2 2 4" xfId="3767" xr:uid="{00000000-0005-0000-0000-00005A000000}"/>
    <cellStyle name="20 % - Akzent1 4 2 2 4 2" xfId="7128" xr:uid="{00000000-0005-0000-0000-00005A000000}"/>
    <cellStyle name="20 % - Akzent1 4 2 2 4 2 2" xfId="20579" xr:uid="{00000000-0005-0000-0000-00005A000000}"/>
    <cellStyle name="20 % - Akzent1 4 2 2 4 2 3" xfId="34063" xr:uid="{00000000-0005-0000-0000-00005A000000}"/>
    <cellStyle name="20 % - Akzent1 4 2 2 4 2 4" xfId="47554" xr:uid="{00000000-0005-0000-0000-00005A000000}"/>
    <cellStyle name="20 % - Akzent1 4 2 2 4 3" xfId="10484" xr:uid="{00000000-0005-0000-0000-00005A000000}"/>
    <cellStyle name="20 % - Akzent1 4 2 2 4 3 2" xfId="23935" xr:uid="{00000000-0005-0000-0000-00005A000000}"/>
    <cellStyle name="20 % - Akzent1 4 2 2 4 3 3" xfId="37419" xr:uid="{00000000-0005-0000-0000-00005A000000}"/>
    <cellStyle name="20 % - Akzent1 4 2 2 4 3 4" xfId="50910" xr:uid="{00000000-0005-0000-0000-00005A000000}"/>
    <cellStyle name="20 % - Akzent1 4 2 2 4 4" xfId="13840" xr:uid="{00000000-0005-0000-0000-00005A000000}"/>
    <cellStyle name="20 % - Akzent1 4 2 2 4 4 2" xfId="27291" xr:uid="{00000000-0005-0000-0000-00005A000000}"/>
    <cellStyle name="20 % - Akzent1 4 2 2 4 4 3" xfId="40775" xr:uid="{00000000-0005-0000-0000-00005A000000}"/>
    <cellStyle name="20 % - Akzent1 4 2 2 4 4 4" xfId="54266" xr:uid="{00000000-0005-0000-0000-00005A000000}"/>
    <cellStyle name="20 % - Akzent1 4 2 2 4 5" xfId="17222" xr:uid="{00000000-0005-0000-0000-00005A000000}"/>
    <cellStyle name="20 % - Akzent1 4 2 2 4 6" xfId="30706" xr:uid="{00000000-0005-0000-0000-00005A000000}"/>
    <cellStyle name="20 % - Akzent1 4 2 2 4 7" xfId="44197" xr:uid="{00000000-0005-0000-0000-00005A000000}"/>
    <cellStyle name="20 % - Akzent1 4 2 2 5" xfId="4347" xr:uid="{00000000-0005-0000-0000-00005B000000}"/>
    <cellStyle name="20 % - Akzent1 4 2 2 5 2" xfId="7704" xr:uid="{00000000-0005-0000-0000-00005B000000}"/>
    <cellStyle name="20 % - Akzent1 4 2 2 5 2 2" xfId="21155" xr:uid="{00000000-0005-0000-0000-00005B000000}"/>
    <cellStyle name="20 % - Akzent1 4 2 2 5 2 3" xfId="34639" xr:uid="{00000000-0005-0000-0000-00005B000000}"/>
    <cellStyle name="20 % - Akzent1 4 2 2 5 2 4" xfId="48130" xr:uid="{00000000-0005-0000-0000-00005B000000}"/>
    <cellStyle name="20 % - Akzent1 4 2 2 5 3" xfId="11060" xr:uid="{00000000-0005-0000-0000-00005B000000}"/>
    <cellStyle name="20 % - Akzent1 4 2 2 5 3 2" xfId="24511" xr:uid="{00000000-0005-0000-0000-00005B000000}"/>
    <cellStyle name="20 % - Akzent1 4 2 2 5 3 3" xfId="37995" xr:uid="{00000000-0005-0000-0000-00005B000000}"/>
    <cellStyle name="20 % - Akzent1 4 2 2 5 3 4" xfId="51486" xr:uid="{00000000-0005-0000-0000-00005B000000}"/>
    <cellStyle name="20 % - Akzent1 4 2 2 5 4" xfId="14416" xr:uid="{00000000-0005-0000-0000-00005B000000}"/>
    <cellStyle name="20 % - Akzent1 4 2 2 5 4 2" xfId="27867" xr:uid="{00000000-0005-0000-0000-00005B000000}"/>
    <cellStyle name="20 % - Akzent1 4 2 2 5 4 3" xfId="41351" xr:uid="{00000000-0005-0000-0000-00005B000000}"/>
    <cellStyle name="20 % - Akzent1 4 2 2 5 4 4" xfId="54842" xr:uid="{00000000-0005-0000-0000-00005B000000}"/>
    <cellStyle name="20 % - Akzent1 4 2 2 5 5" xfId="17798" xr:uid="{00000000-0005-0000-0000-00005B000000}"/>
    <cellStyle name="20 % - Akzent1 4 2 2 5 6" xfId="31282" xr:uid="{00000000-0005-0000-0000-00005B000000}"/>
    <cellStyle name="20 % - Akzent1 4 2 2 5 7" xfId="44773" xr:uid="{00000000-0005-0000-0000-00005B000000}"/>
    <cellStyle name="20 % - Akzent1 4 2 2 6" xfId="4897" xr:uid="{00000000-0005-0000-0000-000056000000}"/>
    <cellStyle name="20 % - Akzent1 4 2 2 6 2" xfId="18348" xr:uid="{00000000-0005-0000-0000-000056000000}"/>
    <cellStyle name="20 % - Akzent1 4 2 2 6 3" xfId="31832" xr:uid="{00000000-0005-0000-0000-000056000000}"/>
    <cellStyle name="20 % - Akzent1 4 2 2 6 4" xfId="45323" xr:uid="{00000000-0005-0000-0000-000056000000}"/>
    <cellStyle name="20 % - Akzent1 4 2 2 7" xfId="8253" xr:uid="{00000000-0005-0000-0000-000056000000}"/>
    <cellStyle name="20 % - Akzent1 4 2 2 7 2" xfId="21704" xr:uid="{00000000-0005-0000-0000-000056000000}"/>
    <cellStyle name="20 % - Akzent1 4 2 2 7 3" xfId="35188" xr:uid="{00000000-0005-0000-0000-000056000000}"/>
    <cellStyle name="20 % - Akzent1 4 2 2 7 4" xfId="48679" xr:uid="{00000000-0005-0000-0000-000056000000}"/>
    <cellStyle name="20 % - Akzent1 4 2 2 8" xfId="11609" xr:uid="{00000000-0005-0000-0000-000056000000}"/>
    <cellStyle name="20 % - Akzent1 4 2 2 8 2" xfId="25060" xr:uid="{00000000-0005-0000-0000-000056000000}"/>
    <cellStyle name="20 % - Akzent1 4 2 2 8 3" xfId="38544" xr:uid="{00000000-0005-0000-0000-000056000000}"/>
    <cellStyle name="20 % - Akzent1 4 2 2 8 4" xfId="52035" xr:uid="{00000000-0005-0000-0000-000056000000}"/>
    <cellStyle name="20 % - Akzent1 4 2 2 9" xfId="14990" xr:uid="{00000000-0005-0000-0000-000056000000}"/>
    <cellStyle name="20 % - Akzent1 4 2 3" xfId="1832" xr:uid="{00000000-0005-0000-0000-00005C000000}"/>
    <cellStyle name="20 % - Akzent1 4 2 3 2" xfId="2972" xr:uid="{00000000-0005-0000-0000-00005D000000}"/>
    <cellStyle name="20 % - Akzent1 4 2 3 2 2" xfId="6333" xr:uid="{00000000-0005-0000-0000-00005D000000}"/>
    <cellStyle name="20 % - Akzent1 4 2 3 2 2 2" xfId="19784" xr:uid="{00000000-0005-0000-0000-00005D000000}"/>
    <cellStyle name="20 % - Akzent1 4 2 3 2 2 3" xfId="33268" xr:uid="{00000000-0005-0000-0000-00005D000000}"/>
    <cellStyle name="20 % - Akzent1 4 2 3 2 2 4" xfId="46759" xr:uid="{00000000-0005-0000-0000-00005D000000}"/>
    <cellStyle name="20 % - Akzent1 4 2 3 2 3" xfId="9689" xr:uid="{00000000-0005-0000-0000-00005D000000}"/>
    <cellStyle name="20 % - Akzent1 4 2 3 2 3 2" xfId="23140" xr:uid="{00000000-0005-0000-0000-00005D000000}"/>
    <cellStyle name="20 % - Akzent1 4 2 3 2 3 3" xfId="36624" xr:uid="{00000000-0005-0000-0000-00005D000000}"/>
    <cellStyle name="20 % - Akzent1 4 2 3 2 3 4" xfId="50115" xr:uid="{00000000-0005-0000-0000-00005D000000}"/>
    <cellStyle name="20 % - Akzent1 4 2 3 2 4" xfId="13045" xr:uid="{00000000-0005-0000-0000-00005D000000}"/>
    <cellStyle name="20 % - Akzent1 4 2 3 2 4 2" xfId="26496" xr:uid="{00000000-0005-0000-0000-00005D000000}"/>
    <cellStyle name="20 % - Akzent1 4 2 3 2 4 3" xfId="39980" xr:uid="{00000000-0005-0000-0000-00005D000000}"/>
    <cellStyle name="20 % - Akzent1 4 2 3 2 4 4" xfId="53471" xr:uid="{00000000-0005-0000-0000-00005D000000}"/>
    <cellStyle name="20 % - Akzent1 4 2 3 2 5" xfId="16427" xr:uid="{00000000-0005-0000-0000-00005D000000}"/>
    <cellStyle name="20 % - Akzent1 4 2 3 2 6" xfId="29911" xr:uid="{00000000-0005-0000-0000-00005D000000}"/>
    <cellStyle name="20 % - Akzent1 4 2 3 2 7" xfId="43402" xr:uid="{00000000-0005-0000-0000-00005D000000}"/>
    <cellStyle name="20 % - Akzent1 4 2 3 3" xfId="5206" xr:uid="{00000000-0005-0000-0000-00005C000000}"/>
    <cellStyle name="20 % - Akzent1 4 2 3 3 2" xfId="18657" xr:uid="{00000000-0005-0000-0000-00005C000000}"/>
    <cellStyle name="20 % - Akzent1 4 2 3 3 3" xfId="32141" xr:uid="{00000000-0005-0000-0000-00005C000000}"/>
    <cellStyle name="20 % - Akzent1 4 2 3 3 4" xfId="45632" xr:uid="{00000000-0005-0000-0000-00005C000000}"/>
    <cellStyle name="20 % - Akzent1 4 2 3 4" xfId="8562" xr:uid="{00000000-0005-0000-0000-00005C000000}"/>
    <cellStyle name="20 % - Akzent1 4 2 3 4 2" xfId="22013" xr:uid="{00000000-0005-0000-0000-00005C000000}"/>
    <cellStyle name="20 % - Akzent1 4 2 3 4 3" xfId="35497" xr:uid="{00000000-0005-0000-0000-00005C000000}"/>
    <cellStyle name="20 % - Akzent1 4 2 3 4 4" xfId="48988" xr:uid="{00000000-0005-0000-0000-00005C000000}"/>
    <cellStyle name="20 % - Akzent1 4 2 3 5" xfId="11918" xr:uid="{00000000-0005-0000-0000-00005C000000}"/>
    <cellStyle name="20 % - Akzent1 4 2 3 5 2" xfId="25369" xr:uid="{00000000-0005-0000-0000-00005C000000}"/>
    <cellStyle name="20 % - Akzent1 4 2 3 5 3" xfId="38853" xr:uid="{00000000-0005-0000-0000-00005C000000}"/>
    <cellStyle name="20 % - Akzent1 4 2 3 5 4" xfId="52344" xr:uid="{00000000-0005-0000-0000-00005C000000}"/>
    <cellStyle name="20 % - Akzent1 4 2 3 6" xfId="15300" xr:uid="{00000000-0005-0000-0000-00005C000000}"/>
    <cellStyle name="20 % - Akzent1 4 2 3 7" xfId="28784" xr:uid="{00000000-0005-0000-0000-00005C000000}"/>
    <cellStyle name="20 % - Akzent1 4 2 3 8" xfId="42275" xr:uid="{00000000-0005-0000-0000-00005C000000}"/>
    <cellStyle name="20 % - Akzent1 4 2 4" xfId="2411" xr:uid="{00000000-0005-0000-0000-00005E000000}"/>
    <cellStyle name="20 % - Akzent1 4 2 4 2" xfId="5773" xr:uid="{00000000-0005-0000-0000-00005E000000}"/>
    <cellStyle name="20 % - Akzent1 4 2 4 2 2" xfId="19224" xr:uid="{00000000-0005-0000-0000-00005E000000}"/>
    <cellStyle name="20 % - Akzent1 4 2 4 2 3" xfId="32708" xr:uid="{00000000-0005-0000-0000-00005E000000}"/>
    <cellStyle name="20 % - Akzent1 4 2 4 2 4" xfId="46199" xr:uid="{00000000-0005-0000-0000-00005E000000}"/>
    <cellStyle name="20 % - Akzent1 4 2 4 3" xfId="9129" xr:uid="{00000000-0005-0000-0000-00005E000000}"/>
    <cellStyle name="20 % - Akzent1 4 2 4 3 2" xfId="22580" xr:uid="{00000000-0005-0000-0000-00005E000000}"/>
    <cellStyle name="20 % - Akzent1 4 2 4 3 3" xfId="36064" xr:uid="{00000000-0005-0000-0000-00005E000000}"/>
    <cellStyle name="20 % - Akzent1 4 2 4 3 4" xfId="49555" xr:uid="{00000000-0005-0000-0000-00005E000000}"/>
    <cellStyle name="20 % - Akzent1 4 2 4 4" xfId="12485" xr:uid="{00000000-0005-0000-0000-00005E000000}"/>
    <cellStyle name="20 % - Akzent1 4 2 4 4 2" xfId="25936" xr:uid="{00000000-0005-0000-0000-00005E000000}"/>
    <cellStyle name="20 % - Akzent1 4 2 4 4 3" xfId="39420" xr:uid="{00000000-0005-0000-0000-00005E000000}"/>
    <cellStyle name="20 % - Akzent1 4 2 4 4 4" xfId="52911" xr:uid="{00000000-0005-0000-0000-00005E000000}"/>
    <cellStyle name="20 % - Akzent1 4 2 4 5" xfId="15867" xr:uid="{00000000-0005-0000-0000-00005E000000}"/>
    <cellStyle name="20 % - Akzent1 4 2 4 6" xfId="29351" xr:uid="{00000000-0005-0000-0000-00005E000000}"/>
    <cellStyle name="20 % - Akzent1 4 2 4 7" xfId="42842" xr:uid="{00000000-0005-0000-0000-00005E000000}"/>
    <cellStyle name="20 % - Akzent1 4 2 5" xfId="3517" xr:uid="{00000000-0005-0000-0000-00005F000000}"/>
    <cellStyle name="20 % - Akzent1 4 2 5 2" xfId="6878" xr:uid="{00000000-0005-0000-0000-00005F000000}"/>
    <cellStyle name="20 % - Akzent1 4 2 5 2 2" xfId="20329" xr:uid="{00000000-0005-0000-0000-00005F000000}"/>
    <cellStyle name="20 % - Akzent1 4 2 5 2 3" xfId="33813" xr:uid="{00000000-0005-0000-0000-00005F000000}"/>
    <cellStyle name="20 % - Akzent1 4 2 5 2 4" xfId="47304" xr:uid="{00000000-0005-0000-0000-00005F000000}"/>
    <cellStyle name="20 % - Akzent1 4 2 5 3" xfId="10234" xr:uid="{00000000-0005-0000-0000-00005F000000}"/>
    <cellStyle name="20 % - Akzent1 4 2 5 3 2" xfId="23685" xr:uid="{00000000-0005-0000-0000-00005F000000}"/>
    <cellStyle name="20 % - Akzent1 4 2 5 3 3" xfId="37169" xr:uid="{00000000-0005-0000-0000-00005F000000}"/>
    <cellStyle name="20 % - Akzent1 4 2 5 3 4" xfId="50660" xr:uid="{00000000-0005-0000-0000-00005F000000}"/>
    <cellStyle name="20 % - Akzent1 4 2 5 4" xfId="13590" xr:uid="{00000000-0005-0000-0000-00005F000000}"/>
    <cellStyle name="20 % - Akzent1 4 2 5 4 2" xfId="27041" xr:uid="{00000000-0005-0000-0000-00005F000000}"/>
    <cellStyle name="20 % - Akzent1 4 2 5 4 3" xfId="40525" xr:uid="{00000000-0005-0000-0000-00005F000000}"/>
    <cellStyle name="20 % - Akzent1 4 2 5 4 4" xfId="54016" xr:uid="{00000000-0005-0000-0000-00005F000000}"/>
    <cellStyle name="20 % - Akzent1 4 2 5 5" xfId="16972" xr:uid="{00000000-0005-0000-0000-00005F000000}"/>
    <cellStyle name="20 % - Akzent1 4 2 5 6" xfId="30456" xr:uid="{00000000-0005-0000-0000-00005F000000}"/>
    <cellStyle name="20 % - Akzent1 4 2 5 7" xfId="43947" xr:uid="{00000000-0005-0000-0000-00005F000000}"/>
    <cellStyle name="20 % - Akzent1 4 2 6" xfId="4097" xr:uid="{00000000-0005-0000-0000-000060000000}"/>
    <cellStyle name="20 % - Akzent1 4 2 6 2" xfId="7454" xr:uid="{00000000-0005-0000-0000-000060000000}"/>
    <cellStyle name="20 % - Akzent1 4 2 6 2 2" xfId="20905" xr:uid="{00000000-0005-0000-0000-000060000000}"/>
    <cellStyle name="20 % - Akzent1 4 2 6 2 3" xfId="34389" xr:uid="{00000000-0005-0000-0000-000060000000}"/>
    <cellStyle name="20 % - Akzent1 4 2 6 2 4" xfId="47880" xr:uid="{00000000-0005-0000-0000-000060000000}"/>
    <cellStyle name="20 % - Akzent1 4 2 6 3" xfId="10810" xr:uid="{00000000-0005-0000-0000-000060000000}"/>
    <cellStyle name="20 % - Akzent1 4 2 6 3 2" xfId="24261" xr:uid="{00000000-0005-0000-0000-000060000000}"/>
    <cellStyle name="20 % - Akzent1 4 2 6 3 3" xfId="37745" xr:uid="{00000000-0005-0000-0000-000060000000}"/>
    <cellStyle name="20 % - Akzent1 4 2 6 3 4" xfId="51236" xr:uid="{00000000-0005-0000-0000-000060000000}"/>
    <cellStyle name="20 % - Akzent1 4 2 6 4" xfId="14166" xr:uid="{00000000-0005-0000-0000-000060000000}"/>
    <cellStyle name="20 % - Akzent1 4 2 6 4 2" xfId="27617" xr:uid="{00000000-0005-0000-0000-000060000000}"/>
    <cellStyle name="20 % - Akzent1 4 2 6 4 3" xfId="41101" xr:uid="{00000000-0005-0000-0000-000060000000}"/>
    <cellStyle name="20 % - Akzent1 4 2 6 4 4" xfId="54592" xr:uid="{00000000-0005-0000-0000-000060000000}"/>
    <cellStyle name="20 % - Akzent1 4 2 6 5" xfId="17548" xr:uid="{00000000-0005-0000-0000-000060000000}"/>
    <cellStyle name="20 % - Akzent1 4 2 6 6" xfId="31032" xr:uid="{00000000-0005-0000-0000-000060000000}"/>
    <cellStyle name="20 % - Akzent1 4 2 6 7" xfId="44523" xr:uid="{00000000-0005-0000-0000-000060000000}"/>
    <cellStyle name="20 % - Akzent1 4 2 7" xfId="4647" xr:uid="{00000000-0005-0000-0000-000055000000}"/>
    <cellStyle name="20 % - Akzent1 4 2 7 2" xfId="18098" xr:uid="{00000000-0005-0000-0000-000055000000}"/>
    <cellStyle name="20 % - Akzent1 4 2 7 3" xfId="31582" xr:uid="{00000000-0005-0000-0000-000055000000}"/>
    <cellStyle name="20 % - Akzent1 4 2 7 4" xfId="45073" xr:uid="{00000000-0005-0000-0000-000055000000}"/>
    <cellStyle name="20 % - Akzent1 4 2 8" xfId="8003" xr:uid="{00000000-0005-0000-0000-000055000000}"/>
    <cellStyle name="20 % - Akzent1 4 2 8 2" xfId="21454" xr:uid="{00000000-0005-0000-0000-000055000000}"/>
    <cellStyle name="20 % - Akzent1 4 2 8 3" xfId="34938" xr:uid="{00000000-0005-0000-0000-000055000000}"/>
    <cellStyle name="20 % - Akzent1 4 2 8 4" xfId="48429" xr:uid="{00000000-0005-0000-0000-000055000000}"/>
    <cellStyle name="20 % - Akzent1 4 2 9" xfId="11359" xr:uid="{00000000-0005-0000-0000-000055000000}"/>
    <cellStyle name="20 % - Akzent1 4 2 9 2" xfId="24810" xr:uid="{00000000-0005-0000-0000-000055000000}"/>
    <cellStyle name="20 % - Akzent1 4 2 9 3" xfId="38294" xr:uid="{00000000-0005-0000-0000-000055000000}"/>
    <cellStyle name="20 % - Akzent1 4 2 9 4" xfId="51785" xr:uid="{00000000-0005-0000-0000-000055000000}"/>
    <cellStyle name="20 % - Akzent1 4 3" xfId="1407" xr:uid="{00000000-0005-0000-0000-000061000000}"/>
    <cellStyle name="20 % - Akzent1 4 3 10" xfId="28372" xr:uid="{00000000-0005-0000-0000-000061000000}"/>
    <cellStyle name="20 % - Akzent1 4 3 11" xfId="41863" xr:uid="{00000000-0005-0000-0000-000061000000}"/>
    <cellStyle name="20 % - Akzent1 4 3 2" xfId="1981" xr:uid="{00000000-0005-0000-0000-000062000000}"/>
    <cellStyle name="20 % - Akzent1 4 3 2 2" xfId="3121" xr:uid="{00000000-0005-0000-0000-000063000000}"/>
    <cellStyle name="20 % - Akzent1 4 3 2 2 2" xfId="6482" xr:uid="{00000000-0005-0000-0000-000063000000}"/>
    <cellStyle name="20 % - Akzent1 4 3 2 2 2 2" xfId="19933" xr:uid="{00000000-0005-0000-0000-000063000000}"/>
    <cellStyle name="20 % - Akzent1 4 3 2 2 2 3" xfId="33417" xr:uid="{00000000-0005-0000-0000-000063000000}"/>
    <cellStyle name="20 % - Akzent1 4 3 2 2 2 4" xfId="46908" xr:uid="{00000000-0005-0000-0000-000063000000}"/>
    <cellStyle name="20 % - Akzent1 4 3 2 2 3" xfId="9838" xr:uid="{00000000-0005-0000-0000-000063000000}"/>
    <cellStyle name="20 % - Akzent1 4 3 2 2 3 2" xfId="23289" xr:uid="{00000000-0005-0000-0000-000063000000}"/>
    <cellStyle name="20 % - Akzent1 4 3 2 2 3 3" xfId="36773" xr:uid="{00000000-0005-0000-0000-000063000000}"/>
    <cellStyle name="20 % - Akzent1 4 3 2 2 3 4" xfId="50264" xr:uid="{00000000-0005-0000-0000-000063000000}"/>
    <cellStyle name="20 % - Akzent1 4 3 2 2 4" xfId="13194" xr:uid="{00000000-0005-0000-0000-000063000000}"/>
    <cellStyle name="20 % - Akzent1 4 3 2 2 4 2" xfId="26645" xr:uid="{00000000-0005-0000-0000-000063000000}"/>
    <cellStyle name="20 % - Akzent1 4 3 2 2 4 3" xfId="40129" xr:uid="{00000000-0005-0000-0000-000063000000}"/>
    <cellStyle name="20 % - Akzent1 4 3 2 2 4 4" xfId="53620" xr:uid="{00000000-0005-0000-0000-000063000000}"/>
    <cellStyle name="20 % - Akzent1 4 3 2 2 5" xfId="16576" xr:uid="{00000000-0005-0000-0000-000063000000}"/>
    <cellStyle name="20 % - Akzent1 4 3 2 2 6" xfId="30060" xr:uid="{00000000-0005-0000-0000-000063000000}"/>
    <cellStyle name="20 % - Akzent1 4 3 2 2 7" xfId="43551" xr:uid="{00000000-0005-0000-0000-000063000000}"/>
    <cellStyle name="20 % - Akzent1 4 3 2 3" xfId="5355" xr:uid="{00000000-0005-0000-0000-000062000000}"/>
    <cellStyle name="20 % - Akzent1 4 3 2 3 2" xfId="18806" xr:uid="{00000000-0005-0000-0000-000062000000}"/>
    <cellStyle name="20 % - Akzent1 4 3 2 3 3" xfId="32290" xr:uid="{00000000-0005-0000-0000-000062000000}"/>
    <cellStyle name="20 % - Akzent1 4 3 2 3 4" xfId="45781" xr:uid="{00000000-0005-0000-0000-000062000000}"/>
    <cellStyle name="20 % - Akzent1 4 3 2 4" xfId="8711" xr:uid="{00000000-0005-0000-0000-000062000000}"/>
    <cellStyle name="20 % - Akzent1 4 3 2 4 2" xfId="22162" xr:uid="{00000000-0005-0000-0000-000062000000}"/>
    <cellStyle name="20 % - Akzent1 4 3 2 4 3" xfId="35646" xr:uid="{00000000-0005-0000-0000-000062000000}"/>
    <cellStyle name="20 % - Akzent1 4 3 2 4 4" xfId="49137" xr:uid="{00000000-0005-0000-0000-000062000000}"/>
    <cellStyle name="20 % - Akzent1 4 3 2 5" xfId="12067" xr:uid="{00000000-0005-0000-0000-000062000000}"/>
    <cellStyle name="20 % - Akzent1 4 3 2 5 2" xfId="25518" xr:uid="{00000000-0005-0000-0000-000062000000}"/>
    <cellStyle name="20 % - Akzent1 4 3 2 5 3" xfId="39002" xr:uid="{00000000-0005-0000-0000-000062000000}"/>
    <cellStyle name="20 % - Akzent1 4 3 2 5 4" xfId="52493" xr:uid="{00000000-0005-0000-0000-000062000000}"/>
    <cellStyle name="20 % - Akzent1 4 3 2 6" xfId="15449" xr:uid="{00000000-0005-0000-0000-000062000000}"/>
    <cellStyle name="20 % - Akzent1 4 3 2 7" xfId="28933" xr:uid="{00000000-0005-0000-0000-000062000000}"/>
    <cellStyle name="20 % - Akzent1 4 3 2 8" xfId="42424" xr:uid="{00000000-0005-0000-0000-000062000000}"/>
    <cellStyle name="20 % - Akzent1 4 3 3" xfId="2561" xr:uid="{00000000-0005-0000-0000-000064000000}"/>
    <cellStyle name="20 % - Akzent1 4 3 3 2" xfId="5922" xr:uid="{00000000-0005-0000-0000-000064000000}"/>
    <cellStyle name="20 % - Akzent1 4 3 3 2 2" xfId="19373" xr:uid="{00000000-0005-0000-0000-000064000000}"/>
    <cellStyle name="20 % - Akzent1 4 3 3 2 3" xfId="32857" xr:uid="{00000000-0005-0000-0000-000064000000}"/>
    <cellStyle name="20 % - Akzent1 4 3 3 2 4" xfId="46348" xr:uid="{00000000-0005-0000-0000-000064000000}"/>
    <cellStyle name="20 % - Akzent1 4 3 3 3" xfId="9278" xr:uid="{00000000-0005-0000-0000-000064000000}"/>
    <cellStyle name="20 % - Akzent1 4 3 3 3 2" xfId="22729" xr:uid="{00000000-0005-0000-0000-000064000000}"/>
    <cellStyle name="20 % - Akzent1 4 3 3 3 3" xfId="36213" xr:uid="{00000000-0005-0000-0000-000064000000}"/>
    <cellStyle name="20 % - Akzent1 4 3 3 3 4" xfId="49704" xr:uid="{00000000-0005-0000-0000-000064000000}"/>
    <cellStyle name="20 % - Akzent1 4 3 3 4" xfId="12634" xr:uid="{00000000-0005-0000-0000-000064000000}"/>
    <cellStyle name="20 % - Akzent1 4 3 3 4 2" xfId="26085" xr:uid="{00000000-0005-0000-0000-000064000000}"/>
    <cellStyle name="20 % - Akzent1 4 3 3 4 3" xfId="39569" xr:uid="{00000000-0005-0000-0000-000064000000}"/>
    <cellStyle name="20 % - Akzent1 4 3 3 4 4" xfId="53060" xr:uid="{00000000-0005-0000-0000-000064000000}"/>
    <cellStyle name="20 % - Akzent1 4 3 3 5" xfId="16016" xr:uid="{00000000-0005-0000-0000-000064000000}"/>
    <cellStyle name="20 % - Akzent1 4 3 3 6" xfId="29500" xr:uid="{00000000-0005-0000-0000-000064000000}"/>
    <cellStyle name="20 % - Akzent1 4 3 3 7" xfId="42991" xr:uid="{00000000-0005-0000-0000-000064000000}"/>
    <cellStyle name="20 % - Akzent1 4 3 4" xfId="3666" xr:uid="{00000000-0005-0000-0000-000065000000}"/>
    <cellStyle name="20 % - Akzent1 4 3 4 2" xfId="7027" xr:uid="{00000000-0005-0000-0000-000065000000}"/>
    <cellStyle name="20 % - Akzent1 4 3 4 2 2" xfId="20478" xr:uid="{00000000-0005-0000-0000-000065000000}"/>
    <cellStyle name="20 % - Akzent1 4 3 4 2 3" xfId="33962" xr:uid="{00000000-0005-0000-0000-000065000000}"/>
    <cellStyle name="20 % - Akzent1 4 3 4 2 4" xfId="47453" xr:uid="{00000000-0005-0000-0000-000065000000}"/>
    <cellStyle name="20 % - Akzent1 4 3 4 3" xfId="10383" xr:uid="{00000000-0005-0000-0000-000065000000}"/>
    <cellStyle name="20 % - Akzent1 4 3 4 3 2" xfId="23834" xr:uid="{00000000-0005-0000-0000-000065000000}"/>
    <cellStyle name="20 % - Akzent1 4 3 4 3 3" xfId="37318" xr:uid="{00000000-0005-0000-0000-000065000000}"/>
    <cellStyle name="20 % - Akzent1 4 3 4 3 4" xfId="50809" xr:uid="{00000000-0005-0000-0000-000065000000}"/>
    <cellStyle name="20 % - Akzent1 4 3 4 4" xfId="13739" xr:uid="{00000000-0005-0000-0000-000065000000}"/>
    <cellStyle name="20 % - Akzent1 4 3 4 4 2" xfId="27190" xr:uid="{00000000-0005-0000-0000-000065000000}"/>
    <cellStyle name="20 % - Akzent1 4 3 4 4 3" xfId="40674" xr:uid="{00000000-0005-0000-0000-000065000000}"/>
    <cellStyle name="20 % - Akzent1 4 3 4 4 4" xfId="54165" xr:uid="{00000000-0005-0000-0000-000065000000}"/>
    <cellStyle name="20 % - Akzent1 4 3 4 5" xfId="17121" xr:uid="{00000000-0005-0000-0000-000065000000}"/>
    <cellStyle name="20 % - Akzent1 4 3 4 6" xfId="30605" xr:uid="{00000000-0005-0000-0000-000065000000}"/>
    <cellStyle name="20 % - Akzent1 4 3 4 7" xfId="44096" xr:uid="{00000000-0005-0000-0000-000065000000}"/>
    <cellStyle name="20 % - Akzent1 4 3 5" xfId="4246" xr:uid="{00000000-0005-0000-0000-000066000000}"/>
    <cellStyle name="20 % - Akzent1 4 3 5 2" xfId="7603" xr:uid="{00000000-0005-0000-0000-000066000000}"/>
    <cellStyle name="20 % - Akzent1 4 3 5 2 2" xfId="21054" xr:uid="{00000000-0005-0000-0000-000066000000}"/>
    <cellStyle name="20 % - Akzent1 4 3 5 2 3" xfId="34538" xr:uid="{00000000-0005-0000-0000-000066000000}"/>
    <cellStyle name="20 % - Akzent1 4 3 5 2 4" xfId="48029" xr:uid="{00000000-0005-0000-0000-000066000000}"/>
    <cellStyle name="20 % - Akzent1 4 3 5 3" xfId="10959" xr:uid="{00000000-0005-0000-0000-000066000000}"/>
    <cellStyle name="20 % - Akzent1 4 3 5 3 2" xfId="24410" xr:uid="{00000000-0005-0000-0000-000066000000}"/>
    <cellStyle name="20 % - Akzent1 4 3 5 3 3" xfId="37894" xr:uid="{00000000-0005-0000-0000-000066000000}"/>
    <cellStyle name="20 % - Akzent1 4 3 5 3 4" xfId="51385" xr:uid="{00000000-0005-0000-0000-000066000000}"/>
    <cellStyle name="20 % - Akzent1 4 3 5 4" xfId="14315" xr:uid="{00000000-0005-0000-0000-000066000000}"/>
    <cellStyle name="20 % - Akzent1 4 3 5 4 2" xfId="27766" xr:uid="{00000000-0005-0000-0000-000066000000}"/>
    <cellStyle name="20 % - Akzent1 4 3 5 4 3" xfId="41250" xr:uid="{00000000-0005-0000-0000-000066000000}"/>
    <cellStyle name="20 % - Akzent1 4 3 5 4 4" xfId="54741" xr:uid="{00000000-0005-0000-0000-000066000000}"/>
    <cellStyle name="20 % - Akzent1 4 3 5 5" xfId="17697" xr:uid="{00000000-0005-0000-0000-000066000000}"/>
    <cellStyle name="20 % - Akzent1 4 3 5 6" xfId="31181" xr:uid="{00000000-0005-0000-0000-000066000000}"/>
    <cellStyle name="20 % - Akzent1 4 3 5 7" xfId="44672" xr:uid="{00000000-0005-0000-0000-000066000000}"/>
    <cellStyle name="20 % - Akzent1 4 3 6" xfId="4796" xr:uid="{00000000-0005-0000-0000-000061000000}"/>
    <cellStyle name="20 % - Akzent1 4 3 6 2" xfId="18247" xr:uid="{00000000-0005-0000-0000-000061000000}"/>
    <cellStyle name="20 % - Akzent1 4 3 6 3" xfId="31731" xr:uid="{00000000-0005-0000-0000-000061000000}"/>
    <cellStyle name="20 % - Akzent1 4 3 6 4" xfId="45222" xr:uid="{00000000-0005-0000-0000-000061000000}"/>
    <cellStyle name="20 % - Akzent1 4 3 7" xfId="8152" xr:uid="{00000000-0005-0000-0000-000061000000}"/>
    <cellStyle name="20 % - Akzent1 4 3 7 2" xfId="21603" xr:uid="{00000000-0005-0000-0000-000061000000}"/>
    <cellStyle name="20 % - Akzent1 4 3 7 3" xfId="35087" xr:uid="{00000000-0005-0000-0000-000061000000}"/>
    <cellStyle name="20 % - Akzent1 4 3 7 4" xfId="48578" xr:uid="{00000000-0005-0000-0000-000061000000}"/>
    <cellStyle name="20 % - Akzent1 4 3 8" xfId="11508" xr:uid="{00000000-0005-0000-0000-000061000000}"/>
    <cellStyle name="20 % - Akzent1 4 3 8 2" xfId="24959" xr:uid="{00000000-0005-0000-0000-000061000000}"/>
    <cellStyle name="20 % - Akzent1 4 3 8 3" xfId="38443" xr:uid="{00000000-0005-0000-0000-000061000000}"/>
    <cellStyle name="20 % - Akzent1 4 3 8 4" xfId="51934" xr:uid="{00000000-0005-0000-0000-000061000000}"/>
    <cellStyle name="20 % - Akzent1 4 3 9" xfId="14889" xr:uid="{00000000-0005-0000-0000-000061000000}"/>
    <cellStyle name="20 % - Akzent1 4 4" xfId="1732" xr:uid="{00000000-0005-0000-0000-000067000000}"/>
    <cellStyle name="20 % - Akzent1 4 4 2" xfId="2871" xr:uid="{00000000-0005-0000-0000-000068000000}"/>
    <cellStyle name="20 % - Akzent1 4 4 2 2" xfId="6232" xr:uid="{00000000-0005-0000-0000-000068000000}"/>
    <cellStyle name="20 % - Akzent1 4 4 2 2 2" xfId="19683" xr:uid="{00000000-0005-0000-0000-000068000000}"/>
    <cellStyle name="20 % - Akzent1 4 4 2 2 3" xfId="33167" xr:uid="{00000000-0005-0000-0000-000068000000}"/>
    <cellStyle name="20 % - Akzent1 4 4 2 2 4" xfId="46658" xr:uid="{00000000-0005-0000-0000-000068000000}"/>
    <cellStyle name="20 % - Akzent1 4 4 2 3" xfId="9588" xr:uid="{00000000-0005-0000-0000-000068000000}"/>
    <cellStyle name="20 % - Akzent1 4 4 2 3 2" xfId="23039" xr:uid="{00000000-0005-0000-0000-000068000000}"/>
    <cellStyle name="20 % - Akzent1 4 4 2 3 3" xfId="36523" xr:uid="{00000000-0005-0000-0000-000068000000}"/>
    <cellStyle name="20 % - Akzent1 4 4 2 3 4" xfId="50014" xr:uid="{00000000-0005-0000-0000-000068000000}"/>
    <cellStyle name="20 % - Akzent1 4 4 2 4" xfId="12944" xr:uid="{00000000-0005-0000-0000-000068000000}"/>
    <cellStyle name="20 % - Akzent1 4 4 2 4 2" xfId="26395" xr:uid="{00000000-0005-0000-0000-000068000000}"/>
    <cellStyle name="20 % - Akzent1 4 4 2 4 3" xfId="39879" xr:uid="{00000000-0005-0000-0000-000068000000}"/>
    <cellStyle name="20 % - Akzent1 4 4 2 4 4" xfId="53370" xr:uid="{00000000-0005-0000-0000-000068000000}"/>
    <cellStyle name="20 % - Akzent1 4 4 2 5" xfId="16326" xr:uid="{00000000-0005-0000-0000-000068000000}"/>
    <cellStyle name="20 % - Akzent1 4 4 2 6" xfId="29810" xr:uid="{00000000-0005-0000-0000-000068000000}"/>
    <cellStyle name="20 % - Akzent1 4 4 2 7" xfId="43301" xr:uid="{00000000-0005-0000-0000-000068000000}"/>
    <cellStyle name="20 % - Akzent1 4 4 3" xfId="5105" xr:uid="{00000000-0005-0000-0000-000067000000}"/>
    <cellStyle name="20 % - Akzent1 4 4 3 2" xfId="18556" xr:uid="{00000000-0005-0000-0000-000067000000}"/>
    <cellStyle name="20 % - Akzent1 4 4 3 3" xfId="32040" xr:uid="{00000000-0005-0000-0000-000067000000}"/>
    <cellStyle name="20 % - Akzent1 4 4 3 4" xfId="45531" xr:uid="{00000000-0005-0000-0000-000067000000}"/>
    <cellStyle name="20 % - Akzent1 4 4 4" xfId="8461" xr:uid="{00000000-0005-0000-0000-000067000000}"/>
    <cellStyle name="20 % - Akzent1 4 4 4 2" xfId="21912" xr:uid="{00000000-0005-0000-0000-000067000000}"/>
    <cellStyle name="20 % - Akzent1 4 4 4 3" xfId="35396" xr:uid="{00000000-0005-0000-0000-000067000000}"/>
    <cellStyle name="20 % - Akzent1 4 4 4 4" xfId="48887" xr:uid="{00000000-0005-0000-0000-000067000000}"/>
    <cellStyle name="20 % - Akzent1 4 4 5" xfId="11817" xr:uid="{00000000-0005-0000-0000-000067000000}"/>
    <cellStyle name="20 % - Akzent1 4 4 5 2" xfId="25268" xr:uid="{00000000-0005-0000-0000-000067000000}"/>
    <cellStyle name="20 % - Akzent1 4 4 5 3" xfId="38752" xr:uid="{00000000-0005-0000-0000-000067000000}"/>
    <cellStyle name="20 % - Akzent1 4 4 5 4" xfId="52243" xr:uid="{00000000-0005-0000-0000-000067000000}"/>
    <cellStyle name="20 % - Akzent1 4 4 6" xfId="15199" xr:uid="{00000000-0005-0000-0000-000067000000}"/>
    <cellStyle name="20 % - Akzent1 4 4 7" xfId="28683" xr:uid="{00000000-0005-0000-0000-000067000000}"/>
    <cellStyle name="20 % - Akzent1 4 4 8" xfId="42174" xr:uid="{00000000-0005-0000-0000-000067000000}"/>
    <cellStyle name="20 % - Akzent1 4 5" xfId="2309" xr:uid="{00000000-0005-0000-0000-000069000000}"/>
    <cellStyle name="20 % - Akzent1 4 5 2" xfId="5671" xr:uid="{00000000-0005-0000-0000-000069000000}"/>
    <cellStyle name="20 % - Akzent1 4 5 2 2" xfId="19122" xr:uid="{00000000-0005-0000-0000-000069000000}"/>
    <cellStyle name="20 % - Akzent1 4 5 2 3" xfId="32606" xr:uid="{00000000-0005-0000-0000-000069000000}"/>
    <cellStyle name="20 % - Akzent1 4 5 2 4" xfId="46097" xr:uid="{00000000-0005-0000-0000-000069000000}"/>
    <cellStyle name="20 % - Akzent1 4 5 3" xfId="9027" xr:uid="{00000000-0005-0000-0000-000069000000}"/>
    <cellStyle name="20 % - Akzent1 4 5 3 2" xfId="22478" xr:uid="{00000000-0005-0000-0000-000069000000}"/>
    <cellStyle name="20 % - Akzent1 4 5 3 3" xfId="35962" xr:uid="{00000000-0005-0000-0000-000069000000}"/>
    <cellStyle name="20 % - Akzent1 4 5 3 4" xfId="49453" xr:uid="{00000000-0005-0000-0000-000069000000}"/>
    <cellStyle name="20 % - Akzent1 4 5 4" xfId="12383" xr:uid="{00000000-0005-0000-0000-000069000000}"/>
    <cellStyle name="20 % - Akzent1 4 5 4 2" xfId="25834" xr:uid="{00000000-0005-0000-0000-000069000000}"/>
    <cellStyle name="20 % - Akzent1 4 5 4 3" xfId="39318" xr:uid="{00000000-0005-0000-0000-000069000000}"/>
    <cellStyle name="20 % - Akzent1 4 5 4 4" xfId="52809" xr:uid="{00000000-0005-0000-0000-000069000000}"/>
    <cellStyle name="20 % - Akzent1 4 5 5" xfId="15765" xr:uid="{00000000-0005-0000-0000-000069000000}"/>
    <cellStyle name="20 % - Akzent1 4 5 6" xfId="29249" xr:uid="{00000000-0005-0000-0000-000069000000}"/>
    <cellStyle name="20 % - Akzent1 4 5 7" xfId="42740" xr:uid="{00000000-0005-0000-0000-000069000000}"/>
    <cellStyle name="20 % - Akzent1 4 6" xfId="3415" xr:uid="{00000000-0005-0000-0000-00006A000000}"/>
    <cellStyle name="20 % - Akzent1 4 6 2" xfId="6776" xr:uid="{00000000-0005-0000-0000-00006A000000}"/>
    <cellStyle name="20 % - Akzent1 4 6 2 2" xfId="20227" xr:uid="{00000000-0005-0000-0000-00006A000000}"/>
    <cellStyle name="20 % - Akzent1 4 6 2 3" xfId="33711" xr:uid="{00000000-0005-0000-0000-00006A000000}"/>
    <cellStyle name="20 % - Akzent1 4 6 2 4" xfId="47202" xr:uid="{00000000-0005-0000-0000-00006A000000}"/>
    <cellStyle name="20 % - Akzent1 4 6 3" xfId="10132" xr:uid="{00000000-0005-0000-0000-00006A000000}"/>
    <cellStyle name="20 % - Akzent1 4 6 3 2" xfId="23583" xr:uid="{00000000-0005-0000-0000-00006A000000}"/>
    <cellStyle name="20 % - Akzent1 4 6 3 3" xfId="37067" xr:uid="{00000000-0005-0000-0000-00006A000000}"/>
    <cellStyle name="20 % - Akzent1 4 6 3 4" xfId="50558" xr:uid="{00000000-0005-0000-0000-00006A000000}"/>
    <cellStyle name="20 % - Akzent1 4 6 4" xfId="13488" xr:uid="{00000000-0005-0000-0000-00006A000000}"/>
    <cellStyle name="20 % - Akzent1 4 6 4 2" xfId="26939" xr:uid="{00000000-0005-0000-0000-00006A000000}"/>
    <cellStyle name="20 % - Akzent1 4 6 4 3" xfId="40423" xr:uid="{00000000-0005-0000-0000-00006A000000}"/>
    <cellStyle name="20 % - Akzent1 4 6 4 4" xfId="53914" xr:uid="{00000000-0005-0000-0000-00006A000000}"/>
    <cellStyle name="20 % - Akzent1 4 6 5" xfId="16870" xr:uid="{00000000-0005-0000-0000-00006A000000}"/>
    <cellStyle name="20 % - Akzent1 4 6 6" xfId="30354" xr:uid="{00000000-0005-0000-0000-00006A000000}"/>
    <cellStyle name="20 % - Akzent1 4 6 7" xfId="43845" xr:uid="{00000000-0005-0000-0000-00006A000000}"/>
    <cellStyle name="20 % - Akzent1 4 7" xfId="3995" xr:uid="{00000000-0005-0000-0000-00006B000000}"/>
    <cellStyle name="20 % - Akzent1 4 7 2" xfId="7352" xr:uid="{00000000-0005-0000-0000-00006B000000}"/>
    <cellStyle name="20 % - Akzent1 4 7 2 2" xfId="20803" xr:uid="{00000000-0005-0000-0000-00006B000000}"/>
    <cellStyle name="20 % - Akzent1 4 7 2 3" xfId="34287" xr:uid="{00000000-0005-0000-0000-00006B000000}"/>
    <cellStyle name="20 % - Akzent1 4 7 2 4" xfId="47778" xr:uid="{00000000-0005-0000-0000-00006B000000}"/>
    <cellStyle name="20 % - Akzent1 4 7 3" xfId="10708" xr:uid="{00000000-0005-0000-0000-00006B000000}"/>
    <cellStyle name="20 % - Akzent1 4 7 3 2" xfId="24159" xr:uid="{00000000-0005-0000-0000-00006B000000}"/>
    <cellStyle name="20 % - Akzent1 4 7 3 3" xfId="37643" xr:uid="{00000000-0005-0000-0000-00006B000000}"/>
    <cellStyle name="20 % - Akzent1 4 7 3 4" xfId="51134" xr:uid="{00000000-0005-0000-0000-00006B000000}"/>
    <cellStyle name="20 % - Akzent1 4 7 4" xfId="14064" xr:uid="{00000000-0005-0000-0000-00006B000000}"/>
    <cellStyle name="20 % - Akzent1 4 7 4 2" xfId="27515" xr:uid="{00000000-0005-0000-0000-00006B000000}"/>
    <cellStyle name="20 % - Akzent1 4 7 4 3" xfId="40999" xr:uid="{00000000-0005-0000-0000-00006B000000}"/>
    <cellStyle name="20 % - Akzent1 4 7 4 4" xfId="54490" xr:uid="{00000000-0005-0000-0000-00006B000000}"/>
    <cellStyle name="20 % - Akzent1 4 7 5" xfId="17446" xr:uid="{00000000-0005-0000-0000-00006B000000}"/>
    <cellStyle name="20 % - Akzent1 4 7 6" xfId="30930" xr:uid="{00000000-0005-0000-0000-00006B000000}"/>
    <cellStyle name="20 % - Akzent1 4 7 7" xfId="44421" xr:uid="{00000000-0005-0000-0000-00006B000000}"/>
    <cellStyle name="20 % - Akzent1 4 8" xfId="4545" xr:uid="{00000000-0005-0000-0000-000054000000}"/>
    <cellStyle name="20 % - Akzent1 4 8 2" xfId="17996" xr:uid="{00000000-0005-0000-0000-000054000000}"/>
    <cellStyle name="20 % - Akzent1 4 8 3" xfId="31480" xr:uid="{00000000-0005-0000-0000-000054000000}"/>
    <cellStyle name="20 % - Akzent1 4 8 4" xfId="44971" xr:uid="{00000000-0005-0000-0000-000054000000}"/>
    <cellStyle name="20 % - Akzent1 4 9" xfId="7901" xr:uid="{00000000-0005-0000-0000-000054000000}"/>
    <cellStyle name="20 % - Akzent1 4 9 2" xfId="21352" xr:uid="{00000000-0005-0000-0000-000054000000}"/>
    <cellStyle name="20 % - Akzent1 4 9 3" xfId="34836" xr:uid="{00000000-0005-0000-0000-000054000000}"/>
    <cellStyle name="20 % - Akzent1 4 9 4" xfId="48327" xr:uid="{00000000-0005-0000-0000-000054000000}"/>
    <cellStyle name="20 % - Akzent1 5" xfId="1193" xr:uid="{00000000-0005-0000-0000-00006C000000}"/>
    <cellStyle name="20 % - Akzent1 5 10" xfId="14656" xr:uid="{00000000-0005-0000-0000-00006C000000}"/>
    <cellStyle name="20 % - Akzent1 5 11" xfId="28139" xr:uid="{00000000-0005-0000-0000-00006C000000}"/>
    <cellStyle name="20 % - Akzent1 5 12" xfId="41630" xr:uid="{00000000-0005-0000-0000-00006C000000}"/>
    <cellStyle name="20 % - Akzent1 5 2" xfId="1424" xr:uid="{00000000-0005-0000-0000-00006D000000}"/>
    <cellStyle name="20 % - Akzent1 5 2 10" xfId="28389" xr:uid="{00000000-0005-0000-0000-00006D000000}"/>
    <cellStyle name="20 % - Akzent1 5 2 11" xfId="41880" xr:uid="{00000000-0005-0000-0000-00006D000000}"/>
    <cellStyle name="20 % - Akzent1 5 2 2" xfId="1998" xr:uid="{00000000-0005-0000-0000-00006E000000}"/>
    <cellStyle name="20 % - Akzent1 5 2 2 2" xfId="3138" xr:uid="{00000000-0005-0000-0000-00006F000000}"/>
    <cellStyle name="20 % - Akzent1 5 2 2 2 2" xfId="6499" xr:uid="{00000000-0005-0000-0000-00006F000000}"/>
    <cellStyle name="20 % - Akzent1 5 2 2 2 2 2" xfId="19950" xr:uid="{00000000-0005-0000-0000-00006F000000}"/>
    <cellStyle name="20 % - Akzent1 5 2 2 2 2 3" xfId="33434" xr:uid="{00000000-0005-0000-0000-00006F000000}"/>
    <cellStyle name="20 % - Akzent1 5 2 2 2 2 4" xfId="46925" xr:uid="{00000000-0005-0000-0000-00006F000000}"/>
    <cellStyle name="20 % - Akzent1 5 2 2 2 3" xfId="9855" xr:uid="{00000000-0005-0000-0000-00006F000000}"/>
    <cellStyle name="20 % - Akzent1 5 2 2 2 3 2" xfId="23306" xr:uid="{00000000-0005-0000-0000-00006F000000}"/>
    <cellStyle name="20 % - Akzent1 5 2 2 2 3 3" xfId="36790" xr:uid="{00000000-0005-0000-0000-00006F000000}"/>
    <cellStyle name="20 % - Akzent1 5 2 2 2 3 4" xfId="50281" xr:uid="{00000000-0005-0000-0000-00006F000000}"/>
    <cellStyle name="20 % - Akzent1 5 2 2 2 4" xfId="13211" xr:uid="{00000000-0005-0000-0000-00006F000000}"/>
    <cellStyle name="20 % - Akzent1 5 2 2 2 4 2" xfId="26662" xr:uid="{00000000-0005-0000-0000-00006F000000}"/>
    <cellStyle name="20 % - Akzent1 5 2 2 2 4 3" xfId="40146" xr:uid="{00000000-0005-0000-0000-00006F000000}"/>
    <cellStyle name="20 % - Akzent1 5 2 2 2 4 4" xfId="53637" xr:uid="{00000000-0005-0000-0000-00006F000000}"/>
    <cellStyle name="20 % - Akzent1 5 2 2 2 5" xfId="16593" xr:uid="{00000000-0005-0000-0000-00006F000000}"/>
    <cellStyle name="20 % - Akzent1 5 2 2 2 6" xfId="30077" xr:uid="{00000000-0005-0000-0000-00006F000000}"/>
    <cellStyle name="20 % - Akzent1 5 2 2 2 7" xfId="43568" xr:uid="{00000000-0005-0000-0000-00006F000000}"/>
    <cellStyle name="20 % - Akzent1 5 2 2 3" xfId="5372" xr:uid="{00000000-0005-0000-0000-00006E000000}"/>
    <cellStyle name="20 % - Akzent1 5 2 2 3 2" xfId="18823" xr:uid="{00000000-0005-0000-0000-00006E000000}"/>
    <cellStyle name="20 % - Akzent1 5 2 2 3 3" xfId="32307" xr:uid="{00000000-0005-0000-0000-00006E000000}"/>
    <cellStyle name="20 % - Akzent1 5 2 2 3 4" xfId="45798" xr:uid="{00000000-0005-0000-0000-00006E000000}"/>
    <cellStyle name="20 % - Akzent1 5 2 2 4" xfId="8728" xr:uid="{00000000-0005-0000-0000-00006E000000}"/>
    <cellStyle name="20 % - Akzent1 5 2 2 4 2" xfId="22179" xr:uid="{00000000-0005-0000-0000-00006E000000}"/>
    <cellStyle name="20 % - Akzent1 5 2 2 4 3" xfId="35663" xr:uid="{00000000-0005-0000-0000-00006E000000}"/>
    <cellStyle name="20 % - Akzent1 5 2 2 4 4" xfId="49154" xr:uid="{00000000-0005-0000-0000-00006E000000}"/>
    <cellStyle name="20 % - Akzent1 5 2 2 5" xfId="12084" xr:uid="{00000000-0005-0000-0000-00006E000000}"/>
    <cellStyle name="20 % - Akzent1 5 2 2 5 2" xfId="25535" xr:uid="{00000000-0005-0000-0000-00006E000000}"/>
    <cellStyle name="20 % - Akzent1 5 2 2 5 3" xfId="39019" xr:uid="{00000000-0005-0000-0000-00006E000000}"/>
    <cellStyle name="20 % - Akzent1 5 2 2 5 4" xfId="52510" xr:uid="{00000000-0005-0000-0000-00006E000000}"/>
    <cellStyle name="20 % - Akzent1 5 2 2 6" xfId="15466" xr:uid="{00000000-0005-0000-0000-00006E000000}"/>
    <cellStyle name="20 % - Akzent1 5 2 2 7" xfId="28950" xr:uid="{00000000-0005-0000-0000-00006E000000}"/>
    <cellStyle name="20 % - Akzent1 5 2 2 8" xfId="42441" xr:uid="{00000000-0005-0000-0000-00006E000000}"/>
    <cellStyle name="20 % - Akzent1 5 2 3" xfId="2578" xr:uid="{00000000-0005-0000-0000-000070000000}"/>
    <cellStyle name="20 % - Akzent1 5 2 3 2" xfId="5939" xr:uid="{00000000-0005-0000-0000-000070000000}"/>
    <cellStyle name="20 % - Akzent1 5 2 3 2 2" xfId="19390" xr:uid="{00000000-0005-0000-0000-000070000000}"/>
    <cellStyle name="20 % - Akzent1 5 2 3 2 3" xfId="32874" xr:uid="{00000000-0005-0000-0000-000070000000}"/>
    <cellStyle name="20 % - Akzent1 5 2 3 2 4" xfId="46365" xr:uid="{00000000-0005-0000-0000-000070000000}"/>
    <cellStyle name="20 % - Akzent1 5 2 3 3" xfId="9295" xr:uid="{00000000-0005-0000-0000-000070000000}"/>
    <cellStyle name="20 % - Akzent1 5 2 3 3 2" xfId="22746" xr:uid="{00000000-0005-0000-0000-000070000000}"/>
    <cellStyle name="20 % - Akzent1 5 2 3 3 3" xfId="36230" xr:uid="{00000000-0005-0000-0000-000070000000}"/>
    <cellStyle name="20 % - Akzent1 5 2 3 3 4" xfId="49721" xr:uid="{00000000-0005-0000-0000-000070000000}"/>
    <cellStyle name="20 % - Akzent1 5 2 3 4" xfId="12651" xr:uid="{00000000-0005-0000-0000-000070000000}"/>
    <cellStyle name="20 % - Akzent1 5 2 3 4 2" xfId="26102" xr:uid="{00000000-0005-0000-0000-000070000000}"/>
    <cellStyle name="20 % - Akzent1 5 2 3 4 3" xfId="39586" xr:uid="{00000000-0005-0000-0000-000070000000}"/>
    <cellStyle name="20 % - Akzent1 5 2 3 4 4" xfId="53077" xr:uid="{00000000-0005-0000-0000-000070000000}"/>
    <cellStyle name="20 % - Akzent1 5 2 3 5" xfId="16033" xr:uid="{00000000-0005-0000-0000-000070000000}"/>
    <cellStyle name="20 % - Akzent1 5 2 3 6" xfId="29517" xr:uid="{00000000-0005-0000-0000-000070000000}"/>
    <cellStyle name="20 % - Akzent1 5 2 3 7" xfId="43008" xr:uid="{00000000-0005-0000-0000-000070000000}"/>
    <cellStyle name="20 % - Akzent1 5 2 4" xfId="3683" xr:uid="{00000000-0005-0000-0000-000071000000}"/>
    <cellStyle name="20 % - Akzent1 5 2 4 2" xfId="7044" xr:uid="{00000000-0005-0000-0000-000071000000}"/>
    <cellStyle name="20 % - Akzent1 5 2 4 2 2" xfId="20495" xr:uid="{00000000-0005-0000-0000-000071000000}"/>
    <cellStyle name="20 % - Akzent1 5 2 4 2 3" xfId="33979" xr:uid="{00000000-0005-0000-0000-000071000000}"/>
    <cellStyle name="20 % - Akzent1 5 2 4 2 4" xfId="47470" xr:uid="{00000000-0005-0000-0000-000071000000}"/>
    <cellStyle name="20 % - Akzent1 5 2 4 3" xfId="10400" xr:uid="{00000000-0005-0000-0000-000071000000}"/>
    <cellStyle name="20 % - Akzent1 5 2 4 3 2" xfId="23851" xr:uid="{00000000-0005-0000-0000-000071000000}"/>
    <cellStyle name="20 % - Akzent1 5 2 4 3 3" xfId="37335" xr:uid="{00000000-0005-0000-0000-000071000000}"/>
    <cellStyle name="20 % - Akzent1 5 2 4 3 4" xfId="50826" xr:uid="{00000000-0005-0000-0000-000071000000}"/>
    <cellStyle name="20 % - Akzent1 5 2 4 4" xfId="13756" xr:uid="{00000000-0005-0000-0000-000071000000}"/>
    <cellStyle name="20 % - Akzent1 5 2 4 4 2" xfId="27207" xr:uid="{00000000-0005-0000-0000-000071000000}"/>
    <cellStyle name="20 % - Akzent1 5 2 4 4 3" xfId="40691" xr:uid="{00000000-0005-0000-0000-000071000000}"/>
    <cellStyle name="20 % - Akzent1 5 2 4 4 4" xfId="54182" xr:uid="{00000000-0005-0000-0000-000071000000}"/>
    <cellStyle name="20 % - Akzent1 5 2 4 5" xfId="17138" xr:uid="{00000000-0005-0000-0000-000071000000}"/>
    <cellStyle name="20 % - Akzent1 5 2 4 6" xfId="30622" xr:uid="{00000000-0005-0000-0000-000071000000}"/>
    <cellStyle name="20 % - Akzent1 5 2 4 7" xfId="44113" xr:uid="{00000000-0005-0000-0000-000071000000}"/>
    <cellStyle name="20 % - Akzent1 5 2 5" xfId="4263" xr:uid="{00000000-0005-0000-0000-000072000000}"/>
    <cellStyle name="20 % - Akzent1 5 2 5 2" xfId="7620" xr:uid="{00000000-0005-0000-0000-000072000000}"/>
    <cellStyle name="20 % - Akzent1 5 2 5 2 2" xfId="21071" xr:uid="{00000000-0005-0000-0000-000072000000}"/>
    <cellStyle name="20 % - Akzent1 5 2 5 2 3" xfId="34555" xr:uid="{00000000-0005-0000-0000-000072000000}"/>
    <cellStyle name="20 % - Akzent1 5 2 5 2 4" xfId="48046" xr:uid="{00000000-0005-0000-0000-000072000000}"/>
    <cellStyle name="20 % - Akzent1 5 2 5 3" xfId="10976" xr:uid="{00000000-0005-0000-0000-000072000000}"/>
    <cellStyle name="20 % - Akzent1 5 2 5 3 2" xfId="24427" xr:uid="{00000000-0005-0000-0000-000072000000}"/>
    <cellStyle name="20 % - Akzent1 5 2 5 3 3" xfId="37911" xr:uid="{00000000-0005-0000-0000-000072000000}"/>
    <cellStyle name="20 % - Akzent1 5 2 5 3 4" xfId="51402" xr:uid="{00000000-0005-0000-0000-000072000000}"/>
    <cellStyle name="20 % - Akzent1 5 2 5 4" xfId="14332" xr:uid="{00000000-0005-0000-0000-000072000000}"/>
    <cellStyle name="20 % - Akzent1 5 2 5 4 2" xfId="27783" xr:uid="{00000000-0005-0000-0000-000072000000}"/>
    <cellStyle name="20 % - Akzent1 5 2 5 4 3" xfId="41267" xr:uid="{00000000-0005-0000-0000-000072000000}"/>
    <cellStyle name="20 % - Akzent1 5 2 5 4 4" xfId="54758" xr:uid="{00000000-0005-0000-0000-000072000000}"/>
    <cellStyle name="20 % - Akzent1 5 2 5 5" xfId="17714" xr:uid="{00000000-0005-0000-0000-000072000000}"/>
    <cellStyle name="20 % - Akzent1 5 2 5 6" xfId="31198" xr:uid="{00000000-0005-0000-0000-000072000000}"/>
    <cellStyle name="20 % - Akzent1 5 2 5 7" xfId="44689" xr:uid="{00000000-0005-0000-0000-000072000000}"/>
    <cellStyle name="20 % - Akzent1 5 2 6" xfId="4813" xr:uid="{00000000-0005-0000-0000-00006D000000}"/>
    <cellStyle name="20 % - Akzent1 5 2 6 2" xfId="18264" xr:uid="{00000000-0005-0000-0000-00006D000000}"/>
    <cellStyle name="20 % - Akzent1 5 2 6 3" xfId="31748" xr:uid="{00000000-0005-0000-0000-00006D000000}"/>
    <cellStyle name="20 % - Akzent1 5 2 6 4" xfId="45239" xr:uid="{00000000-0005-0000-0000-00006D000000}"/>
    <cellStyle name="20 % - Akzent1 5 2 7" xfId="8169" xr:uid="{00000000-0005-0000-0000-00006D000000}"/>
    <cellStyle name="20 % - Akzent1 5 2 7 2" xfId="21620" xr:uid="{00000000-0005-0000-0000-00006D000000}"/>
    <cellStyle name="20 % - Akzent1 5 2 7 3" xfId="35104" xr:uid="{00000000-0005-0000-0000-00006D000000}"/>
    <cellStyle name="20 % - Akzent1 5 2 7 4" xfId="48595" xr:uid="{00000000-0005-0000-0000-00006D000000}"/>
    <cellStyle name="20 % - Akzent1 5 2 8" xfId="11525" xr:uid="{00000000-0005-0000-0000-00006D000000}"/>
    <cellStyle name="20 % - Akzent1 5 2 8 2" xfId="24976" xr:uid="{00000000-0005-0000-0000-00006D000000}"/>
    <cellStyle name="20 % - Akzent1 5 2 8 3" xfId="38460" xr:uid="{00000000-0005-0000-0000-00006D000000}"/>
    <cellStyle name="20 % - Akzent1 5 2 8 4" xfId="51951" xr:uid="{00000000-0005-0000-0000-00006D000000}"/>
    <cellStyle name="20 % - Akzent1 5 2 9" xfId="14906" xr:uid="{00000000-0005-0000-0000-00006D000000}"/>
    <cellStyle name="20 % - Akzent1 5 3" xfId="1749" xr:uid="{00000000-0005-0000-0000-000073000000}"/>
    <cellStyle name="20 % - Akzent1 5 3 2" xfId="2888" xr:uid="{00000000-0005-0000-0000-000074000000}"/>
    <cellStyle name="20 % - Akzent1 5 3 2 2" xfId="6249" xr:uid="{00000000-0005-0000-0000-000074000000}"/>
    <cellStyle name="20 % - Akzent1 5 3 2 2 2" xfId="19700" xr:uid="{00000000-0005-0000-0000-000074000000}"/>
    <cellStyle name="20 % - Akzent1 5 3 2 2 3" xfId="33184" xr:uid="{00000000-0005-0000-0000-000074000000}"/>
    <cellStyle name="20 % - Akzent1 5 3 2 2 4" xfId="46675" xr:uid="{00000000-0005-0000-0000-000074000000}"/>
    <cellStyle name="20 % - Akzent1 5 3 2 3" xfId="9605" xr:uid="{00000000-0005-0000-0000-000074000000}"/>
    <cellStyle name="20 % - Akzent1 5 3 2 3 2" xfId="23056" xr:uid="{00000000-0005-0000-0000-000074000000}"/>
    <cellStyle name="20 % - Akzent1 5 3 2 3 3" xfId="36540" xr:uid="{00000000-0005-0000-0000-000074000000}"/>
    <cellStyle name="20 % - Akzent1 5 3 2 3 4" xfId="50031" xr:uid="{00000000-0005-0000-0000-000074000000}"/>
    <cellStyle name="20 % - Akzent1 5 3 2 4" xfId="12961" xr:uid="{00000000-0005-0000-0000-000074000000}"/>
    <cellStyle name="20 % - Akzent1 5 3 2 4 2" xfId="26412" xr:uid="{00000000-0005-0000-0000-000074000000}"/>
    <cellStyle name="20 % - Akzent1 5 3 2 4 3" xfId="39896" xr:uid="{00000000-0005-0000-0000-000074000000}"/>
    <cellStyle name="20 % - Akzent1 5 3 2 4 4" xfId="53387" xr:uid="{00000000-0005-0000-0000-000074000000}"/>
    <cellStyle name="20 % - Akzent1 5 3 2 5" xfId="16343" xr:uid="{00000000-0005-0000-0000-000074000000}"/>
    <cellStyle name="20 % - Akzent1 5 3 2 6" xfId="29827" xr:uid="{00000000-0005-0000-0000-000074000000}"/>
    <cellStyle name="20 % - Akzent1 5 3 2 7" xfId="43318" xr:uid="{00000000-0005-0000-0000-000074000000}"/>
    <cellStyle name="20 % - Akzent1 5 3 3" xfId="5122" xr:uid="{00000000-0005-0000-0000-000073000000}"/>
    <cellStyle name="20 % - Akzent1 5 3 3 2" xfId="18573" xr:uid="{00000000-0005-0000-0000-000073000000}"/>
    <cellStyle name="20 % - Akzent1 5 3 3 3" xfId="32057" xr:uid="{00000000-0005-0000-0000-000073000000}"/>
    <cellStyle name="20 % - Akzent1 5 3 3 4" xfId="45548" xr:uid="{00000000-0005-0000-0000-000073000000}"/>
    <cellStyle name="20 % - Akzent1 5 3 4" xfId="8478" xr:uid="{00000000-0005-0000-0000-000073000000}"/>
    <cellStyle name="20 % - Akzent1 5 3 4 2" xfId="21929" xr:uid="{00000000-0005-0000-0000-000073000000}"/>
    <cellStyle name="20 % - Akzent1 5 3 4 3" xfId="35413" xr:uid="{00000000-0005-0000-0000-000073000000}"/>
    <cellStyle name="20 % - Akzent1 5 3 4 4" xfId="48904" xr:uid="{00000000-0005-0000-0000-000073000000}"/>
    <cellStyle name="20 % - Akzent1 5 3 5" xfId="11834" xr:uid="{00000000-0005-0000-0000-000073000000}"/>
    <cellStyle name="20 % - Akzent1 5 3 5 2" xfId="25285" xr:uid="{00000000-0005-0000-0000-000073000000}"/>
    <cellStyle name="20 % - Akzent1 5 3 5 3" xfId="38769" xr:uid="{00000000-0005-0000-0000-000073000000}"/>
    <cellStyle name="20 % - Akzent1 5 3 5 4" xfId="52260" xr:uid="{00000000-0005-0000-0000-000073000000}"/>
    <cellStyle name="20 % - Akzent1 5 3 6" xfId="15216" xr:uid="{00000000-0005-0000-0000-000073000000}"/>
    <cellStyle name="20 % - Akzent1 5 3 7" xfId="28700" xr:uid="{00000000-0005-0000-0000-000073000000}"/>
    <cellStyle name="20 % - Akzent1 5 3 8" xfId="42191" xr:uid="{00000000-0005-0000-0000-000073000000}"/>
    <cellStyle name="20 % - Akzent1 5 4" xfId="2327" xr:uid="{00000000-0005-0000-0000-000075000000}"/>
    <cellStyle name="20 % - Akzent1 5 4 2" xfId="5689" xr:uid="{00000000-0005-0000-0000-000075000000}"/>
    <cellStyle name="20 % - Akzent1 5 4 2 2" xfId="19140" xr:uid="{00000000-0005-0000-0000-000075000000}"/>
    <cellStyle name="20 % - Akzent1 5 4 2 3" xfId="32624" xr:uid="{00000000-0005-0000-0000-000075000000}"/>
    <cellStyle name="20 % - Akzent1 5 4 2 4" xfId="46115" xr:uid="{00000000-0005-0000-0000-000075000000}"/>
    <cellStyle name="20 % - Akzent1 5 4 3" xfId="9045" xr:uid="{00000000-0005-0000-0000-000075000000}"/>
    <cellStyle name="20 % - Akzent1 5 4 3 2" xfId="22496" xr:uid="{00000000-0005-0000-0000-000075000000}"/>
    <cellStyle name="20 % - Akzent1 5 4 3 3" xfId="35980" xr:uid="{00000000-0005-0000-0000-000075000000}"/>
    <cellStyle name="20 % - Akzent1 5 4 3 4" xfId="49471" xr:uid="{00000000-0005-0000-0000-000075000000}"/>
    <cellStyle name="20 % - Akzent1 5 4 4" xfId="12401" xr:uid="{00000000-0005-0000-0000-000075000000}"/>
    <cellStyle name="20 % - Akzent1 5 4 4 2" xfId="25852" xr:uid="{00000000-0005-0000-0000-000075000000}"/>
    <cellStyle name="20 % - Akzent1 5 4 4 3" xfId="39336" xr:uid="{00000000-0005-0000-0000-000075000000}"/>
    <cellStyle name="20 % - Akzent1 5 4 4 4" xfId="52827" xr:uid="{00000000-0005-0000-0000-000075000000}"/>
    <cellStyle name="20 % - Akzent1 5 4 5" xfId="15783" xr:uid="{00000000-0005-0000-0000-000075000000}"/>
    <cellStyle name="20 % - Akzent1 5 4 6" xfId="29267" xr:uid="{00000000-0005-0000-0000-000075000000}"/>
    <cellStyle name="20 % - Akzent1 5 4 7" xfId="42758" xr:uid="{00000000-0005-0000-0000-000075000000}"/>
    <cellStyle name="20 % - Akzent1 5 5" xfId="3433" xr:uid="{00000000-0005-0000-0000-000076000000}"/>
    <cellStyle name="20 % - Akzent1 5 5 2" xfId="6794" xr:uid="{00000000-0005-0000-0000-000076000000}"/>
    <cellStyle name="20 % - Akzent1 5 5 2 2" xfId="20245" xr:uid="{00000000-0005-0000-0000-000076000000}"/>
    <cellStyle name="20 % - Akzent1 5 5 2 3" xfId="33729" xr:uid="{00000000-0005-0000-0000-000076000000}"/>
    <cellStyle name="20 % - Akzent1 5 5 2 4" xfId="47220" xr:uid="{00000000-0005-0000-0000-000076000000}"/>
    <cellStyle name="20 % - Akzent1 5 5 3" xfId="10150" xr:uid="{00000000-0005-0000-0000-000076000000}"/>
    <cellStyle name="20 % - Akzent1 5 5 3 2" xfId="23601" xr:uid="{00000000-0005-0000-0000-000076000000}"/>
    <cellStyle name="20 % - Akzent1 5 5 3 3" xfId="37085" xr:uid="{00000000-0005-0000-0000-000076000000}"/>
    <cellStyle name="20 % - Akzent1 5 5 3 4" xfId="50576" xr:uid="{00000000-0005-0000-0000-000076000000}"/>
    <cellStyle name="20 % - Akzent1 5 5 4" xfId="13506" xr:uid="{00000000-0005-0000-0000-000076000000}"/>
    <cellStyle name="20 % - Akzent1 5 5 4 2" xfId="26957" xr:uid="{00000000-0005-0000-0000-000076000000}"/>
    <cellStyle name="20 % - Akzent1 5 5 4 3" xfId="40441" xr:uid="{00000000-0005-0000-0000-000076000000}"/>
    <cellStyle name="20 % - Akzent1 5 5 4 4" xfId="53932" xr:uid="{00000000-0005-0000-0000-000076000000}"/>
    <cellStyle name="20 % - Akzent1 5 5 5" xfId="16888" xr:uid="{00000000-0005-0000-0000-000076000000}"/>
    <cellStyle name="20 % - Akzent1 5 5 6" xfId="30372" xr:uid="{00000000-0005-0000-0000-000076000000}"/>
    <cellStyle name="20 % - Akzent1 5 5 7" xfId="43863" xr:uid="{00000000-0005-0000-0000-000076000000}"/>
    <cellStyle name="20 % - Akzent1 5 6" xfId="4013" xr:uid="{00000000-0005-0000-0000-000077000000}"/>
    <cellStyle name="20 % - Akzent1 5 6 2" xfId="7370" xr:uid="{00000000-0005-0000-0000-000077000000}"/>
    <cellStyle name="20 % - Akzent1 5 6 2 2" xfId="20821" xr:uid="{00000000-0005-0000-0000-000077000000}"/>
    <cellStyle name="20 % - Akzent1 5 6 2 3" xfId="34305" xr:uid="{00000000-0005-0000-0000-000077000000}"/>
    <cellStyle name="20 % - Akzent1 5 6 2 4" xfId="47796" xr:uid="{00000000-0005-0000-0000-000077000000}"/>
    <cellStyle name="20 % - Akzent1 5 6 3" xfId="10726" xr:uid="{00000000-0005-0000-0000-000077000000}"/>
    <cellStyle name="20 % - Akzent1 5 6 3 2" xfId="24177" xr:uid="{00000000-0005-0000-0000-000077000000}"/>
    <cellStyle name="20 % - Akzent1 5 6 3 3" xfId="37661" xr:uid="{00000000-0005-0000-0000-000077000000}"/>
    <cellStyle name="20 % - Akzent1 5 6 3 4" xfId="51152" xr:uid="{00000000-0005-0000-0000-000077000000}"/>
    <cellStyle name="20 % - Akzent1 5 6 4" xfId="14082" xr:uid="{00000000-0005-0000-0000-000077000000}"/>
    <cellStyle name="20 % - Akzent1 5 6 4 2" xfId="27533" xr:uid="{00000000-0005-0000-0000-000077000000}"/>
    <cellStyle name="20 % - Akzent1 5 6 4 3" xfId="41017" xr:uid="{00000000-0005-0000-0000-000077000000}"/>
    <cellStyle name="20 % - Akzent1 5 6 4 4" xfId="54508" xr:uid="{00000000-0005-0000-0000-000077000000}"/>
    <cellStyle name="20 % - Akzent1 5 6 5" xfId="17464" xr:uid="{00000000-0005-0000-0000-000077000000}"/>
    <cellStyle name="20 % - Akzent1 5 6 6" xfId="30948" xr:uid="{00000000-0005-0000-0000-000077000000}"/>
    <cellStyle name="20 % - Akzent1 5 6 7" xfId="44439" xr:uid="{00000000-0005-0000-0000-000077000000}"/>
    <cellStyle name="20 % - Akzent1 5 7" xfId="4563" xr:uid="{00000000-0005-0000-0000-00006C000000}"/>
    <cellStyle name="20 % - Akzent1 5 7 2" xfId="18014" xr:uid="{00000000-0005-0000-0000-00006C000000}"/>
    <cellStyle name="20 % - Akzent1 5 7 3" xfId="31498" xr:uid="{00000000-0005-0000-0000-00006C000000}"/>
    <cellStyle name="20 % - Akzent1 5 7 4" xfId="44989" xr:uid="{00000000-0005-0000-0000-00006C000000}"/>
    <cellStyle name="20 % - Akzent1 5 8" xfId="7919" xr:uid="{00000000-0005-0000-0000-00006C000000}"/>
    <cellStyle name="20 % - Akzent1 5 8 2" xfId="21370" xr:uid="{00000000-0005-0000-0000-00006C000000}"/>
    <cellStyle name="20 % - Akzent1 5 8 3" xfId="34854" xr:uid="{00000000-0005-0000-0000-00006C000000}"/>
    <cellStyle name="20 % - Akzent1 5 8 4" xfId="48345" xr:uid="{00000000-0005-0000-0000-00006C000000}"/>
    <cellStyle name="20 % - Akzent1 5 9" xfId="11275" xr:uid="{00000000-0005-0000-0000-00006C000000}"/>
    <cellStyle name="20 % - Akzent1 5 9 2" xfId="24726" xr:uid="{00000000-0005-0000-0000-00006C000000}"/>
    <cellStyle name="20 % - Akzent1 5 9 3" xfId="38210" xr:uid="{00000000-0005-0000-0000-00006C000000}"/>
    <cellStyle name="20 % - Akzent1 5 9 4" xfId="51701" xr:uid="{00000000-0005-0000-0000-00006C000000}"/>
    <cellStyle name="20 % - Akzent1 6" xfId="1284" xr:uid="{00000000-0005-0000-0000-000078000000}"/>
    <cellStyle name="20 % - Akzent1 6 10" xfId="14757" xr:uid="{00000000-0005-0000-0000-000078000000}"/>
    <cellStyle name="20 % - Akzent1 6 11" xfId="28240" xr:uid="{00000000-0005-0000-0000-000078000000}"/>
    <cellStyle name="20 % - Akzent1 6 12" xfId="41731" xr:uid="{00000000-0005-0000-0000-000078000000}"/>
    <cellStyle name="20 % - Akzent1 6 2" xfId="1522" xr:uid="{00000000-0005-0000-0000-000079000000}"/>
    <cellStyle name="20 % - Akzent1 6 2 10" xfId="28490" xr:uid="{00000000-0005-0000-0000-000079000000}"/>
    <cellStyle name="20 % - Akzent1 6 2 11" xfId="41981" xr:uid="{00000000-0005-0000-0000-000079000000}"/>
    <cellStyle name="20 % - Akzent1 6 2 2" xfId="2098" xr:uid="{00000000-0005-0000-0000-00007A000000}"/>
    <cellStyle name="20 % - Akzent1 6 2 2 2" xfId="3239" xr:uid="{00000000-0005-0000-0000-00007B000000}"/>
    <cellStyle name="20 % - Akzent1 6 2 2 2 2" xfId="6600" xr:uid="{00000000-0005-0000-0000-00007B000000}"/>
    <cellStyle name="20 % - Akzent1 6 2 2 2 2 2" xfId="20051" xr:uid="{00000000-0005-0000-0000-00007B000000}"/>
    <cellStyle name="20 % - Akzent1 6 2 2 2 2 3" xfId="33535" xr:uid="{00000000-0005-0000-0000-00007B000000}"/>
    <cellStyle name="20 % - Akzent1 6 2 2 2 2 4" xfId="47026" xr:uid="{00000000-0005-0000-0000-00007B000000}"/>
    <cellStyle name="20 % - Akzent1 6 2 2 2 3" xfId="9956" xr:uid="{00000000-0005-0000-0000-00007B000000}"/>
    <cellStyle name="20 % - Akzent1 6 2 2 2 3 2" xfId="23407" xr:uid="{00000000-0005-0000-0000-00007B000000}"/>
    <cellStyle name="20 % - Akzent1 6 2 2 2 3 3" xfId="36891" xr:uid="{00000000-0005-0000-0000-00007B000000}"/>
    <cellStyle name="20 % - Akzent1 6 2 2 2 3 4" xfId="50382" xr:uid="{00000000-0005-0000-0000-00007B000000}"/>
    <cellStyle name="20 % - Akzent1 6 2 2 2 4" xfId="13312" xr:uid="{00000000-0005-0000-0000-00007B000000}"/>
    <cellStyle name="20 % - Akzent1 6 2 2 2 4 2" xfId="26763" xr:uid="{00000000-0005-0000-0000-00007B000000}"/>
    <cellStyle name="20 % - Akzent1 6 2 2 2 4 3" xfId="40247" xr:uid="{00000000-0005-0000-0000-00007B000000}"/>
    <cellStyle name="20 % - Akzent1 6 2 2 2 4 4" xfId="53738" xr:uid="{00000000-0005-0000-0000-00007B000000}"/>
    <cellStyle name="20 % - Akzent1 6 2 2 2 5" xfId="16694" xr:uid="{00000000-0005-0000-0000-00007B000000}"/>
    <cellStyle name="20 % - Akzent1 6 2 2 2 6" xfId="30178" xr:uid="{00000000-0005-0000-0000-00007B000000}"/>
    <cellStyle name="20 % - Akzent1 6 2 2 2 7" xfId="43669" xr:uid="{00000000-0005-0000-0000-00007B000000}"/>
    <cellStyle name="20 % - Akzent1 6 2 2 3" xfId="5473" xr:uid="{00000000-0005-0000-0000-00007A000000}"/>
    <cellStyle name="20 % - Akzent1 6 2 2 3 2" xfId="18924" xr:uid="{00000000-0005-0000-0000-00007A000000}"/>
    <cellStyle name="20 % - Akzent1 6 2 2 3 3" xfId="32408" xr:uid="{00000000-0005-0000-0000-00007A000000}"/>
    <cellStyle name="20 % - Akzent1 6 2 2 3 4" xfId="45899" xr:uid="{00000000-0005-0000-0000-00007A000000}"/>
    <cellStyle name="20 % - Akzent1 6 2 2 4" xfId="8829" xr:uid="{00000000-0005-0000-0000-00007A000000}"/>
    <cellStyle name="20 % - Akzent1 6 2 2 4 2" xfId="22280" xr:uid="{00000000-0005-0000-0000-00007A000000}"/>
    <cellStyle name="20 % - Akzent1 6 2 2 4 3" xfId="35764" xr:uid="{00000000-0005-0000-0000-00007A000000}"/>
    <cellStyle name="20 % - Akzent1 6 2 2 4 4" xfId="49255" xr:uid="{00000000-0005-0000-0000-00007A000000}"/>
    <cellStyle name="20 % - Akzent1 6 2 2 5" xfId="12185" xr:uid="{00000000-0005-0000-0000-00007A000000}"/>
    <cellStyle name="20 % - Akzent1 6 2 2 5 2" xfId="25636" xr:uid="{00000000-0005-0000-0000-00007A000000}"/>
    <cellStyle name="20 % - Akzent1 6 2 2 5 3" xfId="39120" xr:uid="{00000000-0005-0000-0000-00007A000000}"/>
    <cellStyle name="20 % - Akzent1 6 2 2 5 4" xfId="52611" xr:uid="{00000000-0005-0000-0000-00007A000000}"/>
    <cellStyle name="20 % - Akzent1 6 2 2 6" xfId="15567" xr:uid="{00000000-0005-0000-0000-00007A000000}"/>
    <cellStyle name="20 % - Akzent1 6 2 2 7" xfId="29051" xr:uid="{00000000-0005-0000-0000-00007A000000}"/>
    <cellStyle name="20 % - Akzent1 6 2 2 8" xfId="42542" xr:uid="{00000000-0005-0000-0000-00007A000000}"/>
    <cellStyle name="20 % - Akzent1 6 2 3" xfId="2679" xr:uid="{00000000-0005-0000-0000-00007C000000}"/>
    <cellStyle name="20 % - Akzent1 6 2 3 2" xfId="6040" xr:uid="{00000000-0005-0000-0000-00007C000000}"/>
    <cellStyle name="20 % - Akzent1 6 2 3 2 2" xfId="19491" xr:uid="{00000000-0005-0000-0000-00007C000000}"/>
    <cellStyle name="20 % - Akzent1 6 2 3 2 3" xfId="32975" xr:uid="{00000000-0005-0000-0000-00007C000000}"/>
    <cellStyle name="20 % - Akzent1 6 2 3 2 4" xfId="46466" xr:uid="{00000000-0005-0000-0000-00007C000000}"/>
    <cellStyle name="20 % - Akzent1 6 2 3 3" xfId="9396" xr:uid="{00000000-0005-0000-0000-00007C000000}"/>
    <cellStyle name="20 % - Akzent1 6 2 3 3 2" xfId="22847" xr:uid="{00000000-0005-0000-0000-00007C000000}"/>
    <cellStyle name="20 % - Akzent1 6 2 3 3 3" xfId="36331" xr:uid="{00000000-0005-0000-0000-00007C000000}"/>
    <cellStyle name="20 % - Akzent1 6 2 3 3 4" xfId="49822" xr:uid="{00000000-0005-0000-0000-00007C000000}"/>
    <cellStyle name="20 % - Akzent1 6 2 3 4" xfId="12752" xr:uid="{00000000-0005-0000-0000-00007C000000}"/>
    <cellStyle name="20 % - Akzent1 6 2 3 4 2" xfId="26203" xr:uid="{00000000-0005-0000-0000-00007C000000}"/>
    <cellStyle name="20 % - Akzent1 6 2 3 4 3" xfId="39687" xr:uid="{00000000-0005-0000-0000-00007C000000}"/>
    <cellStyle name="20 % - Akzent1 6 2 3 4 4" xfId="53178" xr:uid="{00000000-0005-0000-0000-00007C000000}"/>
    <cellStyle name="20 % - Akzent1 6 2 3 5" xfId="16134" xr:uid="{00000000-0005-0000-0000-00007C000000}"/>
    <cellStyle name="20 % - Akzent1 6 2 3 6" xfId="29618" xr:uid="{00000000-0005-0000-0000-00007C000000}"/>
    <cellStyle name="20 % - Akzent1 6 2 3 7" xfId="43109" xr:uid="{00000000-0005-0000-0000-00007C000000}"/>
    <cellStyle name="20 % - Akzent1 6 2 4" xfId="3784" xr:uid="{00000000-0005-0000-0000-00007D000000}"/>
    <cellStyle name="20 % - Akzent1 6 2 4 2" xfId="7145" xr:uid="{00000000-0005-0000-0000-00007D000000}"/>
    <cellStyle name="20 % - Akzent1 6 2 4 2 2" xfId="20596" xr:uid="{00000000-0005-0000-0000-00007D000000}"/>
    <cellStyle name="20 % - Akzent1 6 2 4 2 3" xfId="34080" xr:uid="{00000000-0005-0000-0000-00007D000000}"/>
    <cellStyle name="20 % - Akzent1 6 2 4 2 4" xfId="47571" xr:uid="{00000000-0005-0000-0000-00007D000000}"/>
    <cellStyle name="20 % - Akzent1 6 2 4 3" xfId="10501" xr:uid="{00000000-0005-0000-0000-00007D000000}"/>
    <cellStyle name="20 % - Akzent1 6 2 4 3 2" xfId="23952" xr:uid="{00000000-0005-0000-0000-00007D000000}"/>
    <cellStyle name="20 % - Akzent1 6 2 4 3 3" xfId="37436" xr:uid="{00000000-0005-0000-0000-00007D000000}"/>
    <cellStyle name="20 % - Akzent1 6 2 4 3 4" xfId="50927" xr:uid="{00000000-0005-0000-0000-00007D000000}"/>
    <cellStyle name="20 % - Akzent1 6 2 4 4" xfId="13857" xr:uid="{00000000-0005-0000-0000-00007D000000}"/>
    <cellStyle name="20 % - Akzent1 6 2 4 4 2" xfId="27308" xr:uid="{00000000-0005-0000-0000-00007D000000}"/>
    <cellStyle name="20 % - Akzent1 6 2 4 4 3" xfId="40792" xr:uid="{00000000-0005-0000-0000-00007D000000}"/>
    <cellStyle name="20 % - Akzent1 6 2 4 4 4" xfId="54283" xr:uid="{00000000-0005-0000-0000-00007D000000}"/>
    <cellStyle name="20 % - Akzent1 6 2 4 5" xfId="17239" xr:uid="{00000000-0005-0000-0000-00007D000000}"/>
    <cellStyle name="20 % - Akzent1 6 2 4 6" xfId="30723" xr:uid="{00000000-0005-0000-0000-00007D000000}"/>
    <cellStyle name="20 % - Akzent1 6 2 4 7" xfId="44214" xr:uid="{00000000-0005-0000-0000-00007D000000}"/>
    <cellStyle name="20 % - Akzent1 6 2 5" xfId="4364" xr:uid="{00000000-0005-0000-0000-00007E000000}"/>
    <cellStyle name="20 % - Akzent1 6 2 5 2" xfId="7721" xr:uid="{00000000-0005-0000-0000-00007E000000}"/>
    <cellStyle name="20 % - Akzent1 6 2 5 2 2" xfId="21172" xr:uid="{00000000-0005-0000-0000-00007E000000}"/>
    <cellStyle name="20 % - Akzent1 6 2 5 2 3" xfId="34656" xr:uid="{00000000-0005-0000-0000-00007E000000}"/>
    <cellStyle name="20 % - Akzent1 6 2 5 2 4" xfId="48147" xr:uid="{00000000-0005-0000-0000-00007E000000}"/>
    <cellStyle name="20 % - Akzent1 6 2 5 3" xfId="11077" xr:uid="{00000000-0005-0000-0000-00007E000000}"/>
    <cellStyle name="20 % - Akzent1 6 2 5 3 2" xfId="24528" xr:uid="{00000000-0005-0000-0000-00007E000000}"/>
    <cellStyle name="20 % - Akzent1 6 2 5 3 3" xfId="38012" xr:uid="{00000000-0005-0000-0000-00007E000000}"/>
    <cellStyle name="20 % - Akzent1 6 2 5 3 4" xfId="51503" xr:uid="{00000000-0005-0000-0000-00007E000000}"/>
    <cellStyle name="20 % - Akzent1 6 2 5 4" xfId="14433" xr:uid="{00000000-0005-0000-0000-00007E000000}"/>
    <cellStyle name="20 % - Akzent1 6 2 5 4 2" xfId="27884" xr:uid="{00000000-0005-0000-0000-00007E000000}"/>
    <cellStyle name="20 % - Akzent1 6 2 5 4 3" xfId="41368" xr:uid="{00000000-0005-0000-0000-00007E000000}"/>
    <cellStyle name="20 % - Akzent1 6 2 5 4 4" xfId="54859" xr:uid="{00000000-0005-0000-0000-00007E000000}"/>
    <cellStyle name="20 % - Akzent1 6 2 5 5" xfId="17815" xr:uid="{00000000-0005-0000-0000-00007E000000}"/>
    <cellStyle name="20 % - Akzent1 6 2 5 6" xfId="31299" xr:uid="{00000000-0005-0000-0000-00007E000000}"/>
    <cellStyle name="20 % - Akzent1 6 2 5 7" xfId="44790" xr:uid="{00000000-0005-0000-0000-00007E000000}"/>
    <cellStyle name="20 % - Akzent1 6 2 6" xfId="4914" xr:uid="{00000000-0005-0000-0000-000079000000}"/>
    <cellStyle name="20 % - Akzent1 6 2 6 2" xfId="18365" xr:uid="{00000000-0005-0000-0000-000079000000}"/>
    <cellStyle name="20 % - Akzent1 6 2 6 3" xfId="31849" xr:uid="{00000000-0005-0000-0000-000079000000}"/>
    <cellStyle name="20 % - Akzent1 6 2 6 4" xfId="45340" xr:uid="{00000000-0005-0000-0000-000079000000}"/>
    <cellStyle name="20 % - Akzent1 6 2 7" xfId="8270" xr:uid="{00000000-0005-0000-0000-000079000000}"/>
    <cellStyle name="20 % - Akzent1 6 2 7 2" xfId="21721" xr:uid="{00000000-0005-0000-0000-000079000000}"/>
    <cellStyle name="20 % - Akzent1 6 2 7 3" xfId="35205" xr:uid="{00000000-0005-0000-0000-000079000000}"/>
    <cellStyle name="20 % - Akzent1 6 2 7 4" xfId="48696" xr:uid="{00000000-0005-0000-0000-000079000000}"/>
    <cellStyle name="20 % - Akzent1 6 2 8" xfId="11626" xr:uid="{00000000-0005-0000-0000-000079000000}"/>
    <cellStyle name="20 % - Akzent1 6 2 8 2" xfId="25077" xr:uid="{00000000-0005-0000-0000-000079000000}"/>
    <cellStyle name="20 % - Akzent1 6 2 8 3" xfId="38561" xr:uid="{00000000-0005-0000-0000-000079000000}"/>
    <cellStyle name="20 % - Akzent1 6 2 8 4" xfId="52052" xr:uid="{00000000-0005-0000-0000-000079000000}"/>
    <cellStyle name="20 % - Akzent1 6 2 9" xfId="15007" xr:uid="{00000000-0005-0000-0000-000079000000}"/>
    <cellStyle name="20 % - Akzent1 6 3" xfId="1849" xr:uid="{00000000-0005-0000-0000-00007F000000}"/>
    <cellStyle name="20 % - Akzent1 6 3 2" xfId="2989" xr:uid="{00000000-0005-0000-0000-000080000000}"/>
    <cellStyle name="20 % - Akzent1 6 3 2 2" xfId="6350" xr:uid="{00000000-0005-0000-0000-000080000000}"/>
    <cellStyle name="20 % - Akzent1 6 3 2 2 2" xfId="19801" xr:uid="{00000000-0005-0000-0000-000080000000}"/>
    <cellStyle name="20 % - Akzent1 6 3 2 2 3" xfId="33285" xr:uid="{00000000-0005-0000-0000-000080000000}"/>
    <cellStyle name="20 % - Akzent1 6 3 2 2 4" xfId="46776" xr:uid="{00000000-0005-0000-0000-000080000000}"/>
    <cellStyle name="20 % - Akzent1 6 3 2 3" xfId="9706" xr:uid="{00000000-0005-0000-0000-000080000000}"/>
    <cellStyle name="20 % - Akzent1 6 3 2 3 2" xfId="23157" xr:uid="{00000000-0005-0000-0000-000080000000}"/>
    <cellStyle name="20 % - Akzent1 6 3 2 3 3" xfId="36641" xr:uid="{00000000-0005-0000-0000-000080000000}"/>
    <cellStyle name="20 % - Akzent1 6 3 2 3 4" xfId="50132" xr:uid="{00000000-0005-0000-0000-000080000000}"/>
    <cellStyle name="20 % - Akzent1 6 3 2 4" xfId="13062" xr:uid="{00000000-0005-0000-0000-000080000000}"/>
    <cellStyle name="20 % - Akzent1 6 3 2 4 2" xfId="26513" xr:uid="{00000000-0005-0000-0000-000080000000}"/>
    <cellStyle name="20 % - Akzent1 6 3 2 4 3" xfId="39997" xr:uid="{00000000-0005-0000-0000-000080000000}"/>
    <cellStyle name="20 % - Akzent1 6 3 2 4 4" xfId="53488" xr:uid="{00000000-0005-0000-0000-000080000000}"/>
    <cellStyle name="20 % - Akzent1 6 3 2 5" xfId="16444" xr:uid="{00000000-0005-0000-0000-000080000000}"/>
    <cellStyle name="20 % - Akzent1 6 3 2 6" xfId="29928" xr:uid="{00000000-0005-0000-0000-000080000000}"/>
    <cellStyle name="20 % - Akzent1 6 3 2 7" xfId="43419" xr:uid="{00000000-0005-0000-0000-000080000000}"/>
    <cellStyle name="20 % - Akzent1 6 3 3" xfId="5223" xr:uid="{00000000-0005-0000-0000-00007F000000}"/>
    <cellStyle name="20 % - Akzent1 6 3 3 2" xfId="18674" xr:uid="{00000000-0005-0000-0000-00007F000000}"/>
    <cellStyle name="20 % - Akzent1 6 3 3 3" xfId="32158" xr:uid="{00000000-0005-0000-0000-00007F000000}"/>
    <cellStyle name="20 % - Akzent1 6 3 3 4" xfId="45649" xr:uid="{00000000-0005-0000-0000-00007F000000}"/>
    <cellStyle name="20 % - Akzent1 6 3 4" xfId="8579" xr:uid="{00000000-0005-0000-0000-00007F000000}"/>
    <cellStyle name="20 % - Akzent1 6 3 4 2" xfId="22030" xr:uid="{00000000-0005-0000-0000-00007F000000}"/>
    <cellStyle name="20 % - Akzent1 6 3 4 3" xfId="35514" xr:uid="{00000000-0005-0000-0000-00007F000000}"/>
    <cellStyle name="20 % - Akzent1 6 3 4 4" xfId="49005" xr:uid="{00000000-0005-0000-0000-00007F000000}"/>
    <cellStyle name="20 % - Akzent1 6 3 5" xfId="11935" xr:uid="{00000000-0005-0000-0000-00007F000000}"/>
    <cellStyle name="20 % - Akzent1 6 3 5 2" xfId="25386" xr:uid="{00000000-0005-0000-0000-00007F000000}"/>
    <cellStyle name="20 % - Akzent1 6 3 5 3" xfId="38870" xr:uid="{00000000-0005-0000-0000-00007F000000}"/>
    <cellStyle name="20 % - Akzent1 6 3 5 4" xfId="52361" xr:uid="{00000000-0005-0000-0000-00007F000000}"/>
    <cellStyle name="20 % - Akzent1 6 3 6" xfId="15317" xr:uid="{00000000-0005-0000-0000-00007F000000}"/>
    <cellStyle name="20 % - Akzent1 6 3 7" xfId="28801" xr:uid="{00000000-0005-0000-0000-00007F000000}"/>
    <cellStyle name="20 % - Akzent1 6 3 8" xfId="42292" xr:uid="{00000000-0005-0000-0000-00007F000000}"/>
    <cellStyle name="20 % - Akzent1 6 4" xfId="2428" xr:uid="{00000000-0005-0000-0000-000081000000}"/>
    <cellStyle name="20 % - Akzent1 6 4 2" xfId="5790" xr:uid="{00000000-0005-0000-0000-000081000000}"/>
    <cellStyle name="20 % - Akzent1 6 4 2 2" xfId="19241" xr:uid="{00000000-0005-0000-0000-000081000000}"/>
    <cellStyle name="20 % - Akzent1 6 4 2 3" xfId="32725" xr:uid="{00000000-0005-0000-0000-000081000000}"/>
    <cellStyle name="20 % - Akzent1 6 4 2 4" xfId="46216" xr:uid="{00000000-0005-0000-0000-000081000000}"/>
    <cellStyle name="20 % - Akzent1 6 4 3" xfId="9146" xr:uid="{00000000-0005-0000-0000-000081000000}"/>
    <cellStyle name="20 % - Akzent1 6 4 3 2" xfId="22597" xr:uid="{00000000-0005-0000-0000-000081000000}"/>
    <cellStyle name="20 % - Akzent1 6 4 3 3" xfId="36081" xr:uid="{00000000-0005-0000-0000-000081000000}"/>
    <cellStyle name="20 % - Akzent1 6 4 3 4" xfId="49572" xr:uid="{00000000-0005-0000-0000-000081000000}"/>
    <cellStyle name="20 % - Akzent1 6 4 4" xfId="12502" xr:uid="{00000000-0005-0000-0000-000081000000}"/>
    <cellStyle name="20 % - Akzent1 6 4 4 2" xfId="25953" xr:uid="{00000000-0005-0000-0000-000081000000}"/>
    <cellStyle name="20 % - Akzent1 6 4 4 3" xfId="39437" xr:uid="{00000000-0005-0000-0000-000081000000}"/>
    <cellStyle name="20 % - Akzent1 6 4 4 4" xfId="52928" xr:uid="{00000000-0005-0000-0000-000081000000}"/>
    <cellStyle name="20 % - Akzent1 6 4 5" xfId="15884" xr:uid="{00000000-0005-0000-0000-000081000000}"/>
    <cellStyle name="20 % - Akzent1 6 4 6" xfId="29368" xr:uid="{00000000-0005-0000-0000-000081000000}"/>
    <cellStyle name="20 % - Akzent1 6 4 7" xfId="42859" xr:uid="{00000000-0005-0000-0000-000081000000}"/>
    <cellStyle name="20 % - Akzent1 6 5" xfId="3534" xr:uid="{00000000-0005-0000-0000-000082000000}"/>
    <cellStyle name="20 % - Akzent1 6 5 2" xfId="6895" xr:uid="{00000000-0005-0000-0000-000082000000}"/>
    <cellStyle name="20 % - Akzent1 6 5 2 2" xfId="20346" xr:uid="{00000000-0005-0000-0000-000082000000}"/>
    <cellStyle name="20 % - Akzent1 6 5 2 3" xfId="33830" xr:uid="{00000000-0005-0000-0000-000082000000}"/>
    <cellStyle name="20 % - Akzent1 6 5 2 4" xfId="47321" xr:uid="{00000000-0005-0000-0000-000082000000}"/>
    <cellStyle name="20 % - Akzent1 6 5 3" xfId="10251" xr:uid="{00000000-0005-0000-0000-000082000000}"/>
    <cellStyle name="20 % - Akzent1 6 5 3 2" xfId="23702" xr:uid="{00000000-0005-0000-0000-000082000000}"/>
    <cellStyle name="20 % - Akzent1 6 5 3 3" xfId="37186" xr:uid="{00000000-0005-0000-0000-000082000000}"/>
    <cellStyle name="20 % - Akzent1 6 5 3 4" xfId="50677" xr:uid="{00000000-0005-0000-0000-000082000000}"/>
    <cellStyle name="20 % - Akzent1 6 5 4" xfId="13607" xr:uid="{00000000-0005-0000-0000-000082000000}"/>
    <cellStyle name="20 % - Akzent1 6 5 4 2" xfId="27058" xr:uid="{00000000-0005-0000-0000-000082000000}"/>
    <cellStyle name="20 % - Akzent1 6 5 4 3" xfId="40542" xr:uid="{00000000-0005-0000-0000-000082000000}"/>
    <cellStyle name="20 % - Akzent1 6 5 4 4" xfId="54033" xr:uid="{00000000-0005-0000-0000-000082000000}"/>
    <cellStyle name="20 % - Akzent1 6 5 5" xfId="16989" xr:uid="{00000000-0005-0000-0000-000082000000}"/>
    <cellStyle name="20 % - Akzent1 6 5 6" xfId="30473" xr:uid="{00000000-0005-0000-0000-000082000000}"/>
    <cellStyle name="20 % - Akzent1 6 5 7" xfId="43964" xr:uid="{00000000-0005-0000-0000-000082000000}"/>
    <cellStyle name="20 % - Akzent1 6 6" xfId="4114" xr:uid="{00000000-0005-0000-0000-000083000000}"/>
    <cellStyle name="20 % - Akzent1 6 6 2" xfId="7471" xr:uid="{00000000-0005-0000-0000-000083000000}"/>
    <cellStyle name="20 % - Akzent1 6 6 2 2" xfId="20922" xr:uid="{00000000-0005-0000-0000-000083000000}"/>
    <cellStyle name="20 % - Akzent1 6 6 2 3" xfId="34406" xr:uid="{00000000-0005-0000-0000-000083000000}"/>
    <cellStyle name="20 % - Akzent1 6 6 2 4" xfId="47897" xr:uid="{00000000-0005-0000-0000-000083000000}"/>
    <cellStyle name="20 % - Akzent1 6 6 3" xfId="10827" xr:uid="{00000000-0005-0000-0000-000083000000}"/>
    <cellStyle name="20 % - Akzent1 6 6 3 2" xfId="24278" xr:uid="{00000000-0005-0000-0000-000083000000}"/>
    <cellStyle name="20 % - Akzent1 6 6 3 3" xfId="37762" xr:uid="{00000000-0005-0000-0000-000083000000}"/>
    <cellStyle name="20 % - Akzent1 6 6 3 4" xfId="51253" xr:uid="{00000000-0005-0000-0000-000083000000}"/>
    <cellStyle name="20 % - Akzent1 6 6 4" xfId="14183" xr:uid="{00000000-0005-0000-0000-000083000000}"/>
    <cellStyle name="20 % - Akzent1 6 6 4 2" xfId="27634" xr:uid="{00000000-0005-0000-0000-000083000000}"/>
    <cellStyle name="20 % - Akzent1 6 6 4 3" xfId="41118" xr:uid="{00000000-0005-0000-0000-000083000000}"/>
    <cellStyle name="20 % - Akzent1 6 6 4 4" xfId="54609" xr:uid="{00000000-0005-0000-0000-000083000000}"/>
    <cellStyle name="20 % - Akzent1 6 6 5" xfId="17565" xr:uid="{00000000-0005-0000-0000-000083000000}"/>
    <cellStyle name="20 % - Akzent1 6 6 6" xfId="31049" xr:uid="{00000000-0005-0000-0000-000083000000}"/>
    <cellStyle name="20 % - Akzent1 6 6 7" xfId="44540" xr:uid="{00000000-0005-0000-0000-000083000000}"/>
    <cellStyle name="20 % - Akzent1 6 7" xfId="4664" xr:uid="{00000000-0005-0000-0000-000078000000}"/>
    <cellStyle name="20 % - Akzent1 6 7 2" xfId="18115" xr:uid="{00000000-0005-0000-0000-000078000000}"/>
    <cellStyle name="20 % - Akzent1 6 7 3" xfId="31599" xr:uid="{00000000-0005-0000-0000-000078000000}"/>
    <cellStyle name="20 % - Akzent1 6 7 4" xfId="45090" xr:uid="{00000000-0005-0000-0000-000078000000}"/>
    <cellStyle name="20 % - Akzent1 6 8" xfId="8020" xr:uid="{00000000-0005-0000-0000-000078000000}"/>
    <cellStyle name="20 % - Akzent1 6 8 2" xfId="21471" xr:uid="{00000000-0005-0000-0000-000078000000}"/>
    <cellStyle name="20 % - Akzent1 6 8 3" xfId="34955" xr:uid="{00000000-0005-0000-0000-000078000000}"/>
    <cellStyle name="20 % - Akzent1 6 8 4" xfId="48446" xr:uid="{00000000-0005-0000-0000-000078000000}"/>
    <cellStyle name="20 % - Akzent1 6 9" xfId="11376" xr:uid="{00000000-0005-0000-0000-000078000000}"/>
    <cellStyle name="20 % - Akzent1 6 9 2" xfId="24827" xr:uid="{00000000-0005-0000-0000-000078000000}"/>
    <cellStyle name="20 % - Akzent1 6 9 3" xfId="38311" xr:uid="{00000000-0005-0000-0000-000078000000}"/>
    <cellStyle name="20 % - Akzent1 6 9 4" xfId="51802" xr:uid="{00000000-0005-0000-0000-000078000000}"/>
    <cellStyle name="20 % - Akzent1 7" xfId="1341" xr:uid="{00000000-0005-0000-0000-000084000000}"/>
    <cellStyle name="20 % - Akzent1 7 10" xfId="28303" xr:uid="{00000000-0005-0000-0000-000084000000}"/>
    <cellStyle name="20 % - Akzent1 7 11" xfId="41794" xr:uid="{00000000-0005-0000-0000-000084000000}"/>
    <cellStyle name="20 % - Akzent1 7 2" xfId="1912" xr:uid="{00000000-0005-0000-0000-000085000000}"/>
    <cellStyle name="20 % - Akzent1 7 2 2" xfId="3052" xr:uid="{00000000-0005-0000-0000-000086000000}"/>
    <cellStyle name="20 % - Akzent1 7 2 2 2" xfId="6413" xr:uid="{00000000-0005-0000-0000-000086000000}"/>
    <cellStyle name="20 % - Akzent1 7 2 2 2 2" xfId="19864" xr:uid="{00000000-0005-0000-0000-000086000000}"/>
    <cellStyle name="20 % - Akzent1 7 2 2 2 3" xfId="33348" xr:uid="{00000000-0005-0000-0000-000086000000}"/>
    <cellStyle name="20 % - Akzent1 7 2 2 2 4" xfId="46839" xr:uid="{00000000-0005-0000-0000-000086000000}"/>
    <cellStyle name="20 % - Akzent1 7 2 2 3" xfId="9769" xr:uid="{00000000-0005-0000-0000-000086000000}"/>
    <cellStyle name="20 % - Akzent1 7 2 2 3 2" xfId="23220" xr:uid="{00000000-0005-0000-0000-000086000000}"/>
    <cellStyle name="20 % - Akzent1 7 2 2 3 3" xfId="36704" xr:uid="{00000000-0005-0000-0000-000086000000}"/>
    <cellStyle name="20 % - Akzent1 7 2 2 3 4" xfId="50195" xr:uid="{00000000-0005-0000-0000-000086000000}"/>
    <cellStyle name="20 % - Akzent1 7 2 2 4" xfId="13125" xr:uid="{00000000-0005-0000-0000-000086000000}"/>
    <cellStyle name="20 % - Akzent1 7 2 2 4 2" xfId="26576" xr:uid="{00000000-0005-0000-0000-000086000000}"/>
    <cellStyle name="20 % - Akzent1 7 2 2 4 3" xfId="40060" xr:uid="{00000000-0005-0000-0000-000086000000}"/>
    <cellStyle name="20 % - Akzent1 7 2 2 4 4" xfId="53551" xr:uid="{00000000-0005-0000-0000-000086000000}"/>
    <cellStyle name="20 % - Akzent1 7 2 2 5" xfId="16507" xr:uid="{00000000-0005-0000-0000-000086000000}"/>
    <cellStyle name="20 % - Akzent1 7 2 2 6" xfId="29991" xr:uid="{00000000-0005-0000-0000-000086000000}"/>
    <cellStyle name="20 % - Akzent1 7 2 2 7" xfId="43482" xr:uid="{00000000-0005-0000-0000-000086000000}"/>
    <cellStyle name="20 % - Akzent1 7 2 3" xfId="5286" xr:uid="{00000000-0005-0000-0000-000085000000}"/>
    <cellStyle name="20 % - Akzent1 7 2 3 2" xfId="18737" xr:uid="{00000000-0005-0000-0000-000085000000}"/>
    <cellStyle name="20 % - Akzent1 7 2 3 3" xfId="32221" xr:uid="{00000000-0005-0000-0000-000085000000}"/>
    <cellStyle name="20 % - Akzent1 7 2 3 4" xfId="45712" xr:uid="{00000000-0005-0000-0000-000085000000}"/>
    <cellStyle name="20 % - Akzent1 7 2 4" xfId="8642" xr:uid="{00000000-0005-0000-0000-000085000000}"/>
    <cellStyle name="20 % - Akzent1 7 2 4 2" xfId="22093" xr:uid="{00000000-0005-0000-0000-000085000000}"/>
    <cellStyle name="20 % - Akzent1 7 2 4 3" xfId="35577" xr:uid="{00000000-0005-0000-0000-000085000000}"/>
    <cellStyle name="20 % - Akzent1 7 2 4 4" xfId="49068" xr:uid="{00000000-0005-0000-0000-000085000000}"/>
    <cellStyle name="20 % - Akzent1 7 2 5" xfId="11998" xr:uid="{00000000-0005-0000-0000-000085000000}"/>
    <cellStyle name="20 % - Akzent1 7 2 5 2" xfId="25449" xr:uid="{00000000-0005-0000-0000-000085000000}"/>
    <cellStyle name="20 % - Akzent1 7 2 5 3" xfId="38933" xr:uid="{00000000-0005-0000-0000-000085000000}"/>
    <cellStyle name="20 % - Akzent1 7 2 5 4" xfId="52424" xr:uid="{00000000-0005-0000-0000-000085000000}"/>
    <cellStyle name="20 % - Akzent1 7 2 6" xfId="15380" xr:uid="{00000000-0005-0000-0000-000085000000}"/>
    <cellStyle name="20 % - Akzent1 7 2 7" xfId="28864" xr:uid="{00000000-0005-0000-0000-000085000000}"/>
    <cellStyle name="20 % - Akzent1 7 2 8" xfId="42355" xr:uid="{00000000-0005-0000-0000-000085000000}"/>
    <cellStyle name="20 % - Akzent1 7 3" xfId="2492" xr:uid="{00000000-0005-0000-0000-000087000000}"/>
    <cellStyle name="20 % - Akzent1 7 3 2" xfId="5853" xr:uid="{00000000-0005-0000-0000-000087000000}"/>
    <cellStyle name="20 % - Akzent1 7 3 2 2" xfId="19304" xr:uid="{00000000-0005-0000-0000-000087000000}"/>
    <cellStyle name="20 % - Akzent1 7 3 2 3" xfId="32788" xr:uid="{00000000-0005-0000-0000-000087000000}"/>
    <cellStyle name="20 % - Akzent1 7 3 2 4" xfId="46279" xr:uid="{00000000-0005-0000-0000-000087000000}"/>
    <cellStyle name="20 % - Akzent1 7 3 3" xfId="9209" xr:uid="{00000000-0005-0000-0000-000087000000}"/>
    <cellStyle name="20 % - Akzent1 7 3 3 2" xfId="22660" xr:uid="{00000000-0005-0000-0000-000087000000}"/>
    <cellStyle name="20 % - Akzent1 7 3 3 3" xfId="36144" xr:uid="{00000000-0005-0000-0000-000087000000}"/>
    <cellStyle name="20 % - Akzent1 7 3 3 4" xfId="49635" xr:uid="{00000000-0005-0000-0000-000087000000}"/>
    <cellStyle name="20 % - Akzent1 7 3 4" xfId="12565" xr:uid="{00000000-0005-0000-0000-000087000000}"/>
    <cellStyle name="20 % - Akzent1 7 3 4 2" xfId="26016" xr:uid="{00000000-0005-0000-0000-000087000000}"/>
    <cellStyle name="20 % - Akzent1 7 3 4 3" xfId="39500" xr:uid="{00000000-0005-0000-0000-000087000000}"/>
    <cellStyle name="20 % - Akzent1 7 3 4 4" xfId="52991" xr:uid="{00000000-0005-0000-0000-000087000000}"/>
    <cellStyle name="20 % - Akzent1 7 3 5" xfId="15947" xr:uid="{00000000-0005-0000-0000-000087000000}"/>
    <cellStyle name="20 % - Akzent1 7 3 6" xfId="29431" xr:uid="{00000000-0005-0000-0000-000087000000}"/>
    <cellStyle name="20 % - Akzent1 7 3 7" xfId="42922" xr:uid="{00000000-0005-0000-0000-000087000000}"/>
    <cellStyle name="20 % - Akzent1 7 4" xfId="3597" xr:uid="{00000000-0005-0000-0000-000088000000}"/>
    <cellStyle name="20 % - Akzent1 7 4 2" xfId="6958" xr:uid="{00000000-0005-0000-0000-000088000000}"/>
    <cellStyle name="20 % - Akzent1 7 4 2 2" xfId="20409" xr:uid="{00000000-0005-0000-0000-000088000000}"/>
    <cellStyle name="20 % - Akzent1 7 4 2 3" xfId="33893" xr:uid="{00000000-0005-0000-0000-000088000000}"/>
    <cellStyle name="20 % - Akzent1 7 4 2 4" xfId="47384" xr:uid="{00000000-0005-0000-0000-000088000000}"/>
    <cellStyle name="20 % - Akzent1 7 4 3" xfId="10314" xr:uid="{00000000-0005-0000-0000-000088000000}"/>
    <cellStyle name="20 % - Akzent1 7 4 3 2" xfId="23765" xr:uid="{00000000-0005-0000-0000-000088000000}"/>
    <cellStyle name="20 % - Akzent1 7 4 3 3" xfId="37249" xr:uid="{00000000-0005-0000-0000-000088000000}"/>
    <cellStyle name="20 % - Akzent1 7 4 3 4" xfId="50740" xr:uid="{00000000-0005-0000-0000-000088000000}"/>
    <cellStyle name="20 % - Akzent1 7 4 4" xfId="13670" xr:uid="{00000000-0005-0000-0000-000088000000}"/>
    <cellStyle name="20 % - Akzent1 7 4 4 2" xfId="27121" xr:uid="{00000000-0005-0000-0000-000088000000}"/>
    <cellStyle name="20 % - Akzent1 7 4 4 3" xfId="40605" xr:uid="{00000000-0005-0000-0000-000088000000}"/>
    <cellStyle name="20 % - Akzent1 7 4 4 4" xfId="54096" xr:uid="{00000000-0005-0000-0000-000088000000}"/>
    <cellStyle name="20 % - Akzent1 7 4 5" xfId="17052" xr:uid="{00000000-0005-0000-0000-000088000000}"/>
    <cellStyle name="20 % - Akzent1 7 4 6" xfId="30536" xr:uid="{00000000-0005-0000-0000-000088000000}"/>
    <cellStyle name="20 % - Akzent1 7 4 7" xfId="44027" xr:uid="{00000000-0005-0000-0000-000088000000}"/>
    <cellStyle name="20 % - Akzent1 7 5" xfId="4177" xr:uid="{00000000-0005-0000-0000-000089000000}"/>
    <cellStyle name="20 % - Akzent1 7 5 2" xfId="7534" xr:uid="{00000000-0005-0000-0000-000089000000}"/>
    <cellStyle name="20 % - Akzent1 7 5 2 2" xfId="20985" xr:uid="{00000000-0005-0000-0000-000089000000}"/>
    <cellStyle name="20 % - Akzent1 7 5 2 3" xfId="34469" xr:uid="{00000000-0005-0000-0000-000089000000}"/>
    <cellStyle name="20 % - Akzent1 7 5 2 4" xfId="47960" xr:uid="{00000000-0005-0000-0000-000089000000}"/>
    <cellStyle name="20 % - Akzent1 7 5 3" xfId="10890" xr:uid="{00000000-0005-0000-0000-000089000000}"/>
    <cellStyle name="20 % - Akzent1 7 5 3 2" xfId="24341" xr:uid="{00000000-0005-0000-0000-000089000000}"/>
    <cellStyle name="20 % - Akzent1 7 5 3 3" xfId="37825" xr:uid="{00000000-0005-0000-0000-000089000000}"/>
    <cellStyle name="20 % - Akzent1 7 5 3 4" xfId="51316" xr:uid="{00000000-0005-0000-0000-000089000000}"/>
    <cellStyle name="20 % - Akzent1 7 5 4" xfId="14246" xr:uid="{00000000-0005-0000-0000-000089000000}"/>
    <cellStyle name="20 % - Akzent1 7 5 4 2" xfId="27697" xr:uid="{00000000-0005-0000-0000-000089000000}"/>
    <cellStyle name="20 % - Akzent1 7 5 4 3" xfId="41181" xr:uid="{00000000-0005-0000-0000-000089000000}"/>
    <cellStyle name="20 % - Akzent1 7 5 4 4" xfId="54672" xr:uid="{00000000-0005-0000-0000-000089000000}"/>
    <cellStyle name="20 % - Akzent1 7 5 5" xfId="17628" xr:uid="{00000000-0005-0000-0000-000089000000}"/>
    <cellStyle name="20 % - Akzent1 7 5 6" xfId="31112" xr:uid="{00000000-0005-0000-0000-000089000000}"/>
    <cellStyle name="20 % - Akzent1 7 5 7" xfId="44603" xr:uid="{00000000-0005-0000-0000-000089000000}"/>
    <cellStyle name="20 % - Akzent1 7 6" xfId="4727" xr:uid="{00000000-0005-0000-0000-000084000000}"/>
    <cellStyle name="20 % - Akzent1 7 6 2" xfId="18178" xr:uid="{00000000-0005-0000-0000-000084000000}"/>
    <cellStyle name="20 % - Akzent1 7 6 3" xfId="31662" xr:uid="{00000000-0005-0000-0000-000084000000}"/>
    <cellStyle name="20 % - Akzent1 7 6 4" xfId="45153" xr:uid="{00000000-0005-0000-0000-000084000000}"/>
    <cellStyle name="20 % - Akzent1 7 7" xfId="8083" xr:uid="{00000000-0005-0000-0000-000084000000}"/>
    <cellStyle name="20 % - Akzent1 7 7 2" xfId="21534" xr:uid="{00000000-0005-0000-0000-000084000000}"/>
    <cellStyle name="20 % - Akzent1 7 7 3" xfId="35018" xr:uid="{00000000-0005-0000-0000-000084000000}"/>
    <cellStyle name="20 % - Akzent1 7 7 4" xfId="48509" xr:uid="{00000000-0005-0000-0000-000084000000}"/>
    <cellStyle name="20 % - Akzent1 7 8" xfId="11439" xr:uid="{00000000-0005-0000-0000-000084000000}"/>
    <cellStyle name="20 % - Akzent1 7 8 2" xfId="24890" xr:uid="{00000000-0005-0000-0000-000084000000}"/>
    <cellStyle name="20 % - Akzent1 7 8 3" xfId="38374" xr:uid="{00000000-0005-0000-0000-000084000000}"/>
    <cellStyle name="20 % - Akzent1 7 8 4" xfId="51865" xr:uid="{00000000-0005-0000-0000-000084000000}"/>
    <cellStyle name="20 % - Akzent1 7 9" xfId="14820" xr:uid="{00000000-0005-0000-0000-000084000000}"/>
    <cellStyle name="20 % - Akzent1 8" xfId="1575" xr:uid="{00000000-0005-0000-0000-00008A000000}"/>
    <cellStyle name="20 % - Akzent1 8 10" xfId="28544" xr:uid="{00000000-0005-0000-0000-00008A000000}"/>
    <cellStyle name="20 % - Akzent1 8 11" xfId="42035" xr:uid="{00000000-0005-0000-0000-00008A000000}"/>
    <cellStyle name="20 % - Akzent1 8 2" xfId="2152" xr:uid="{00000000-0005-0000-0000-00008B000000}"/>
    <cellStyle name="20 % - Akzent1 8 2 2" xfId="3293" xr:uid="{00000000-0005-0000-0000-00008C000000}"/>
    <cellStyle name="20 % - Akzent1 8 2 2 2" xfId="6654" xr:uid="{00000000-0005-0000-0000-00008C000000}"/>
    <cellStyle name="20 % - Akzent1 8 2 2 2 2" xfId="20105" xr:uid="{00000000-0005-0000-0000-00008C000000}"/>
    <cellStyle name="20 % - Akzent1 8 2 2 2 3" xfId="33589" xr:uid="{00000000-0005-0000-0000-00008C000000}"/>
    <cellStyle name="20 % - Akzent1 8 2 2 2 4" xfId="47080" xr:uid="{00000000-0005-0000-0000-00008C000000}"/>
    <cellStyle name="20 % - Akzent1 8 2 2 3" xfId="10010" xr:uid="{00000000-0005-0000-0000-00008C000000}"/>
    <cellStyle name="20 % - Akzent1 8 2 2 3 2" xfId="23461" xr:uid="{00000000-0005-0000-0000-00008C000000}"/>
    <cellStyle name="20 % - Akzent1 8 2 2 3 3" xfId="36945" xr:uid="{00000000-0005-0000-0000-00008C000000}"/>
    <cellStyle name="20 % - Akzent1 8 2 2 3 4" xfId="50436" xr:uid="{00000000-0005-0000-0000-00008C000000}"/>
    <cellStyle name="20 % - Akzent1 8 2 2 4" xfId="13366" xr:uid="{00000000-0005-0000-0000-00008C000000}"/>
    <cellStyle name="20 % - Akzent1 8 2 2 4 2" xfId="26817" xr:uid="{00000000-0005-0000-0000-00008C000000}"/>
    <cellStyle name="20 % - Akzent1 8 2 2 4 3" xfId="40301" xr:uid="{00000000-0005-0000-0000-00008C000000}"/>
    <cellStyle name="20 % - Akzent1 8 2 2 4 4" xfId="53792" xr:uid="{00000000-0005-0000-0000-00008C000000}"/>
    <cellStyle name="20 % - Akzent1 8 2 2 5" xfId="16748" xr:uid="{00000000-0005-0000-0000-00008C000000}"/>
    <cellStyle name="20 % - Akzent1 8 2 2 6" xfId="30232" xr:uid="{00000000-0005-0000-0000-00008C000000}"/>
    <cellStyle name="20 % - Akzent1 8 2 2 7" xfId="43723" xr:uid="{00000000-0005-0000-0000-00008C000000}"/>
    <cellStyle name="20 % - Akzent1 8 2 3" xfId="5527" xr:uid="{00000000-0005-0000-0000-00008B000000}"/>
    <cellStyle name="20 % - Akzent1 8 2 3 2" xfId="18978" xr:uid="{00000000-0005-0000-0000-00008B000000}"/>
    <cellStyle name="20 % - Akzent1 8 2 3 3" xfId="32462" xr:uid="{00000000-0005-0000-0000-00008B000000}"/>
    <cellStyle name="20 % - Akzent1 8 2 3 4" xfId="45953" xr:uid="{00000000-0005-0000-0000-00008B000000}"/>
    <cellStyle name="20 % - Akzent1 8 2 4" xfId="8883" xr:uid="{00000000-0005-0000-0000-00008B000000}"/>
    <cellStyle name="20 % - Akzent1 8 2 4 2" xfId="22334" xr:uid="{00000000-0005-0000-0000-00008B000000}"/>
    <cellStyle name="20 % - Akzent1 8 2 4 3" xfId="35818" xr:uid="{00000000-0005-0000-0000-00008B000000}"/>
    <cellStyle name="20 % - Akzent1 8 2 4 4" xfId="49309" xr:uid="{00000000-0005-0000-0000-00008B000000}"/>
    <cellStyle name="20 % - Akzent1 8 2 5" xfId="12239" xr:uid="{00000000-0005-0000-0000-00008B000000}"/>
    <cellStyle name="20 % - Akzent1 8 2 5 2" xfId="25690" xr:uid="{00000000-0005-0000-0000-00008B000000}"/>
    <cellStyle name="20 % - Akzent1 8 2 5 3" xfId="39174" xr:uid="{00000000-0005-0000-0000-00008B000000}"/>
    <cellStyle name="20 % - Akzent1 8 2 5 4" xfId="52665" xr:uid="{00000000-0005-0000-0000-00008B000000}"/>
    <cellStyle name="20 % - Akzent1 8 2 6" xfId="15621" xr:uid="{00000000-0005-0000-0000-00008B000000}"/>
    <cellStyle name="20 % - Akzent1 8 2 7" xfId="29105" xr:uid="{00000000-0005-0000-0000-00008B000000}"/>
    <cellStyle name="20 % - Akzent1 8 2 8" xfId="42596" xr:uid="{00000000-0005-0000-0000-00008B000000}"/>
    <cellStyle name="20 % - Akzent1 8 3" xfId="2733" xr:uid="{00000000-0005-0000-0000-00008D000000}"/>
    <cellStyle name="20 % - Akzent1 8 3 2" xfId="6094" xr:uid="{00000000-0005-0000-0000-00008D000000}"/>
    <cellStyle name="20 % - Akzent1 8 3 2 2" xfId="19545" xr:uid="{00000000-0005-0000-0000-00008D000000}"/>
    <cellStyle name="20 % - Akzent1 8 3 2 3" xfId="33029" xr:uid="{00000000-0005-0000-0000-00008D000000}"/>
    <cellStyle name="20 % - Akzent1 8 3 2 4" xfId="46520" xr:uid="{00000000-0005-0000-0000-00008D000000}"/>
    <cellStyle name="20 % - Akzent1 8 3 3" xfId="9450" xr:uid="{00000000-0005-0000-0000-00008D000000}"/>
    <cellStyle name="20 % - Akzent1 8 3 3 2" xfId="22901" xr:uid="{00000000-0005-0000-0000-00008D000000}"/>
    <cellStyle name="20 % - Akzent1 8 3 3 3" xfId="36385" xr:uid="{00000000-0005-0000-0000-00008D000000}"/>
    <cellStyle name="20 % - Akzent1 8 3 3 4" xfId="49876" xr:uid="{00000000-0005-0000-0000-00008D000000}"/>
    <cellStyle name="20 % - Akzent1 8 3 4" xfId="12806" xr:uid="{00000000-0005-0000-0000-00008D000000}"/>
    <cellStyle name="20 % - Akzent1 8 3 4 2" xfId="26257" xr:uid="{00000000-0005-0000-0000-00008D000000}"/>
    <cellStyle name="20 % - Akzent1 8 3 4 3" xfId="39741" xr:uid="{00000000-0005-0000-0000-00008D000000}"/>
    <cellStyle name="20 % - Akzent1 8 3 4 4" xfId="53232" xr:uid="{00000000-0005-0000-0000-00008D000000}"/>
    <cellStyle name="20 % - Akzent1 8 3 5" xfId="16188" xr:uid="{00000000-0005-0000-0000-00008D000000}"/>
    <cellStyle name="20 % - Akzent1 8 3 6" xfId="29672" xr:uid="{00000000-0005-0000-0000-00008D000000}"/>
    <cellStyle name="20 % - Akzent1 8 3 7" xfId="43163" xr:uid="{00000000-0005-0000-0000-00008D000000}"/>
    <cellStyle name="20 % - Akzent1 8 4" xfId="3838" xr:uid="{00000000-0005-0000-0000-00008E000000}"/>
    <cellStyle name="20 % - Akzent1 8 4 2" xfId="7199" xr:uid="{00000000-0005-0000-0000-00008E000000}"/>
    <cellStyle name="20 % - Akzent1 8 4 2 2" xfId="20650" xr:uid="{00000000-0005-0000-0000-00008E000000}"/>
    <cellStyle name="20 % - Akzent1 8 4 2 3" xfId="34134" xr:uid="{00000000-0005-0000-0000-00008E000000}"/>
    <cellStyle name="20 % - Akzent1 8 4 2 4" xfId="47625" xr:uid="{00000000-0005-0000-0000-00008E000000}"/>
    <cellStyle name="20 % - Akzent1 8 4 3" xfId="10555" xr:uid="{00000000-0005-0000-0000-00008E000000}"/>
    <cellStyle name="20 % - Akzent1 8 4 3 2" xfId="24006" xr:uid="{00000000-0005-0000-0000-00008E000000}"/>
    <cellStyle name="20 % - Akzent1 8 4 3 3" xfId="37490" xr:uid="{00000000-0005-0000-0000-00008E000000}"/>
    <cellStyle name="20 % - Akzent1 8 4 3 4" xfId="50981" xr:uid="{00000000-0005-0000-0000-00008E000000}"/>
    <cellStyle name="20 % - Akzent1 8 4 4" xfId="13911" xr:uid="{00000000-0005-0000-0000-00008E000000}"/>
    <cellStyle name="20 % - Akzent1 8 4 4 2" xfId="27362" xr:uid="{00000000-0005-0000-0000-00008E000000}"/>
    <cellStyle name="20 % - Akzent1 8 4 4 3" xfId="40846" xr:uid="{00000000-0005-0000-0000-00008E000000}"/>
    <cellStyle name="20 % - Akzent1 8 4 4 4" xfId="54337" xr:uid="{00000000-0005-0000-0000-00008E000000}"/>
    <cellStyle name="20 % - Akzent1 8 4 5" xfId="17293" xr:uid="{00000000-0005-0000-0000-00008E000000}"/>
    <cellStyle name="20 % - Akzent1 8 4 6" xfId="30777" xr:uid="{00000000-0005-0000-0000-00008E000000}"/>
    <cellStyle name="20 % - Akzent1 8 4 7" xfId="44268" xr:uid="{00000000-0005-0000-0000-00008E000000}"/>
    <cellStyle name="20 % - Akzent1 8 5" xfId="4418" xr:uid="{00000000-0005-0000-0000-00008F000000}"/>
    <cellStyle name="20 % - Akzent1 8 5 2" xfId="7775" xr:uid="{00000000-0005-0000-0000-00008F000000}"/>
    <cellStyle name="20 % - Akzent1 8 5 2 2" xfId="21226" xr:uid="{00000000-0005-0000-0000-00008F000000}"/>
    <cellStyle name="20 % - Akzent1 8 5 2 3" xfId="34710" xr:uid="{00000000-0005-0000-0000-00008F000000}"/>
    <cellStyle name="20 % - Akzent1 8 5 2 4" xfId="48201" xr:uid="{00000000-0005-0000-0000-00008F000000}"/>
    <cellStyle name="20 % - Akzent1 8 5 3" xfId="11131" xr:uid="{00000000-0005-0000-0000-00008F000000}"/>
    <cellStyle name="20 % - Akzent1 8 5 3 2" xfId="24582" xr:uid="{00000000-0005-0000-0000-00008F000000}"/>
    <cellStyle name="20 % - Akzent1 8 5 3 3" xfId="38066" xr:uid="{00000000-0005-0000-0000-00008F000000}"/>
    <cellStyle name="20 % - Akzent1 8 5 3 4" xfId="51557" xr:uid="{00000000-0005-0000-0000-00008F000000}"/>
    <cellStyle name="20 % - Akzent1 8 5 4" xfId="14487" xr:uid="{00000000-0005-0000-0000-00008F000000}"/>
    <cellStyle name="20 % - Akzent1 8 5 4 2" xfId="27938" xr:uid="{00000000-0005-0000-0000-00008F000000}"/>
    <cellStyle name="20 % - Akzent1 8 5 4 3" xfId="41422" xr:uid="{00000000-0005-0000-0000-00008F000000}"/>
    <cellStyle name="20 % - Akzent1 8 5 4 4" xfId="54913" xr:uid="{00000000-0005-0000-0000-00008F000000}"/>
    <cellStyle name="20 % - Akzent1 8 5 5" xfId="17869" xr:uid="{00000000-0005-0000-0000-00008F000000}"/>
    <cellStyle name="20 % - Akzent1 8 5 6" xfId="31353" xr:uid="{00000000-0005-0000-0000-00008F000000}"/>
    <cellStyle name="20 % - Akzent1 8 5 7" xfId="44844" xr:uid="{00000000-0005-0000-0000-00008F000000}"/>
    <cellStyle name="20 % - Akzent1 8 6" xfId="4968" xr:uid="{00000000-0005-0000-0000-00008A000000}"/>
    <cellStyle name="20 % - Akzent1 8 6 2" xfId="18419" xr:uid="{00000000-0005-0000-0000-00008A000000}"/>
    <cellStyle name="20 % - Akzent1 8 6 3" xfId="31903" xr:uid="{00000000-0005-0000-0000-00008A000000}"/>
    <cellStyle name="20 % - Akzent1 8 6 4" xfId="45394" xr:uid="{00000000-0005-0000-0000-00008A000000}"/>
    <cellStyle name="20 % - Akzent1 8 7" xfId="8324" xr:uid="{00000000-0005-0000-0000-00008A000000}"/>
    <cellStyle name="20 % - Akzent1 8 7 2" xfId="21775" xr:uid="{00000000-0005-0000-0000-00008A000000}"/>
    <cellStyle name="20 % - Akzent1 8 7 3" xfId="35259" xr:uid="{00000000-0005-0000-0000-00008A000000}"/>
    <cellStyle name="20 % - Akzent1 8 7 4" xfId="48750" xr:uid="{00000000-0005-0000-0000-00008A000000}"/>
    <cellStyle name="20 % - Akzent1 8 8" xfId="11680" xr:uid="{00000000-0005-0000-0000-00008A000000}"/>
    <cellStyle name="20 % - Akzent1 8 8 2" xfId="25131" xr:uid="{00000000-0005-0000-0000-00008A000000}"/>
    <cellStyle name="20 % - Akzent1 8 8 3" xfId="38615" xr:uid="{00000000-0005-0000-0000-00008A000000}"/>
    <cellStyle name="20 % - Akzent1 8 8 4" xfId="52106" xr:uid="{00000000-0005-0000-0000-00008A000000}"/>
    <cellStyle name="20 % - Akzent1 8 9" xfId="15061" xr:uid="{00000000-0005-0000-0000-00008A000000}"/>
    <cellStyle name="20 % - Akzent1 9" xfId="1617" xr:uid="{00000000-0005-0000-0000-000090000000}"/>
    <cellStyle name="20 % - Akzent1 9 2" xfId="2171" xr:uid="{00000000-0005-0000-0000-000091000000}"/>
    <cellStyle name="20 % - Akzent1 9 2 2" xfId="3312" xr:uid="{00000000-0005-0000-0000-000092000000}"/>
    <cellStyle name="20 % - Akzent1 9 2 2 2" xfId="6673" xr:uid="{00000000-0005-0000-0000-000092000000}"/>
    <cellStyle name="20 % - Akzent1 9 2 2 2 2" xfId="20124" xr:uid="{00000000-0005-0000-0000-000092000000}"/>
    <cellStyle name="20 % - Akzent1 9 2 2 2 3" xfId="33608" xr:uid="{00000000-0005-0000-0000-000092000000}"/>
    <cellStyle name="20 % - Akzent1 9 2 2 2 4" xfId="47099" xr:uid="{00000000-0005-0000-0000-000092000000}"/>
    <cellStyle name="20 % - Akzent1 9 2 2 3" xfId="10029" xr:uid="{00000000-0005-0000-0000-000092000000}"/>
    <cellStyle name="20 % - Akzent1 9 2 2 3 2" xfId="23480" xr:uid="{00000000-0005-0000-0000-000092000000}"/>
    <cellStyle name="20 % - Akzent1 9 2 2 3 3" xfId="36964" xr:uid="{00000000-0005-0000-0000-000092000000}"/>
    <cellStyle name="20 % - Akzent1 9 2 2 3 4" xfId="50455" xr:uid="{00000000-0005-0000-0000-000092000000}"/>
    <cellStyle name="20 % - Akzent1 9 2 2 4" xfId="13385" xr:uid="{00000000-0005-0000-0000-000092000000}"/>
    <cellStyle name="20 % - Akzent1 9 2 2 4 2" xfId="26836" xr:uid="{00000000-0005-0000-0000-000092000000}"/>
    <cellStyle name="20 % - Akzent1 9 2 2 4 3" xfId="40320" xr:uid="{00000000-0005-0000-0000-000092000000}"/>
    <cellStyle name="20 % - Akzent1 9 2 2 4 4" xfId="53811" xr:uid="{00000000-0005-0000-0000-000092000000}"/>
    <cellStyle name="20 % - Akzent1 9 2 2 5" xfId="16767" xr:uid="{00000000-0005-0000-0000-000092000000}"/>
    <cellStyle name="20 % - Akzent1 9 2 2 6" xfId="30251" xr:uid="{00000000-0005-0000-0000-000092000000}"/>
    <cellStyle name="20 % - Akzent1 9 2 2 7" xfId="43742" xr:uid="{00000000-0005-0000-0000-000092000000}"/>
    <cellStyle name="20 % - Akzent1 9 2 3" xfId="5546" xr:uid="{00000000-0005-0000-0000-000091000000}"/>
    <cellStyle name="20 % - Akzent1 9 2 3 2" xfId="18997" xr:uid="{00000000-0005-0000-0000-000091000000}"/>
    <cellStyle name="20 % - Akzent1 9 2 3 3" xfId="32481" xr:uid="{00000000-0005-0000-0000-000091000000}"/>
    <cellStyle name="20 % - Akzent1 9 2 3 4" xfId="45972" xr:uid="{00000000-0005-0000-0000-000091000000}"/>
    <cellStyle name="20 % - Akzent1 9 2 4" xfId="8902" xr:uid="{00000000-0005-0000-0000-000091000000}"/>
    <cellStyle name="20 % - Akzent1 9 2 4 2" xfId="22353" xr:uid="{00000000-0005-0000-0000-000091000000}"/>
    <cellStyle name="20 % - Akzent1 9 2 4 3" xfId="35837" xr:uid="{00000000-0005-0000-0000-000091000000}"/>
    <cellStyle name="20 % - Akzent1 9 2 4 4" xfId="49328" xr:uid="{00000000-0005-0000-0000-000091000000}"/>
    <cellStyle name="20 % - Akzent1 9 2 5" xfId="12258" xr:uid="{00000000-0005-0000-0000-000091000000}"/>
    <cellStyle name="20 % - Akzent1 9 2 5 2" xfId="25709" xr:uid="{00000000-0005-0000-0000-000091000000}"/>
    <cellStyle name="20 % - Akzent1 9 2 5 3" xfId="39193" xr:uid="{00000000-0005-0000-0000-000091000000}"/>
    <cellStyle name="20 % - Akzent1 9 2 5 4" xfId="52684" xr:uid="{00000000-0005-0000-0000-000091000000}"/>
    <cellStyle name="20 % - Akzent1 9 2 6" xfId="15640" xr:uid="{00000000-0005-0000-0000-000091000000}"/>
    <cellStyle name="20 % - Akzent1 9 2 7" xfId="29124" xr:uid="{00000000-0005-0000-0000-000091000000}"/>
    <cellStyle name="20 % - Akzent1 9 2 8" xfId="42615" xr:uid="{00000000-0005-0000-0000-000091000000}"/>
    <cellStyle name="20 % - Akzent1 9 3" xfId="2753" xr:uid="{00000000-0005-0000-0000-000093000000}"/>
    <cellStyle name="20 % - Akzent1 9 3 2" xfId="6114" xr:uid="{00000000-0005-0000-0000-000093000000}"/>
    <cellStyle name="20 % - Akzent1 9 3 2 2" xfId="19565" xr:uid="{00000000-0005-0000-0000-000093000000}"/>
    <cellStyle name="20 % - Akzent1 9 3 2 3" xfId="33049" xr:uid="{00000000-0005-0000-0000-000093000000}"/>
    <cellStyle name="20 % - Akzent1 9 3 2 4" xfId="46540" xr:uid="{00000000-0005-0000-0000-000093000000}"/>
    <cellStyle name="20 % - Akzent1 9 3 3" xfId="9470" xr:uid="{00000000-0005-0000-0000-000093000000}"/>
    <cellStyle name="20 % - Akzent1 9 3 3 2" xfId="22921" xr:uid="{00000000-0005-0000-0000-000093000000}"/>
    <cellStyle name="20 % - Akzent1 9 3 3 3" xfId="36405" xr:uid="{00000000-0005-0000-0000-000093000000}"/>
    <cellStyle name="20 % - Akzent1 9 3 3 4" xfId="49896" xr:uid="{00000000-0005-0000-0000-000093000000}"/>
    <cellStyle name="20 % - Akzent1 9 3 4" xfId="12826" xr:uid="{00000000-0005-0000-0000-000093000000}"/>
    <cellStyle name="20 % - Akzent1 9 3 4 2" xfId="26277" xr:uid="{00000000-0005-0000-0000-000093000000}"/>
    <cellStyle name="20 % - Akzent1 9 3 4 3" xfId="39761" xr:uid="{00000000-0005-0000-0000-000093000000}"/>
    <cellStyle name="20 % - Akzent1 9 3 4 4" xfId="53252" xr:uid="{00000000-0005-0000-0000-000093000000}"/>
    <cellStyle name="20 % - Akzent1 9 3 5" xfId="16208" xr:uid="{00000000-0005-0000-0000-000093000000}"/>
    <cellStyle name="20 % - Akzent1 9 3 6" xfId="29692" xr:uid="{00000000-0005-0000-0000-000093000000}"/>
    <cellStyle name="20 % - Akzent1 9 3 7" xfId="43183" xr:uid="{00000000-0005-0000-0000-000093000000}"/>
    <cellStyle name="20 % - Akzent1 9 4" xfId="4987" xr:uid="{00000000-0005-0000-0000-000090000000}"/>
    <cellStyle name="20 % - Akzent1 9 4 2" xfId="18438" xr:uid="{00000000-0005-0000-0000-000090000000}"/>
    <cellStyle name="20 % - Akzent1 9 4 3" xfId="31922" xr:uid="{00000000-0005-0000-0000-000090000000}"/>
    <cellStyle name="20 % - Akzent1 9 4 4" xfId="45413" xr:uid="{00000000-0005-0000-0000-000090000000}"/>
    <cellStyle name="20 % - Akzent1 9 5" xfId="8343" xr:uid="{00000000-0005-0000-0000-000090000000}"/>
    <cellStyle name="20 % - Akzent1 9 5 2" xfId="21794" xr:uid="{00000000-0005-0000-0000-000090000000}"/>
    <cellStyle name="20 % - Akzent1 9 5 3" xfId="35278" xr:uid="{00000000-0005-0000-0000-000090000000}"/>
    <cellStyle name="20 % - Akzent1 9 5 4" xfId="48769" xr:uid="{00000000-0005-0000-0000-000090000000}"/>
    <cellStyle name="20 % - Akzent1 9 6" xfId="11699" xr:uid="{00000000-0005-0000-0000-000090000000}"/>
    <cellStyle name="20 % - Akzent1 9 6 2" xfId="25150" xr:uid="{00000000-0005-0000-0000-000090000000}"/>
    <cellStyle name="20 % - Akzent1 9 6 3" xfId="38634" xr:uid="{00000000-0005-0000-0000-000090000000}"/>
    <cellStyle name="20 % - Akzent1 9 6 4" xfId="52125" xr:uid="{00000000-0005-0000-0000-000090000000}"/>
    <cellStyle name="20 % - Akzent1 9 7" xfId="15081" xr:uid="{00000000-0005-0000-0000-000090000000}"/>
    <cellStyle name="20 % - Akzent1 9 8" xfId="28565" xr:uid="{00000000-0005-0000-0000-000090000000}"/>
    <cellStyle name="20 % - Akzent1 9 9" xfId="42056" xr:uid="{00000000-0005-0000-0000-000090000000}"/>
    <cellStyle name="20 % - Akzent2" xfId="259" builtinId="34" customBuiltin="1"/>
    <cellStyle name="20 % - Akzent2 10" xfId="1646" xr:uid="{00000000-0005-0000-0000-000095000000}"/>
    <cellStyle name="20 % - Akzent2 10 2" xfId="2782" xr:uid="{00000000-0005-0000-0000-000096000000}"/>
    <cellStyle name="20 % - Akzent2 10 2 2" xfId="6143" xr:uid="{00000000-0005-0000-0000-000096000000}"/>
    <cellStyle name="20 % - Akzent2 10 2 2 2" xfId="19594" xr:uid="{00000000-0005-0000-0000-000096000000}"/>
    <cellStyle name="20 % - Akzent2 10 2 2 3" xfId="33078" xr:uid="{00000000-0005-0000-0000-000096000000}"/>
    <cellStyle name="20 % - Akzent2 10 2 2 4" xfId="46569" xr:uid="{00000000-0005-0000-0000-000096000000}"/>
    <cellStyle name="20 % - Akzent2 10 2 3" xfId="9499" xr:uid="{00000000-0005-0000-0000-000096000000}"/>
    <cellStyle name="20 % - Akzent2 10 2 3 2" xfId="22950" xr:uid="{00000000-0005-0000-0000-000096000000}"/>
    <cellStyle name="20 % - Akzent2 10 2 3 3" xfId="36434" xr:uid="{00000000-0005-0000-0000-000096000000}"/>
    <cellStyle name="20 % - Akzent2 10 2 3 4" xfId="49925" xr:uid="{00000000-0005-0000-0000-000096000000}"/>
    <cellStyle name="20 % - Akzent2 10 2 4" xfId="12855" xr:uid="{00000000-0005-0000-0000-000096000000}"/>
    <cellStyle name="20 % - Akzent2 10 2 4 2" xfId="26306" xr:uid="{00000000-0005-0000-0000-000096000000}"/>
    <cellStyle name="20 % - Akzent2 10 2 4 3" xfId="39790" xr:uid="{00000000-0005-0000-0000-000096000000}"/>
    <cellStyle name="20 % - Akzent2 10 2 4 4" xfId="53281" xr:uid="{00000000-0005-0000-0000-000096000000}"/>
    <cellStyle name="20 % - Akzent2 10 2 5" xfId="16237" xr:uid="{00000000-0005-0000-0000-000096000000}"/>
    <cellStyle name="20 % - Akzent2 10 2 6" xfId="29721" xr:uid="{00000000-0005-0000-0000-000096000000}"/>
    <cellStyle name="20 % - Akzent2 10 2 7" xfId="43212" xr:uid="{00000000-0005-0000-0000-000096000000}"/>
    <cellStyle name="20 % - Akzent2 10 3" xfId="5016" xr:uid="{00000000-0005-0000-0000-000095000000}"/>
    <cellStyle name="20 % - Akzent2 10 3 2" xfId="18467" xr:uid="{00000000-0005-0000-0000-000095000000}"/>
    <cellStyle name="20 % - Akzent2 10 3 3" xfId="31951" xr:uid="{00000000-0005-0000-0000-000095000000}"/>
    <cellStyle name="20 % - Akzent2 10 3 4" xfId="45442" xr:uid="{00000000-0005-0000-0000-000095000000}"/>
    <cellStyle name="20 % - Akzent2 10 4" xfId="8372" xr:uid="{00000000-0005-0000-0000-000095000000}"/>
    <cellStyle name="20 % - Akzent2 10 4 2" xfId="21823" xr:uid="{00000000-0005-0000-0000-000095000000}"/>
    <cellStyle name="20 % - Akzent2 10 4 3" xfId="35307" xr:uid="{00000000-0005-0000-0000-000095000000}"/>
    <cellStyle name="20 % - Akzent2 10 4 4" xfId="48798" xr:uid="{00000000-0005-0000-0000-000095000000}"/>
    <cellStyle name="20 % - Akzent2 10 5" xfId="11728" xr:uid="{00000000-0005-0000-0000-000095000000}"/>
    <cellStyle name="20 % - Akzent2 10 5 2" xfId="25179" xr:uid="{00000000-0005-0000-0000-000095000000}"/>
    <cellStyle name="20 % - Akzent2 10 5 3" xfId="38663" xr:uid="{00000000-0005-0000-0000-000095000000}"/>
    <cellStyle name="20 % - Akzent2 10 5 4" xfId="52154" xr:uid="{00000000-0005-0000-0000-000095000000}"/>
    <cellStyle name="20 % - Akzent2 10 6" xfId="15110" xr:uid="{00000000-0005-0000-0000-000095000000}"/>
    <cellStyle name="20 % - Akzent2 10 7" xfId="28594" xr:uid="{00000000-0005-0000-0000-000095000000}"/>
    <cellStyle name="20 % - Akzent2 10 8" xfId="42085" xr:uid="{00000000-0005-0000-0000-000095000000}"/>
    <cellStyle name="20 % - Akzent2 11" xfId="2205" xr:uid="{00000000-0005-0000-0000-000097000000}"/>
    <cellStyle name="20 % - Akzent2 11 2" xfId="5580" xr:uid="{00000000-0005-0000-0000-000097000000}"/>
    <cellStyle name="20 % - Akzent2 11 2 2" xfId="19031" xr:uid="{00000000-0005-0000-0000-000097000000}"/>
    <cellStyle name="20 % - Akzent2 11 2 3" xfId="32515" xr:uid="{00000000-0005-0000-0000-000097000000}"/>
    <cellStyle name="20 % - Akzent2 11 2 4" xfId="46006" xr:uid="{00000000-0005-0000-0000-000097000000}"/>
    <cellStyle name="20 % - Akzent2 11 3" xfId="8936" xr:uid="{00000000-0005-0000-0000-000097000000}"/>
    <cellStyle name="20 % - Akzent2 11 3 2" xfId="22387" xr:uid="{00000000-0005-0000-0000-000097000000}"/>
    <cellStyle name="20 % - Akzent2 11 3 3" xfId="35871" xr:uid="{00000000-0005-0000-0000-000097000000}"/>
    <cellStyle name="20 % - Akzent2 11 3 4" xfId="49362" xr:uid="{00000000-0005-0000-0000-000097000000}"/>
    <cellStyle name="20 % - Akzent2 11 4" xfId="12292" xr:uid="{00000000-0005-0000-0000-000097000000}"/>
    <cellStyle name="20 % - Akzent2 11 4 2" xfId="25743" xr:uid="{00000000-0005-0000-0000-000097000000}"/>
    <cellStyle name="20 % - Akzent2 11 4 3" xfId="39227" xr:uid="{00000000-0005-0000-0000-000097000000}"/>
    <cellStyle name="20 % - Akzent2 11 4 4" xfId="52718" xr:uid="{00000000-0005-0000-0000-000097000000}"/>
    <cellStyle name="20 % - Akzent2 11 5" xfId="15674" xr:uid="{00000000-0005-0000-0000-000097000000}"/>
    <cellStyle name="20 % - Akzent2 11 6" xfId="29158" xr:uid="{00000000-0005-0000-0000-000097000000}"/>
    <cellStyle name="20 % - Akzent2 11 7" xfId="42649" xr:uid="{00000000-0005-0000-0000-000097000000}"/>
    <cellStyle name="20 % - Akzent2 12" xfId="3346" xr:uid="{00000000-0005-0000-0000-000098000000}"/>
    <cellStyle name="20 % - Akzent2 12 2" xfId="6707" xr:uid="{00000000-0005-0000-0000-000098000000}"/>
    <cellStyle name="20 % - Akzent2 12 2 2" xfId="20158" xr:uid="{00000000-0005-0000-0000-000098000000}"/>
    <cellStyle name="20 % - Akzent2 12 2 3" xfId="33642" xr:uid="{00000000-0005-0000-0000-000098000000}"/>
    <cellStyle name="20 % - Akzent2 12 2 4" xfId="47133" xr:uid="{00000000-0005-0000-0000-000098000000}"/>
    <cellStyle name="20 % - Akzent2 12 3" xfId="10063" xr:uid="{00000000-0005-0000-0000-000098000000}"/>
    <cellStyle name="20 % - Akzent2 12 3 2" xfId="23514" xr:uid="{00000000-0005-0000-0000-000098000000}"/>
    <cellStyle name="20 % - Akzent2 12 3 3" xfId="36998" xr:uid="{00000000-0005-0000-0000-000098000000}"/>
    <cellStyle name="20 % - Akzent2 12 3 4" xfId="50489" xr:uid="{00000000-0005-0000-0000-000098000000}"/>
    <cellStyle name="20 % - Akzent2 12 4" xfId="13419" xr:uid="{00000000-0005-0000-0000-000098000000}"/>
    <cellStyle name="20 % - Akzent2 12 4 2" xfId="26870" xr:uid="{00000000-0005-0000-0000-000098000000}"/>
    <cellStyle name="20 % - Akzent2 12 4 3" xfId="40354" xr:uid="{00000000-0005-0000-0000-000098000000}"/>
    <cellStyle name="20 % - Akzent2 12 4 4" xfId="53845" xr:uid="{00000000-0005-0000-0000-000098000000}"/>
    <cellStyle name="20 % - Akzent2 12 5" xfId="16801" xr:uid="{00000000-0005-0000-0000-000098000000}"/>
    <cellStyle name="20 % - Akzent2 12 6" xfId="30285" xr:uid="{00000000-0005-0000-0000-000098000000}"/>
    <cellStyle name="20 % - Akzent2 12 7" xfId="43776" xr:uid="{00000000-0005-0000-0000-000098000000}"/>
    <cellStyle name="20 % - Akzent2 13" xfId="3862" xr:uid="{00000000-0005-0000-0000-000099000000}"/>
    <cellStyle name="20 % - Akzent2 13 2" xfId="7223" xr:uid="{00000000-0005-0000-0000-000099000000}"/>
    <cellStyle name="20 % - Akzent2 13 2 2" xfId="20674" xr:uid="{00000000-0005-0000-0000-000099000000}"/>
    <cellStyle name="20 % - Akzent2 13 2 3" xfId="34158" xr:uid="{00000000-0005-0000-0000-000099000000}"/>
    <cellStyle name="20 % - Akzent2 13 2 4" xfId="47649" xr:uid="{00000000-0005-0000-0000-000099000000}"/>
    <cellStyle name="20 % - Akzent2 13 3" xfId="10579" xr:uid="{00000000-0005-0000-0000-000099000000}"/>
    <cellStyle name="20 % - Akzent2 13 3 2" xfId="24030" xr:uid="{00000000-0005-0000-0000-000099000000}"/>
    <cellStyle name="20 % - Akzent2 13 3 3" xfId="37514" xr:uid="{00000000-0005-0000-0000-000099000000}"/>
    <cellStyle name="20 % - Akzent2 13 3 4" xfId="51005" xr:uid="{00000000-0005-0000-0000-000099000000}"/>
    <cellStyle name="20 % - Akzent2 13 4" xfId="13935" xr:uid="{00000000-0005-0000-0000-000099000000}"/>
    <cellStyle name="20 % - Akzent2 13 4 2" xfId="27386" xr:uid="{00000000-0005-0000-0000-000099000000}"/>
    <cellStyle name="20 % - Akzent2 13 4 3" xfId="40870" xr:uid="{00000000-0005-0000-0000-000099000000}"/>
    <cellStyle name="20 % - Akzent2 13 4 4" xfId="54361" xr:uid="{00000000-0005-0000-0000-000099000000}"/>
    <cellStyle name="20 % - Akzent2 13 5" xfId="17317" xr:uid="{00000000-0005-0000-0000-000099000000}"/>
    <cellStyle name="20 % - Akzent2 13 6" xfId="30801" xr:uid="{00000000-0005-0000-0000-000099000000}"/>
    <cellStyle name="20 % - Akzent2 13 7" xfId="44292" xr:uid="{00000000-0005-0000-0000-000099000000}"/>
    <cellStyle name="20 % - Akzent2 14" xfId="3926" xr:uid="{00000000-0005-0000-0000-00009A000000}"/>
    <cellStyle name="20 % - Akzent2 14 2" xfId="7283" xr:uid="{00000000-0005-0000-0000-00009A000000}"/>
    <cellStyle name="20 % - Akzent2 14 2 2" xfId="20734" xr:uid="{00000000-0005-0000-0000-00009A000000}"/>
    <cellStyle name="20 % - Akzent2 14 2 3" xfId="34218" xr:uid="{00000000-0005-0000-0000-00009A000000}"/>
    <cellStyle name="20 % - Akzent2 14 2 4" xfId="47709" xr:uid="{00000000-0005-0000-0000-00009A000000}"/>
    <cellStyle name="20 % - Akzent2 14 3" xfId="10639" xr:uid="{00000000-0005-0000-0000-00009A000000}"/>
    <cellStyle name="20 % - Akzent2 14 3 2" xfId="24090" xr:uid="{00000000-0005-0000-0000-00009A000000}"/>
    <cellStyle name="20 % - Akzent2 14 3 3" xfId="37574" xr:uid="{00000000-0005-0000-0000-00009A000000}"/>
    <cellStyle name="20 % - Akzent2 14 3 4" xfId="51065" xr:uid="{00000000-0005-0000-0000-00009A000000}"/>
    <cellStyle name="20 % - Akzent2 14 4" xfId="13995" xr:uid="{00000000-0005-0000-0000-00009A000000}"/>
    <cellStyle name="20 % - Akzent2 14 4 2" xfId="27446" xr:uid="{00000000-0005-0000-0000-00009A000000}"/>
    <cellStyle name="20 % - Akzent2 14 4 3" xfId="40930" xr:uid="{00000000-0005-0000-0000-00009A000000}"/>
    <cellStyle name="20 % - Akzent2 14 4 4" xfId="54421" xr:uid="{00000000-0005-0000-0000-00009A000000}"/>
    <cellStyle name="20 % - Akzent2 14 5" xfId="17377" xr:uid="{00000000-0005-0000-0000-00009A000000}"/>
    <cellStyle name="20 % - Akzent2 14 6" xfId="30861" xr:uid="{00000000-0005-0000-0000-00009A000000}"/>
    <cellStyle name="20 % - Akzent2 14 7" xfId="44352" xr:uid="{00000000-0005-0000-0000-00009A000000}"/>
    <cellStyle name="20 % - Akzent2 15" xfId="4454" xr:uid="{00000000-0005-0000-0000-000004100000}"/>
    <cellStyle name="20 % - Akzent2 15 2" xfId="17905" xr:uid="{00000000-0005-0000-0000-000004100000}"/>
    <cellStyle name="20 % - Akzent2 15 3" xfId="31389" xr:uid="{00000000-0005-0000-0000-000004100000}"/>
    <cellStyle name="20 % - Akzent2 15 4" xfId="44880" xr:uid="{00000000-0005-0000-0000-000004100000}"/>
    <cellStyle name="20 % - Akzent2 16" xfId="7810" xr:uid="{00000000-0005-0000-0000-0000201D0000}"/>
    <cellStyle name="20 % - Akzent2 16 2" xfId="21261" xr:uid="{00000000-0005-0000-0000-0000201D0000}"/>
    <cellStyle name="20 % - Akzent2 16 3" xfId="34745" xr:uid="{00000000-0005-0000-0000-0000201D0000}"/>
    <cellStyle name="20 % - Akzent2 16 4" xfId="48236" xr:uid="{00000000-0005-0000-0000-0000201D0000}"/>
    <cellStyle name="20 % - Akzent2 17" xfId="11166" xr:uid="{00000000-0005-0000-0000-00003C2A0000}"/>
    <cellStyle name="20 % - Akzent2 17 2" xfId="24617" xr:uid="{00000000-0005-0000-0000-00003C2A0000}"/>
    <cellStyle name="20 % - Akzent2 17 3" xfId="38101" xr:uid="{00000000-0005-0000-0000-00003C2A0000}"/>
    <cellStyle name="20 % - Akzent2 17 4" xfId="51592" xr:uid="{00000000-0005-0000-0000-00003C2A0000}"/>
    <cellStyle name="20 % - Akzent2 18" xfId="14513" xr:uid="{00000000-0005-0000-0000-0000F8380000}"/>
    <cellStyle name="20 % - Akzent2 19" xfId="27997" xr:uid="{00000000-0005-0000-0000-0000936D0000}"/>
    <cellStyle name="20 % - Akzent2 2" xfId="569" xr:uid="{00000000-0005-0000-0000-00001B000000}"/>
    <cellStyle name="20 % - Akzent2 2 10" xfId="4506" xr:uid="{00000000-0005-0000-0000-00009B000000}"/>
    <cellStyle name="20 % - Akzent2 2 10 2" xfId="17957" xr:uid="{00000000-0005-0000-0000-00009B000000}"/>
    <cellStyle name="20 % - Akzent2 2 10 3" xfId="31441" xr:uid="{00000000-0005-0000-0000-00009B000000}"/>
    <cellStyle name="20 % - Akzent2 2 10 4" xfId="44932" xr:uid="{00000000-0005-0000-0000-00009B000000}"/>
    <cellStyle name="20 % - Akzent2 2 11" xfId="7862" xr:uid="{00000000-0005-0000-0000-00009B000000}"/>
    <cellStyle name="20 % - Akzent2 2 11 2" xfId="21313" xr:uid="{00000000-0005-0000-0000-00009B000000}"/>
    <cellStyle name="20 % - Akzent2 2 11 3" xfId="34797" xr:uid="{00000000-0005-0000-0000-00009B000000}"/>
    <cellStyle name="20 % - Akzent2 2 11 4" xfId="48288" xr:uid="{00000000-0005-0000-0000-00009B000000}"/>
    <cellStyle name="20 % - Akzent2 2 12" xfId="11218" xr:uid="{00000000-0005-0000-0000-00009B000000}"/>
    <cellStyle name="20 % - Akzent2 2 12 2" xfId="24669" xr:uid="{00000000-0005-0000-0000-00009B000000}"/>
    <cellStyle name="20 % - Akzent2 2 12 3" xfId="38153" xr:uid="{00000000-0005-0000-0000-00009B000000}"/>
    <cellStyle name="20 % - Akzent2 2 12 4" xfId="51644" xr:uid="{00000000-0005-0000-0000-00009B000000}"/>
    <cellStyle name="20 % - Akzent2 2 13" xfId="14599" xr:uid="{00000000-0005-0000-0000-00009B000000}"/>
    <cellStyle name="20 % - Akzent2 2 14" xfId="28078" xr:uid="{00000000-0005-0000-0000-00009B000000}"/>
    <cellStyle name="20 % - Akzent2 2 15" xfId="41556" xr:uid="{00000000-0005-0000-0000-00009B000000}"/>
    <cellStyle name="20 % - Akzent2 2 2" xfId="700" xr:uid="{00000000-0005-0000-0000-00001C000000}"/>
    <cellStyle name="20 % - Akzent2 2 2 10" xfId="14701" xr:uid="{00000000-0005-0000-0000-00009C000000}"/>
    <cellStyle name="20 % - Akzent2 2 2 11" xfId="28184" xr:uid="{00000000-0005-0000-0000-00009C000000}"/>
    <cellStyle name="20 % - Akzent2 2 2 12" xfId="41675" xr:uid="{00000000-0005-0000-0000-00009C000000}"/>
    <cellStyle name="20 % - Akzent2 2 2 13" xfId="1231" xr:uid="{00000000-0005-0000-0000-00009C000000}"/>
    <cellStyle name="20 % - Akzent2 2 2 2" xfId="1467" xr:uid="{00000000-0005-0000-0000-00009D000000}"/>
    <cellStyle name="20 % - Akzent2 2 2 2 10" xfId="28434" xr:uid="{00000000-0005-0000-0000-00009D000000}"/>
    <cellStyle name="20 % - Akzent2 2 2 2 11" xfId="41925" xr:uid="{00000000-0005-0000-0000-00009D000000}"/>
    <cellStyle name="20 % - Akzent2 2 2 2 2" xfId="2042" xr:uid="{00000000-0005-0000-0000-00009E000000}"/>
    <cellStyle name="20 % - Akzent2 2 2 2 2 2" xfId="3183" xr:uid="{00000000-0005-0000-0000-00009F000000}"/>
    <cellStyle name="20 % - Akzent2 2 2 2 2 2 2" xfId="6544" xr:uid="{00000000-0005-0000-0000-00009F000000}"/>
    <cellStyle name="20 % - Akzent2 2 2 2 2 2 2 2" xfId="19995" xr:uid="{00000000-0005-0000-0000-00009F000000}"/>
    <cellStyle name="20 % - Akzent2 2 2 2 2 2 2 3" xfId="33479" xr:uid="{00000000-0005-0000-0000-00009F000000}"/>
    <cellStyle name="20 % - Akzent2 2 2 2 2 2 2 4" xfId="46970" xr:uid="{00000000-0005-0000-0000-00009F000000}"/>
    <cellStyle name="20 % - Akzent2 2 2 2 2 2 3" xfId="9900" xr:uid="{00000000-0005-0000-0000-00009F000000}"/>
    <cellStyle name="20 % - Akzent2 2 2 2 2 2 3 2" xfId="23351" xr:uid="{00000000-0005-0000-0000-00009F000000}"/>
    <cellStyle name="20 % - Akzent2 2 2 2 2 2 3 3" xfId="36835" xr:uid="{00000000-0005-0000-0000-00009F000000}"/>
    <cellStyle name="20 % - Akzent2 2 2 2 2 2 3 4" xfId="50326" xr:uid="{00000000-0005-0000-0000-00009F000000}"/>
    <cellStyle name="20 % - Akzent2 2 2 2 2 2 4" xfId="13256" xr:uid="{00000000-0005-0000-0000-00009F000000}"/>
    <cellStyle name="20 % - Akzent2 2 2 2 2 2 4 2" xfId="26707" xr:uid="{00000000-0005-0000-0000-00009F000000}"/>
    <cellStyle name="20 % - Akzent2 2 2 2 2 2 4 3" xfId="40191" xr:uid="{00000000-0005-0000-0000-00009F000000}"/>
    <cellStyle name="20 % - Akzent2 2 2 2 2 2 4 4" xfId="53682" xr:uid="{00000000-0005-0000-0000-00009F000000}"/>
    <cellStyle name="20 % - Akzent2 2 2 2 2 2 5" xfId="16638" xr:uid="{00000000-0005-0000-0000-00009F000000}"/>
    <cellStyle name="20 % - Akzent2 2 2 2 2 2 6" xfId="30122" xr:uid="{00000000-0005-0000-0000-00009F000000}"/>
    <cellStyle name="20 % - Akzent2 2 2 2 2 2 7" xfId="43613" xr:uid="{00000000-0005-0000-0000-00009F000000}"/>
    <cellStyle name="20 % - Akzent2 2 2 2 2 3" xfId="5417" xr:uid="{00000000-0005-0000-0000-00009E000000}"/>
    <cellStyle name="20 % - Akzent2 2 2 2 2 3 2" xfId="18868" xr:uid="{00000000-0005-0000-0000-00009E000000}"/>
    <cellStyle name="20 % - Akzent2 2 2 2 2 3 3" xfId="32352" xr:uid="{00000000-0005-0000-0000-00009E000000}"/>
    <cellStyle name="20 % - Akzent2 2 2 2 2 3 4" xfId="45843" xr:uid="{00000000-0005-0000-0000-00009E000000}"/>
    <cellStyle name="20 % - Akzent2 2 2 2 2 4" xfId="8773" xr:uid="{00000000-0005-0000-0000-00009E000000}"/>
    <cellStyle name="20 % - Akzent2 2 2 2 2 4 2" xfId="22224" xr:uid="{00000000-0005-0000-0000-00009E000000}"/>
    <cellStyle name="20 % - Akzent2 2 2 2 2 4 3" xfId="35708" xr:uid="{00000000-0005-0000-0000-00009E000000}"/>
    <cellStyle name="20 % - Akzent2 2 2 2 2 4 4" xfId="49199" xr:uid="{00000000-0005-0000-0000-00009E000000}"/>
    <cellStyle name="20 % - Akzent2 2 2 2 2 5" xfId="12129" xr:uid="{00000000-0005-0000-0000-00009E000000}"/>
    <cellStyle name="20 % - Akzent2 2 2 2 2 5 2" xfId="25580" xr:uid="{00000000-0005-0000-0000-00009E000000}"/>
    <cellStyle name="20 % - Akzent2 2 2 2 2 5 3" xfId="39064" xr:uid="{00000000-0005-0000-0000-00009E000000}"/>
    <cellStyle name="20 % - Akzent2 2 2 2 2 5 4" xfId="52555" xr:uid="{00000000-0005-0000-0000-00009E000000}"/>
    <cellStyle name="20 % - Akzent2 2 2 2 2 6" xfId="15511" xr:uid="{00000000-0005-0000-0000-00009E000000}"/>
    <cellStyle name="20 % - Akzent2 2 2 2 2 7" xfId="28995" xr:uid="{00000000-0005-0000-0000-00009E000000}"/>
    <cellStyle name="20 % - Akzent2 2 2 2 2 8" xfId="42486" xr:uid="{00000000-0005-0000-0000-00009E000000}"/>
    <cellStyle name="20 % - Akzent2 2 2 2 3" xfId="2623" xr:uid="{00000000-0005-0000-0000-0000A0000000}"/>
    <cellStyle name="20 % - Akzent2 2 2 2 3 2" xfId="5984" xr:uid="{00000000-0005-0000-0000-0000A0000000}"/>
    <cellStyle name="20 % - Akzent2 2 2 2 3 2 2" xfId="19435" xr:uid="{00000000-0005-0000-0000-0000A0000000}"/>
    <cellStyle name="20 % - Akzent2 2 2 2 3 2 3" xfId="32919" xr:uid="{00000000-0005-0000-0000-0000A0000000}"/>
    <cellStyle name="20 % - Akzent2 2 2 2 3 2 4" xfId="46410" xr:uid="{00000000-0005-0000-0000-0000A0000000}"/>
    <cellStyle name="20 % - Akzent2 2 2 2 3 3" xfId="9340" xr:uid="{00000000-0005-0000-0000-0000A0000000}"/>
    <cellStyle name="20 % - Akzent2 2 2 2 3 3 2" xfId="22791" xr:uid="{00000000-0005-0000-0000-0000A0000000}"/>
    <cellStyle name="20 % - Akzent2 2 2 2 3 3 3" xfId="36275" xr:uid="{00000000-0005-0000-0000-0000A0000000}"/>
    <cellStyle name="20 % - Akzent2 2 2 2 3 3 4" xfId="49766" xr:uid="{00000000-0005-0000-0000-0000A0000000}"/>
    <cellStyle name="20 % - Akzent2 2 2 2 3 4" xfId="12696" xr:uid="{00000000-0005-0000-0000-0000A0000000}"/>
    <cellStyle name="20 % - Akzent2 2 2 2 3 4 2" xfId="26147" xr:uid="{00000000-0005-0000-0000-0000A0000000}"/>
    <cellStyle name="20 % - Akzent2 2 2 2 3 4 3" xfId="39631" xr:uid="{00000000-0005-0000-0000-0000A0000000}"/>
    <cellStyle name="20 % - Akzent2 2 2 2 3 4 4" xfId="53122" xr:uid="{00000000-0005-0000-0000-0000A0000000}"/>
    <cellStyle name="20 % - Akzent2 2 2 2 3 5" xfId="16078" xr:uid="{00000000-0005-0000-0000-0000A0000000}"/>
    <cellStyle name="20 % - Akzent2 2 2 2 3 6" xfId="29562" xr:uid="{00000000-0005-0000-0000-0000A0000000}"/>
    <cellStyle name="20 % - Akzent2 2 2 2 3 7" xfId="43053" xr:uid="{00000000-0005-0000-0000-0000A0000000}"/>
    <cellStyle name="20 % - Akzent2 2 2 2 4" xfId="3728" xr:uid="{00000000-0005-0000-0000-0000A1000000}"/>
    <cellStyle name="20 % - Akzent2 2 2 2 4 2" xfId="7089" xr:uid="{00000000-0005-0000-0000-0000A1000000}"/>
    <cellStyle name="20 % - Akzent2 2 2 2 4 2 2" xfId="20540" xr:uid="{00000000-0005-0000-0000-0000A1000000}"/>
    <cellStyle name="20 % - Akzent2 2 2 2 4 2 3" xfId="34024" xr:uid="{00000000-0005-0000-0000-0000A1000000}"/>
    <cellStyle name="20 % - Akzent2 2 2 2 4 2 4" xfId="47515" xr:uid="{00000000-0005-0000-0000-0000A1000000}"/>
    <cellStyle name="20 % - Akzent2 2 2 2 4 3" xfId="10445" xr:uid="{00000000-0005-0000-0000-0000A1000000}"/>
    <cellStyle name="20 % - Akzent2 2 2 2 4 3 2" xfId="23896" xr:uid="{00000000-0005-0000-0000-0000A1000000}"/>
    <cellStyle name="20 % - Akzent2 2 2 2 4 3 3" xfId="37380" xr:uid="{00000000-0005-0000-0000-0000A1000000}"/>
    <cellStyle name="20 % - Akzent2 2 2 2 4 3 4" xfId="50871" xr:uid="{00000000-0005-0000-0000-0000A1000000}"/>
    <cellStyle name="20 % - Akzent2 2 2 2 4 4" xfId="13801" xr:uid="{00000000-0005-0000-0000-0000A1000000}"/>
    <cellStyle name="20 % - Akzent2 2 2 2 4 4 2" xfId="27252" xr:uid="{00000000-0005-0000-0000-0000A1000000}"/>
    <cellStyle name="20 % - Akzent2 2 2 2 4 4 3" xfId="40736" xr:uid="{00000000-0005-0000-0000-0000A1000000}"/>
    <cellStyle name="20 % - Akzent2 2 2 2 4 4 4" xfId="54227" xr:uid="{00000000-0005-0000-0000-0000A1000000}"/>
    <cellStyle name="20 % - Akzent2 2 2 2 4 5" xfId="17183" xr:uid="{00000000-0005-0000-0000-0000A1000000}"/>
    <cellStyle name="20 % - Akzent2 2 2 2 4 6" xfId="30667" xr:uid="{00000000-0005-0000-0000-0000A1000000}"/>
    <cellStyle name="20 % - Akzent2 2 2 2 4 7" xfId="44158" xr:uid="{00000000-0005-0000-0000-0000A1000000}"/>
    <cellStyle name="20 % - Akzent2 2 2 2 5" xfId="4308" xr:uid="{00000000-0005-0000-0000-0000A2000000}"/>
    <cellStyle name="20 % - Akzent2 2 2 2 5 2" xfId="7665" xr:uid="{00000000-0005-0000-0000-0000A2000000}"/>
    <cellStyle name="20 % - Akzent2 2 2 2 5 2 2" xfId="21116" xr:uid="{00000000-0005-0000-0000-0000A2000000}"/>
    <cellStyle name="20 % - Akzent2 2 2 2 5 2 3" xfId="34600" xr:uid="{00000000-0005-0000-0000-0000A2000000}"/>
    <cellStyle name="20 % - Akzent2 2 2 2 5 2 4" xfId="48091" xr:uid="{00000000-0005-0000-0000-0000A2000000}"/>
    <cellStyle name="20 % - Akzent2 2 2 2 5 3" xfId="11021" xr:uid="{00000000-0005-0000-0000-0000A2000000}"/>
    <cellStyle name="20 % - Akzent2 2 2 2 5 3 2" xfId="24472" xr:uid="{00000000-0005-0000-0000-0000A2000000}"/>
    <cellStyle name="20 % - Akzent2 2 2 2 5 3 3" xfId="37956" xr:uid="{00000000-0005-0000-0000-0000A2000000}"/>
    <cellStyle name="20 % - Akzent2 2 2 2 5 3 4" xfId="51447" xr:uid="{00000000-0005-0000-0000-0000A2000000}"/>
    <cellStyle name="20 % - Akzent2 2 2 2 5 4" xfId="14377" xr:uid="{00000000-0005-0000-0000-0000A2000000}"/>
    <cellStyle name="20 % - Akzent2 2 2 2 5 4 2" xfId="27828" xr:uid="{00000000-0005-0000-0000-0000A2000000}"/>
    <cellStyle name="20 % - Akzent2 2 2 2 5 4 3" xfId="41312" xr:uid="{00000000-0005-0000-0000-0000A2000000}"/>
    <cellStyle name="20 % - Akzent2 2 2 2 5 4 4" xfId="54803" xr:uid="{00000000-0005-0000-0000-0000A2000000}"/>
    <cellStyle name="20 % - Akzent2 2 2 2 5 5" xfId="17759" xr:uid="{00000000-0005-0000-0000-0000A2000000}"/>
    <cellStyle name="20 % - Akzent2 2 2 2 5 6" xfId="31243" xr:uid="{00000000-0005-0000-0000-0000A2000000}"/>
    <cellStyle name="20 % - Akzent2 2 2 2 5 7" xfId="44734" xr:uid="{00000000-0005-0000-0000-0000A2000000}"/>
    <cellStyle name="20 % - Akzent2 2 2 2 6" xfId="4858" xr:uid="{00000000-0005-0000-0000-00009D000000}"/>
    <cellStyle name="20 % - Akzent2 2 2 2 6 2" xfId="18309" xr:uid="{00000000-0005-0000-0000-00009D000000}"/>
    <cellStyle name="20 % - Akzent2 2 2 2 6 3" xfId="31793" xr:uid="{00000000-0005-0000-0000-00009D000000}"/>
    <cellStyle name="20 % - Akzent2 2 2 2 6 4" xfId="45284" xr:uid="{00000000-0005-0000-0000-00009D000000}"/>
    <cellStyle name="20 % - Akzent2 2 2 2 7" xfId="8214" xr:uid="{00000000-0005-0000-0000-00009D000000}"/>
    <cellStyle name="20 % - Akzent2 2 2 2 7 2" xfId="21665" xr:uid="{00000000-0005-0000-0000-00009D000000}"/>
    <cellStyle name="20 % - Akzent2 2 2 2 7 3" xfId="35149" xr:uid="{00000000-0005-0000-0000-00009D000000}"/>
    <cellStyle name="20 % - Akzent2 2 2 2 7 4" xfId="48640" xr:uid="{00000000-0005-0000-0000-00009D000000}"/>
    <cellStyle name="20 % - Akzent2 2 2 2 8" xfId="11570" xr:uid="{00000000-0005-0000-0000-00009D000000}"/>
    <cellStyle name="20 % - Akzent2 2 2 2 8 2" xfId="25021" xr:uid="{00000000-0005-0000-0000-00009D000000}"/>
    <cellStyle name="20 % - Akzent2 2 2 2 8 3" xfId="38505" xr:uid="{00000000-0005-0000-0000-00009D000000}"/>
    <cellStyle name="20 % - Akzent2 2 2 2 8 4" xfId="51996" xr:uid="{00000000-0005-0000-0000-00009D000000}"/>
    <cellStyle name="20 % - Akzent2 2 2 2 9" xfId="14951" xr:uid="{00000000-0005-0000-0000-00009D000000}"/>
    <cellStyle name="20 % - Akzent2 2 2 3" xfId="1793" xr:uid="{00000000-0005-0000-0000-0000A3000000}"/>
    <cellStyle name="20 % - Akzent2 2 2 3 2" xfId="2933" xr:uid="{00000000-0005-0000-0000-0000A4000000}"/>
    <cellStyle name="20 % - Akzent2 2 2 3 2 2" xfId="6294" xr:uid="{00000000-0005-0000-0000-0000A4000000}"/>
    <cellStyle name="20 % - Akzent2 2 2 3 2 2 2" xfId="19745" xr:uid="{00000000-0005-0000-0000-0000A4000000}"/>
    <cellStyle name="20 % - Akzent2 2 2 3 2 2 3" xfId="33229" xr:uid="{00000000-0005-0000-0000-0000A4000000}"/>
    <cellStyle name="20 % - Akzent2 2 2 3 2 2 4" xfId="46720" xr:uid="{00000000-0005-0000-0000-0000A4000000}"/>
    <cellStyle name="20 % - Akzent2 2 2 3 2 3" xfId="9650" xr:uid="{00000000-0005-0000-0000-0000A4000000}"/>
    <cellStyle name="20 % - Akzent2 2 2 3 2 3 2" xfId="23101" xr:uid="{00000000-0005-0000-0000-0000A4000000}"/>
    <cellStyle name="20 % - Akzent2 2 2 3 2 3 3" xfId="36585" xr:uid="{00000000-0005-0000-0000-0000A4000000}"/>
    <cellStyle name="20 % - Akzent2 2 2 3 2 3 4" xfId="50076" xr:uid="{00000000-0005-0000-0000-0000A4000000}"/>
    <cellStyle name="20 % - Akzent2 2 2 3 2 4" xfId="13006" xr:uid="{00000000-0005-0000-0000-0000A4000000}"/>
    <cellStyle name="20 % - Akzent2 2 2 3 2 4 2" xfId="26457" xr:uid="{00000000-0005-0000-0000-0000A4000000}"/>
    <cellStyle name="20 % - Akzent2 2 2 3 2 4 3" xfId="39941" xr:uid="{00000000-0005-0000-0000-0000A4000000}"/>
    <cellStyle name="20 % - Akzent2 2 2 3 2 4 4" xfId="53432" xr:uid="{00000000-0005-0000-0000-0000A4000000}"/>
    <cellStyle name="20 % - Akzent2 2 2 3 2 5" xfId="16388" xr:uid="{00000000-0005-0000-0000-0000A4000000}"/>
    <cellStyle name="20 % - Akzent2 2 2 3 2 6" xfId="29872" xr:uid="{00000000-0005-0000-0000-0000A4000000}"/>
    <cellStyle name="20 % - Akzent2 2 2 3 2 7" xfId="43363" xr:uid="{00000000-0005-0000-0000-0000A4000000}"/>
    <cellStyle name="20 % - Akzent2 2 2 3 3" xfId="5167" xr:uid="{00000000-0005-0000-0000-0000A3000000}"/>
    <cellStyle name="20 % - Akzent2 2 2 3 3 2" xfId="18618" xr:uid="{00000000-0005-0000-0000-0000A3000000}"/>
    <cellStyle name="20 % - Akzent2 2 2 3 3 3" xfId="32102" xr:uid="{00000000-0005-0000-0000-0000A3000000}"/>
    <cellStyle name="20 % - Akzent2 2 2 3 3 4" xfId="45593" xr:uid="{00000000-0005-0000-0000-0000A3000000}"/>
    <cellStyle name="20 % - Akzent2 2 2 3 4" xfId="8523" xr:uid="{00000000-0005-0000-0000-0000A3000000}"/>
    <cellStyle name="20 % - Akzent2 2 2 3 4 2" xfId="21974" xr:uid="{00000000-0005-0000-0000-0000A3000000}"/>
    <cellStyle name="20 % - Akzent2 2 2 3 4 3" xfId="35458" xr:uid="{00000000-0005-0000-0000-0000A3000000}"/>
    <cellStyle name="20 % - Akzent2 2 2 3 4 4" xfId="48949" xr:uid="{00000000-0005-0000-0000-0000A3000000}"/>
    <cellStyle name="20 % - Akzent2 2 2 3 5" xfId="11879" xr:uid="{00000000-0005-0000-0000-0000A3000000}"/>
    <cellStyle name="20 % - Akzent2 2 2 3 5 2" xfId="25330" xr:uid="{00000000-0005-0000-0000-0000A3000000}"/>
    <cellStyle name="20 % - Akzent2 2 2 3 5 3" xfId="38814" xr:uid="{00000000-0005-0000-0000-0000A3000000}"/>
    <cellStyle name="20 % - Akzent2 2 2 3 5 4" xfId="52305" xr:uid="{00000000-0005-0000-0000-0000A3000000}"/>
    <cellStyle name="20 % - Akzent2 2 2 3 6" xfId="15261" xr:uid="{00000000-0005-0000-0000-0000A3000000}"/>
    <cellStyle name="20 % - Akzent2 2 2 3 7" xfId="28745" xr:uid="{00000000-0005-0000-0000-0000A3000000}"/>
    <cellStyle name="20 % - Akzent2 2 2 3 8" xfId="42236" xr:uid="{00000000-0005-0000-0000-0000A3000000}"/>
    <cellStyle name="20 % - Akzent2 2 2 4" xfId="2372" xr:uid="{00000000-0005-0000-0000-0000A5000000}"/>
    <cellStyle name="20 % - Akzent2 2 2 4 2" xfId="5734" xr:uid="{00000000-0005-0000-0000-0000A5000000}"/>
    <cellStyle name="20 % - Akzent2 2 2 4 2 2" xfId="19185" xr:uid="{00000000-0005-0000-0000-0000A5000000}"/>
    <cellStyle name="20 % - Akzent2 2 2 4 2 3" xfId="32669" xr:uid="{00000000-0005-0000-0000-0000A5000000}"/>
    <cellStyle name="20 % - Akzent2 2 2 4 2 4" xfId="46160" xr:uid="{00000000-0005-0000-0000-0000A5000000}"/>
    <cellStyle name="20 % - Akzent2 2 2 4 3" xfId="9090" xr:uid="{00000000-0005-0000-0000-0000A5000000}"/>
    <cellStyle name="20 % - Akzent2 2 2 4 3 2" xfId="22541" xr:uid="{00000000-0005-0000-0000-0000A5000000}"/>
    <cellStyle name="20 % - Akzent2 2 2 4 3 3" xfId="36025" xr:uid="{00000000-0005-0000-0000-0000A5000000}"/>
    <cellStyle name="20 % - Akzent2 2 2 4 3 4" xfId="49516" xr:uid="{00000000-0005-0000-0000-0000A5000000}"/>
    <cellStyle name="20 % - Akzent2 2 2 4 4" xfId="12446" xr:uid="{00000000-0005-0000-0000-0000A5000000}"/>
    <cellStyle name="20 % - Akzent2 2 2 4 4 2" xfId="25897" xr:uid="{00000000-0005-0000-0000-0000A5000000}"/>
    <cellStyle name="20 % - Akzent2 2 2 4 4 3" xfId="39381" xr:uid="{00000000-0005-0000-0000-0000A5000000}"/>
    <cellStyle name="20 % - Akzent2 2 2 4 4 4" xfId="52872" xr:uid="{00000000-0005-0000-0000-0000A5000000}"/>
    <cellStyle name="20 % - Akzent2 2 2 4 5" xfId="15828" xr:uid="{00000000-0005-0000-0000-0000A5000000}"/>
    <cellStyle name="20 % - Akzent2 2 2 4 6" xfId="29312" xr:uid="{00000000-0005-0000-0000-0000A5000000}"/>
    <cellStyle name="20 % - Akzent2 2 2 4 7" xfId="42803" xr:uid="{00000000-0005-0000-0000-0000A5000000}"/>
    <cellStyle name="20 % - Akzent2 2 2 5" xfId="3478" xr:uid="{00000000-0005-0000-0000-0000A6000000}"/>
    <cellStyle name="20 % - Akzent2 2 2 5 2" xfId="6839" xr:uid="{00000000-0005-0000-0000-0000A6000000}"/>
    <cellStyle name="20 % - Akzent2 2 2 5 2 2" xfId="20290" xr:uid="{00000000-0005-0000-0000-0000A6000000}"/>
    <cellStyle name="20 % - Akzent2 2 2 5 2 3" xfId="33774" xr:uid="{00000000-0005-0000-0000-0000A6000000}"/>
    <cellStyle name="20 % - Akzent2 2 2 5 2 4" xfId="47265" xr:uid="{00000000-0005-0000-0000-0000A6000000}"/>
    <cellStyle name="20 % - Akzent2 2 2 5 3" xfId="10195" xr:uid="{00000000-0005-0000-0000-0000A6000000}"/>
    <cellStyle name="20 % - Akzent2 2 2 5 3 2" xfId="23646" xr:uid="{00000000-0005-0000-0000-0000A6000000}"/>
    <cellStyle name="20 % - Akzent2 2 2 5 3 3" xfId="37130" xr:uid="{00000000-0005-0000-0000-0000A6000000}"/>
    <cellStyle name="20 % - Akzent2 2 2 5 3 4" xfId="50621" xr:uid="{00000000-0005-0000-0000-0000A6000000}"/>
    <cellStyle name="20 % - Akzent2 2 2 5 4" xfId="13551" xr:uid="{00000000-0005-0000-0000-0000A6000000}"/>
    <cellStyle name="20 % - Akzent2 2 2 5 4 2" xfId="27002" xr:uid="{00000000-0005-0000-0000-0000A6000000}"/>
    <cellStyle name="20 % - Akzent2 2 2 5 4 3" xfId="40486" xr:uid="{00000000-0005-0000-0000-0000A6000000}"/>
    <cellStyle name="20 % - Akzent2 2 2 5 4 4" xfId="53977" xr:uid="{00000000-0005-0000-0000-0000A6000000}"/>
    <cellStyle name="20 % - Akzent2 2 2 5 5" xfId="16933" xr:uid="{00000000-0005-0000-0000-0000A6000000}"/>
    <cellStyle name="20 % - Akzent2 2 2 5 6" xfId="30417" xr:uid="{00000000-0005-0000-0000-0000A6000000}"/>
    <cellStyle name="20 % - Akzent2 2 2 5 7" xfId="43908" xr:uid="{00000000-0005-0000-0000-0000A6000000}"/>
    <cellStyle name="20 % - Akzent2 2 2 6" xfId="4058" xr:uid="{00000000-0005-0000-0000-0000A7000000}"/>
    <cellStyle name="20 % - Akzent2 2 2 6 2" xfId="7415" xr:uid="{00000000-0005-0000-0000-0000A7000000}"/>
    <cellStyle name="20 % - Akzent2 2 2 6 2 2" xfId="20866" xr:uid="{00000000-0005-0000-0000-0000A7000000}"/>
    <cellStyle name="20 % - Akzent2 2 2 6 2 3" xfId="34350" xr:uid="{00000000-0005-0000-0000-0000A7000000}"/>
    <cellStyle name="20 % - Akzent2 2 2 6 2 4" xfId="47841" xr:uid="{00000000-0005-0000-0000-0000A7000000}"/>
    <cellStyle name="20 % - Akzent2 2 2 6 3" xfId="10771" xr:uid="{00000000-0005-0000-0000-0000A7000000}"/>
    <cellStyle name="20 % - Akzent2 2 2 6 3 2" xfId="24222" xr:uid="{00000000-0005-0000-0000-0000A7000000}"/>
    <cellStyle name="20 % - Akzent2 2 2 6 3 3" xfId="37706" xr:uid="{00000000-0005-0000-0000-0000A7000000}"/>
    <cellStyle name="20 % - Akzent2 2 2 6 3 4" xfId="51197" xr:uid="{00000000-0005-0000-0000-0000A7000000}"/>
    <cellStyle name="20 % - Akzent2 2 2 6 4" xfId="14127" xr:uid="{00000000-0005-0000-0000-0000A7000000}"/>
    <cellStyle name="20 % - Akzent2 2 2 6 4 2" xfId="27578" xr:uid="{00000000-0005-0000-0000-0000A7000000}"/>
    <cellStyle name="20 % - Akzent2 2 2 6 4 3" xfId="41062" xr:uid="{00000000-0005-0000-0000-0000A7000000}"/>
    <cellStyle name="20 % - Akzent2 2 2 6 4 4" xfId="54553" xr:uid="{00000000-0005-0000-0000-0000A7000000}"/>
    <cellStyle name="20 % - Akzent2 2 2 6 5" xfId="17509" xr:uid="{00000000-0005-0000-0000-0000A7000000}"/>
    <cellStyle name="20 % - Akzent2 2 2 6 6" xfId="30993" xr:uid="{00000000-0005-0000-0000-0000A7000000}"/>
    <cellStyle name="20 % - Akzent2 2 2 6 7" xfId="44484" xr:uid="{00000000-0005-0000-0000-0000A7000000}"/>
    <cellStyle name="20 % - Akzent2 2 2 7" xfId="4608" xr:uid="{00000000-0005-0000-0000-00009C000000}"/>
    <cellStyle name="20 % - Akzent2 2 2 7 2" xfId="18059" xr:uid="{00000000-0005-0000-0000-00009C000000}"/>
    <cellStyle name="20 % - Akzent2 2 2 7 3" xfId="31543" xr:uid="{00000000-0005-0000-0000-00009C000000}"/>
    <cellStyle name="20 % - Akzent2 2 2 7 4" xfId="45034" xr:uid="{00000000-0005-0000-0000-00009C000000}"/>
    <cellStyle name="20 % - Akzent2 2 2 8" xfId="7964" xr:uid="{00000000-0005-0000-0000-00009C000000}"/>
    <cellStyle name="20 % - Akzent2 2 2 8 2" xfId="21415" xr:uid="{00000000-0005-0000-0000-00009C000000}"/>
    <cellStyle name="20 % - Akzent2 2 2 8 3" xfId="34899" xr:uid="{00000000-0005-0000-0000-00009C000000}"/>
    <cellStyle name="20 % - Akzent2 2 2 8 4" xfId="48390" xr:uid="{00000000-0005-0000-0000-00009C000000}"/>
    <cellStyle name="20 % - Akzent2 2 2 9" xfId="11320" xr:uid="{00000000-0005-0000-0000-00009C000000}"/>
    <cellStyle name="20 % - Akzent2 2 2 9 2" xfId="24771" xr:uid="{00000000-0005-0000-0000-00009C000000}"/>
    <cellStyle name="20 % - Akzent2 2 2 9 3" xfId="38255" xr:uid="{00000000-0005-0000-0000-00009C000000}"/>
    <cellStyle name="20 % - Akzent2 2 2 9 4" xfId="51746" xr:uid="{00000000-0005-0000-0000-00009C000000}"/>
    <cellStyle name="20 % - Akzent2 2 3" xfId="1311" xr:uid="{00000000-0005-0000-0000-0000A8000000}"/>
    <cellStyle name="20 % - Akzent2 2 3 10" xfId="14787" xr:uid="{00000000-0005-0000-0000-0000A8000000}"/>
    <cellStyle name="20 % - Akzent2 2 3 11" xfId="28270" xr:uid="{00000000-0005-0000-0000-0000A8000000}"/>
    <cellStyle name="20 % - Akzent2 2 3 12" xfId="41761" xr:uid="{00000000-0005-0000-0000-0000A8000000}"/>
    <cellStyle name="20 % - Akzent2 2 3 2" xfId="1551" xr:uid="{00000000-0005-0000-0000-0000A9000000}"/>
    <cellStyle name="20 % - Akzent2 2 3 2 10" xfId="28520" xr:uid="{00000000-0005-0000-0000-0000A9000000}"/>
    <cellStyle name="20 % - Akzent2 2 3 2 11" xfId="42011" xr:uid="{00000000-0005-0000-0000-0000A9000000}"/>
    <cellStyle name="20 % - Akzent2 2 3 2 2" xfId="2128" xr:uid="{00000000-0005-0000-0000-0000AA000000}"/>
    <cellStyle name="20 % - Akzent2 2 3 2 2 2" xfId="3269" xr:uid="{00000000-0005-0000-0000-0000AB000000}"/>
    <cellStyle name="20 % - Akzent2 2 3 2 2 2 2" xfId="6630" xr:uid="{00000000-0005-0000-0000-0000AB000000}"/>
    <cellStyle name="20 % - Akzent2 2 3 2 2 2 2 2" xfId="20081" xr:uid="{00000000-0005-0000-0000-0000AB000000}"/>
    <cellStyle name="20 % - Akzent2 2 3 2 2 2 2 3" xfId="33565" xr:uid="{00000000-0005-0000-0000-0000AB000000}"/>
    <cellStyle name="20 % - Akzent2 2 3 2 2 2 2 4" xfId="47056" xr:uid="{00000000-0005-0000-0000-0000AB000000}"/>
    <cellStyle name="20 % - Akzent2 2 3 2 2 2 3" xfId="9986" xr:uid="{00000000-0005-0000-0000-0000AB000000}"/>
    <cellStyle name="20 % - Akzent2 2 3 2 2 2 3 2" xfId="23437" xr:uid="{00000000-0005-0000-0000-0000AB000000}"/>
    <cellStyle name="20 % - Akzent2 2 3 2 2 2 3 3" xfId="36921" xr:uid="{00000000-0005-0000-0000-0000AB000000}"/>
    <cellStyle name="20 % - Akzent2 2 3 2 2 2 3 4" xfId="50412" xr:uid="{00000000-0005-0000-0000-0000AB000000}"/>
    <cellStyle name="20 % - Akzent2 2 3 2 2 2 4" xfId="13342" xr:uid="{00000000-0005-0000-0000-0000AB000000}"/>
    <cellStyle name="20 % - Akzent2 2 3 2 2 2 4 2" xfId="26793" xr:uid="{00000000-0005-0000-0000-0000AB000000}"/>
    <cellStyle name="20 % - Akzent2 2 3 2 2 2 4 3" xfId="40277" xr:uid="{00000000-0005-0000-0000-0000AB000000}"/>
    <cellStyle name="20 % - Akzent2 2 3 2 2 2 4 4" xfId="53768" xr:uid="{00000000-0005-0000-0000-0000AB000000}"/>
    <cellStyle name="20 % - Akzent2 2 3 2 2 2 5" xfId="16724" xr:uid="{00000000-0005-0000-0000-0000AB000000}"/>
    <cellStyle name="20 % - Akzent2 2 3 2 2 2 6" xfId="30208" xr:uid="{00000000-0005-0000-0000-0000AB000000}"/>
    <cellStyle name="20 % - Akzent2 2 3 2 2 2 7" xfId="43699" xr:uid="{00000000-0005-0000-0000-0000AB000000}"/>
    <cellStyle name="20 % - Akzent2 2 3 2 2 3" xfId="5503" xr:uid="{00000000-0005-0000-0000-0000AA000000}"/>
    <cellStyle name="20 % - Akzent2 2 3 2 2 3 2" xfId="18954" xr:uid="{00000000-0005-0000-0000-0000AA000000}"/>
    <cellStyle name="20 % - Akzent2 2 3 2 2 3 3" xfId="32438" xr:uid="{00000000-0005-0000-0000-0000AA000000}"/>
    <cellStyle name="20 % - Akzent2 2 3 2 2 3 4" xfId="45929" xr:uid="{00000000-0005-0000-0000-0000AA000000}"/>
    <cellStyle name="20 % - Akzent2 2 3 2 2 4" xfId="8859" xr:uid="{00000000-0005-0000-0000-0000AA000000}"/>
    <cellStyle name="20 % - Akzent2 2 3 2 2 4 2" xfId="22310" xr:uid="{00000000-0005-0000-0000-0000AA000000}"/>
    <cellStyle name="20 % - Akzent2 2 3 2 2 4 3" xfId="35794" xr:uid="{00000000-0005-0000-0000-0000AA000000}"/>
    <cellStyle name="20 % - Akzent2 2 3 2 2 4 4" xfId="49285" xr:uid="{00000000-0005-0000-0000-0000AA000000}"/>
    <cellStyle name="20 % - Akzent2 2 3 2 2 5" xfId="12215" xr:uid="{00000000-0005-0000-0000-0000AA000000}"/>
    <cellStyle name="20 % - Akzent2 2 3 2 2 5 2" xfId="25666" xr:uid="{00000000-0005-0000-0000-0000AA000000}"/>
    <cellStyle name="20 % - Akzent2 2 3 2 2 5 3" xfId="39150" xr:uid="{00000000-0005-0000-0000-0000AA000000}"/>
    <cellStyle name="20 % - Akzent2 2 3 2 2 5 4" xfId="52641" xr:uid="{00000000-0005-0000-0000-0000AA000000}"/>
    <cellStyle name="20 % - Akzent2 2 3 2 2 6" xfId="15597" xr:uid="{00000000-0005-0000-0000-0000AA000000}"/>
    <cellStyle name="20 % - Akzent2 2 3 2 2 7" xfId="29081" xr:uid="{00000000-0005-0000-0000-0000AA000000}"/>
    <cellStyle name="20 % - Akzent2 2 3 2 2 8" xfId="42572" xr:uid="{00000000-0005-0000-0000-0000AA000000}"/>
    <cellStyle name="20 % - Akzent2 2 3 2 3" xfId="2709" xr:uid="{00000000-0005-0000-0000-0000AC000000}"/>
    <cellStyle name="20 % - Akzent2 2 3 2 3 2" xfId="6070" xr:uid="{00000000-0005-0000-0000-0000AC000000}"/>
    <cellStyle name="20 % - Akzent2 2 3 2 3 2 2" xfId="19521" xr:uid="{00000000-0005-0000-0000-0000AC000000}"/>
    <cellStyle name="20 % - Akzent2 2 3 2 3 2 3" xfId="33005" xr:uid="{00000000-0005-0000-0000-0000AC000000}"/>
    <cellStyle name="20 % - Akzent2 2 3 2 3 2 4" xfId="46496" xr:uid="{00000000-0005-0000-0000-0000AC000000}"/>
    <cellStyle name="20 % - Akzent2 2 3 2 3 3" xfId="9426" xr:uid="{00000000-0005-0000-0000-0000AC000000}"/>
    <cellStyle name="20 % - Akzent2 2 3 2 3 3 2" xfId="22877" xr:uid="{00000000-0005-0000-0000-0000AC000000}"/>
    <cellStyle name="20 % - Akzent2 2 3 2 3 3 3" xfId="36361" xr:uid="{00000000-0005-0000-0000-0000AC000000}"/>
    <cellStyle name="20 % - Akzent2 2 3 2 3 3 4" xfId="49852" xr:uid="{00000000-0005-0000-0000-0000AC000000}"/>
    <cellStyle name="20 % - Akzent2 2 3 2 3 4" xfId="12782" xr:uid="{00000000-0005-0000-0000-0000AC000000}"/>
    <cellStyle name="20 % - Akzent2 2 3 2 3 4 2" xfId="26233" xr:uid="{00000000-0005-0000-0000-0000AC000000}"/>
    <cellStyle name="20 % - Akzent2 2 3 2 3 4 3" xfId="39717" xr:uid="{00000000-0005-0000-0000-0000AC000000}"/>
    <cellStyle name="20 % - Akzent2 2 3 2 3 4 4" xfId="53208" xr:uid="{00000000-0005-0000-0000-0000AC000000}"/>
    <cellStyle name="20 % - Akzent2 2 3 2 3 5" xfId="16164" xr:uid="{00000000-0005-0000-0000-0000AC000000}"/>
    <cellStyle name="20 % - Akzent2 2 3 2 3 6" xfId="29648" xr:uid="{00000000-0005-0000-0000-0000AC000000}"/>
    <cellStyle name="20 % - Akzent2 2 3 2 3 7" xfId="43139" xr:uid="{00000000-0005-0000-0000-0000AC000000}"/>
    <cellStyle name="20 % - Akzent2 2 3 2 4" xfId="3814" xr:uid="{00000000-0005-0000-0000-0000AD000000}"/>
    <cellStyle name="20 % - Akzent2 2 3 2 4 2" xfId="7175" xr:uid="{00000000-0005-0000-0000-0000AD000000}"/>
    <cellStyle name="20 % - Akzent2 2 3 2 4 2 2" xfId="20626" xr:uid="{00000000-0005-0000-0000-0000AD000000}"/>
    <cellStyle name="20 % - Akzent2 2 3 2 4 2 3" xfId="34110" xr:uid="{00000000-0005-0000-0000-0000AD000000}"/>
    <cellStyle name="20 % - Akzent2 2 3 2 4 2 4" xfId="47601" xr:uid="{00000000-0005-0000-0000-0000AD000000}"/>
    <cellStyle name="20 % - Akzent2 2 3 2 4 3" xfId="10531" xr:uid="{00000000-0005-0000-0000-0000AD000000}"/>
    <cellStyle name="20 % - Akzent2 2 3 2 4 3 2" xfId="23982" xr:uid="{00000000-0005-0000-0000-0000AD000000}"/>
    <cellStyle name="20 % - Akzent2 2 3 2 4 3 3" xfId="37466" xr:uid="{00000000-0005-0000-0000-0000AD000000}"/>
    <cellStyle name="20 % - Akzent2 2 3 2 4 3 4" xfId="50957" xr:uid="{00000000-0005-0000-0000-0000AD000000}"/>
    <cellStyle name="20 % - Akzent2 2 3 2 4 4" xfId="13887" xr:uid="{00000000-0005-0000-0000-0000AD000000}"/>
    <cellStyle name="20 % - Akzent2 2 3 2 4 4 2" xfId="27338" xr:uid="{00000000-0005-0000-0000-0000AD000000}"/>
    <cellStyle name="20 % - Akzent2 2 3 2 4 4 3" xfId="40822" xr:uid="{00000000-0005-0000-0000-0000AD000000}"/>
    <cellStyle name="20 % - Akzent2 2 3 2 4 4 4" xfId="54313" xr:uid="{00000000-0005-0000-0000-0000AD000000}"/>
    <cellStyle name="20 % - Akzent2 2 3 2 4 5" xfId="17269" xr:uid="{00000000-0005-0000-0000-0000AD000000}"/>
    <cellStyle name="20 % - Akzent2 2 3 2 4 6" xfId="30753" xr:uid="{00000000-0005-0000-0000-0000AD000000}"/>
    <cellStyle name="20 % - Akzent2 2 3 2 4 7" xfId="44244" xr:uid="{00000000-0005-0000-0000-0000AD000000}"/>
    <cellStyle name="20 % - Akzent2 2 3 2 5" xfId="4394" xr:uid="{00000000-0005-0000-0000-0000AE000000}"/>
    <cellStyle name="20 % - Akzent2 2 3 2 5 2" xfId="7751" xr:uid="{00000000-0005-0000-0000-0000AE000000}"/>
    <cellStyle name="20 % - Akzent2 2 3 2 5 2 2" xfId="21202" xr:uid="{00000000-0005-0000-0000-0000AE000000}"/>
    <cellStyle name="20 % - Akzent2 2 3 2 5 2 3" xfId="34686" xr:uid="{00000000-0005-0000-0000-0000AE000000}"/>
    <cellStyle name="20 % - Akzent2 2 3 2 5 2 4" xfId="48177" xr:uid="{00000000-0005-0000-0000-0000AE000000}"/>
    <cellStyle name="20 % - Akzent2 2 3 2 5 3" xfId="11107" xr:uid="{00000000-0005-0000-0000-0000AE000000}"/>
    <cellStyle name="20 % - Akzent2 2 3 2 5 3 2" xfId="24558" xr:uid="{00000000-0005-0000-0000-0000AE000000}"/>
    <cellStyle name="20 % - Akzent2 2 3 2 5 3 3" xfId="38042" xr:uid="{00000000-0005-0000-0000-0000AE000000}"/>
    <cellStyle name="20 % - Akzent2 2 3 2 5 3 4" xfId="51533" xr:uid="{00000000-0005-0000-0000-0000AE000000}"/>
    <cellStyle name="20 % - Akzent2 2 3 2 5 4" xfId="14463" xr:uid="{00000000-0005-0000-0000-0000AE000000}"/>
    <cellStyle name="20 % - Akzent2 2 3 2 5 4 2" xfId="27914" xr:uid="{00000000-0005-0000-0000-0000AE000000}"/>
    <cellStyle name="20 % - Akzent2 2 3 2 5 4 3" xfId="41398" xr:uid="{00000000-0005-0000-0000-0000AE000000}"/>
    <cellStyle name="20 % - Akzent2 2 3 2 5 4 4" xfId="54889" xr:uid="{00000000-0005-0000-0000-0000AE000000}"/>
    <cellStyle name="20 % - Akzent2 2 3 2 5 5" xfId="17845" xr:uid="{00000000-0005-0000-0000-0000AE000000}"/>
    <cellStyle name="20 % - Akzent2 2 3 2 5 6" xfId="31329" xr:uid="{00000000-0005-0000-0000-0000AE000000}"/>
    <cellStyle name="20 % - Akzent2 2 3 2 5 7" xfId="44820" xr:uid="{00000000-0005-0000-0000-0000AE000000}"/>
    <cellStyle name="20 % - Akzent2 2 3 2 6" xfId="4944" xr:uid="{00000000-0005-0000-0000-0000A9000000}"/>
    <cellStyle name="20 % - Akzent2 2 3 2 6 2" xfId="18395" xr:uid="{00000000-0005-0000-0000-0000A9000000}"/>
    <cellStyle name="20 % - Akzent2 2 3 2 6 3" xfId="31879" xr:uid="{00000000-0005-0000-0000-0000A9000000}"/>
    <cellStyle name="20 % - Akzent2 2 3 2 6 4" xfId="45370" xr:uid="{00000000-0005-0000-0000-0000A9000000}"/>
    <cellStyle name="20 % - Akzent2 2 3 2 7" xfId="8300" xr:uid="{00000000-0005-0000-0000-0000A9000000}"/>
    <cellStyle name="20 % - Akzent2 2 3 2 7 2" xfId="21751" xr:uid="{00000000-0005-0000-0000-0000A9000000}"/>
    <cellStyle name="20 % - Akzent2 2 3 2 7 3" xfId="35235" xr:uid="{00000000-0005-0000-0000-0000A9000000}"/>
    <cellStyle name="20 % - Akzent2 2 3 2 7 4" xfId="48726" xr:uid="{00000000-0005-0000-0000-0000A9000000}"/>
    <cellStyle name="20 % - Akzent2 2 3 2 8" xfId="11656" xr:uid="{00000000-0005-0000-0000-0000A9000000}"/>
    <cellStyle name="20 % - Akzent2 2 3 2 8 2" xfId="25107" xr:uid="{00000000-0005-0000-0000-0000A9000000}"/>
    <cellStyle name="20 % - Akzent2 2 3 2 8 3" xfId="38591" xr:uid="{00000000-0005-0000-0000-0000A9000000}"/>
    <cellStyle name="20 % - Akzent2 2 3 2 8 4" xfId="52082" xr:uid="{00000000-0005-0000-0000-0000A9000000}"/>
    <cellStyle name="20 % - Akzent2 2 3 2 9" xfId="15037" xr:uid="{00000000-0005-0000-0000-0000A9000000}"/>
    <cellStyle name="20 % - Akzent2 2 3 3" xfId="1879" xr:uid="{00000000-0005-0000-0000-0000AF000000}"/>
    <cellStyle name="20 % - Akzent2 2 3 3 2" xfId="3019" xr:uid="{00000000-0005-0000-0000-0000B0000000}"/>
    <cellStyle name="20 % - Akzent2 2 3 3 2 2" xfId="6380" xr:uid="{00000000-0005-0000-0000-0000B0000000}"/>
    <cellStyle name="20 % - Akzent2 2 3 3 2 2 2" xfId="19831" xr:uid="{00000000-0005-0000-0000-0000B0000000}"/>
    <cellStyle name="20 % - Akzent2 2 3 3 2 2 3" xfId="33315" xr:uid="{00000000-0005-0000-0000-0000B0000000}"/>
    <cellStyle name="20 % - Akzent2 2 3 3 2 2 4" xfId="46806" xr:uid="{00000000-0005-0000-0000-0000B0000000}"/>
    <cellStyle name="20 % - Akzent2 2 3 3 2 3" xfId="9736" xr:uid="{00000000-0005-0000-0000-0000B0000000}"/>
    <cellStyle name="20 % - Akzent2 2 3 3 2 3 2" xfId="23187" xr:uid="{00000000-0005-0000-0000-0000B0000000}"/>
    <cellStyle name="20 % - Akzent2 2 3 3 2 3 3" xfId="36671" xr:uid="{00000000-0005-0000-0000-0000B0000000}"/>
    <cellStyle name="20 % - Akzent2 2 3 3 2 3 4" xfId="50162" xr:uid="{00000000-0005-0000-0000-0000B0000000}"/>
    <cellStyle name="20 % - Akzent2 2 3 3 2 4" xfId="13092" xr:uid="{00000000-0005-0000-0000-0000B0000000}"/>
    <cellStyle name="20 % - Akzent2 2 3 3 2 4 2" xfId="26543" xr:uid="{00000000-0005-0000-0000-0000B0000000}"/>
    <cellStyle name="20 % - Akzent2 2 3 3 2 4 3" xfId="40027" xr:uid="{00000000-0005-0000-0000-0000B0000000}"/>
    <cellStyle name="20 % - Akzent2 2 3 3 2 4 4" xfId="53518" xr:uid="{00000000-0005-0000-0000-0000B0000000}"/>
    <cellStyle name="20 % - Akzent2 2 3 3 2 5" xfId="16474" xr:uid="{00000000-0005-0000-0000-0000B0000000}"/>
    <cellStyle name="20 % - Akzent2 2 3 3 2 6" xfId="29958" xr:uid="{00000000-0005-0000-0000-0000B0000000}"/>
    <cellStyle name="20 % - Akzent2 2 3 3 2 7" xfId="43449" xr:uid="{00000000-0005-0000-0000-0000B0000000}"/>
    <cellStyle name="20 % - Akzent2 2 3 3 3" xfId="5253" xr:uid="{00000000-0005-0000-0000-0000AF000000}"/>
    <cellStyle name="20 % - Akzent2 2 3 3 3 2" xfId="18704" xr:uid="{00000000-0005-0000-0000-0000AF000000}"/>
    <cellStyle name="20 % - Akzent2 2 3 3 3 3" xfId="32188" xr:uid="{00000000-0005-0000-0000-0000AF000000}"/>
    <cellStyle name="20 % - Akzent2 2 3 3 3 4" xfId="45679" xr:uid="{00000000-0005-0000-0000-0000AF000000}"/>
    <cellStyle name="20 % - Akzent2 2 3 3 4" xfId="8609" xr:uid="{00000000-0005-0000-0000-0000AF000000}"/>
    <cellStyle name="20 % - Akzent2 2 3 3 4 2" xfId="22060" xr:uid="{00000000-0005-0000-0000-0000AF000000}"/>
    <cellStyle name="20 % - Akzent2 2 3 3 4 3" xfId="35544" xr:uid="{00000000-0005-0000-0000-0000AF000000}"/>
    <cellStyle name="20 % - Akzent2 2 3 3 4 4" xfId="49035" xr:uid="{00000000-0005-0000-0000-0000AF000000}"/>
    <cellStyle name="20 % - Akzent2 2 3 3 5" xfId="11965" xr:uid="{00000000-0005-0000-0000-0000AF000000}"/>
    <cellStyle name="20 % - Akzent2 2 3 3 5 2" xfId="25416" xr:uid="{00000000-0005-0000-0000-0000AF000000}"/>
    <cellStyle name="20 % - Akzent2 2 3 3 5 3" xfId="38900" xr:uid="{00000000-0005-0000-0000-0000AF000000}"/>
    <cellStyle name="20 % - Akzent2 2 3 3 5 4" xfId="52391" xr:uid="{00000000-0005-0000-0000-0000AF000000}"/>
    <cellStyle name="20 % - Akzent2 2 3 3 6" xfId="15347" xr:uid="{00000000-0005-0000-0000-0000AF000000}"/>
    <cellStyle name="20 % - Akzent2 2 3 3 7" xfId="28831" xr:uid="{00000000-0005-0000-0000-0000AF000000}"/>
    <cellStyle name="20 % - Akzent2 2 3 3 8" xfId="42322" xr:uid="{00000000-0005-0000-0000-0000AF000000}"/>
    <cellStyle name="20 % - Akzent2 2 3 4" xfId="2458" xr:uid="{00000000-0005-0000-0000-0000B1000000}"/>
    <cellStyle name="20 % - Akzent2 2 3 4 2" xfId="5820" xr:uid="{00000000-0005-0000-0000-0000B1000000}"/>
    <cellStyle name="20 % - Akzent2 2 3 4 2 2" xfId="19271" xr:uid="{00000000-0005-0000-0000-0000B1000000}"/>
    <cellStyle name="20 % - Akzent2 2 3 4 2 3" xfId="32755" xr:uid="{00000000-0005-0000-0000-0000B1000000}"/>
    <cellStyle name="20 % - Akzent2 2 3 4 2 4" xfId="46246" xr:uid="{00000000-0005-0000-0000-0000B1000000}"/>
    <cellStyle name="20 % - Akzent2 2 3 4 3" xfId="9176" xr:uid="{00000000-0005-0000-0000-0000B1000000}"/>
    <cellStyle name="20 % - Akzent2 2 3 4 3 2" xfId="22627" xr:uid="{00000000-0005-0000-0000-0000B1000000}"/>
    <cellStyle name="20 % - Akzent2 2 3 4 3 3" xfId="36111" xr:uid="{00000000-0005-0000-0000-0000B1000000}"/>
    <cellStyle name="20 % - Akzent2 2 3 4 3 4" xfId="49602" xr:uid="{00000000-0005-0000-0000-0000B1000000}"/>
    <cellStyle name="20 % - Akzent2 2 3 4 4" xfId="12532" xr:uid="{00000000-0005-0000-0000-0000B1000000}"/>
    <cellStyle name="20 % - Akzent2 2 3 4 4 2" xfId="25983" xr:uid="{00000000-0005-0000-0000-0000B1000000}"/>
    <cellStyle name="20 % - Akzent2 2 3 4 4 3" xfId="39467" xr:uid="{00000000-0005-0000-0000-0000B1000000}"/>
    <cellStyle name="20 % - Akzent2 2 3 4 4 4" xfId="52958" xr:uid="{00000000-0005-0000-0000-0000B1000000}"/>
    <cellStyle name="20 % - Akzent2 2 3 4 5" xfId="15914" xr:uid="{00000000-0005-0000-0000-0000B1000000}"/>
    <cellStyle name="20 % - Akzent2 2 3 4 6" xfId="29398" xr:uid="{00000000-0005-0000-0000-0000B1000000}"/>
    <cellStyle name="20 % - Akzent2 2 3 4 7" xfId="42889" xr:uid="{00000000-0005-0000-0000-0000B1000000}"/>
    <cellStyle name="20 % - Akzent2 2 3 5" xfId="3564" xr:uid="{00000000-0005-0000-0000-0000B2000000}"/>
    <cellStyle name="20 % - Akzent2 2 3 5 2" xfId="6925" xr:uid="{00000000-0005-0000-0000-0000B2000000}"/>
    <cellStyle name="20 % - Akzent2 2 3 5 2 2" xfId="20376" xr:uid="{00000000-0005-0000-0000-0000B2000000}"/>
    <cellStyle name="20 % - Akzent2 2 3 5 2 3" xfId="33860" xr:uid="{00000000-0005-0000-0000-0000B2000000}"/>
    <cellStyle name="20 % - Akzent2 2 3 5 2 4" xfId="47351" xr:uid="{00000000-0005-0000-0000-0000B2000000}"/>
    <cellStyle name="20 % - Akzent2 2 3 5 3" xfId="10281" xr:uid="{00000000-0005-0000-0000-0000B2000000}"/>
    <cellStyle name="20 % - Akzent2 2 3 5 3 2" xfId="23732" xr:uid="{00000000-0005-0000-0000-0000B2000000}"/>
    <cellStyle name="20 % - Akzent2 2 3 5 3 3" xfId="37216" xr:uid="{00000000-0005-0000-0000-0000B2000000}"/>
    <cellStyle name="20 % - Akzent2 2 3 5 3 4" xfId="50707" xr:uid="{00000000-0005-0000-0000-0000B2000000}"/>
    <cellStyle name="20 % - Akzent2 2 3 5 4" xfId="13637" xr:uid="{00000000-0005-0000-0000-0000B2000000}"/>
    <cellStyle name="20 % - Akzent2 2 3 5 4 2" xfId="27088" xr:uid="{00000000-0005-0000-0000-0000B2000000}"/>
    <cellStyle name="20 % - Akzent2 2 3 5 4 3" xfId="40572" xr:uid="{00000000-0005-0000-0000-0000B2000000}"/>
    <cellStyle name="20 % - Akzent2 2 3 5 4 4" xfId="54063" xr:uid="{00000000-0005-0000-0000-0000B2000000}"/>
    <cellStyle name="20 % - Akzent2 2 3 5 5" xfId="17019" xr:uid="{00000000-0005-0000-0000-0000B2000000}"/>
    <cellStyle name="20 % - Akzent2 2 3 5 6" xfId="30503" xr:uid="{00000000-0005-0000-0000-0000B2000000}"/>
    <cellStyle name="20 % - Akzent2 2 3 5 7" xfId="43994" xr:uid="{00000000-0005-0000-0000-0000B2000000}"/>
    <cellStyle name="20 % - Akzent2 2 3 6" xfId="4144" xr:uid="{00000000-0005-0000-0000-0000B3000000}"/>
    <cellStyle name="20 % - Akzent2 2 3 6 2" xfId="7501" xr:uid="{00000000-0005-0000-0000-0000B3000000}"/>
    <cellStyle name="20 % - Akzent2 2 3 6 2 2" xfId="20952" xr:uid="{00000000-0005-0000-0000-0000B3000000}"/>
    <cellStyle name="20 % - Akzent2 2 3 6 2 3" xfId="34436" xr:uid="{00000000-0005-0000-0000-0000B3000000}"/>
    <cellStyle name="20 % - Akzent2 2 3 6 2 4" xfId="47927" xr:uid="{00000000-0005-0000-0000-0000B3000000}"/>
    <cellStyle name="20 % - Akzent2 2 3 6 3" xfId="10857" xr:uid="{00000000-0005-0000-0000-0000B3000000}"/>
    <cellStyle name="20 % - Akzent2 2 3 6 3 2" xfId="24308" xr:uid="{00000000-0005-0000-0000-0000B3000000}"/>
    <cellStyle name="20 % - Akzent2 2 3 6 3 3" xfId="37792" xr:uid="{00000000-0005-0000-0000-0000B3000000}"/>
    <cellStyle name="20 % - Akzent2 2 3 6 3 4" xfId="51283" xr:uid="{00000000-0005-0000-0000-0000B3000000}"/>
    <cellStyle name="20 % - Akzent2 2 3 6 4" xfId="14213" xr:uid="{00000000-0005-0000-0000-0000B3000000}"/>
    <cellStyle name="20 % - Akzent2 2 3 6 4 2" xfId="27664" xr:uid="{00000000-0005-0000-0000-0000B3000000}"/>
    <cellStyle name="20 % - Akzent2 2 3 6 4 3" xfId="41148" xr:uid="{00000000-0005-0000-0000-0000B3000000}"/>
    <cellStyle name="20 % - Akzent2 2 3 6 4 4" xfId="54639" xr:uid="{00000000-0005-0000-0000-0000B3000000}"/>
    <cellStyle name="20 % - Akzent2 2 3 6 5" xfId="17595" xr:uid="{00000000-0005-0000-0000-0000B3000000}"/>
    <cellStyle name="20 % - Akzent2 2 3 6 6" xfId="31079" xr:uid="{00000000-0005-0000-0000-0000B3000000}"/>
    <cellStyle name="20 % - Akzent2 2 3 6 7" xfId="44570" xr:uid="{00000000-0005-0000-0000-0000B3000000}"/>
    <cellStyle name="20 % - Akzent2 2 3 7" xfId="4694" xr:uid="{00000000-0005-0000-0000-0000A8000000}"/>
    <cellStyle name="20 % - Akzent2 2 3 7 2" xfId="18145" xr:uid="{00000000-0005-0000-0000-0000A8000000}"/>
    <cellStyle name="20 % - Akzent2 2 3 7 3" xfId="31629" xr:uid="{00000000-0005-0000-0000-0000A8000000}"/>
    <cellStyle name="20 % - Akzent2 2 3 7 4" xfId="45120" xr:uid="{00000000-0005-0000-0000-0000A8000000}"/>
    <cellStyle name="20 % - Akzent2 2 3 8" xfId="8050" xr:uid="{00000000-0005-0000-0000-0000A8000000}"/>
    <cellStyle name="20 % - Akzent2 2 3 8 2" xfId="21501" xr:uid="{00000000-0005-0000-0000-0000A8000000}"/>
    <cellStyle name="20 % - Akzent2 2 3 8 3" xfId="34985" xr:uid="{00000000-0005-0000-0000-0000A8000000}"/>
    <cellStyle name="20 % - Akzent2 2 3 8 4" xfId="48476" xr:uid="{00000000-0005-0000-0000-0000A8000000}"/>
    <cellStyle name="20 % - Akzent2 2 3 9" xfId="11406" xr:uid="{00000000-0005-0000-0000-0000A8000000}"/>
    <cellStyle name="20 % - Akzent2 2 3 9 2" xfId="24857" xr:uid="{00000000-0005-0000-0000-0000A8000000}"/>
    <cellStyle name="20 % - Akzent2 2 3 9 3" xfId="38341" xr:uid="{00000000-0005-0000-0000-0000A8000000}"/>
    <cellStyle name="20 % - Akzent2 2 3 9 4" xfId="51832" xr:uid="{00000000-0005-0000-0000-0000A8000000}"/>
    <cellStyle name="20 % - Akzent2 2 4" xfId="1369" xr:uid="{00000000-0005-0000-0000-0000B4000000}"/>
    <cellStyle name="20 % - Akzent2 2 4 10" xfId="28333" xr:uid="{00000000-0005-0000-0000-0000B4000000}"/>
    <cellStyle name="20 % - Akzent2 2 4 11" xfId="41824" xr:uid="{00000000-0005-0000-0000-0000B4000000}"/>
    <cellStyle name="20 % - Akzent2 2 4 2" xfId="1942" xr:uid="{00000000-0005-0000-0000-0000B5000000}"/>
    <cellStyle name="20 % - Akzent2 2 4 2 2" xfId="3082" xr:uid="{00000000-0005-0000-0000-0000B6000000}"/>
    <cellStyle name="20 % - Akzent2 2 4 2 2 2" xfId="6443" xr:uid="{00000000-0005-0000-0000-0000B6000000}"/>
    <cellStyle name="20 % - Akzent2 2 4 2 2 2 2" xfId="19894" xr:uid="{00000000-0005-0000-0000-0000B6000000}"/>
    <cellStyle name="20 % - Akzent2 2 4 2 2 2 3" xfId="33378" xr:uid="{00000000-0005-0000-0000-0000B6000000}"/>
    <cellStyle name="20 % - Akzent2 2 4 2 2 2 4" xfId="46869" xr:uid="{00000000-0005-0000-0000-0000B6000000}"/>
    <cellStyle name="20 % - Akzent2 2 4 2 2 3" xfId="9799" xr:uid="{00000000-0005-0000-0000-0000B6000000}"/>
    <cellStyle name="20 % - Akzent2 2 4 2 2 3 2" xfId="23250" xr:uid="{00000000-0005-0000-0000-0000B6000000}"/>
    <cellStyle name="20 % - Akzent2 2 4 2 2 3 3" xfId="36734" xr:uid="{00000000-0005-0000-0000-0000B6000000}"/>
    <cellStyle name="20 % - Akzent2 2 4 2 2 3 4" xfId="50225" xr:uid="{00000000-0005-0000-0000-0000B6000000}"/>
    <cellStyle name="20 % - Akzent2 2 4 2 2 4" xfId="13155" xr:uid="{00000000-0005-0000-0000-0000B6000000}"/>
    <cellStyle name="20 % - Akzent2 2 4 2 2 4 2" xfId="26606" xr:uid="{00000000-0005-0000-0000-0000B6000000}"/>
    <cellStyle name="20 % - Akzent2 2 4 2 2 4 3" xfId="40090" xr:uid="{00000000-0005-0000-0000-0000B6000000}"/>
    <cellStyle name="20 % - Akzent2 2 4 2 2 4 4" xfId="53581" xr:uid="{00000000-0005-0000-0000-0000B6000000}"/>
    <cellStyle name="20 % - Akzent2 2 4 2 2 5" xfId="16537" xr:uid="{00000000-0005-0000-0000-0000B6000000}"/>
    <cellStyle name="20 % - Akzent2 2 4 2 2 6" xfId="30021" xr:uid="{00000000-0005-0000-0000-0000B6000000}"/>
    <cellStyle name="20 % - Akzent2 2 4 2 2 7" xfId="43512" xr:uid="{00000000-0005-0000-0000-0000B6000000}"/>
    <cellStyle name="20 % - Akzent2 2 4 2 3" xfId="5316" xr:uid="{00000000-0005-0000-0000-0000B5000000}"/>
    <cellStyle name="20 % - Akzent2 2 4 2 3 2" xfId="18767" xr:uid="{00000000-0005-0000-0000-0000B5000000}"/>
    <cellStyle name="20 % - Akzent2 2 4 2 3 3" xfId="32251" xr:uid="{00000000-0005-0000-0000-0000B5000000}"/>
    <cellStyle name="20 % - Akzent2 2 4 2 3 4" xfId="45742" xr:uid="{00000000-0005-0000-0000-0000B5000000}"/>
    <cellStyle name="20 % - Akzent2 2 4 2 4" xfId="8672" xr:uid="{00000000-0005-0000-0000-0000B5000000}"/>
    <cellStyle name="20 % - Akzent2 2 4 2 4 2" xfId="22123" xr:uid="{00000000-0005-0000-0000-0000B5000000}"/>
    <cellStyle name="20 % - Akzent2 2 4 2 4 3" xfId="35607" xr:uid="{00000000-0005-0000-0000-0000B5000000}"/>
    <cellStyle name="20 % - Akzent2 2 4 2 4 4" xfId="49098" xr:uid="{00000000-0005-0000-0000-0000B5000000}"/>
    <cellStyle name="20 % - Akzent2 2 4 2 5" xfId="12028" xr:uid="{00000000-0005-0000-0000-0000B5000000}"/>
    <cellStyle name="20 % - Akzent2 2 4 2 5 2" xfId="25479" xr:uid="{00000000-0005-0000-0000-0000B5000000}"/>
    <cellStyle name="20 % - Akzent2 2 4 2 5 3" xfId="38963" xr:uid="{00000000-0005-0000-0000-0000B5000000}"/>
    <cellStyle name="20 % - Akzent2 2 4 2 5 4" xfId="52454" xr:uid="{00000000-0005-0000-0000-0000B5000000}"/>
    <cellStyle name="20 % - Akzent2 2 4 2 6" xfId="15410" xr:uid="{00000000-0005-0000-0000-0000B5000000}"/>
    <cellStyle name="20 % - Akzent2 2 4 2 7" xfId="28894" xr:uid="{00000000-0005-0000-0000-0000B5000000}"/>
    <cellStyle name="20 % - Akzent2 2 4 2 8" xfId="42385" xr:uid="{00000000-0005-0000-0000-0000B5000000}"/>
    <cellStyle name="20 % - Akzent2 2 4 3" xfId="2522" xr:uid="{00000000-0005-0000-0000-0000B7000000}"/>
    <cellStyle name="20 % - Akzent2 2 4 3 2" xfId="5883" xr:uid="{00000000-0005-0000-0000-0000B7000000}"/>
    <cellStyle name="20 % - Akzent2 2 4 3 2 2" xfId="19334" xr:uid="{00000000-0005-0000-0000-0000B7000000}"/>
    <cellStyle name="20 % - Akzent2 2 4 3 2 3" xfId="32818" xr:uid="{00000000-0005-0000-0000-0000B7000000}"/>
    <cellStyle name="20 % - Akzent2 2 4 3 2 4" xfId="46309" xr:uid="{00000000-0005-0000-0000-0000B7000000}"/>
    <cellStyle name="20 % - Akzent2 2 4 3 3" xfId="9239" xr:uid="{00000000-0005-0000-0000-0000B7000000}"/>
    <cellStyle name="20 % - Akzent2 2 4 3 3 2" xfId="22690" xr:uid="{00000000-0005-0000-0000-0000B7000000}"/>
    <cellStyle name="20 % - Akzent2 2 4 3 3 3" xfId="36174" xr:uid="{00000000-0005-0000-0000-0000B7000000}"/>
    <cellStyle name="20 % - Akzent2 2 4 3 3 4" xfId="49665" xr:uid="{00000000-0005-0000-0000-0000B7000000}"/>
    <cellStyle name="20 % - Akzent2 2 4 3 4" xfId="12595" xr:uid="{00000000-0005-0000-0000-0000B7000000}"/>
    <cellStyle name="20 % - Akzent2 2 4 3 4 2" xfId="26046" xr:uid="{00000000-0005-0000-0000-0000B7000000}"/>
    <cellStyle name="20 % - Akzent2 2 4 3 4 3" xfId="39530" xr:uid="{00000000-0005-0000-0000-0000B7000000}"/>
    <cellStyle name="20 % - Akzent2 2 4 3 4 4" xfId="53021" xr:uid="{00000000-0005-0000-0000-0000B7000000}"/>
    <cellStyle name="20 % - Akzent2 2 4 3 5" xfId="15977" xr:uid="{00000000-0005-0000-0000-0000B7000000}"/>
    <cellStyle name="20 % - Akzent2 2 4 3 6" xfId="29461" xr:uid="{00000000-0005-0000-0000-0000B7000000}"/>
    <cellStyle name="20 % - Akzent2 2 4 3 7" xfId="42952" xr:uid="{00000000-0005-0000-0000-0000B7000000}"/>
    <cellStyle name="20 % - Akzent2 2 4 4" xfId="3627" xr:uid="{00000000-0005-0000-0000-0000B8000000}"/>
    <cellStyle name="20 % - Akzent2 2 4 4 2" xfId="6988" xr:uid="{00000000-0005-0000-0000-0000B8000000}"/>
    <cellStyle name="20 % - Akzent2 2 4 4 2 2" xfId="20439" xr:uid="{00000000-0005-0000-0000-0000B8000000}"/>
    <cellStyle name="20 % - Akzent2 2 4 4 2 3" xfId="33923" xr:uid="{00000000-0005-0000-0000-0000B8000000}"/>
    <cellStyle name="20 % - Akzent2 2 4 4 2 4" xfId="47414" xr:uid="{00000000-0005-0000-0000-0000B8000000}"/>
    <cellStyle name="20 % - Akzent2 2 4 4 3" xfId="10344" xr:uid="{00000000-0005-0000-0000-0000B8000000}"/>
    <cellStyle name="20 % - Akzent2 2 4 4 3 2" xfId="23795" xr:uid="{00000000-0005-0000-0000-0000B8000000}"/>
    <cellStyle name="20 % - Akzent2 2 4 4 3 3" xfId="37279" xr:uid="{00000000-0005-0000-0000-0000B8000000}"/>
    <cellStyle name="20 % - Akzent2 2 4 4 3 4" xfId="50770" xr:uid="{00000000-0005-0000-0000-0000B8000000}"/>
    <cellStyle name="20 % - Akzent2 2 4 4 4" xfId="13700" xr:uid="{00000000-0005-0000-0000-0000B8000000}"/>
    <cellStyle name="20 % - Akzent2 2 4 4 4 2" xfId="27151" xr:uid="{00000000-0005-0000-0000-0000B8000000}"/>
    <cellStyle name="20 % - Akzent2 2 4 4 4 3" xfId="40635" xr:uid="{00000000-0005-0000-0000-0000B8000000}"/>
    <cellStyle name="20 % - Akzent2 2 4 4 4 4" xfId="54126" xr:uid="{00000000-0005-0000-0000-0000B8000000}"/>
    <cellStyle name="20 % - Akzent2 2 4 4 5" xfId="17082" xr:uid="{00000000-0005-0000-0000-0000B8000000}"/>
    <cellStyle name="20 % - Akzent2 2 4 4 6" xfId="30566" xr:uid="{00000000-0005-0000-0000-0000B8000000}"/>
    <cellStyle name="20 % - Akzent2 2 4 4 7" xfId="44057" xr:uid="{00000000-0005-0000-0000-0000B8000000}"/>
    <cellStyle name="20 % - Akzent2 2 4 5" xfId="4207" xr:uid="{00000000-0005-0000-0000-0000B9000000}"/>
    <cellStyle name="20 % - Akzent2 2 4 5 2" xfId="7564" xr:uid="{00000000-0005-0000-0000-0000B9000000}"/>
    <cellStyle name="20 % - Akzent2 2 4 5 2 2" xfId="21015" xr:uid="{00000000-0005-0000-0000-0000B9000000}"/>
    <cellStyle name="20 % - Akzent2 2 4 5 2 3" xfId="34499" xr:uid="{00000000-0005-0000-0000-0000B9000000}"/>
    <cellStyle name="20 % - Akzent2 2 4 5 2 4" xfId="47990" xr:uid="{00000000-0005-0000-0000-0000B9000000}"/>
    <cellStyle name="20 % - Akzent2 2 4 5 3" xfId="10920" xr:uid="{00000000-0005-0000-0000-0000B9000000}"/>
    <cellStyle name="20 % - Akzent2 2 4 5 3 2" xfId="24371" xr:uid="{00000000-0005-0000-0000-0000B9000000}"/>
    <cellStyle name="20 % - Akzent2 2 4 5 3 3" xfId="37855" xr:uid="{00000000-0005-0000-0000-0000B9000000}"/>
    <cellStyle name="20 % - Akzent2 2 4 5 3 4" xfId="51346" xr:uid="{00000000-0005-0000-0000-0000B9000000}"/>
    <cellStyle name="20 % - Akzent2 2 4 5 4" xfId="14276" xr:uid="{00000000-0005-0000-0000-0000B9000000}"/>
    <cellStyle name="20 % - Akzent2 2 4 5 4 2" xfId="27727" xr:uid="{00000000-0005-0000-0000-0000B9000000}"/>
    <cellStyle name="20 % - Akzent2 2 4 5 4 3" xfId="41211" xr:uid="{00000000-0005-0000-0000-0000B9000000}"/>
    <cellStyle name="20 % - Akzent2 2 4 5 4 4" xfId="54702" xr:uid="{00000000-0005-0000-0000-0000B9000000}"/>
    <cellStyle name="20 % - Akzent2 2 4 5 5" xfId="17658" xr:uid="{00000000-0005-0000-0000-0000B9000000}"/>
    <cellStyle name="20 % - Akzent2 2 4 5 6" xfId="31142" xr:uid="{00000000-0005-0000-0000-0000B9000000}"/>
    <cellStyle name="20 % - Akzent2 2 4 5 7" xfId="44633" xr:uid="{00000000-0005-0000-0000-0000B9000000}"/>
    <cellStyle name="20 % - Akzent2 2 4 6" xfId="4757" xr:uid="{00000000-0005-0000-0000-0000B4000000}"/>
    <cellStyle name="20 % - Akzent2 2 4 6 2" xfId="18208" xr:uid="{00000000-0005-0000-0000-0000B4000000}"/>
    <cellStyle name="20 % - Akzent2 2 4 6 3" xfId="31692" xr:uid="{00000000-0005-0000-0000-0000B4000000}"/>
    <cellStyle name="20 % - Akzent2 2 4 6 4" xfId="45183" xr:uid="{00000000-0005-0000-0000-0000B4000000}"/>
    <cellStyle name="20 % - Akzent2 2 4 7" xfId="8113" xr:uid="{00000000-0005-0000-0000-0000B4000000}"/>
    <cellStyle name="20 % - Akzent2 2 4 7 2" xfId="21564" xr:uid="{00000000-0005-0000-0000-0000B4000000}"/>
    <cellStyle name="20 % - Akzent2 2 4 7 3" xfId="35048" xr:uid="{00000000-0005-0000-0000-0000B4000000}"/>
    <cellStyle name="20 % - Akzent2 2 4 7 4" xfId="48539" xr:uid="{00000000-0005-0000-0000-0000B4000000}"/>
    <cellStyle name="20 % - Akzent2 2 4 8" xfId="11469" xr:uid="{00000000-0005-0000-0000-0000B4000000}"/>
    <cellStyle name="20 % - Akzent2 2 4 8 2" xfId="24920" xr:uid="{00000000-0005-0000-0000-0000B4000000}"/>
    <cellStyle name="20 % - Akzent2 2 4 8 3" xfId="38404" xr:uid="{00000000-0005-0000-0000-0000B4000000}"/>
    <cellStyle name="20 % - Akzent2 2 4 8 4" xfId="51895" xr:uid="{00000000-0005-0000-0000-0000B4000000}"/>
    <cellStyle name="20 % - Akzent2 2 4 9" xfId="14850" xr:uid="{00000000-0005-0000-0000-0000B4000000}"/>
    <cellStyle name="20 % - Akzent2 2 5" xfId="1694" xr:uid="{00000000-0005-0000-0000-0000BA000000}"/>
    <cellStyle name="20 % - Akzent2 2 5 2" xfId="2832" xr:uid="{00000000-0005-0000-0000-0000BB000000}"/>
    <cellStyle name="20 % - Akzent2 2 5 2 2" xfId="6193" xr:uid="{00000000-0005-0000-0000-0000BB000000}"/>
    <cellStyle name="20 % - Akzent2 2 5 2 2 2" xfId="19644" xr:uid="{00000000-0005-0000-0000-0000BB000000}"/>
    <cellStyle name="20 % - Akzent2 2 5 2 2 3" xfId="33128" xr:uid="{00000000-0005-0000-0000-0000BB000000}"/>
    <cellStyle name="20 % - Akzent2 2 5 2 2 4" xfId="46619" xr:uid="{00000000-0005-0000-0000-0000BB000000}"/>
    <cellStyle name="20 % - Akzent2 2 5 2 3" xfId="9549" xr:uid="{00000000-0005-0000-0000-0000BB000000}"/>
    <cellStyle name="20 % - Akzent2 2 5 2 3 2" xfId="23000" xr:uid="{00000000-0005-0000-0000-0000BB000000}"/>
    <cellStyle name="20 % - Akzent2 2 5 2 3 3" xfId="36484" xr:uid="{00000000-0005-0000-0000-0000BB000000}"/>
    <cellStyle name="20 % - Akzent2 2 5 2 3 4" xfId="49975" xr:uid="{00000000-0005-0000-0000-0000BB000000}"/>
    <cellStyle name="20 % - Akzent2 2 5 2 4" xfId="12905" xr:uid="{00000000-0005-0000-0000-0000BB000000}"/>
    <cellStyle name="20 % - Akzent2 2 5 2 4 2" xfId="26356" xr:uid="{00000000-0005-0000-0000-0000BB000000}"/>
    <cellStyle name="20 % - Akzent2 2 5 2 4 3" xfId="39840" xr:uid="{00000000-0005-0000-0000-0000BB000000}"/>
    <cellStyle name="20 % - Akzent2 2 5 2 4 4" xfId="53331" xr:uid="{00000000-0005-0000-0000-0000BB000000}"/>
    <cellStyle name="20 % - Akzent2 2 5 2 5" xfId="16287" xr:uid="{00000000-0005-0000-0000-0000BB000000}"/>
    <cellStyle name="20 % - Akzent2 2 5 2 6" xfId="29771" xr:uid="{00000000-0005-0000-0000-0000BB000000}"/>
    <cellStyle name="20 % - Akzent2 2 5 2 7" xfId="43262" xr:uid="{00000000-0005-0000-0000-0000BB000000}"/>
    <cellStyle name="20 % - Akzent2 2 5 3" xfId="5066" xr:uid="{00000000-0005-0000-0000-0000BA000000}"/>
    <cellStyle name="20 % - Akzent2 2 5 3 2" xfId="18517" xr:uid="{00000000-0005-0000-0000-0000BA000000}"/>
    <cellStyle name="20 % - Akzent2 2 5 3 3" xfId="32001" xr:uid="{00000000-0005-0000-0000-0000BA000000}"/>
    <cellStyle name="20 % - Akzent2 2 5 3 4" xfId="45492" xr:uid="{00000000-0005-0000-0000-0000BA000000}"/>
    <cellStyle name="20 % - Akzent2 2 5 4" xfId="8422" xr:uid="{00000000-0005-0000-0000-0000BA000000}"/>
    <cellStyle name="20 % - Akzent2 2 5 4 2" xfId="21873" xr:uid="{00000000-0005-0000-0000-0000BA000000}"/>
    <cellStyle name="20 % - Akzent2 2 5 4 3" xfId="35357" xr:uid="{00000000-0005-0000-0000-0000BA000000}"/>
    <cellStyle name="20 % - Akzent2 2 5 4 4" xfId="48848" xr:uid="{00000000-0005-0000-0000-0000BA000000}"/>
    <cellStyle name="20 % - Akzent2 2 5 5" xfId="11778" xr:uid="{00000000-0005-0000-0000-0000BA000000}"/>
    <cellStyle name="20 % - Akzent2 2 5 5 2" xfId="25229" xr:uid="{00000000-0005-0000-0000-0000BA000000}"/>
    <cellStyle name="20 % - Akzent2 2 5 5 3" xfId="38713" xr:uid="{00000000-0005-0000-0000-0000BA000000}"/>
    <cellStyle name="20 % - Akzent2 2 5 5 4" xfId="52204" xr:uid="{00000000-0005-0000-0000-0000BA000000}"/>
    <cellStyle name="20 % - Akzent2 2 5 6" xfId="15160" xr:uid="{00000000-0005-0000-0000-0000BA000000}"/>
    <cellStyle name="20 % - Akzent2 2 5 7" xfId="28644" xr:uid="{00000000-0005-0000-0000-0000BA000000}"/>
    <cellStyle name="20 % - Akzent2 2 5 8" xfId="42135" xr:uid="{00000000-0005-0000-0000-0000BA000000}"/>
    <cellStyle name="20 % - Akzent2 2 6" xfId="2259" xr:uid="{00000000-0005-0000-0000-0000BC000000}"/>
    <cellStyle name="20 % - Akzent2 2 6 2" xfId="5632" xr:uid="{00000000-0005-0000-0000-0000BC000000}"/>
    <cellStyle name="20 % - Akzent2 2 6 2 2" xfId="19083" xr:uid="{00000000-0005-0000-0000-0000BC000000}"/>
    <cellStyle name="20 % - Akzent2 2 6 2 3" xfId="32567" xr:uid="{00000000-0005-0000-0000-0000BC000000}"/>
    <cellStyle name="20 % - Akzent2 2 6 2 4" xfId="46058" xr:uid="{00000000-0005-0000-0000-0000BC000000}"/>
    <cellStyle name="20 % - Akzent2 2 6 3" xfId="8988" xr:uid="{00000000-0005-0000-0000-0000BC000000}"/>
    <cellStyle name="20 % - Akzent2 2 6 3 2" xfId="22439" xr:uid="{00000000-0005-0000-0000-0000BC000000}"/>
    <cellStyle name="20 % - Akzent2 2 6 3 3" xfId="35923" xr:uid="{00000000-0005-0000-0000-0000BC000000}"/>
    <cellStyle name="20 % - Akzent2 2 6 3 4" xfId="49414" xr:uid="{00000000-0005-0000-0000-0000BC000000}"/>
    <cellStyle name="20 % - Akzent2 2 6 4" xfId="12344" xr:uid="{00000000-0005-0000-0000-0000BC000000}"/>
    <cellStyle name="20 % - Akzent2 2 6 4 2" xfId="25795" xr:uid="{00000000-0005-0000-0000-0000BC000000}"/>
    <cellStyle name="20 % - Akzent2 2 6 4 3" xfId="39279" xr:uid="{00000000-0005-0000-0000-0000BC000000}"/>
    <cellStyle name="20 % - Akzent2 2 6 4 4" xfId="52770" xr:uid="{00000000-0005-0000-0000-0000BC000000}"/>
    <cellStyle name="20 % - Akzent2 2 6 5" xfId="15726" xr:uid="{00000000-0005-0000-0000-0000BC000000}"/>
    <cellStyle name="20 % - Akzent2 2 6 6" xfId="29210" xr:uid="{00000000-0005-0000-0000-0000BC000000}"/>
    <cellStyle name="20 % - Akzent2 2 6 7" xfId="42701" xr:uid="{00000000-0005-0000-0000-0000BC000000}"/>
    <cellStyle name="20 % - Akzent2 2 7" xfId="3376" xr:uid="{00000000-0005-0000-0000-0000BD000000}"/>
    <cellStyle name="20 % - Akzent2 2 7 2" xfId="6737" xr:uid="{00000000-0005-0000-0000-0000BD000000}"/>
    <cellStyle name="20 % - Akzent2 2 7 2 2" xfId="20188" xr:uid="{00000000-0005-0000-0000-0000BD000000}"/>
    <cellStyle name="20 % - Akzent2 2 7 2 3" xfId="33672" xr:uid="{00000000-0005-0000-0000-0000BD000000}"/>
    <cellStyle name="20 % - Akzent2 2 7 2 4" xfId="47163" xr:uid="{00000000-0005-0000-0000-0000BD000000}"/>
    <cellStyle name="20 % - Akzent2 2 7 3" xfId="10093" xr:uid="{00000000-0005-0000-0000-0000BD000000}"/>
    <cellStyle name="20 % - Akzent2 2 7 3 2" xfId="23544" xr:uid="{00000000-0005-0000-0000-0000BD000000}"/>
    <cellStyle name="20 % - Akzent2 2 7 3 3" xfId="37028" xr:uid="{00000000-0005-0000-0000-0000BD000000}"/>
    <cellStyle name="20 % - Akzent2 2 7 3 4" xfId="50519" xr:uid="{00000000-0005-0000-0000-0000BD000000}"/>
    <cellStyle name="20 % - Akzent2 2 7 4" xfId="13449" xr:uid="{00000000-0005-0000-0000-0000BD000000}"/>
    <cellStyle name="20 % - Akzent2 2 7 4 2" xfId="26900" xr:uid="{00000000-0005-0000-0000-0000BD000000}"/>
    <cellStyle name="20 % - Akzent2 2 7 4 3" xfId="40384" xr:uid="{00000000-0005-0000-0000-0000BD000000}"/>
    <cellStyle name="20 % - Akzent2 2 7 4 4" xfId="53875" xr:uid="{00000000-0005-0000-0000-0000BD000000}"/>
    <cellStyle name="20 % - Akzent2 2 7 5" xfId="16831" xr:uid="{00000000-0005-0000-0000-0000BD000000}"/>
    <cellStyle name="20 % - Akzent2 2 7 6" xfId="30315" xr:uid="{00000000-0005-0000-0000-0000BD000000}"/>
    <cellStyle name="20 % - Akzent2 2 7 7" xfId="43806" xr:uid="{00000000-0005-0000-0000-0000BD000000}"/>
    <cellStyle name="20 % - Akzent2 2 8" xfId="3883" xr:uid="{00000000-0005-0000-0000-0000BE000000}"/>
    <cellStyle name="20 % - Akzent2 2 8 2" xfId="7244" xr:uid="{00000000-0005-0000-0000-0000BE000000}"/>
    <cellStyle name="20 % - Akzent2 2 8 2 2" xfId="20695" xr:uid="{00000000-0005-0000-0000-0000BE000000}"/>
    <cellStyle name="20 % - Akzent2 2 8 2 3" xfId="34179" xr:uid="{00000000-0005-0000-0000-0000BE000000}"/>
    <cellStyle name="20 % - Akzent2 2 8 2 4" xfId="47670" xr:uid="{00000000-0005-0000-0000-0000BE000000}"/>
    <cellStyle name="20 % - Akzent2 2 8 3" xfId="10600" xr:uid="{00000000-0005-0000-0000-0000BE000000}"/>
    <cellStyle name="20 % - Akzent2 2 8 3 2" xfId="24051" xr:uid="{00000000-0005-0000-0000-0000BE000000}"/>
    <cellStyle name="20 % - Akzent2 2 8 3 3" xfId="37535" xr:uid="{00000000-0005-0000-0000-0000BE000000}"/>
    <cellStyle name="20 % - Akzent2 2 8 3 4" xfId="51026" xr:uid="{00000000-0005-0000-0000-0000BE000000}"/>
    <cellStyle name="20 % - Akzent2 2 8 4" xfId="13956" xr:uid="{00000000-0005-0000-0000-0000BE000000}"/>
    <cellStyle name="20 % - Akzent2 2 8 4 2" xfId="27407" xr:uid="{00000000-0005-0000-0000-0000BE000000}"/>
    <cellStyle name="20 % - Akzent2 2 8 4 3" xfId="40891" xr:uid="{00000000-0005-0000-0000-0000BE000000}"/>
    <cellStyle name="20 % - Akzent2 2 8 4 4" xfId="54382" xr:uid="{00000000-0005-0000-0000-0000BE000000}"/>
    <cellStyle name="20 % - Akzent2 2 8 5" xfId="17338" xr:uid="{00000000-0005-0000-0000-0000BE000000}"/>
    <cellStyle name="20 % - Akzent2 2 8 6" xfId="30822" xr:uid="{00000000-0005-0000-0000-0000BE000000}"/>
    <cellStyle name="20 % - Akzent2 2 8 7" xfId="44313" xr:uid="{00000000-0005-0000-0000-0000BE000000}"/>
    <cellStyle name="20 % - Akzent2 2 9" xfId="3956" xr:uid="{00000000-0005-0000-0000-0000BF000000}"/>
    <cellStyle name="20 % - Akzent2 2 9 2" xfId="7313" xr:uid="{00000000-0005-0000-0000-0000BF000000}"/>
    <cellStyle name="20 % - Akzent2 2 9 2 2" xfId="20764" xr:uid="{00000000-0005-0000-0000-0000BF000000}"/>
    <cellStyle name="20 % - Akzent2 2 9 2 3" xfId="34248" xr:uid="{00000000-0005-0000-0000-0000BF000000}"/>
    <cellStyle name="20 % - Akzent2 2 9 2 4" xfId="47739" xr:uid="{00000000-0005-0000-0000-0000BF000000}"/>
    <cellStyle name="20 % - Akzent2 2 9 3" xfId="10669" xr:uid="{00000000-0005-0000-0000-0000BF000000}"/>
    <cellStyle name="20 % - Akzent2 2 9 3 2" xfId="24120" xr:uid="{00000000-0005-0000-0000-0000BF000000}"/>
    <cellStyle name="20 % - Akzent2 2 9 3 3" xfId="37604" xr:uid="{00000000-0005-0000-0000-0000BF000000}"/>
    <cellStyle name="20 % - Akzent2 2 9 3 4" xfId="51095" xr:uid="{00000000-0005-0000-0000-0000BF000000}"/>
    <cellStyle name="20 % - Akzent2 2 9 4" xfId="14025" xr:uid="{00000000-0005-0000-0000-0000BF000000}"/>
    <cellStyle name="20 % - Akzent2 2 9 4 2" xfId="27476" xr:uid="{00000000-0005-0000-0000-0000BF000000}"/>
    <cellStyle name="20 % - Akzent2 2 9 4 3" xfId="40960" xr:uid="{00000000-0005-0000-0000-0000BF000000}"/>
    <cellStyle name="20 % - Akzent2 2 9 4 4" xfId="54451" xr:uid="{00000000-0005-0000-0000-0000BF000000}"/>
    <cellStyle name="20 % - Akzent2 2 9 5" xfId="17407" xr:uid="{00000000-0005-0000-0000-0000BF000000}"/>
    <cellStyle name="20 % - Akzent2 2 9 6" xfId="30891" xr:uid="{00000000-0005-0000-0000-0000BF000000}"/>
    <cellStyle name="20 % - Akzent2 2 9 7" xfId="44382" xr:uid="{00000000-0005-0000-0000-0000BF000000}"/>
    <cellStyle name="20 % - Akzent2 20" xfId="41464" xr:uid="{00000000-0005-0000-0000-000037A20000}"/>
    <cellStyle name="20 % - Akzent2 3" xfId="1155" xr:uid="{00000000-0005-0000-0000-0000C0000000}"/>
    <cellStyle name="20 % - Akzent2 3 10" xfId="11239" xr:uid="{00000000-0005-0000-0000-0000C0000000}"/>
    <cellStyle name="20 % - Akzent2 3 10 2" xfId="24690" xr:uid="{00000000-0005-0000-0000-0000C0000000}"/>
    <cellStyle name="20 % - Akzent2 3 10 3" xfId="38174" xr:uid="{00000000-0005-0000-0000-0000C0000000}"/>
    <cellStyle name="20 % - Akzent2 3 10 4" xfId="51665" xr:uid="{00000000-0005-0000-0000-0000C0000000}"/>
    <cellStyle name="20 % - Akzent2 3 11" xfId="14620" xr:uid="{00000000-0005-0000-0000-0000C0000000}"/>
    <cellStyle name="20 % - Akzent2 3 12" xfId="28103" xr:uid="{00000000-0005-0000-0000-0000C0000000}"/>
    <cellStyle name="20 % - Akzent2 3 13" xfId="41594" xr:uid="{00000000-0005-0000-0000-0000C0000000}"/>
    <cellStyle name="20 % - Akzent2 3 2" xfId="1249" xr:uid="{00000000-0005-0000-0000-0000C1000000}"/>
    <cellStyle name="20 % - Akzent2 3 2 10" xfId="14722" xr:uid="{00000000-0005-0000-0000-0000C1000000}"/>
    <cellStyle name="20 % - Akzent2 3 2 11" xfId="28205" xr:uid="{00000000-0005-0000-0000-0000C1000000}"/>
    <cellStyle name="20 % - Akzent2 3 2 12" xfId="41696" xr:uid="{00000000-0005-0000-0000-0000C1000000}"/>
    <cellStyle name="20 % - Akzent2 3 2 2" xfId="1487" xr:uid="{00000000-0005-0000-0000-0000C2000000}"/>
    <cellStyle name="20 % - Akzent2 3 2 2 10" xfId="28455" xr:uid="{00000000-0005-0000-0000-0000C2000000}"/>
    <cellStyle name="20 % - Akzent2 3 2 2 11" xfId="41946" xr:uid="{00000000-0005-0000-0000-0000C2000000}"/>
    <cellStyle name="20 % - Akzent2 3 2 2 2" xfId="2063" xr:uid="{00000000-0005-0000-0000-0000C3000000}"/>
    <cellStyle name="20 % - Akzent2 3 2 2 2 2" xfId="3204" xr:uid="{00000000-0005-0000-0000-0000C4000000}"/>
    <cellStyle name="20 % - Akzent2 3 2 2 2 2 2" xfId="6565" xr:uid="{00000000-0005-0000-0000-0000C4000000}"/>
    <cellStyle name="20 % - Akzent2 3 2 2 2 2 2 2" xfId="20016" xr:uid="{00000000-0005-0000-0000-0000C4000000}"/>
    <cellStyle name="20 % - Akzent2 3 2 2 2 2 2 3" xfId="33500" xr:uid="{00000000-0005-0000-0000-0000C4000000}"/>
    <cellStyle name="20 % - Akzent2 3 2 2 2 2 2 4" xfId="46991" xr:uid="{00000000-0005-0000-0000-0000C4000000}"/>
    <cellStyle name="20 % - Akzent2 3 2 2 2 2 3" xfId="9921" xr:uid="{00000000-0005-0000-0000-0000C4000000}"/>
    <cellStyle name="20 % - Akzent2 3 2 2 2 2 3 2" xfId="23372" xr:uid="{00000000-0005-0000-0000-0000C4000000}"/>
    <cellStyle name="20 % - Akzent2 3 2 2 2 2 3 3" xfId="36856" xr:uid="{00000000-0005-0000-0000-0000C4000000}"/>
    <cellStyle name="20 % - Akzent2 3 2 2 2 2 3 4" xfId="50347" xr:uid="{00000000-0005-0000-0000-0000C4000000}"/>
    <cellStyle name="20 % - Akzent2 3 2 2 2 2 4" xfId="13277" xr:uid="{00000000-0005-0000-0000-0000C4000000}"/>
    <cellStyle name="20 % - Akzent2 3 2 2 2 2 4 2" xfId="26728" xr:uid="{00000000-0005-0000-0000-0000C4000000}"/>
    <cellStyle name="20 % - Akzent2 3 2 2 2 2 4 3" xfId="40212" xr:uid="{00000000-0005-0000-0000-0000C4000000}"/>
    <cellStyle name="20 % - Akzent2 3 2 2 2 2 4 4" xfId="53703" xr:uid="{00000000-0005-0000-0000-0000C4000000}"/>
    <cellStyle name="20 % - Akzent2 3 2 2 2 2 5" xfId="16659" xr:uid="{00000000-0005-0000-0000-0000C4000000}"/>
    <cellStyle name="20 % - Akzent2 3 2 2 2 2 6" xfId="30143" xr:uid="{00000000-0005-0000-0000-0000C4000000}"/>
    <cellStyle name="20 % - Akzent2 3 2 2 2 2 7" xfId="43634" xr:uid="{00000000-0005-0000-0000-0000C4000000}"/>
    <cellStyle name="20 % - Akzent2 3 2 2 2 3" xfId="5438" xr:uid="{00000000-0005-0000-0000-0000C3000000}"/>
    <cellStyle name="20 % - Akzent2 3 2 2 2 3 2" xfId="18889" xr:uid="{00000000-0005-0000-0000-0000C3000000}"/>
    <cellStyle name="20 % - Akzent2 3 2 2 2 3 3" xfId="32373" xr:uid="{00000000-0005-0000-0000-0000C3000000}"/>
    <cellStyle name="20 % - Akzent2 3 2 2 2 3 4" xfId="45864" xr:uid="{00000000-0005-0000-0000-0000C3000000}"/>
    <cellStyle name="20 % - Akzent2 3 2 2 2 4" xfId="8794" xr:uid="{00000000-0005-0000-0000-0000C3000000}"/>
    <cellStyle name="20 % - Akzent2 3 2 2 2 4 2" xfId="22245" xr:uid="{00000000-0005-0000-0000-0000C3000000}"/>
    <cellStyle name="20 % - Akzent2 3 2 2 2 4 3" xfId="35729" xr:uid="{00000000-0005-0000-0000-0000C3000000}"/>
    <cellStyle name="20 % - Akzent2 3 2 2 2 4 4" xfId="49220" xr:uid="{00000000-0005-0000-0000-0000C3000000}"/>
    <cellStyle name="20 % - Akzent2 3 2 2 2 5" xfId="12150" xr:uid="{00000000-0005-0000-0000-0000C3000000}"/>
    <cellStyle name="20 % - Akzent2 3 2 2 2 5 2" xfId="25601" xr:uid="{00000000-0005-0000-0000-0000C3000000}"/>
    <cellStyle name="20 % - Akzent2 3 2 2 2 5 3" xfId="39085" xr:uid="{00000000-0005-0000-0000-0000C3000000}"/>
    <cellStyle name="20 % - Akzent2 3 2 2 2 5 4" xfId="52576" xr:uid="{00000000-0005-0000-0000-0000C3000000}"/>
    <cellStyle name="20 % - Akzent2 3 2 2 2 6" xfId="15532" xr:uid="{00000000-0005-0000-0000-0000C3000000}"/>
    <cellStyle name="20 % - Akzent2 3 2 2 2 7" xfId="29016" xr:uid="{00000000-0005-0000-0000-0000C3000000}"/>
    <cellStyle name="20 % - Akzent2 3 2 2 2 8" xfId="42507" xr:uid="{00000000-0005-0000-0000-0000C3000000}"/>
    <cellStyle name="20 % - Akzent2 3 2 2 3" xfId="2644" xr:uid="{00000000-0005-0000-0000-0000C5000000}"/>
    <cellStyle name="20 % - Akzent2 3 2 2 3 2" xfId="6005" xr:uid="{00000000-0005-0000-0000-0000C5000000}"/>
    <cellStyle name="20 % - Akzent2 3 2 2 3 2 2" xfId="19456" xr:uid="{00000000-0005-0000-0000-0000C5000000}"/>
    <cellStyle name="20 % - Akzent2 3 2 2 3 2 3" xfId="32940" xr:uid="{00000000-0005-0000-0000-0000C5000000}"/>
    <cellStyle name="20 % - Akzent2 3 2 2 3 2 4" xfId="46431" xr:uid="{00000000-0005-0000-0000-0000C5000000}"/>
    <cellStyle name="20 % - Akzent2 3 2 2 3 3" xfId="9361" xr:uid="{00000000-0005-0000-0000-0000C5000000}"/>
    <cellStyle name="20 % - Akzent2 3 2 2 3 3 2" xfId="22812" xr:uid="{00000000-0005-0000-0000-0000C5000000}"/>
    <cellStyle name="20 % - Akzent2 3 2 2 3 3 3" xfId="36296" xr:uid="{00000000-0005-0000-0000-0000C5000000}"/>
    <cellStyle name="20 % - Akzent2 3 2 2 3 3 4" xfId="49787" xr:uid="{00000000-0005-0000-0000-0000C5000000}"/>
    <cellStyle name="20 % - Akzent2 3 2 2 3 4" xfId="12717" xr:uid="{00000000-0005-0000-0000-0000C5000000}"/>
    <cellStyle name="20 % - Akzent2 3 2 2 3 4 2" xfId="26168" xr:uid="{00000000-0005-0000-0000-0000C5000000}"/>
    <cellStyle name="20 % - Akzent2 3 2 2 3 4 3" xfId="39652" xr:uid="{00000000-0005-0000-0000-0000C5000000}"/>
    <cellStyle name="20 % - Akzent2 3 2 2 3 4 4" xfId="53143" xr:uid="{00000000-0005-0000-0000-0000C5000000}"/>
    <cellStyle name="20 % - Akzent2 3 2 2 3 5" xfId="16099" xr:uid="{00000000-0005-0000-0000-0000C5000000}"/>
    <cellStyle name="20 % - Akzent2 3 2 2 3 6" xfId="29583" xr:uid="{00000000-0005-0000-0000-0000C5000000}"/>
    <cellStyle name="20 % - Akzent2 3 2 2 3 7" xfId="43074" xr:uid="{00000000-0005-0000-0000-0000C5000000}"/>
    <cellStyle name="20 % - Akzent2 3 2 2 4" xfId="3749" xr:uid="{00000000-0005-0000-0000-0000C6000000}"/>
    <cellStyle name="20 % - Akzent2 3 2 2 4 2" xfId="7110" xr:uid="{00000000-0005-0000-0000-0000C6000000}"/>
    <cellStyle name="20 % - Akzent2 3 2 2 4 2 2" xfId="20561" xr:uid="{00000000-0005-0000-0000-0000C6000000}"/>
    <cellStyle name="20 % - Akzent2 3 2 2 4 2 3" xfId="34045" xr:uid="{00000000-0005-0000-0000-0000C6000000}"/>
    <cellStyle name="20 % - Akzent2 3 2 2 4 2 4" xfId="47536" xr:uid="{00000000-0005-0000-0000-0000C6000000}"/>
    <cellStyle name="20 % - Akzent2 3 2 2 4 3" xfId="10466" xr:uid="{00000000-0005-0000-0000-0000C6000000}"/>
    <cellStyle name="20 % - Akzent2 3 2 2 4 3 2" xfId="23917" xr:uid="{00000000-0005-0000-0000-0000C6000000}"/>
    <cellStyle name="20 % - Akzent2 3 2 2 4 3 3" xfId="37401" xr:uid="{00000000-0005-0000-0000-0000C6000000}"/>
    <cellStyle name="20 % - Akzent2 3 2 2 4 3 4" xfId="50892" xr:uid="{00000000-0005-0000-0000-0000C6000000}"/>
    <cellStyle name="20 % - Akzent2 3 2 2 4 4" xfId="13822" xr:uid="{00000000-0005-0000-0000-0000C6000000}"/>
    <cellStyle name="20 % - Akzent2 3 2 2 4 4 2" xfId="27273" xr:uid="{00000000-0005-0000-0000-0000C6000000}"/>
    <cellStyle name="20 % - Akzent2 3 2 2 4 4 3" xfId="40757" xr:uid="{00000000-0005-0000-0000-0000C6000000}"/>
    <cellStyle name="20 % - Akzent2 3 2 2 4 4 4" xfId="54248" xr:uid="{00000000-0005-0000-0000-0000C6000000}"/>
    <cellStyle name="20 % - Akzent2 3 2 2 4 5" xfId="17204" xr:uid="{00000000-0005-0000-0000-0000C6000000}"/>
    <cellStyle name="20 % - Akzent2 3 2 2 4 6" xfId="30688" xr:uid="{00000000-0005-0000-0000-0000C6000000}"/>
    <cellStyle name="20 % - Akzent2 3 2 2 4 7" xfId="44179" xr:uid="{00000000-0005-0000-0000-0000C6000000}"/>
    <cellStyle name="20 % - Akzent2 3 2 2 5" xfId="4329" xr:uid="{00000000-0005-0000-0000-0000C7000000}"/>
    <cellStyle name="20 % - Akzent2 3 2 2 5 2" xfId="7686" xr:uid="{00000000-0005-0000-0000-0000C7000000}"/>
    <cellStyle name="20 % - Akzent2 3 2 2 5 2 2" xfId="21137" xr:uid="{00000000-0005-0000-0000-0000C7000000}"/>
    <cellStyle name="20 % - Akzent2 3 2 2 5 2 3" xfId="34621" xr:uid="{00000000-0005-0000-0000-0000C7000000}"/>
    <cellStyle name="20 % - Akzent2 3 2 2 5 2 4" xfId="48112" xr:uid="{00000000-0005-0000-0000-0000C7000000}"/>
    <cellStyle name="20 % - Akzent2 3 2 2 5 3" xfId="11042" xr:uid="{00000000-0005-0000-0000-0000C7000000}"/>
    <cellStyle name="20 % - Akzent2 3 2 2 5 3 2" xfId="24493" xr:uid="{00000000-0005-0000-0000-0000C7000000}"/>
    <cellStyle name="20 % - Akzent2 3 2 2 5 3 3" xfId="37977" xr:uid="{00000000-0005-0000-0000-0000C7000000}"/>
    <cellStyle name="20 % - Akzent2 3 2 2 5 3 4" xfId="51468" xr:uid="{00000000-0005-0000-0000-0000C7000000}"/>
    <cellStyle name="20 % - Akzent2 3 2 2 5 4" xfId="14398" xr:uid="{00000000-0005-0000-0000-0000C7000000}"/>
    <cellStyle name="20 % - Akzent2 3 2 2 5 4 2" xfId="27849" xr:uid="{00000000-0005-0000-0000-0000C7000000}"/>
    <cellStyle name="20 % - Akzent2 3 2 2 5 4 3" xfId="41333" xr:uid="{00000000-0005-0000-0000-0000C7000000}"/>
    <cellStyle name="20 % - Akzent2 3 2 2 5 4 4" xfId="54824" xr:uid="{00000000-0005-0000-0000-0000C7000000}"/>
    <cellStyle name="20 % - Akzent2 3 2 2 5 5" xfId="17780" xr:uid="{00000000-0005-0000-0000-0000C7000000}"/>
    <cellStyle name="20 % - Akzent2 3 2 2 5 6" xfId="31264" xr:uid="{00000000-0005-0000-0000-0000C7000000}"/>
    <cellStyle name="20 % - Akzent2 3 2 2 5 7" xfId="44755" xr:uid="{00000000-0005-0000-0000-0000C7000000}"/>
    <cellStyle name="20 % - Akzent2 3 2 2 6" xfId="4879" xr:uid="{00000000-0005-0000-0000-0000C2000000}"/>
    <cellStyle name="20 % - Akzent2 3 2 2 6 2" xfId="18330" xr:uid="{00000000-0005-0000-0000-0000C2000000}"/>
    <cellStyle name="20 % - Akzent2 3 2 2 6 3" xfId="31814" xr:uid="{00000000-0005-0000-0000-0000C2000000}"/>
    <cellStyle name="20 % - Akzent2 3 2 2 6 4" xfId="45305" xr:uid="{00000000-0005-0000-0000-0000C2000000}"/>
    <cellStyle name="20 % - Akzent2 3 2 2 7" xfId="8235" xr:uid="{00000000-0005-0000-0000-0000C2000000}"/>
    <cellStyle name="20 % - Akzent2 3 2 2 7 2" xfId="21686" xr:uid="{00000000-0005-0000-0000-0000C2000000}"/>
    <cellStyle name="20 % - Akzent2 3 2 2 7 3" xfId="35170" xr:uid="{00000000-0005-0000-0000-0000C2000000}"/>
    <cellStyle name="20 % - Akzent2 3 2 2 7 4" xfId="48661" xr:uid="{00000000-0005-0000-0000-0000C2000000}"/>
    <cellStyle name="20 % - Akzent2 3 2 2 8" xfId="11591" xr:uid="{00000000-0005-0000-0000-0000C2000000}"/>
    <cellStyle name="20 % - Akzent2 3 2 2 8 2" xfId="25042" xr:uid="{00000000-0005-0000-0000-0000C2000000}"/>
    <cellStyle name="20 % - Akzent2 3 2 2 8 3" xfId="38526" xr:uid="{00000000-0005-0000-0000-0000C2000000}"/>
    <cellStyle name="20 % - Akzent2 3 2 2 8 4" xfId="52017" xr:uid="{00000000-0005-0000-0000-0000C2000000}"/>
    <cellStyle name="20 % - Akzent2 3 2 2 9" xfId="14972" xr:uid="{00000000-0005-0000-0000-0000C2000000}"/>
    <cellStyle name="20 % - Akzent2 3 2 3" xfId="1814" xr:uid="{00000000-0005-0000-0000-0000C8000000}"/>
    <cellStyle name="20 % - Akzent2 3 2 3 2" xfId="2954" xr:uid="{00000000-0005-0000-0000-0000C9000000}"/>
    <cellStyle name="20 % - Akzent2 3 2 3 2 2" xfId="6315" xr:uid="{00000000-0005-0000-0000-0000C9000000}"/>
    <cellStyle name="20 % - Akzent2 3 2 3 2 2 2" xfId="19766" xr:uid="{00000000-0005-0000-0000-0000C9000000}"/>
    <cellStyle name="20 % - Akzent2 3 2 3 2 2 3" xfId="33250" xr:uid="{00000000-0005-0000-0000-0000C9000000}"/>
    <cellStyle name="20 % - Akzent2 3 2 3 2 2 4" xfId="46741" xr:uid="{00000000-0005-0000-0000-0000C9000000}"/>
    <cellStyle name="20 % - Akzent2 3 2 3 2 3" xfId="9671" xr:uid="{00000000-0005-0000-0000-0000C9000000}"/>
    <cellStyle name="20 % - Akzent2 3 2 3 2 3 2" xfId="23122" xr:uid="{00000000-0005-0000-0000-0000C9000000}"/>
    <cellStyle name="20 % - Akzent2 3 2 3 2 3 3" xfId="36606" xr:uid="{00000000-0005-0000-0000-0000C9000000}"/>
    <cellStyle name="20 % - Akzent2 3 2 3 2 3 4" xfId="50097" xr:uid="{00000000-0005-0000-0000-0000C9000000}"/>
    <cellStyle name="20 % - Akzent2 3 2 3 2 4" xfId="13027" xr:uid="{00000000-0005-0000-0000-0000C9000000}"/>
    <cellStyle name="20 % - Akzent2 3 2 3 2 4 2" xfId="26478" xr:uid="{00000000-0005-0000-0000-0000C9000000}"/>
    <cellStyle name="20 % - Akzent2 3 2 3 2 4 3" xfId="39962" xr:uid="{00000000-0005-0000-0000-0000C9000000}"/>
    <cellStyle name="20 % - Akzent2 3 2 3 2 4 4" xfId="53453" xr:uid="{00000000-0005-0000-0000-0000C9000000}"/>
    <cellStyle name="20 % - Akzent2 3 2 3 2 5" xfId="16409" xr:uid="{00000000-0005-0000-0000-0000C9000000}"/>
    <cellStyle name="20 % - Akzent2 3 2 3 2 6" xfId="29893" xr:uid="{00000000-0005-0000-0000-0000C9000000}"/>
    <cellStyle name="20 % - Akzent2 3 2 3 2 7" xfId="43384" xr:uid="{00000000-0005-0000-0000-0000C9000000}"/>
    <cellStyle name="20 % - Akzent2 3 2 3 3" xfId="5188" xr:uid="{00000000-0005-0000-0000-0000C8000000}"/>
    <cellStyle name="20 % - Akzent2 3 2 3 3 2" xfId="18639" xr:uid="{00000000-0005-0000-0000-0000C8000000}"/>
    <cellStyle name="20 % - Akzent2 3 2 3 3 3" xfId="32123" xr:uid="{00000000-0005-0000-0000-0000C8000000}"/>
    <cellStyle name="20 % - Akzent2 3 2 3 3 4" xfId="45614" xr:uid="{00000000-0005-0000-0000-0000C8000000}"/>
    <cellStyle name="20 % - Akzent2 3 2 3 4" xfId="8544" xr:uid="{00000000-0005-0000-0000-0000C8000000}"/>
    <cellStyle name="20 % - Akzent2 3 2 3 4 2" xfId="21995" xr:uid="{00000000-0005-0000-0000-0000C8000000}"/>
    <cellStyle name="20 % - Akzent2 3 2 3 4 3" xfId="35479" xr:uid="{00000000-0005-0000-0000-0000C8000000}"/>
    <cellStyle name="20 % - Akzent2 3 2 3 4 4" xfId="48970" xr:uid="{00000000-0005-0000-0000-0000C8000000}"/>
    <cellStyle name="20 % - Akzent2 3 2 3 5" xfId="11900" xr:uid="{00000000-0005-0000-0000-0000C8000000}"/>
    <cellStyle name="20 % - Akzent2 3 2 3 5 2" xfId="25351" xr:uid="{00000000-0005-0000-0000-0000C8000000}"/>
    <cellStyle name="20 % - Akzent2 3 2 3 5 3" xfId="38835" xr:uid="{00000000-0005-0000-0000-0000C8000000}"/>
    <cellStyle name="20 % - Akzent2 3 2 3 5 4" xfId="52326" xr:uid="{00000000-0005-0000-0000-0000C8000000}"/>
    <cellStyle name="20 % - Akzent2 3 2 3 6" xfId="15282" xr:uid="{00000000-0005-0000-0000-0000C8000000}"/>
    <cellStyle name="20 % - Akzent2 3 2 3 7" xfId="28766" xr:uid="{00000000-0005-0000-0000-0000C8000000}"/>
    <cellStyle name="20 % - Akzent2 3 2 3 8" xfId="42257" xr:uid="{00000000-0005-0000-0000-0000C8000000}"/>
    <cellStyle name="20 % - Akzent2 3 2 4" xfId="2393" xr:uid="{00000000-0005-0000-0000-0000CA000000}"/>
    <cellStyle name="20 % - Akzent2 3 2 4 2" xfId="5755" xr:uid="{00000000-0005-0000-0000-0000CA000000}"/>
    <cellStyle name="20 % - Akzent2 3 2 4 2 2" xfId="19206" xr:uid="{00000000-0005-0000-0000-0000CA000000}"/>
    <cellStyle name="20 % - Akzent2 3 2 4 2 3" xfId="32690" xr:uid="{00000000-0005-0000-0000-0000CA000000}"/>
    <cellStyle name="20 % - Akzent2 3 2 4 2 4" xfId="46181" xr:uid="{00000000-0005-0000-0000-0000CA000000}"/>
    <cellStyle name="20 % - Akzent2 3 2 4 3" xfId="9111" xr:uid="{00000000-0005-0000-0000-0000CA000000}"/>
    <cellStyle name="20 % - Akzent2 3 2 4 3 2" xfId="22562" xr:uid="{00000000-0005-0000-0000-0000CA000000}"/>
    <cellStyle name="20 % - Akzent2 3 2 4 3 3" xfId="36046" xr:uid="{00000000-0005-0000-0000-0000CA000000}"/>
    <cellStyle name="20 % - Akzent2 3 2 4 3 4" xfId="49537" xr:uid="{00000000-0005-0000-0000-0000CA000000}"/>
    <cellStyle name="20 % - Akzent2 3 2 4 4" xfId="12467" xr:uid="{00000000-0005-0000-0000-0000CA000000}"/>
    <cellStyle name="20 % - Akzent2 3 2 4 4 2" xfId="25918" xr:uid="{00000000-0005-0000-0000-0000CA000000}"/>
    <cellStyle name="20 % - Akzent2 3 2 4 4 3" xfId="39402" xr:uid="{00000000-0005-0000-0000-0000CA000000}"/>
    <cellStyle name="20 % - Akzent2 3 2 4 4 4" xfId="52893" xr:uid="{00000000-0005-0000-0000-0000CA000000}"/>
    <cellStyle name="20 % - Akzent2 3 2 4 5" xfId="15849" xr:uid="{00000000-0005-0000-0000-0000CA000000}"/>
    <cellStyle name="20 % - Akzent2 3 2 4 6" xfId="29333" xr:uid="{00000000-0005-0000-0000-0000CA000000}"/>
    <cellStyle name="20 % - Akzent2 3 2 4 7" xfId="42824" xr:uid="{00000000-0005-0000-0000-0000CA000000}"/>
    <cellStyle name="20 % - Akzent2 3 2 5" xfId="3499" xr:uid="{00000000-0005-0000-0000-0000CB000000}"/>
    <cellStyle name="20 % - Akzent2 3 2 5 2" xfId="6860" xr:uid="{00000000-0005-0000-0000-0000CB000000}"/>
    <cellStyle name="20 % - Akzent2 3 2 5 2 2" xfId="20311" xr:uid="{00000000-0005-0000-0000-0000CB000000}"/>
    <cellStyle name="20 % - Akzent2 3 2 5 2 3" xfId="33795" xr:uid="{00000000-0005-0000-0000-0000CB000000}"/>
    <cellStyle name="20 % - Akzent2 3 2 5 2 4" xfId="47286" xr:uid="{00000000-0005-0000-0000-0000CB000000}"/>
    <cellStyle name="20 % - Akzent2 3 2 5 3" xfId="10216" xr:uid="{00000000-0005-0000-0000-0000CB000000}"/>
    <cellStyle name="20 % - Akzent2 3 2 5 3 2" xfId="23667" xr:uid="{00000000-0005-0000-0000-0000CB000000}"/>
    <cellStyle name="20 % - Akzent2 3 2 5 3 3" xfId="37151" xr:uid="{00000000-0005-0000-0000-0000CB000000}"/>
    <cellStyle name="20 % - Akzent2 3 2 5 3 4" xfId="50642" xr:uid="{00000000-0005-0000-0000-0000CB000000}"/>
    <cellStyle name="20 % - Akzent2 3 2 5 4" xfId="13572" xr:uid="{00000000-0005-0000-0000-0000CB000000}"/>
    <cellStyle name="20 % - Akzent2 3 2 5 4 2" xfId="27023" xr:uid="{00000000-0005-0000-0000-0000CB000000}"/>
    <cellStyle name="20 % - Akzent2 3 2 5 4 3" xfId="40507" xr:uid="{00000000-0005-0000-0000-0000CB000000}"/>
    <cellStyle name="20 % - Akzent2 3 2 5 4 4" xfId="53998" xr:uid="{00000000-0005-0000-0000-0000CB000000}"/>
    <cellStyle name="20 % - Akzent2 3 2 5 5" xfId="16954" xr:uid="{00000000-0005-0000-0000-0000CB000000}"/>
    <cellStyle name="20 % - Akzent2 3 2 5 6" xfId="30438" xr:uid="{00000000-0005-0000-0000-0000CB000000}"/>
    <cellStyle name="20 % - Akzent2 3 2 5 7" xfId="43929" xr:uid="{00000000-0005-0000-0000-0000CB000000}"/>
    <cellStyle name="20 % - Akzent2 3 2 6" xfId="4079" xr:uid="{00000000-0005-0000-0000-0000CC000000}"/>
    <cellStyle name="20 % - Akzent2 3 2 6 2" xfId="7436" xr:uid="{00000000-0005-0000-0000-0000CC000000}"/>
    <cellStyle name="20 % - Akzent2 3 2 6 2 2" xfId="20887" xr:uid="{00000000-0005-0000-0000-0000CC000000}"/>
    <cellStyle name="20 % - Akzent2 3 2 6 2 3" xfId="34371" xr:uid="{00000000-0005-0000-0000-0000CC000000}"/>
    <cellStyle name="20 % - Akzent2 3 2 6 2 4" xfId="47862" xr:uid="{00000000-0005-0000-0000-0000CC000000}"/>
    <cellStyle name="20 % - Akzent2 3 2 6 3" xfId="10792" xr:uid="{00000000-0005-0000-0000-0000CC000000}"/>
    <cellStyle name="20 % - Akzent2 3 2 6 3 2" xfId="24243" xr:uid="{00000000-0005-0000-0000-0000CC000000}"/>
    <cellStyle name="20 % - Akzent2 3 2 6 3 3" xfId="37727" xr:uid="{00000000-0005-0000-0000-0000CC000000}"/>
    <cellStyle name="20 % - Akzent2 3 2 6 3 4" xfId="51218" xr:uid="{00000000-0005-0000-0000-0000CC000000}"/>
    <cellStyle name="20 % - Akzent2 3 2 6 4" xfId="14148" xr:uid="{00000000-0005-0000-0000-0000CC000000}"/>
    <cellStyle name="20 % - Akzent2 3 2 6 4 2" xfId="27599" xr:uid="{00000000-0005-0000-0000-0000CC000000}"/>
    <cellStyle name="20 % - Akzent2 3 2 6 4 3" xfId="41083" xr:uid="{00000000-0005-0000-0000-0000CC000000}"/>
    <cellStyle name="20 % - Akzent2 3 2 6 4 4" xfId="54574" xr:uid="{00000000-0005-0000-0000-0000CC000000}"/>
    <cellStyle name="20 % - Akzent2 3 2 6 5" xfId="17530" xr:uid="{00000000-0005-0000-0000-0000CC000000}"/>
    <cellStyle name="20 % - Akzent2 3 2 6 6" xfId="31014" xr:uid="{00000000-0005-0000-0000-0000CC000000}"/>
    <cellStyle name="20 % - Akzent2 3 2 6 7" xfId="44505" xr:uid="{00000000-0005-0000-0000-0000CC000000}"/>
    <cellStyle name="20 % - Akzent2 3 2 7" xfId="4629" xr:uid="{00000000-0005-0000-0000-0000C1000000}"/>
    <cellStyle name="20 % - Akzent2 3 2 7 2" xfId="18080" xr:uid="{00000000-0005-0000-0000-0000C1000000}"/>
    <cellStyle name="20 % - Akzent2 3 2 7 3" xfId="31564" xr:uid="{00000000-0005-0000-0000-0000C1000000}"/>
    <cellStyle name="20 % - Akzent2 3 2 7 4" xfId="45055" xr:uid="{00000000-0005-0000-0000-0000C1000000}"/>
    <cellStyle name="20 % - Akzent2 3 2 8" xfId="7985" xr:uid="{00000000-0005-0000-0000-0000C1000000}"/>
    <cellStyle name="20 % - Akzent2 3 2 8 2" xfId="21436" xr:uid="{00000000-0005-0000-0000-0000C1000000}"/>
    <cellStyle name="20 % - Akzent2 3 2 8 3" xfId="34920" xr:uid="{00000000-0005-0000-0000-0000C1000000}"/>
    <cellStyle name="20 % - Akzent2 3 2 8 4" xfId="48411" xr:uid="{00000000-0005-0000-0000-0000C1000000}"/>
    <cellStyle name="20 % - Akzent2 3 2 9" xfId="11341" xr:uid="{00000000-0005-0000-0000-0000C1000000}"/>
    <cellStyle name="20 % - Akzent2 3 2 9 2" xfId="24792" xr:uid="{00000000-0005-0000-0000-0000C1000000}"/>
    <cellStyle name="20 % - Akzent2 3 2 9 3" xfId="38276" xr:uid="{00000000-0005-0000-0000-0000C1000000}"/>
    <cellStyle name="20 % - Akzent2 3 2 9 4" xfId="51767" xr:uid="{00000000-0005-0000-0000-0000C1000000}"/>
    <cellStyle name="20 % - Akzent2 3 3" xfId="1389" xr:uid="{00000000-0005-0000-0000-0000CD000000}"/>
    <cellStyle name="20 % - Akzent2 3 3 10" xfId="28354" xr:uid="{00000000-0005-0000-0000-0000CD000000}"/>
    <cellStyle name="20 % - Akzent2 3 3 11" xfId="41845" xr:uid="{00000000-0005-0000-0000-0000CD000000}"/>
    <cellStyle name="20 % - Akzent2 3 3 2" xfId="1963" xr:uid="{00000000-0005-0000-0000-0000CE000000}"/>
    <cellStyle name="20 % - Akzent2 3 3 2 2" xfId="3103" xr:uid="{00000000-0005-0000-0000-0000CF000000}"/>
    <cellStyle name="20 % - Akzent2 3 3 2 2 2" xfId="6464" xr:uid="{00000000-0005-0000-0000-0000CF000000}"/>
    <cellStyle name="20 % - Akzent2 3 3 2 2 2 2" xfId="19915" xr:uid="{00000000-0005-0000-0000-0000CF000000}"/>
    <cellStyle name="20 % - Akzent2 3 3 2 2 2 3" xfId="33399" xr:uid="{00000000-0005-0000-0000-0000CF000000}"/>
    <cellStyle name="20 % - Akzent2 3 3 2 2 2 4" xfId="46890" xr:uid="{00000000-0005-0000-0000-0000CF000000}"/>
    <cellStyle name="20 % - Akzent2 3 3 2 2 3" xfId="9820" xr:uid="{00000000-0005-0000-0000-0000CF000000}"/>
    <cellStyle name="20 % - Akzent2 3 3 2 2 3 2" xfId="23271" xr:uid="{00000000-0005-0000-0000-0000CF000000}"/>
    <cellStyle name="20 % - Akzent2 3 3 2 2 3 3" xfId="36755" xr:uid="{00000000-0005-0000-0000-0000CF000000}"/>
    <cellStyle name="20 % - Akzent2 3 3 2 2 3 4" xfId="50246" xr:uid="{00000000-0005-0000-0000-0000CF000000}"/>
    <cellStyle name="20 % - Akzent2 3 3 2 2 4" xfId="13176" xr:uid="{00000000-0005-0000-0000-0000CF000000}"/>
    <cellStyle name="20 % - Akzent2 3 3 2 2 4 2" xfId="26627" xr:uid="{00000000-0005-0000-0000-0000CF000000}"/>
    <cellStyle name="20 % - Akzent2 3 3 2 2 4 3" xfId="40111" xr:uid="{00000000-0005-0000-0000-0000CF000000}"/>
    <cellStyle name="20 % - Akzent2 3 3 2 2 4 4" xfId="53602" xr:uid="{00000000-0005-0000-0000-0000CF000000}"/>
    <cellStyle name="20 % - Akzent2 3 3 2 2 5" xfId="16558" xr:uid="{00000000-0005-0000-0000-0000CF000000}"/>
    <cellStyle name="20 % - Akzent2 3 3 2 2 6" xfId="30042" xr:uid="{00000000-0005-0000-0000-0000CF000000}"/>
    <cellStyle name="20 % - Akzent2 3 3 2 2 7" xfId="43533" xr:uid="{00000000-0005-0000-0000-0000CF000000}"/>
    <cellStyle name="20 % - Akzent2 3 3 2 3" xfId="5337" xr:uid="{00000000-0005-0000-0000-0000CE000000}"/>
    <cellStyle name="20 % - Akzent2 3 3 2 3 2" xfId="18788" xr:uid="{00000000-0005-0000-0000-0000CE000000}"/>
    <cellStyle name="20 % - Akzent2 3 3 2 3 3" xfId="32272" xr:uid="{00000000-0005-0000-0000-0000CE000000}"/>
    <cellStyle name="20 % - Akzent2 3 3 2 3 4" xfId="45763" xr:uid="{00000000-0005-0000-0000-0000CE000000}"/>
    <cellStyle name="20 % - Akzent2 3 3 2 4" xfId="8693" xr:uid="{00000000-0005-0000-0000-0000CE000000}"/>
    <cellStyle name="20 % - Akzent2 3 3 2 4 2" xfId="22144" xr:uid="{00000000-0005-0000-0000-0000CE000000}"/>
    <cellStyle name="20 % - Akzent2 3 3 2 4 3" xfId="35628" xr:uid="{00000000-0005-0000-0000-0000CE000000}"/>
    <cellStyle name="20 % - Akzent2 3 3 2 4 4" xfId="49119" xr:uid="{00000000-0005-0000-0000-0000CE000000}"/>
    <cellStyle name="20 % - Akzent2 3 3 2 5" xfId="12049" xr:uid="{00000000-0005-0000-0000-0000CE000000}"/>
    <cellStyle name="20 % - Akzent2 3 3 2 5 2" xfId="25500" xr:uid="{00000000-0005-0000-0000-0000CE000000}"/>
    <cellStyle name="20 % - Akzent2 3 3 2 5 3" xfId="38984" xr:uid="{00000000-0005-0000-0000-0000CE000000}"/>
    <cellStyle name="20 % - Akzent2 3 3 2 5 4" xfId="52475" xr:uid="{00000000-0005-0000-0000-0000CE000000}"/>
    <cellStyle name="20 % - Akzent2 3 3 2 6" xfId="15431" xr:uid="{00000000-0005-0000-0000-0000CE000000}"/>
    <cellStyle name="20 % - Akzent2 3 3 2 7" xfId="28915" xr:uid="{00000000-0005-0000-0000-0000CE000000}"/>
    <cellStyle name="20 % - Akzent2 3 3 2 8" xfId="42406" xr:uid="{00000000-0005-0000-0000-0000CE000000}"/>
    <cellStyle name="20 % - Akzent2 3 3 3" xfId="2543" xr:uid="{00000000-0005-0000-0000-0000D0000000}"/>
    <cellStyle name="20 % - Akzent2 3 3 3 2" xfId="5904" xr:uid="{00000000-0005-0000-0000-0000D0000000}"/>
    <cellStyle name="20 % - Akzent2 3 3 3 2 2" xfId="19355" xr:uid="{00000000-0005-0000-0000-0000D0000000}"/>
    <cellStyle name="20 % - Akzent2 3 3 3 2 3" xfId="32839" xr:uid="{00000000-0005-0000-0000-0000D0000000}"/>
    <cellStyle name="20 % - Akzent2 3 3 3 2 4" xfId="46330" xr:uid="{00000000-0005-0000-0000-0000D0000000}"/>
    <cellStyle name="20 % - Akzent2 3 3 3 3" xfId="9260" xr:uid="{00000000-0005-0000-0000-0000D0000000}"/>
    <cellStyle name="20 % - Akzent2 3 3 3 3 2" xfId="22711" xr:uid="{00000000-0005-0000-0000-0000D0000000}"/>
    <cellStyle name="20 % - Akzent2 3 3 3 3 3" xfId="36195" xr:uid="{00000000-0005-0000-0000-0000D0000000}"/>
    <cellStyle name="20 % - Akzent2 3 3 3 3 4" xfId="49686" xr:uid="{00000000-0005-0000-0000-0000D0000000}"/>
    <cellStyle name="20 % - Akzent2 3 3 3 4" xfId="12616" xr:uid="{00000000-0005-0000-0000-0000D0000000}"/>
    <cellStyle name="20 % - Akzent2 3 3 3 4 2" xfId="26067" xr:uid="{00000000-0005-0000-0000-0000D0000000}"/>
    <cellStyle name="20 % - Akzent2 3 3 3 4 3" xfId="39551" xr:uid="{00000000-0005-0000-0000-0000D0000000}"/>
    <cellStyle name="20 % - Akzent2 3 3 3 4 4" xfId="53042" xr:uid="{00000000-0005-0000-0000-0000D0000000}"/>
    <cellStyle name="20 % - Akzent2 3 3 3 5" xfId="15998" xr:uid="{00000000-0005-0000-0000-0000D0000000}"/>
    <cellStyle name="20 % - Akzent2 3 3 3 6" xfId="29482" xr:uid="{00000000-0005-0000-0000-0000D0000000}"/>
    <cellStyle name="20 % - Akzent2 3 3 3 7" xfId="42973" xr:uid="{00000000-0005-0000-0000-0000D0000000}"/>
    <cellStyle name="20 % - Akzent2 3 3 4" xfId="3648" xr:uid="{00000000-0005-0000-0000-0000D1000000}"/>
    <cellStyle name="20 % - Akzent2 3 3 4 2" xfId="7009" xr:uid="{00000000-0005-0000-0000-0000D1000000}"/>
    <cellStyle name="20 % - Akzent2 3 3 4 2 2" xfId="20460" xr:uid="{00000000-0005-0000-0000-0000D1000000}"/>
    <cellStyle name="20 % - Akzent2 3 3 4 2 3" xfId="33944" xr:uid="{00000000-0005-0000-0000-0000D1000000}"/>
    <cellStyle name="20 % - Akzent2 3 3 4 2 4" xfId="47435" xr:uid="{00000000-0005-0000-0000-0000D1000000}"/>
    <cellStyle name="20 % - Akzent2 3 3 4 3" xfId="10365" xr:uid="{00000000-0005-0000-0000-0000D1000000}"/>
    <cellStyle name="20 % - Akzent2 3 3 4 3 2" xfId="23816" xr:uid="{00000000-0005-0000-0000-0000D1000000}"/>
    <cellStyle name="20 % - Akzent2 3 3 4 3 3" xfId="37300" xr:uid="{00000000-0005-0000-0000-0000D1000000}"/>
    <cellStyle name="20 % - Akzent2 3 3 4 3 4" xfId="50791" xr:uid="{00000000-0005-0000-0000-0000D1000000}"/>
    <cellStyle name="20 % - Akzent2 3 3 4 4" xfId="13721" xr:uid="{00000000-0005-0000-0000-0000D1000000}"/>
    <cellStyle name="20 % - Akzent2 3 3 4 4 2" xfId="27172" xr:uid="{00000000-0005-0000-0000-0000D1000000}"/>
    <cellStyle name="20 % - Akzent2 3 3 4 4 3" xfId="40656" xr:uid="{00000000-0005-0000-0000-0000D1000000}"/>
    <cellStyle name="20 % - Akzent2 3 3 4 4 4" xfId="54147" xr:uid="{00000000-0005-0000-0000-0000D1000000}"/>
    <cellStyle name="20 % - Akzent2 3 3 4 5" xfId="17103" xr:uid="{00000000-0005-0000-0000-0000D1000000}"/>
    <cellStyle name="20 % - Akzent2 3 3 4 6" xfId="30587" xr:uid="{00000000-0005-0000-0000-0000D1000000}"/>
    <cellStyle name="20 % - Akzent2 3 3 4 7" xfId="44078" xr:uid="{00000000-0005-0000-0000-0000D1000000}"/>
    <cellStyle name="20 % - Akzent2 3 3 5" xfId="4228" xr:uid="{00000000-0005-0000-0000-0000D2000000}"/>
    <cellStyle name="20 % - Akzent2 3 3 5 2" xfId="7585" xr:uid="{00000000-0005-0000-0000-0000D2000000}"/>
    <cellStyle name="20 % - Akzent2 3 3 5 2 2" xfId="21036" xr:uid="{00000000-0005-0000-0000-0000D2000000}"/>
    <cellStyle name="20 % - Akzent2 3 3 5 2 3" xfId="34520" xr:uid="{00000000-0005-0000-0000-0000D2000000}"/>
    <cellStyle name="20 % - Akzent2 3 3 5 2 4" xfId="48011" xr:uid="{00000000-0005-0000-0000-0000D2000000}"/>
    <cellStyle name="20 % - Akzent2 3 3 5 3" xfId="10941" xr:uid="{00000000-0005-0000-0000-0000D2000000}"/>
    <cellStyle name="20 % - Akzent2 3 3 5 3 2" xfId="24392" xr:uid="{00000000-0005-0000-0000-0000D2000000}"/>
    <cellStyle name="20 % - Akzent2 3 3 5 3 3" xfId="37876" xr:uid="{00000000-0005-0000-0000-0000D2000000}"/>
    <cellStyle name="20 % - Akzent2 3 3 5 3 4" xfId="51367" xr:uid="{00000000-0005-0000-0000-0000D2000000}"/>
    <cellStyle name="20 % - Akzent2 3 3 5 4" xfId="14297" xr:uid="{00000000-0005-0000-0000-0000D2000000}"/>
    <cellStyle name="20 % - Akzent2 3 3 5 4 2" xfId="27748" xr:uid="{00000000-0005-0000-0000-0000D2000000}"/>
    <cellStyle name="20 % - Akzent2 3 3 5 4 3" xfId="41232" xr:uid="{00000000-0005-0000-0000-0000D2000000}"/>
    <cellStyle name="20 % - Akzent2 3 3 5 4 4" xfId="54723" xr:uid="{00000000-0005-0000-0000-0000D2000000}"/>
    <cellStyle name="20 % - Akzent2 3 3 5 5" xfId="17679" xr:uid="{00000000-0005-0000-0000-0000D2000000}"/>
    <cellStyle name="20 % - Akzent2 3 3 5 6" xfId="31163" xr:uid="{00000000-0005-0000-0000-0000D2000000}"/>
    <cellStyle name="20 % - Akzent2 3 3 5 7" xfId="44654" xr:uid="{00000000-0005-0000-0000-0000D2000000}"/>
    <cellStyle name="20 % - Akzent2 3 3 6" xfId="4778" xr:uid="{00000000-0005-0000-0000-0000CD000000}"/>
    <cellStyle name="20 % - Akzent2 3 3 6 2" xfId="18229" xr:uid="{00000000-0005-0000-0000-0000CD000000}"/>
    <cellStyle name="20 % - Akzent2 3 3 6 3" xfId="31713" xr:uid="{00000000-0005-0000-0000-0000CD000000}"/>
    <cellStyle name="20 % - Akzent2 3 3 6 4" xfId="45204" xr:uid="{00000000-0005-0000-0000-0000CD000000}"/>
    <cellStyle name="20 % - Akzent2 3 3 7" xfId="8134" xr:uid="{00000000-0005-0000-0000-0000CD000000}"/>
    <cellStyle name="20 % - Akzent2 3 3 7 2" xfId="21585" xr:uid="{00000000-0005-0000-0000-0000CD000000}"/>
    <cellStyle name="20 % - Akzent2 3 3 7 3" xfId="35069" xr:uid="{00000000-0005-0000-0000-0000CD000000}"/>
    <cellStyle name="20 % - Akzent2 3 3 7 4" xfId="48560" xr:uid="{00000000-0005-0000-0000-0000CD000000}"/>
    <cellStyle name="20 % - Akzent2 3 3 8" xfId="11490" xr:uid="{00000000-0005-0000-0000-0000CD000000}"/>
    <cellStyle name="20 % - Akzent2 3 3 8 2" xfId="24941" xr:uid="{00000000-0005-0000-0000-0000CD000000}"/>
    <cellStyle name="20 % - Akzent2 3 3 8 3" xfId="38425" xr:uid="{00000000-0005-0000-0000-0000CD000000}"/>
    <cellStyle name="20 % - Akzent2 3 3 8 4" xfId="51916" xr:uid="{00000000-0005-0000-0000-0000CD000000}"/>
    <cellStyle name="20 % - Akzent2 3 3 9" xfId="14871" xr:uid="{00000000-0005-0000-0000-0000CD000000}"/>
    <cellStyle name="20 % - Akzent2 3 4" xfId="1714" xr:uid="{00000000-0005-0000-0000-0000D3000000}"/>
    <cellStyle name="20 % - Akzent2 3 4 2" xfId="2853" xr:uid="{00000000-0005-0000-0000-0000D4000000}"/>
    <cellStyle name="20 % - Akzent2 3 4 2 2" xfId="6214" xr:uid="{00000000-0005-0000-0000-0000D4000000}"/>
    <cellStyle name="20 % - Akzent2 3 4 2 2 2" xfId="19665" xr:uid="{00000000-0005-0000-0000-0000D4000000}"/>
    <cellStyle name="20 % - Akzent2 3 4 2 2 3" xfId="33149" xr:uid="{00000000-0005-0000-0000-0000D4000000}"/>
    <cellStyle name="20 % - Akzent2 3 4 2 2 4" xfId="46640" xr:uid="{00000000-0005-0000-0000-0000D4000000}"/>
    <cellStyle name="20 % - Akzent2 3 4 2 3" xfId="9570" xr:uid="{00000000-0005-0000-0000-0000D4000000}"/>
    <cellStyle name="20 % - Akzent2 3 4 2 3 2" xfId="23021" xr:uid="{00000000-0005-0000-0000-0000D4000000}"/>
    <cellStyle name="20 % - Akzent2 3 4 2 3 3" xfId="36505" xr:uid="{00000000-0005-0000-0000-0000D4000000}"/>
    <cellStyle name="20 % - Akzent2 3 4 2 3 4" xfId="49996" xr:uid="{00000000-0005-0000-0000-0000D4000000}"/>
    <cellStyle name="20 % - Akzent2 3 4 2 4" xfId="12926" xr:uid="{00000000-0005-0000-0000-0000D4000000}"/>
    <cellStyle name="20 % - Akzent2 3 4 2 4 2" xfId="26377" xr:uid="{00000000-0005-0000-0000-0000D4000000}"/>
    <cellStyle name="20 % - Akzent2 3 4 2 4 3" xfId="39861" xr:uid="{00000000-0005-0000-0000-0000D4000000}"/>
    <cellStyle name="20 % - Akzent2 3 4 2 4 4" xfId="53352" xr:uid="{00000000-0005-0000-0000-0000D4000000}"/>
    <cellStyle name="20 % - Akzent2 3 4 2 5" xfId="16308" xr:uid="{00000000-0005-0000-0000-0000D4000000}"/>
    <cellStyle name="20 % - Akzent2 3 4 2 6" xfId="29792" xr:uid="{00000000-0005-0000-0000-0000D4000000}"/>
    <cellStyle name="20 % - Akzent2 3 4 2 7" xfId="43283" xr:uid="{00000000-0005-0000-0000-0000D4000000}"/>
    <cellStyle name="20 % - Akzent2 3 4 3" xfId="5087" xr:uid="{00000000-0005-0000-0000-0000D3000000}"/>
    <cellStyle name="20 % - Akzent2 3 4 3 2" xfId="18538" xr:uid="{00000000-0005-0000-0000-0000D3000000}"/>
    <cellStyle name="20 % - Akzent2 3 4 3 3" xfId="32022" xr:uid="{00000000-0005-0000-0000-0000D3000000}"/>
    <cellStyle name="20 % - Akzent2 3 4 3 4" xfId="45513" xr:uid="{00000000-0005-0000-0000-0000D3000000}"/>
    <cellStyle name="20 % - Akzent2 3 4 4" xfId="8443" xr:uid="{00000000-0005-0000-0000-0000D3000000}"/>
    <cellStyle name="20 % - Akzent2 3 4 4 2" xfId="21894" xr:uid="{00000000-0005-0000-0000-0000D3000000}"/>
    <cellStyle name="20 % - Akzent2 3 4 4 3" xfId="35378" xr:uid="{00000000-0005-0000-0000-0000D3000000}"/>
    <cellStyle name="20 % - Akzent2 3 4 4 4" xfId="48869" xr:uid="{00000000-0005-0000-0000-0000D3000000}"/>
    <cellStyle name="20 % - Akzent2 3 4 5" xfId="11799" xr:uid="{00000000-0005-0000-0000-0000D3000000}"/>
    <cellStyle name="20 % - Akzent2 3 4 5 2" xfId="25250" xr:uid="{00000000-0005-0000-0000-0000D3000000}"/>
    <cellStyle name="20 % - Akzent2 3 4 5 3" xfId="38734" xr:uid="{00000000-0005-0000-0000-0000D3000000}"/>
    <cellStyle name="20 % - Akzent2 3 4 5 4" xfId="52225" xr:uid="{00000000-0005-0000-0000-0000D3000000}"/>
    <cellStyle name="20 % - Akzent2 3 4 6" xfId="15181" xr:uid="{00000000-0005-0000-0000-0000D3000000}"/>
    <cellStyle name="20 % - Akzent2 3 4 7" xfId="28665" xr:uid="{00000000-0005-0000-0000-0000D3000000}"/>
    <cellStyle name="20 % - Akzent2 3 4 8" xfId="42156" xr:uid="{00000000-0005-0000-0000-0000D3000000}"/>
    <cellStyle name="20 % - Akzent2 3 5" xfId="2291" xr:uid="{00000000-0005-0000-0000-0000D5000000}"/>
    <cellStyle name="20 % - Akzent2 3 5 2" xfId="5653" xr:uid="{00000000-0005-0000-0000-0000D5000000}"/>
    <cellStyle name="20 % - Akzent2 3 5 2 2" xfId="19104" xr:uid="{00000000-0005-0000-0000-0000D5000000}"/>
    <cellStyle name="20 % - Akzent2 3 5 2 3" xfId="32588" xr:uid="{00000000-0005-0000-0000-0000D5000000}"/>
    <cellStyle name="20 % - Akzent2 3 5 2 4" xfId="46079" xr:uid="{00000000-0005-0000-0000-0000D5000000}"/>
    <cellStyle name="20 % - Akzent2 3 5 3" xfId="9009" xr:uid="{00000000-0005-0000-0000-0000D5000000}"/>
    <cellStyle name="20 % - Akzent2 3 5 3 2" xfId="22460" xr:uid="{00000000-0005-0000-0000-0000D5000000}"/>
    <cellStyle name="20 % - Akzent2 3 5 3 3" xfId="35944" xr:uid="{00000000-0005-0000-0000-0000D5000000}"/>
    <cellStyle name="20 % - Akzent2 3 5 3 4" xfId="49435" xr:uid="{00000000-0005-0000-0000-0000D5000000}"/>
    <cellStyle name="20 % - Akzent2 3 5 4" xfId="12365" xr:uid="{00000000-0005-0000-0000-0000D5000000}"/>
    <cellStyle name="20 % - Akzent2 3 5 4 2" xfId="25816" xr:uid="{00000000-0005-0000-0000-0000D5000000}"/>
    <cellStyle name="20 % - Akzent2 3 5 4 3" xfId="39300" xr:uid="{00000000-0005-0000-0000-0000D5000000}"/>
    <cellStyle name="20 % - Akzent2 3 5 4 4" xfId="52791" xr:uid="{00000000-0005-0000-0000-0000D5000000}"/>
    <cellStyle name="20 % - Akzent2 3 5 5" xfId="15747" xr:uid="{00000000-0005-0000-0000-0000D5000000}"/>
    <cellStyle name="20 % - Akzent2 3 5 6" xfId="29231" xr:uid="{00000000-0005-0000-0000-0000D5000000}"/>
    <cellStyle name="20 % - Akzent2 3 5 7" xfId="42722" xr:uid="{00000000-0005-0000-0000-0000D5000000}"/>
    <cellStyle name="20 % - Akzent2 3 6" xfId="3397" xr:uid="{00000000-0005-0000-0000-0000D6000000}"/>
    <cellStyle name="20 % - Akzent2 3 6 2" xfId="6758" xr:uid="{00000000-0005-0000-0000-0000D6000000}"/>
    <cellStyle name="20 % - Akzent2 3 6 2 2" xfId="20209" xr:uid="{00000000-0005-0000-0000-0000D6000000}"/>
    <cellStyle name="20 % - Akzent2 3 6 2 3" xfId="33693" xr:uid="{00000000-0005-0000-0000-0000D6000000}"/>
    <cellStyle name="20 % - Akzent2 3 6 2 4" xfId="47184" xr:uid="{00000000-0005-0000-0000-0000D6000000}"/>
    <cellStyle name="20 % - Akzent2 3 6 3" xfId="10114" xr:uid="{00000000-0005-0000-0000-0000D6000000}"/>
    <cellStyle name="20 % - Akzent2 3 6 3 2" xfId="23565" xr:uid="{00000000-0005-0000-0000-0000D6000000}"/>
    <cellStyle name="20 % - Akzent2 3 6 3 3" xfId="37049" xr:uid="{00000000-0005-0000-0000-0000D6000000}"/>
    <cellStyle name="20 % - Akzent2 3 6 3 4" xfId="50540" xr:uid="{00000000-0005-0000-0000-0000D6000000}"/>
    <cellStyle name="20 % - Akzent2 3 6 4" xfId="13470" xr:uid="{00000000-0005-0000-0000-0000D6000000}"/>
    <cellStyle name="20 % - Akzent2 3 6 4 2" xfId="26921" xr:uid="{00000000-0005-0000-0000-0000D6000000}"/>
    <cellStyle name="20 % - Akzent2 3 6 4 3" xfId="40405" xr:uid="{00000000-0005-0000-0000-0000D6000000}"/>
    <cellStyle name="20 % - Akzent2 3 6 4 4" xfId="53896" xr:uid="{00000000-0005-0000-0000-0000D6000000}"/>
    <cellStyle name="20 % - Akzent2 3 6 5" xfId="16852" xr:uid="{00000000-0005-0000-0000-0000D6000000}"/>
    <cellStyle name="20 % - Akzent2 3 6 6" xfId="30336" xr:uid="{00000000-0005-0000-0000-0000D6000000}"/>
    <cellStyle name="20 % - Akzent2 3 6 7" xfId="43827" xr:uid="{00000000-0005-0000-0000-0000D6000000}"/>
    <cellStyle name="20 % - Akzent2 3 7" xfId="3977" xr:uid="{00000000-0005-0000-0000-0000D7000000}"/>
    <cellStyle name="20 % - Akzent2 3 7 2" xfId="7334" xr:uid="{00000000-0005-0000-0000-0000D7000000}"/>
    <cellStyle name="20 % - Akzent2 3 7 2 2" xfId="20785" xr:uid="{00000000-0005-0000-0000-0000D7000000}"/>
    <cellStyle name="20 % - Akzent2 3 7 2 3" xfId="34269" xr:uid="{00000000-0005-0000-0000-0000D7000000}"/>
    <cellStyle name="20 % - Akzent2 3 7 2 4" xfId="47760" xr:uid="{00000000-0005-0000-0000-0000D7000000}"/>
    <cellStyle name="20 % - Akzent2 3 7 3" xfId="10690" xr:uid="{00000000-0005-0000-0000-0000D7000000}"/>
    <cellStyle name="20 % - Akzent2 3 7 3 2" xfId="24141" xr:uid="{00000000-0005-0000-0000-0000D7000000}"/>
    <cellStyle name="20 % - Akzent2 3 7 3 3" xfId="37625" xr:uid="{00000000-0005-0000-0000-0000D7000000}"/>
    <cellStyle name="20 % - Akzent2 3 7 3 4" xfId="51116" xr:uid="{00000000-0005-0000-0000-0000D7000000}"/>
    <cellStyle name="20 % - Akzent2 3 7 4" xfId="14046" xr:uid="{00000000-0005-0000-0000-0000D7000000}"/>
    <cellStyle name="20 % - Akzent2 3 7 4 2" xfId="27497" xr:uid="{00000000-0005-0000-0000-0000D7000000}"/>
    <cellStyle name="20 % - Akzent2 3 7 4 3" xfId="40981" xr:uid="{00000000-0005-0000-0000-0000D7000000}"/>
    <cellStyle name="20 % - Akzent2 3 7 4 4" xfId="54472" xr:uid="{00000000-0005-0000-0000-0000D7000000}"/>
    <cellStyle name="20 % - Akzent2 3 7 5" xfId="17428" xr:uid="{00000000-0005-0000-0000-0000D7000000}"/>
    <cellStyle name="20 % - Akzent2 3 7 6" xfId="30912" xr:uid="{00000000-0005-0000-0000-0000D7000000}"/>
    <cellStyle name="20 % - Akzent2 3 7 7" xfId="44403" xr:uid="{00000000-0005-0000-0000-0000D7000000}"/>
    <cellStyle name="20 % - Akzent2 3 8" xfId="4527" xr:uid="{00000000-0005-0000-0000-0000C0000000}"/>
    <cellStyle name="20 % - Akzent2 3 8 2" xfId="17978" xr:uid="{00000000-0005-0000-0000-0000C0000000}"/>
    <cellStyle name="20 % - Akzent2 3 8 3" xfId="31462" xr:uid="{00000000-0005-0000-0000-0000C0000000}"/>
    <cellStyle name="20 % - Akzent2 3 8 4" xfId="44953" xr:uid="{00000000-0005-0000-0000-0000C0000000}"/>
    <cellStyle name="20 % - Akzent2 3 9" xfId="7883" xr:uid="{00000000-0005-0000-0000-0000C0000000}"/>
    <cellStyle name="20 % - Akzent2 3 9 2" xfId="21334" xr:uid="{00000000-0005-0000-0000-0000C0000000}"/>
    <cellStyle name="20 % - Akzent2 3 9 3" xfId="34818" xr:uid="{00000000-0005-0000-0000-0000C0000000}"/>
    <cellStyle name="20 % - Akzent2 3 9 4" xfId="48309" xr:uid="{00000000-0005-0000-0000-0000C0000000}"/>
    <cellStyle name="20 % - Akzent2 4" xfId="1174" xr:uid="{00000000-0005-0000-0000-0000D8000000}"/>
    <cellStyle name="20 % - Akzent2 4 10" xfId="11258" xr:uid="{00000000-0005-0000-0000-0000D8000000}"/>
    <cellStyle name="20 % - Akzent2 4 10 2" xfId="24709" xr:uid="{00000000-0005-0000-0000-0000D8000000}"/>
    <cellStyle name="20 % - Akzent2 4 10 3" xfId="38193" xr:uid="{00000000-0005-0000-0000-0000D8000000}"/>
    <cellStyle name="20 % - Akzent2 4 10 4" xfId="51684" xr:uid="{00000000-0005-0000-0000-0000D8000000}"/>
    <cellStyle name="20 % - Akzent2 4 11" xfId="14639" xr:uid="{00000000-0005-0000-0000-0000D8000000}"/>
    <cellStyle name="20 % - Akzent2 4 12" xfId="28122" xr:uid="{00000000-0005-0000-0000-0000D8000000}"/>
    <cellStyle name="20 % - Akzent2 4 13" xfId="41613" xr:uid="{00000000-0005-0000-0000-0000D8000000}"/>
    <cellStyle name="20 % - Akzent2 4 2" xfId="1268" xr:uid="{00000000-0005-0000-0000-0000D9000000}"/>
    <cellStyle name="20 % - Akzent2 4 2 10" xfId="14741" xr:uid="{00000000-0005-0000-0000-0000D9000000}"/>
    <cellStyle name="20 % - Akzent2 4 2 11" xfId="28224" xr:uid="{00000000-0005-0000-0000-0000D9000000}"/>
    <cellStyle name="20 % - Akzent2 4 2 12" xfId="41715" xr:uid="{00000000-0005-0000-0000-0000D9000000}"/>
    <cellStyle name="20 % - Akzent2 4 2 2" xfId="1506" xr:uid="{00000000-0005-0000-0000-0000DA000000}"/>
    <cellStyle name="20 % - Akzent2 4 2 2 10" xfId="28474" xr:uid="{00000000-0005-0000-0000-0000DA000000}"/>
    <cellStyle name="20 % - Akzent2 4 2 2 11" xfId="41965" xr:uid="{00000000-0005-0000-0000-0000DA000000}"/>
    <cellStyle name="20 % - Akzent2 4 2 2 2" xfId="2082" xr:uid="{00000000-0005-0000-0000-0000DB000000}"/>
    <cellStyle name="20 % - Akzent2 4 2 2 2 2" xfId="3223" xr:uid="{00000000-0005-0000-0000-0000DC000000}"/>
    <cellStyle name="20 % - Akzent2 4 2 2 2 2 2" xfId="6584" xr:uid="{00000000-0005-0000-0000-0000DC000000}"/>
    <cellStyle name="20 % - Akzent2 4 2 2 2 2 2 2" xfId="20035" xr:uid="{00000000-0005-0000-0000-0000DC000000}"/>
    <cellStyle name="20 % - Akzent2 4 2 2 2 2 2 3" xfId="33519" xr:uid="{00000000-0005-0000-0000-0000DC000000}"/>
    <cellStyle name="20 % - Akzent2 4 2 2 2 2 2 4" xfId="47010" xr:uid="{00000000-0005-0000-0000-0000DC000000}"/>
    <cellStyle name="20 % - Akzent2 4 2 2 2 2 3" xfId="9940" xr:uid="{00000000-0005-0000-0000-0000DC000000}"/>
    <cellStyle name="20 % - Akzent2 4 2 2 2 2 3 2" xfId="23391" xr:uid="{00000000-0005-0000-0000-0000DC000000}"/>
    <cellStyle name="20 % - Akzent2 4 2 2 2 2 3 3" xfId="36875" xr:uid="{00000000-0005-0000-0000-0000DC000000}"/>
    <cellStyle name="20 % - Akzent2 4 2 2 2 2 3 4" xfId="50366" xr:uid="{00000000-0005-0000-0000-0000DC000000}"/>
    <cellStyle name="20 % - Akzent2 4 2 2 2 2 4" xfId="13296" xr:uid="{00000000-0005-0000-0000-0000DC000000}"/>
    <cellStyle name="20 % - Akzent2 4 2 2 2 2 4 2" xfId="26747" xr:uid="{00000000-0005-0000-0000-0000DC000000}"/>
    <cellStyle name="20 % - Akzent2 4 2 2 2 2 4 3" xfId="40231" xr:uid="{00000000-0005-0000-0000-0000DC000000}"/>
    <cellStyle name="20 % - Akzent2 4 2 2 2 2 4 4" xfId="53722" xr:uid="{00000000-0005-0000-0000-0000DC000000}"/>
    <cellStyle name="20 % - Akzent2 4 2 2 2 2 5" xfId="16678" xr:uid="{00000000-0005-0000-0000-0000DC000000}"/>
    <cellStyle name="20 % - Akzent2 4 2 2 2 2 6" xfId="30162" xr:uid="{00000000-0005-0000-0000-0000DC000000}"/>
    <cellStyle name="20 % - Akzent2 4 2 2 2 2 7" xfId="43653" xr:uid="{00000000-0005-0000-0000-0000DC000000}"/>
    <cellStyle name="20 % - Akzent2 4 2 2 2 3" xfId="5457" xr:uid="{00000000-0005-0000-0000-0000DB000000}"/>
    <cellStyle name="20 % - Akzent2 4 2 2 2 3 2" xfId="18908" xr:uid="{00000000-0005-0000-0000-0000DB000000}"/>
    <cellStyle name="20 % - Akzent2 4 2 2 2 3 3" xfId="32392" xr:uid="{00000000-0005-0000-0000-0000DB000000}"/>
    <cellStyle name="20 % - Akzent2 4 2 2 2 3 4" xfId="45883" xr:uid="{00000000-0005-0000-0000-0000DB000000}"/>
    <cellStyle name="20 % - Akzent2 4 2 2 2 4" xfId="8813" xr:uid="{00000000-0005-0000-0000-0000DB000000}"/>
    <cellStyle name="20 % - Akzent2 4 2 2 2 4 2" xfId="22264" xr:uid="{00000000-0005-0000-0000-0000DB000000}"/>
    <cellStyle name="20 % - Akzent2 4 2 2 2 4 3" xfId="35748" xr:uid="{00000000-0005-0000-0000-0000DB000000}"/>
    <cellStyle name="20 % - Akzent2 4 2 2 2 4 4" xfId="49239" xr:uid="{00000000-0005-0000-0000-0000DB000000}"/>
    <cellStyle name="20 % - Akzent2 4 2 2 2 5" xfId="12169" xr:uid="{00000000-0005-0000-0000-0000DB000000}"/>
    <cellStyle name="20 % - Akzent2 4 2 2 2 5 2" xfId="25620" xr:uid="{00000000-0005-0000-0000-0000DB000000}"/>
    <cellStyle name="20 % - Akzent2 4 2 2 2 5 3" xfId="39104" xr:uid="{00000000-0005-0000-0000-0000DB000000}"/>
    <cellStyle name="20 % - Akzent2 4 2 2 2 5 4" xfId="52595" xr:uid="{00000000-0005-0000-0000-0000DB000000}"/>
    <cellStyle name="20 % - Akzent2 4 2 2 2 6" xfId="15551" xr:uid="{00000000-0005-0000-0000-0000DB000000}"/>
    <cellStyle name="20 % - Akzent2 4 2 2 2 7" xfId="29035" xr:uid="{00000000-0005-0000-0000-0000DB000000}"/>
    <cellStyle name="20 % - Akzent2 4 2 2 2 8" xfId="42526" xr:uid="{00000000-0005-0000-0000-0000DB000000}"/>
    <cellStyle name="20 % - Akzent2 4 2 2 3" xfId="2663" xr:uid="{00000000-0005-0000-0000-0000DD000000}"/>
    <cellStyle name="20 % - Akzent2 4 2 2 3 2" xfId="6024" xr:uid="{00000000-0005-0000-0000-0000DD000000}"/>
    <cellStyle name="20 % - Akzent2 4 2 2 3 2 2" xfId="19475" xr:uid="{00000000-0005-0000-0000-0000DD000000}"/>
    <cellStyle name="20 % - Akzent2 4 2 2 3 2 3" xfId="32959" xr:uid="{00000000-0005-0000-0000-0000DD000000}"/>
    <cellStyle name="20 % - Akzent2 4 2 2 3 2 4" xfId="46450" xr:uid="{00000000-0005-0000-0000-0000DD000000}"/>
    <cellStyle name="20 % - Akzent2 4 2 2 3 3" xfId="9380" xr:uid="{00000000-0005-0000-0000-0000DD000000}"/>
    <cellStyle name="20 % - Akzent2 4 2 2 3 3 2" xfId="22831" xr:uid="{00000000-0005-0000-0000-0000DD000000}"/>
    <cellStyle name="20 % - Akzent2 4 2 2 3 3 3" xfId="36315" xr:uid="{00000000-0005-0000-0000-0000DD000000}"/>
    <cellStyle name="20 % - Akzent2 4 2 2 3 3 4" xfId="49806" xr:uid="{00000000-0005-0000-0000-0000DD000000}"/>
    <cellStyle name="20 % - Akzent2 4 2 2 3 4" xfId="12736" xr:uid="{00000000-0005-0000-0000-0000DD000000}"/>
    <cellStyle name="20 % - Akzent2 4 2 2 3 4 2" xfId="26187" xr:uid="{00000000-0005-0000-0000-0000DD000000}"/>
    <cellStyle name="20 % - Akzent2 4 2 2 3 4 3" xfId="39671" xr:uid="{00000000-0005-0000-0000-0000DD000000}"/>
    <cellStyle name="20 % - Akzent2 4 2 2 3 4 4" xfId="53162" xr:uid="{00000000-0005-0000-0000-0000DD000000}"/>
    <cellStyle name="20 % - Akzent2 4 2 2 3 5" xfId="16118" xr:uid="{00000000-0005-0000-0000-0000DD000000}"/>
    <cellStyle name="20 % - Akzent2 4 2 2 3 6" xfId="29602" xr:uid="{00000000-0005-0000-0000-0000DD000000}"/>
    <cellStyle name="20 % - Akzent2 4 2 2 3 7" xfId="43093" xr:uid="{00000000-0005-0000-0000-0000DD000000}"/>
    <cellStyle name="20 % - Akzent2 4 2 2 4" xfId="3768" xr:uid="{00000000-0005-0000-0000-0000DE000000}"/>
    <cellStyle name="20 % - Akzent2 4 2 2 4 2" xfId="7129" xr:uid="{00000000-0005-0000-0000-0000DE000000}"/>
    <cellStyle name="20 % - Akzent2 4 2 2 4 2 2" xfId="20580" xr:uid="{00000000-0005-0000-0000-0000DE000000}"/>
    <cellStyle name="20 % - Akzent2 4 2 2 4 2 3" xfId="34064" xr:uid="{00000000-0005-0000-0000-0000DE000000}"/>
    <cellStyle name="20 % - Akzent2 4 2 2 4 2 4" xfId="47555" xr:uid="{00000000-0005-0000-0000-0000DE000000}"/>
    <cellStyle name="20 % - Akzent2 4 2 2 4 3" xfId="10485" xr:uid="{00000000-0005-0000-0000-0000DE000000}"/>
    <cellStyle name="20 % - Akzent2 4 2 2 4 3 2" xfId="23936" xr:uid="{00000000-0005-0000-0000-0000DE000000}"/>
    <cellStyle name="20 % - Akzent2 4 2 2 4 3 3" xfId="37420" xr:uid="{00000000-0005-0000-0000-0000DE000000}"/>
    <cellStyle name="20 % - Akzent2 4 2 2 4 3 4" xfId="50911" xr:uid="{00000000-0005-0000-0000-0000DE000000}"/>
    <cellStyle name="20 % - Akzent2 4 2 2 4 4" xfId="13841" xr:uid="{00000000-0005-0000-0000-0000DE000000}"/>
    <cellStyle name="20 % - Akzent2 4 2 2 4 4 2" xfId="27292" xr:uid="{00000000-0005-0000-0000-0000DE000000}"/>
    <cellStyle name="20 % - Akzent2 4 2 2 4 4 3" xfId="40776" xr:uid="{00000000-0005-0000-0000-0000DE000000}"/>
    <cellStyle name="20 % - Akzent2 4 2 2 4 4 4" xfId="54267" xr:uid="{00000000-0005-0000-0000-0000DE000000}"/>
    <cellStyle name="20 % - Akzent2 4 2 2 4 5" xfId="17223" xr:uid="{00000000-0005-0000-0000-0000DE000000}"/>
    <cellStyle name="20 % - Akzent2 4 2 2 4 6" xfId="30707" xr:uid="{00000000-0005-0000-0000-0000DE000000}"/>
    <cellStyle name="20 % - Akzent2 4 2 2 4 7" xfId="44198" xr:uid="{00000000-0005-0000-0000-0000DE000000}"/>
    <cellStyle name="20 % - Akzent2 4 2 2 5" xfId="4348" xr:uid="{00000000-0005-0000-0000-0000DF000000}"/>
    <cellStyle name="20 % - Akzent2 4 2 2 5 2" xfId="7705" xr:uid="{00000000-0005-0000-0000-0000DF000000}"/>
    <cellStyle name="20 % - Akzent2 4 2 2 5 2 2" xfId="21156" xr:uid="{00000000-0005-0000-0000-0000DF000000}"/>
    <cellStyle name="20 % - Akzent2 4 2 2 5 2 3" xfId="34640" xr:uid="{00000000-0005-0000-0000-0000DF000000}"/>
    <cellStyle name="20 % - Akzent2 4 2 2 5 2 4" xfId="48131" xr:uid="{00000000-0005-0000-0000-0000DF000000}"/>
    <cellStyle name="20 % - Akzent2 4 2 2 5 3" xfId="11061" xr:uid="{00000000-0005-0000-0000-0000DF000000}"/>
    <cellStyle name="20 % - Akzent2 4 2 2 5 3 2" xfId="24512" xr:uid="{00000000-0005-0000-0000-0000DF000000}"/>
    <cellStyle name="20 % - Akzent2 4 2 2 5 3 3" xfId="37996" xr:uid="{00000000-0005-0000-0000-0000DF000000}"/>
    <cellStyle name="20 % - Akzent2 4 2 2 5 3 4" xfId="51487" xr:uid="{00000000-0005-0000-0000-0000DF000000}"/>
    <cellStyle name="20 % - Akzent2 4 2 2 5 4" xfId="14417" xr:uid="{00000000-0005-0000-0000-0000DF000000}"/>
    <cellStyle name="20 % - Akzent2 4 2 2 5 4 2" xfId="27868" xr:uid="{00000000-0005-0000-0000-0000DF000000}"/>
    <cellStyle name="20 % - Akzent2 4 2 2 5 4 3" xfId="41352" xr:uid="{00000000-0005-0000-0000-0000DF000000}"/>
    <cellStyle name="20 % - Akzent2 4 2 2 5 4 4" xfId="54843" xr:uid="{00000000-0005-0000-0000-0000DF000000}"/>
    <cellStyle name="20 % - Akzent2 4 2 2 5 5" xfId="17799" xr:uid="{00000000-0005-0000-0000-0000DF000000}"/>
    <cellStyle name="20 % - Akzent2 4 2 2 5 6" xfId="31283" xr:uid="{00000000-0005-0000-0000-0000DF000000}"/>
    <cellStyle name="20 % - Akzent2 4 2 2 5 7" xfId="44774" xr:uid="{00000000-0005-0000-0000-0000DF000000}"/>
    <cellStyle name="20 % - Akzent2 4 2 2 6" xfId="4898" xr:uid="{00000000-0005-0000-0000-0000DA000000}"/>
    <cellStyle name="20 % - Akzent2 4 2 2 6 2" xfId="18349" xr:uid="{00000000-0005-0000-0000-0000DA000000}"/>
    <cellStyle name="20 % - Akzent2 4 2 2 6 3" xfId="31833" xr:uid="{00000000-0005-0000-0000-0000DA000000}"/>
    <cellStyle name="20 % - Akzent2 4 2 2 6 4" xfId="45324" xr:uid="{00000000-0005-0000-0000-0000DA000000}"/>
    <cellStyle name="20 % - Akzent2 4 2 2 7" xfId="8254" xr:uid="{00000000-0005-0000-0000-0000DA000000}"/>
    <cellStyle name="20 % - Akzent2 4 2 2 7 2" xfId="21705" xr:uid="{00000000-0005-0000-0000-0000DA000000}"/>
    <cellStyle name="20 % - Akzent2 4 2 2 7 3" xfId="35189" xr:uid="{00000000-0005-0000-0000-0000DA000000}"/>
    <cellStyle name="20 % - Akzent2 4 2 2 7 4" xfId="48680" xr:uid="{00000000-0005-0000-0000-0000DA000000}"/>
    <cellStyle name="20 % - Akzent2 4 2 2 8" xfId="11610" xr:uid="{00000000-0005-0000-0000-0000DA000000}"/>
    <cellStyle name="20 % - Akzent2 4 2 2 8 2" xfId="25061" xr:uid="{00000000-0005-0000-0000-0000DA000000}"/>
    <cellStyle name="20 % - Akzent2 4 2 2 8 3" xfId="38545" xr:uid="{00000000-0005-0000-0000-0000DA000000}"/>
    <cellStyle name="20 % - Akzent2 4 2 2 8 4" xfId="52036" xr:uid="{00000000-0005-0000-0000-0000DA000000}"/>
    <cellStyle name="20 % - Akzent2 4 2 2 9" xfId="14991" xr:uid="{00000000-0005-0000-0000-0000DA000000}"/>
    <cellStyle name="20 % - Akzent2 4 2 3" xfId="1833" xr:uid="{00000000-0005-0000-0000-0000E0000000}"/>
    <cellStyle name="20 % - Akzent2 4 2 3 2" xfId="2973" xr:uid="{00000000-0005-0000-0000-0000E1000000}"/>
    <cellStyle name="20 % - Akzent2 4 2 3 2 2" xfId="6334" xr:uid="{00000000-0005-0000-0000-0000E1000000}"/>
    <cellStyle name="20 % - Akzent2 4 2 3 2 2 2" xfId="19785" xr:uid="{00000000-0005-0000-0000-0000E1000000}"/>
    <cellStyle name="20 % - Akzent2 4 2 3 2 2 3" xfId="33269" xr:uid="{00000000-0005-0000-0000-0000E1000000}"/>
    <cellStyle name="20 % - Akzent2 4 2 3 2 2 4" xfId="46760" xr:uid="{00000000-0005-0000-0000-0000E1000000}"/>
    <cellStyle name="20 % - Akzent2 4 2 3 2 3" xfId="9690" xr:uid="{00000000-0005-0000-0000-0000E1000000}"/>
    <cellStyle name="20 % - Akzent2 4 2 3 2 3 2" xfId="23141" xr:uid="{00000000-0005-0000-0000-0000E1000000}"/>
    <cellStyle name="20 % - Akzent2 4 2 3 2 3 3" xfId="36625" xr:uid="{00000000-0005-0000-0000-0000E1000000}"/>
    <cellStyle name="20 % - Akzent2 4 2 3 2 3 4" xfId="50116" xr:uid="{00000000-0005-0000-0000-0000E1000000}"/>
    <cellStyle name="20 % - Akzent2 4 2 3 2 4" xfId="13046" xr:uid="{00000000-0005-0000-0000-0000E1000000}"/>
    <cellStyle name="20 % - Akzent2 4 2 3 2 4 2" xfId="26497" xr:uid="{00000000-0005-0000-0000-0000E1000000}"/>
    <cellStyle name="20 % - Akzent2 4 2 3 2 4 3" xfId="39981" xr:uid="{00000000-0005-0000-0000-0000E1000000}"/>
    <cellStyle name="20 % - Akzent2 4 2 3 2 4 4" xfId="53472" xr:uid="{00000000-0005-0000-0000-0000E1000000}"/>
    <cellStyle name="20 % - Akzent2 4 2 3 2 5" xfId="16428" xr:uid="{00000000-0005-0000-0000-0000E1000000}"/>
    <cellStyle name="20 % - Akzent2 4 2 3 2 6" xfId="29912" xr:uid="{00000000-0005-0000-0000-0000E1000000}"/>
    <cellStyle name="20 % - Akzent2 4 2 3 2 7" xfId="43403" xr:uid="{00000000-0005-0000-0000-0000E1000000}"/>
    <cellStyle name="20 % - Akzent2 4 2 3 3" xfId="5207" xr:uid="{00000000-0005-0000-0000-0000E0000000}"/>
    <cellStyle name="20 % - Akzent2 4 2 3 3 2" xfId="18658" xr:uid="{00000000-0005-0000-0000-0000E0000000}"/>
    <cellStyle name="20 % - Akzent2 4 2 3 3 3" xfId="32142" xr:uid="{00000000-0005-0000-0000-0000E0000000}"/>
    <cellStyle name="20 % - Akzent2 4 2 3 3 4" xfId="45633" xr:uid="{00000000-0005-0000-0000-0000E0000000}"/>
    <cellStyle name="20 % - Akzent2 4 2 3 4" xfId="8563" xr:uid="{00000000-0005-0000-0000-0000E0000000}"/>
    <cellStyle name="20 % - Akzent2 4 2 3 4 2" xfId="22014" xr:uid="{00000000-0005-0000-0000-0000E0000000}"/>
    <cellStyle name="20 % - Akzent2 4 2 3 4 3" xfId="35498" xr:uid="{00000000-0005-0000-0000-0000E0000000}"/>
    <cellStyle name="20 % - Akzent2 4 2 3 4 4" xfId="48989" xr:uid="{00000000-0005-0000-0000-0000E0000000}"/>
    <cellStyle name="20 % - Akzent2 4 2 3 5" xfId="11919" xr:uid="{00000000-0005-0000-0000-0000E0000000}"/>
    <cellStyle name="20 % - Akzent2 4 2 3 5 2" xfId="25370" xr:uid="{00000000-0005-0000-0000-0000E0000000}"/>
    <cellStyle name="20 % - Akzent2 4 2 3 5 3" xfId="38854" xr:uid="{00000000-0005-0000-0000-0000E0000000}"/>
    <cellStyle name="20 % - Akzent2 4 2 3 5 4" xfId="52345" xr:uid="{00000000-0005-0000-0000-0000E0000000}"/>
    <cellStyle name="20 % - Akzent2 4 2 3 6" xfId="15301" xr:uid="{00000000-0005-0000-0000-0000E0000000}"/>
    <cellStyle name="20 % - Akzent2 4 2 3 7" xfId="28785" xr:uid="{00000000-0005-0000-0000-0000E0000000}"/>
    <cellStyle name="20 % - Akzent2 4 2 3 8" xfId="42276" xr:uid="{00000000-0005-0000-0000-0000E0000000}"/>
    <cellStyle name="20 % - Akzent2 4 2 4" xfId="2412" xr:uid="{00000000-0005-0000-0000-0000E2000000}"/>
    <cellStyle name="20 % - Akzent2 4 2 4 2" xfId="5774" xr:uid="{00000000-0005-0000-0000-0000E2000000}"/>
    <cellStyle name="20 % - Akzent2 4 2 4 2 2" xfId="19225" xr:uid="{00000000-0005-0000-0000-0000E2000000}"/>
    <cellStyle name="20 % - Akzent2 4 2 4 2 3" xfId="32709" xr:uid="{00000000-0005-0000-0000-0000E2000000}"/>
    <cellStyle name="20 % - Akzent2 4 2 4 2 4" xfId="46200" xr:uid="{00000000-0005-0000-0000-0000E2000000}"/>
    <cellStyle name="20 % - Akzent2 4 2 4 3" xfId="9130" xr:uid="{00000000-0005-0000-0000-0000E2000000}"/>
    <cellStyle name="20 % - Akzent2 4 2 4 3 2" xfId="22581" xr:uid="{00000000-0005-0000-0000-0000E2000000}"/>
    <cellStyle name="20 % - Akzent2 4 2 4 3 3" xfId="36065" xr:uid="{00000000-0005-0000-0000-0000E2000000}"/>
    <cellStyle name="20 % - Akzent2 4 2 4 3 4" xfId="49556" xr:uid="{00000000-0005-0000-0000-0000E2000000}"/>
    <cellStyle name="20 % - Akzent2 4 2 4 4" xfId="12486" xr:uid="{00000000-0005-0000-0000-0000E2000000}"/>
    <cellStyle name="20 % - Akzent2 4 2 4 4 2" xfId="25937" xr:uid="{00000000-0005-0000-0000-0000E2000000}"/>
    <cellStyle name="20 % - Akzent2 4 2 4 4 3" xfId="39421" xr:uid="{00000000-0005-0000-0000-0000E2000000}"/>
    <cellStyle name="20 % - Akzent2 4 2 4 4 4" xfId="52912" xr:uid="{00000000-0005-0000-0000-0000E2000000}"/>
    <cellStyle name="20 % - Akzent2 4 2 4 5" xfId="15868" xr:uid="{00000000-0005-0000-0000-0000E2000000}"/>
    <cellStyle name="20 % - Akzent2 4 2 4 6" xfId="29352" xr:uid="{00000000-0005-0000-0000-0000E2000000}"/>
    <cellStyle name="20 % - Akzent2 4 2 4 7" xfId="42843" xr:uid="{00000000-0005-0000-0000-0000E2000000}"/>
    <cellStyle name="20 % - Akzent2 4 2 5" xfId="3518" xr:uid="{00000000-0005-0000-0000-0000E3000000}"/>
    <cellStyle name="20 % - Akzent2 4 2 5 2" xfId="6879" xr:uid="{00000000-0005-0000-0000-0000E3000000}"/>
    <cellStyle name="20 % - Akzent2 4 2 5 2 2" xfId="20330" xr:uid="{00000000-0005-0000-0000-0000E3000000}"/>
    <cellStyle name="20 % - Akzent2 4 2 5 2 3" xfId="33814" xr:uid="{00000000-0005-0000-0000-0000E3000000}"/>
    <cellStyle name="20 % - Akzent2 4 2 5 2 4" xfId="47305" xr:uid="{00000000-0005-0000-0000-0000E3000000}"/>
    <cellStyle name="20 % - Akzent2 4 2 5 3" xfId="10235" xr:uid="{00000000-0005-0000-0000-0000E3000000}"/>
    <cellStyle name="20 % - Akzent2 4 2 5 3 2" xfId="23686" xr:uid="{00000000-0005-0000-0000-0000E3000000}"/>
    <cellStyle name="20 % - Akzent2 4 2 5 3 3" xfId="37170" xr:uid="{00000000-0005-0000-0000-0000E3000000}"/>
    <cellStyle name="20 % - Akzent2 4 2 5 3 4" xfId="50661" xr:uid="{00000000-0005-0000-0000-0000E3000000}"/>
    <cellStyle name="20 % - Akzent2 4 2 5 4" xfId="13591" xr:uid="{00000000-0005-0000-0000-0000E3000000}"/>
    <cellStyle name="20 % - Akzent2 4 2 5 4 2" xfId="27042" xr:uid="{00000000-0005-0000-0000-0000E3000000}"/>
    <cellStyle name="20 % - Akzent2 4 2 5 4 3" xfId="40526" xr:uid="{00000000-0005-0000-0000-0000E3000000}"/>
    <cellStyle name="20 % - Akzent2 4 2 5 4 4" xfId="54017" xr:uid="{00000000-0005-0000-0000-0000E3000000}"/>
    <cellStyle name="20 % - Akzent2 4 2 5 5" xfId="16973" xr:uid="{00000000-0005-0000-0000-0000E3000000}"/>
    <cellStyle name="20 % - Akzent2 4 2 5 6" xfId="30457" xr:uid="{00000000-0005-0000-0000-0000E3000000}"/>
    <cellStyle name="20 % - Akzent2 4 2 5 7" xfId="43948" xr:uid="{00000000-0005-0000-0000-0000E3000000}"/>
    <cellStyle name="20 % - Akzent2 4 2 6" xfId="4098" xr:uid="{00000000-0005-0000-0000-0000E4000000}"/>
    <cellStyle name="20 % - Akzent2 4 2 6 2" xfId="7455" xr:uid="{00000000-0005-0000-0000-0000E4000000}"/>
    <cellStyle name="20 % - Akzent2 4 2 6 2 2" xfId="20906" xr:uid="{00000000-0005-0000-0000-0000E4000000}"/>
    <cellStyle name="20 % - Akzent2 4 2 6 2 3" xfId="34390" xr:uid="{00000000-0005-0000-0000-0000E4000000}"/>
    <cellStyle name="20 % - Akzent2 4 2 6 2 4" xfId="47881" xr:uid="{00000000-0005-0000-0000-0000E4000000}"/>
    <cellStyle name="20 % - Akzent2 4 2 6 3" xfId="10811" xr:uid="{00000000-0005-0000-0000-0000E4000000}"/>
    <cellStyle name="20 % - Akzent2 4 2 6 3 2" xfId="24262" xr:uid="{00000000-0005-0000-0000-0000E4000000}"/>
    <cellStyle name="20 % - Akzent2 4 2 6 3 3" xfId="37746" xr:uid="{00000000-0005-0000-0000-0000E4000000}"/>
    <cellStyle name="20 % - Akzent2 4 2 6 3 4" xfId="51237" xr:uid="{00000000-0005-0000-0000-0000E4000000}"/>
    <cellStyle name="20 % - Akzent2 4 2 6 4" xfId="14167" xr:uid="{00000000-0005-0000-0000-0000E4000000}"/>
    <cellStyle name="20 % - Akzent2 4 2 6 4 2" xfId="27618" xr:uid="{00000000-0005-0000-0000-0000E4000000}"/>
    <cellStyle name="20 % - Akzent2 4 2 6 4 3" xfId="41102" xr:uid="{00000000-0005-0000-0000-0000E4000000}"/>
    <cellStyle name="20 % - Akzent2 4 2 6 4 4" xfId="54593" xr:uid="{00000000-0005-0000-0000-0000E4000000}"/>
    <cellStyle name="20 % - Akzent2 4 2 6 5" xfId="17549" xr:uid="{00000000-0005-0000-0000-0000E4000000}"/>
    <cellStyle name="20 % - Akzent2 4 2 6 6" xfId="31033" xr:uid="{00000000-0005-0000-0000-0000E4000000}"/>
    <cellStyle name="20 % - Akzent2 4 2 6 7" xfId="44524" xr:uid="{00000000-0005-0000-0000-0000E4000000}"/>
    <cellStyle name="20 % - Akzent2 4 2 7" xfId="4648" xr:uid="{00000000-0005-0000-0000-0000D9000000}"/>
    <cellStyle name="20 % - Akzent2 4 2 7 2" xfId="18099" xr:uid="{00000000-0005-0000-0000-0000D9000000}"/>
    <cellStyle name="20 % - Akzent2 4 2 7 3" xfId="31583" xr:uid="{00000000-0005-0000-0000-0000D9000000}"/>
    <cellStyle name="20 % - Akzent2 4 2 7 4" xfId="45074" xr:uid="{00000000-0005-0000-0000-0000D9000000}"/>
    <cellStyle name="20 % - Akzent2 4 2 8" xfId="8004" xr:uid="{00000000-0005-0000-0000-0000D9000000}"/>
    <cellStyle name="20 % - Akzent2 4 2 8 2" xfId="21455" xr:uid="{00000000-0005-0000-0000-0000D9000000}"/>
    <cellStyle name="20 % - Akzent2 4 2 8 3" xfId="34939" xr:uid="{00000000-0005-0000-0000-0000D9000000}"/>
    <cellStyle name="20 % - Akzent2 4 2 8 4" xfId="48430" xr:uid="{00000000-0005-0000-0000-0000D9000000}"/>
    <cellStyle name="20 % - Akzent2 4 2 9" xfId="11360" xr:uid="{00000000-0005-0000-0000-0000D9000000}"/>
    <cellStyle name="20 % - Akzent2 4 2 9 2" xfId="24811" xr:uid="{00000000-0005-0000-0000-0000D9000000}"/>
    <cellStyle name="20 % - Akzent2 4 2 9 3" xfId="38295" xr:uid="{00000000-0005-0000-0000-0000D9000000}"/>
    <cellStyle name="20 % - Akzent2 4 2 9 4" xfId="51786" xr:uid="{00000000-0005-0000-0000-0000D9000000}"/>
    <cellStyle name="20 % - Akzent2 4 3" xfId="1408" xr:uid="{00000000-0005-0000-0000-0000E5000000}"/>
    <cellStyle name="20 % - Akzent2 4 3 10" xfId="28373" xr:uid="{00000000-0005-0000-0000-0000E5000000}"/>
    <cellStyle name="20 % - Akzent2 4 3 11" xfId="41864" xr:uid="{00000000-0005-0000-0000-0000E5000000}"/>
    <cellStyle name="20 % - Akzent2 4 3 2" xfId="1982" xr:uid="{00000000-0005-0000-0000-0000E6000000}"/>
    <cellStyle name="20 % - Akzent2 4 3 2 2" xfId="3122" xr:uid="{00000000-0005-0000-0000-0000E7000000}"/>
    <cellStyle name="20 % - Akzent2 4 3 2 2 2" xfId="6483" xr:uid="{00000000-0005-0000-0000-0000E7000000}"/>
    <cellStyle name="20 % - Akzent2 4 3 2 2 2 2" xfId="19934" xr:uid="{00000000-0005-0000-0000-0000E7000000}"/>
    <cellStyle name="20 % - Akzent2 4 3 2 2 2 3" xfId="33418" xr:uid="{00000000-0005-0000-0000-0000E7000000}"/>
    <cellStyle name="20 % - Akzent2 4 3 2 2 2 4" xfId="46909" xr:uid="{00000000-0005-0000-0000-0000E7000000}"/>
    <cellStyle name="20 % - Akzent2 4 3 2 2 3" xfId="9839" xr:uid="{00000000-0005-0000-0000-0000E7000000}"/>
    <cellStyle name="20 % - Akzent2 4 3 2 2 3 2" xfId="23290" xr:uid="{00000000-0005-0000-0000-0000E7000000}"/>
    <cellStyle name="20 % - Akzent2 4 3 2 2 3 3" xfId="36774" xr:uid="{00000000-0005-0000-0000-0000E7000000}"/>
    <cellStyle name="20 % - Akzent2 4 3 2 2 3 4" xfId="50265" xr:uid="{00000000-0005-0000-0000-0000E7000000}"/>
    <cellStyle name="20 % - Akzent2 4 3 2 2 4" xfId="13195" xr:uid="{00000000-0005-0000-0000-0000E7000000}"/>
    <cellStyle name="20 % - Akzent2 4 3 2 2 4 2" xfId="26646" xr:uid="{00000000-0005-0000-0000-0000E7000000}"/>
    <cellStyle name="20 % - Akzent2 4 3 2 2 4 3" xfId="40130" xr:uid="{00000000-0005-0000-0000-0000E7000000}"/>
    <cellStyle name="20 % - Akzent2 4 3 2 2 4 4" xfId="53621" xr:uid="{00000000-0005-0000-0000-0000E7000000}"/>
    <cellStyle name="20 % - Akzent2 4 3 2 2 5" xfId="16577" xr:uid="{00000000-0005-0000-0000-0000E7000000}"/>
    <cellStyle name="20 % - Akzent2 4 3 2 2 6" xfId="30061" xr:uid="{00000000-0005-0000-0000-0000E7000000}"/>
    <cellStyle name="20 % - Akzent2 4 3 2 2 7" xfId="43552" xr:uid="{00000000-0005-0000-0000-0000E7000000}"/>
    <cellStyle name="20 % - Akzent2 4 3 2 3" xfId="5356" xr:uid="{00000000-0005-0000-0000-0000E6000000}"/>
    <cellStyle name="20 % - Akzent2 4 3 2 3 2" xfId="18807" xr:uid="{00000000-0005-0000-0000-0000E6000000}"/>
    <cellStyle name="20 % - Akzent2 4 3 2 3 3" xfId="32291" xr:uid="{00000000-0005-0000-0000-0000E6000000}"/>
    <cellStyle name="20 % - Akzent2 4 3 2 3 4" xfId="45782" xr:uid="{00000000-0005-0000-0000-0000E6000000}"/>
    <cellStyle name="20 % - Akzent2 4 3 2 4" xfId="8712" xr:uid="{00000000-0005-0000-0000-0000E6000000}"/>
    <cellStyle name="20 % - Akzent2 4 3 2 4 2" xfId="22163" xr:uid="{00000000-0005-0000-0000-0000E6000000}"/>
    <cellStyle name="20 % - Akzent2 4 3 2 4 3" xfId="35647" xr:uid="{00000000-0005-0000-0000-0000E6000000}"/>
    <cellStyle name="20 % - Akzent2 4 3 2 4 4" xfId="49138" xr:uid="{00000000-0005-0000-0000-0000E6000000}"/>
    <cellStyle name="20 % - Akzent2 4 3 2 5" xfId="12068" xr:uid="{00000000-0005-0000-0000-0000E6000000}"/>
    <cellStyle name="20 % - Akzent2 4 3 2 5 2" xfId="25519" xr:uid="{00000000-0005-0000-0000-0000E6000000}"/>
    <cellStyle name="20 % - Akzent2 4 3 2 5 3" xfId="39003" xr:uid="{00000000-0005-0000-0000-0000E6000000}"/>
    <cellStyle name="20 % - Akzent2 4 3 2 5 4" xfId="52494" xr:uid="{00000000-0005-0000-0000-0000E6000000}"/>
    <cellStyle name="20 % - Akzent2 4 3 2 6" xfId="15450" xr:uid="{00000000-0005-0000-0000-0000E6000000}"/>
    <cellStyle name="20 % - Akzent2 4 3 2 7" xfId="28934" xr:uid="{00000000-0005-0000-0000-0000E6000000}"/>
    <cellStyle name="20 % - Akzent2 4 3 2 8" xfId="42425" xr:uid="{00000000-0005-0000-0000-0000E6000000}"/>
    <cellStyle name="20 % - Akzent2 4 3 3" xfId="2562" xr:uid="{00000000-0005-0000-0000-0000E8000000}"/>
    <cellStyle name="20 % - Akzent2 4 3 3 2" xfId="5923" xr:uid="{00000000-0005-0000-0000-0000E8000000}"/>
    <cellStyle name="20 % - Akzent2 4 3 3 2 2" xfId="19374" xr:uid="{00000000-0005-0000-0000-0000E8000000}"/>
    <cellStyle name="20 % - Akzent2 4 3 3 2 3" xfId="32858" xr:uid="{00000000-0005-0000-0000-0000E8000000}"/>
    <cellStyle name="20 % - Akzent2 4 3 3 2 4" xfId="46349" xr:uid="{00000000-0005-0000-0000-0000E8000000}"/>
    <cellStyle name="20 % - Akzent2 4 3 3 3" xfId="9279" xr:uid="{00000000-0005-0000-0000-0000E8000000}"/>
    <cellStyle name="20 % - Akzent2 4 3 3 3 2" xfId="22730" xr:uid="{00000000-0005-0000-0000-0000E8000000}"/>
    <cellStyle name="20 % - Akzent2 4 3 3 3 3" xfId="36214" xr:uid="{00000000-0005-0000-0000-0000E8000000}"/>
    <cellStyle name="20 % - Akzent2 4 3 3 3 4" xfId="49705" xr:uid="{00000000-0005-0000-0000-0000E8000000}"/>
    <cellStyle name="20 % - Akzent2 4 3 3 4" xfId="12635" xr:uid="{00000000-0005-0000-0000-0000E8000000}"/>
    <cellStyle name="20 % - Akzent2 4 3 3 4 2" xfId="26086" xr:uid="{00000000-0005-0000-0000-0000E8000000}"/>
    <cellStyle name="20 % - Akzent2 4 3 3 4 3" xfId="39570" xr:uid="{00000000-0005-0000-0000-0000E8000000}"/>
    <cellStyle name="20 % - Akzent2 4 3 3 4 4" xfId="53061" xr:uid="{00000000-0005-0000-0000-0000E8000000}"/>
    <cellStyle name="20 % - Akzent2 4 3 3 5" xfId="16017" xr:uid="{00000000-0005-0000-0000-0000E8000000}"/>
    <cellStyle name="20 % - Akzent2 4 3 3 6" xfId="29501" xr:uid="{00000000-0005-0000-0000-0000E8000000}"/>
    <cellStyle name="20 % - Akzent2 4 3 3 7" xfId="42992" xr:uid="{00000000-0005-0000-0000-0000E8000000}"/>
    <cellStyle name="20 % - Akzent2 4 3 4" xfId="3667" xr:uid="{00000000-0005-0000-0000-0000E9000000}"/>
    <cellStyle name="20 % - Akzent2 4 3 4 2" xfId="7028" xr:uid="{00000000-0005-0000-0000-0000E9000000}"/>
    <cellStyle name="20 % - Akzent2 4 3 4 2 2" xfId="20479" xr:uid="{00000000-0005-0000-0000-0000E9000000}"/>
    <cellStyle name="20 % - Akzent2 4 3 4 2 3" xfId="33963" xr:uid="{00000000-0005-0000-0000-0000E9000000}"/>
    <cellStyle name="20 % - Akzent2 4 3 4 2 4" xfId="47454" xr:uid="{00000000-0005-0000-0000-0000E9000000}"/>
    <cellStyle name="20 % - Akzent2 4 3 4 3" xfId="10384" xr:uid="{00000000-0005-0000-0000-0000E9000000}"/>
    <cellStyle name="20 % - Akzent2 4 3 4 3 2" xfId="23835" xr:uid="{00000000-0005-0000-0000-0000E9000000}"/>
    <cellStyle name="20 % - Akzent2 4 3 4 3 3" xfId="37319" xr:uid="{00000000-0005-0000-0000-0000E9000000}"/>
    <cellStyle name="20 % - Akzent2 4 3 4 3 4" xfId="50810" xr:uid="{00000000-0005-0000-0000-0000E9000000}"/>
    <cellStyle name="20 % - Akzent2 4 3 4 4" xfId="13740" xr:uid="{00000000-0005-0000-0000-0000E9000000}"/>
    <cellStyle name="20 % - Akzent2 4 3 4 4 2" xfId="27191" xr:uid="{00000000-0005-0000-0000-0000E9000000}"/>
    <cellStyle name="20 % - Akzent2 4 3 4 4 3" xfId="40675" xr:uid="{00000000-0005-0000-0000-0000E9000000}"/>
    <cellStyle name="20 % - Akzent2 4 3 4 4 4" xfId="54166" xr:uid="{00000000-0005-0000-0000-0000E9000000}"/>
    <cellStyle name="20 % - Akzent2 4 3 4 5" xfId="17122" xr:uid="{00000000-0005-0000-0000-0000E9000000}"/>
    <cellStyle name="20 % - Akzent2 4 3 4 6" xfId="30606" xr:uid="{00000000-0005-0000-0000-0000E9000000}"/>
    <cellStyle name="20 % - Akzent2 4 3 4 7" xfId="44097" xr:uid="{00000000-0005-0000-0000-0000E9000000}"/>
    <cellStyle name="20 % - Akzent2 4 3 5" xfId="4247" xr:uid="{00000000-0005-0000-0000-0000EA000000}"/>
    <cellStyle name="20 % - Akzent2 4 3 5 2" xfId="7604" xr:uid="{00000000-0005-0000-0000-0000EA000000}"/>
    <cellStyle name="20 % - Akzent2 4 3 5 2 2" xfId="21055" xr:uid="{00000000-0005-0000-0000-0000EA000000}"/>
    <cellStyle name="20 % - Akzent2 4 3 5 2 3" xfId="34539" xr:uid="{00000000-0005-0000-0000-0000EA000000}"/>
    <cellStyle name="20 % - Akzent2 4 3 5 2 4" xfId="48030" xr:uid="{00000000-0005-0000-0000-0000EA000000}"/>
    <cellStyle name="20 % - Akzent2 4 3 5 3" xfId="10960" xr:uid="{00000000-0005-0000-0000-0000EA000000}"/>
    <cellStyle name="20 % - Akzent2 4 3 5 3 2" xfId="24411" xr:uid="{00000000-0005-0000-0000-0000EA000000}"/>
    <cellStyle name="20 % - Akzent2 4 3 5 3 3" xfId="37895" xr:uid="{00000000-0005-0000-0000-0000EA000000}"/>
    <cellStyle name="20 % - Akzent2 4 3 5 3 4" xfId="51386" xr:uid="{00000000-0005-0000-0000-0000EA000000}"/>
    <cellStyle name="20 % - Akzent2 4 3 5 4" xfId="14316" xr:uid="{00000000-0005-0000-0000-0000EA000000}"/>
    <cellStyle name="20 % - Akzent2 4 3 5 4 2" xfId="27767" xr:uid="{00000000-0005-0000-0000-0000EA000000}"/>
    <cellStyle name="20 % - Akzent2 4 3 5 4 3" xfId="41251" xr:uid="{00000000-0005-0000-0000-0000EA000000}"/>
    <cellStyle name="20 % - Akzent2 4 3 5 4 4" xfId="54742" xr:uid="{00000000-0005-0000-0000-0000EA000000}"/>
    <cellStyle name="20 % - Akzent2 4 3 5 5" xfId="17698" xr:uid="{00000000-0005-0000-0000-0000EA000000}"/>
    <cellStyle name="20 % - Akzent2 4 3 5 6" xfId="31182" xr:uid="{00000000-0005-0000-0000-0000EA000000}"/>
    <cellStyle name="20 % - Akzent2 4 3 5 7" xfId="44673" xr:uid="{00000000-0005-0000-0000-0000EA000000}"/>
    <cellStyle name="20 % - Akzent2 4 3 6" xfId="4797" xr:uid="{00000000-0005-0000-0000-0000E5000000}"/>
    <cellStyle name="20 % - Akzent2 4 3 6 2" xfId="18248" xr:uid="{00000000-0005-0000-0000-0000E5000000}"/>
    <cellStyle name="20 % - Akzent2 4 3 6 3" xfId="31732" xr:uid="{00000000-0005-0000-0000-0000E5000000}"/>
    <cellStyle name="20 % - Akzent2 4 3 6 4" xfId="45223" xr:uid="{00000000-0005-0000-0000-0000E5000000}"/>
    <cellStyle name="20 % - Akzent2 4 3 7" xfId="8153" xr:uid="{00000000-0005-0000-0000-0000E5000000}"/>
    <cellStyle name="20 % - Akzent2 4 3 7 2" xfId="21604" xr:uid="{00000000-0005-0000-0000-0000E5000000}"/>
    <cellStyle name="20 % - Akzent2 4 3 7 3" xfId="35088" xr:uid="{00000000-0005-0000-0000-0000E5000000}"/>
    <cellStyle name="20 % - Akzent2 4 3 7 4" xfId="48579" xr:uid="{00000000-0005-0000-0000-0000E5000000}"/>
    <cellStyle name="20 % - Akzent2 4 3 8" xfId="11509" xr:uid="{00000000-0005-0000-0000-0000E5000000}"/>
    <cellStyle name="20 % - Akzent2 4 3 8 2" xfId="24960" xr:uid="{00000000-0005-0000-0000-0000E5000000}"/>
    <cellStyle name="20 % - Akzent2 4 3 8 3" xfId="38444" xr:uid="{00000000-0005-0000-0000-0000E5000000}"/>
    <cellStyle name="20 % - Akzent2 4 3 8 4" xfId="51935" xr:uid="{00000000-0005-0000-0000-0000E5000000}"/>
    <cellStyle name="20 % - Akzent2 4 3 9" xfId="14890" xr:uid="{00000000-0005-0000-0000-0000E5000000}"/>
    <cellStyle name="20 % - Akzent2 4 4" xfId="1733" xr:uid="{00000000-0005-0000-0000-0000EB000000}"/>
    <cellStyle name="20 % - Akzent2 4 4 2" xfId="2872" xr:uid="{00000000-0005-0000-0000-0000EC000000}"/>
    <cellStyle name="20 % - Akzent2 4 4 2 2" xfId="6233" xr:uid="{00000000-0005-0000-0000-0000EC000000}"/>
    <cellStyle name="20 % - Akzent2 4 4 2 2 2" xfId="19684" xr:uid="{00000000-0005-0000-0000-0000EC000000}"/>
    <cellStyle name="20 % - Akzent2 4 4 2 2 3" xfId="33168" xr:uid="{00000000-0005-0000-0000-0000EC000000}"/>
    <cellStyle name="20 % - Akzent2 4 4 2 2 4" xfId="46659" xr:uid="{00000000-0005-0000-0000-0000EC000000}"/>
    <cellStyle name="20 % - Akzent2 4 4 2 3" xfId="9589" xr:uid="{00000000-0005-0000-0000-0000EC000000}"/>
    <cellStyle name="20 % - Akzent2 4 4 2 3 2" xfId="23040" xr:uid="{00000000-0005-0000-0000-0000EC000000}"/>
    <cellStyle name="20 % - Akzent2 4 4 2 3 3" xfId="36524" xr:uid="{00000000-0005-0000-0000-0000EC000000}"/>
    <cellStyle name="20 % - Akzent2 4 4 2 3 4" xfId="50015" xr:uid="{00000000-0005-0000-0000-0000EC000000}"/>
    <cellStyle name="20 % - Akzent2 4 4 2 4" xfId="12945" xr:uid="{00000000-0005-0000-0000-0000EC000000}"/>
    <cellStyle name="20 % - Akzent2 4 4 2 4 2" xfId="26396" xr:uid="{00000000-0005-0000-0000-0000EC000000}"/>
    <cellStyle name="20 % - Akzent2 4 4 2 4 3" xfId="39880" xr:uid="{00000000-0005-0000-0000-0000EC000000}"/>
    <cellStyle name="20 % - Akzent2 4 4 2 4 4" xfId="53371" xr:uid="{00000000-0005-0000-0000-0000EC000000}"/>
    <cellStyle name="20 % - Akzent2 4 4 2 5" xfId="16327" xr:uid="{00000000-0005-0000-0000-0000EC000000}"/>
    <cellStyle name="20 % - Akzent2 4 4 2 6" xfId="29811" xr:uid="{00000000-0005-0000-0000-0000EC000000}"/>
    <cellStyle name="20 % - Akzent2 4 4 2 7" xfId="43302" xr:uid="{00000000-0005-0000-0000-0000EC000000}"/>
    <cellStyle name="20 % - Akzent2 4 4 3" xfId="5106" xr:uid="{00000000-0005-0000-0000-0000EB000000}"/>
    <cellStyle name="20 % - Akzent2 4 4 3 2" xfId="18557" xr:uid="{00000000-0005-0000-0000-0000EB000000}"/>
    <cellStyle name="20 % - Akzent2 4 4 3 3" xfId="32041" xr:uid="{00000000-0005-0000-0000-0000EB000000}"/>
    <cellStyle name="20 % - Akzent2 4 4 3 4" xfId="45532" xr:uid="{00000000-0005-0000-0000-0000EB000000}"/>
    <cellStyle name="20 % - Akzent2 4 4 4" xfId="8462" xr:uid="{00000000-0005-0000-0000-0000EB000000}"/>
    <cellStyle name="20 % - Akzent2 4 4 4 2" xfId="21913" xr:uid="{00000000-0005-0000-0000-0000EB000000}"/>
    <cellStyle name="20 % - Akzent2 4 4 4 3" xfId="35397" xr:uid="{00000000-0005-0000-0000-0000EB000000}"/>
    <cellStyle name="20 % - Akzent2 4 4 4 4" xfId="48888" xr:uid="{00000000-0005-0000-0000-0000EB000000}"/>
    <cellStyle name="20 % - Akzent2 4 4 5" xfId="11818" xr:uid="{00000000-0005-0000-0000-0000EB000000}"/>
    <cellStyle name="20 % - Akzent2 4 4 5 2" xfId="25269" xr:uid="{00000000-0005-0000-0000-0000EB000000}"/>
    <cellStyle name="20 % - Akzent2 4 4 5 3" xfId="38753" xr:uid="{00000000-0005-0000-0000-0000EB000000}"/>
    <cellStyle name="20 % - Akzent2 4 4 5 4" xfId="52244" xr:uid="{00000000-0005-0000-0000-0000EB000000}"/>
    <cellStyle name="20 % - Akzent2 4 4 6" xfId="15200" xr:uid="{00000000-0005-0000-0000-0000EB000000}"/>
    <cellStyle name="20 % - Akzent2 4 4 7" xfId="28684" xr:uid="{00000000-0005-0000-0000-0000EB000000}"/>
    <cellStyle name="20 % - Akzent2 4 4 8" xfId="42175" xr:uid="{00000000-0005-0000-0000-0000EB000000}"/>
    <cellStyle name="20 % - Akzent2 4 5" xfId="2310" xr:uid="{00000000-0005-0000-0000-0000ED000000}"/>
    <cellStyle name="20 % - Akzent2 4 5 2" xfId="5672" xr:uid="{00000000-0005-0000-0000-0000ED000000}"/>
    <cellStyle name="20 % - Akzent2 4 5 2 2" xfId="19123" xr:uid="{00000000-0005-0000-0000-0000ED000000}"/>
    <cellStyle name="20 % - Akzent2 4 5 2 3" xfId="32607" xr:uid="{00000000-0005-0000-0000-0000ED000000}"/>
    <cellStyle name="20 % - Akzent2 4 5 2 4" xfId="46098" xr:uid="{00000000-0005-0000-0000-0000ED000000}"/>
    <cellStyle name="20 % - Akzent2 4 5 3" xfId="9028" xr:uid="{00000000-0005-0000-0000-0000ED000000}"/>
    <cellStyle name="20 % - Akzent2 4 5 3 2" xfId="22479" xr:uid="{00000000-0005-0000-0000-0000ED000000}"/>
    <cellStyle name="20 % - Akzent2 4 5 3 3" xfId="35963" xr:uid="{00000000-0005-0000-0000-0000ED000000}"/>
    <cellStyle name="20 % - Akzent2 4 5 3 4" xfId="49454" xr:uid="{00000000-0005-0000-0000-0000ED000000}"/>
    <cellStyle name="20 % - Akzent2 4 5 4" xfId="12384" xr:uid="{00000000-0005-0000-0000-0000ED000000}"/>
    <cellStyle name="20 % - Akzent2 4 5 4 2" xfId="25835" xr:uid="{00000000-0005-0000-0000-0000ED000000}"/>
    <cellStyle name="20 % - Akzent2 4 5 4 3" xfId="39319" xr:uid="{00000000-0005-0000-0000-0000ED000000}"/>
    <cellStyle name="20 % - Akzent2 4 5 4 4" xfId="52810" xr:uid="{00000000-0005-0000-0000-0000ED000000}"/>
    <cellStyle name="20 % - Akzent2 4 5 5" xfId="15766" xr:uid="{00000000-0005-0000-0000-0000ED000000}"/>
    <cellStyle name="20 % - Akzent2 4 5 6" xfId="29250" xr:uid="{00000000-0005-0000-0000-0000ED000000}"/>
    <cellStyle name="20 % - Akzent2 4 5 7" xfId="42741" xr:uid="{00000000-0005-0000-0000-0000ED000000}"/>
    <cellStyle name="20 % - Akzent2 4 6" xfId="3416" xr:uid="{00000000-0005-0000-0000-0000EE000000}"/>
    <cellStyle name="20 % - Akzent2 4 6 2" xfId="6777" xr:uid="{00000000-0005-0000-0000-0000EE000000}"/>
    <cellStyle name="20 % - Akzent2 4 6 2 2" xfId="20228" xr:uid="{00000000-0005-0000-0000-0000EE000000}"/>
    <cellStyle name="20 % - Akzent2 4 6 2 3" xfId="33712" xr:uid="{00000000-0005-0000-0000-0000EE000000}"/>
    <cellStyle name="20 % - Akzent2 4 6 2 4" xfId="47203" xr:uid="{00000000-0005-0000-0000-0000EE000000}"/>
    <cellStyle name="20 % - Akzent2 4 6 3" xfId="10133" xr:uid="{00000000-0005-0000-0000-0000EE000000}"/>
    <cellStyle name="20 % - Akzent2 4 6 3 2" xfId="23584" xr:uid="{00000000-0005-0000-0000-0000EE000000}"/>
    <cellStyle name="20 % - Akzent2 4 6 3 3" xfId="37068" xr:uid="{00000000-0005-0000-0000-0000EE000000}"/>
    <cellStyle name="20 % - Akzent2 4 6 3 4" xfId="50559" xr:uid="{00000000-0005-0000-0000-0000EE000000}"/>
    <cellStyle name="20 % - Akzent2 4 6 4" xfId="13489" xr:uid="{00000000-0005-0000-0000-0000EE000000}"/>
    <cellStyle name="20 % - Akzent2 4 6 4 2" xfId="26940" xr:uid="{00000000-0005-0000-0000-0000EE000000}"/>
    <cellStyle name="20 % - Akzent2 4 6 4 3" xfId="40424" xr:uid="{00000000-0005-0000-0000-0000EE000000}"/>
    <cellStyle name="20 % - Akzent2 4 6 4 4" xfId="53915" xr:uid="{00000000-0005-0000-0000-0000EE000000}"/>
    <cellStyle name="20 % - Akzent2 4 6 5" xfId="16871" xr:uid="{00000000-0005-0000-0000-0000EE000000}"/>
    <cellStyle name="20 % - Akzent2 4 6 6" xfId="30355" xr:uid="{00000000-0005-0000-0000-0000EE000000}"/>
    <cellStyle name="20 % - Akzent2 4 6 7" xfId="43846" xr:uid="{00000000-0005-0000-0000-0000EE000000}"/>
    <cellStyle name="20 % - Akzent2 4 7" xfId="3996" xr:uid="{00000000-0005-0000-0000-0000EF000000}"/>
    <cellStyle name="20 % - Akzent2 4 7 2" xfId="7353" xr:uid="{00000000-0005-0000-0000-0000EF000000}"/>
    <cellStyle name="20 % - Akzent2 4 7 2 2" xfId="20804" xr:uid="{00000000-0005-0000-0000-0000EF000000}"/>
    <cellStyle name="20 % - Akzent2 4 7 2 3" xfId="34288" xr:uid="{00000000-0005-0000-0000-0000EF000000}"/>
    <cellStyle name="20 % - Akzent2 4 7 2 4" xfId="47779" xr:uid="{00000000-0005-0000-0000-0000EF000000}"/>
    <cellStyle name="20 % - Akzent2 4 7 3" xfId="10709" xr:uid="{00000000-0005-0000-0000-0000EF000000}"/>
    <cellStyle name="20 % - Akzent2 4 7 3 2" xfId="24160" xr:uid="{00000000-0005-0000-0000-0000EF000000}"/>
    <cellStyle name="20 % - Akzent2 4 7 3 3" xfId="37644" xr:uid="{00000000-0005-0000-0000-0000EF000000}"/>
    <cellStyle name="20 % - Akzent2 4 7 3 4" xfId="51135" xr:uid="{00000000-0005-0000-0000-0000EF000000}"/>
    <cellStyle name="20 % - Akzent2 4 7 4" xfId="14065" xr:uid="{00000000-0005-0000-0000-0000EF000000}"/>
    <cellStyle name="20 % - Akzent2 4 7 4 2" xfId="27516" xr:uid="{00000000-0005-0000-0000-0000EF000000}"/>
    <cellStyle name="20 % - Akzent2 4 7 4 3" xfId="41000" xr:uid="{00000000-0005-0000-0000-0000EF000000}"/>
    <cellStyle name="20 % - Akzent2 4 7 4 4" xfId="54491" xr:uid="{00000000-0005-0000-0000-0000EF000000}"/>
    <cellStyle name="20 % - Akzent2 4 7 5" xfId="17447" xr:uid="{00000000-0005-0000-0000-0000EF000000}"/>
    <cellStyle name="20 % - Akzent2 4 7 6" xfId="30931" xr:uid="{00000000-0005-0000-0000-0000EF000000}"/>
    <cellStyle name="20 % - Akzent2 4 7 7" xfId="44422" xr:uid="{00000000-0005-0000-0000-0000EF000000}"/>
    <cellStyle name="20 % - Akzent2 4 8" xfId="4546" xr:uid="{00000000-0005-0000-0000-0000D8000000}"/>
    <cellStyle name="20 % - Akzent2 4 8 2" xfId="17997" xr:uid="{00000000-0005-0000-0000-0000D8000000}"/>
    <cellStyle name="20 % - Akzent2 4 8 3" xfId="31481" xr:uid="{00000000-0005-0000-0000-0000D8000000}"/>
    <cellStyle name="20 % - Akzent2 4 8 4" xfId="44972" xr:uid="{00000000-0005-0000-0000-0000D8000000}"/>
    <cellStyle name="20 % - Akzent2 4 9" xfId="7902" xr:uid="{00000000-0005-0000-0000-0000D8000000}"/>
    <cellStyle name="20 % - Akzent2 4 9 2" xfId="21353" xr:uid="{00000000-0005-0000-0000-0000D8000000}"/>
    <cellStyle name="20 % - Akzent2 4 9 3" xfId="34837" xr:uid="{00000000-0005-0000-0000-0000D8000000}"/>
    <cellStyle name="20 % - Akzent2 4 9 4" xfId="48328" xr:uid="{00000000-0005-0000-0000-0000D8000000}"/>
    <cellStyle name="20 % - Akzent2 5" xfId="1194" xr:uid="{00000000-0005-0000-0000-0000F0000000}"/>
    <cellStyle name="20 % - Akzent2 5 10" xfId="14657" xr:uid="{00000000-0005-0000-0000-0000F0000000}"/>
    <cellStyle name="20 % - Akzent2 5 11" xfId="28140" xr:uid="{00000000-0005-0000-0000-0000F0000000}"/>
    <cellStyle name="20 % - Akzent2 5 12" xfId="41631" xr:uid="{00000000-0005-0000-0000-0000F0000000}"/>
    <cellStyle name="20 % - Akzent2 5 2" xfId="1425" xr:uid="{00000000-0005-0000-0000-0000F1000000}"/>
    <cellStyle name="20 % - Akzent2 5 2 10" xfId="28390" xr:uid="{00000000-0005-0000-0000-0000F1000000}"/>
    <cellStyle name="20 % - Akzent2 5 2 11" xfId="41881" xr:uid="{00000000-0005-0000-0000-0000F1000000}"/>
    <cellStyle name="20 % - Akzent2 5 2 2" xfId="1999" xr:uid="{00000000-0005-0000-0000-0000F2000000}"/>
    <cellStyle name="20 % - Akzent2 5 2 2 2" xfId="3139" xr:uid="{00000000-0005-0000-0000-0000F3000000}"/>
    <cellStyle name="20 % - Akzent2 5 2 2 2 2" xfId="6500" xr:uid="{00000000-0005-0000-0000-0000F3000000}"/>
    <cellStyle name="20 % - Akzent2 5 2 2 2 2 2" xfId="19951" xr:uid="{00000000-0005-0000-0000-0000F3000000}"/>
    <cellStyle name="20 % - Akzent2 5 2 2 2 2 3" xfId="33435" xr:uid="{00000000-0005-0000-0000-0000F3000000}"/>
    <cellStyle name="20 % - Akzent2 5 2 2 2 2 4" xfId="46926" xr:uid="{00000000-0005-0000-0000-0000F3000000}"/>
    <cellStyle name="20 % - Akzent2 5 2 2 2 3" xfId="9856" xr:uid="{00000000-0005-0000-0000-0000F3000000}"/>
    <cellStyle name="20 % - Akzent2 5 2 2 2 3 2" xfId="23307" xr:uid="{00000000-0005-0000-0000-0000F3000000}"/>
    <cellStyle name="20 % - Akzent2 5 2 2 2 3 3" xfId="36791" xr:uid="{00000000-0005-0000-0000-0000F3000000}"/>
    <cellStyle name="20 % - Akzent2 5 2 2 2 3 4" xfId="50282" xr:uid="{00000000-0005-0000-0000-0000F3000000}"/>
    <cellStyle name="20 % - Akzent2 5 2 2 2 4" xfId="13212" xr:uid="{00000000-0005-0000-0000-0000F3000000}"/>
    <cellStyle name="20 % - Akzent2 5 2 2 2 4 2" xfId="26663" xr:uid="{00000000-0005-0000-0000-0000F3000000}"/>
    <cellStyle name="20 % - Akzent2 5 2 2 2 4 3" xfId="40147" xr:uid="{00000000-0005-0000-0000-0000F3000000}"/>
    <cellStyle name="20 % - Akzent2 5 2 2 2 4 4" xfId="53638" xr:uid="{00000000-0005-0000-0000-0000F3000000}"/>
    <cellStyle name="20 % - Akzent2 5 2 2 2 5" xfId="16594" xr:uid="{00000000-0005-0000-0000-0000F3000000}"/>
    <cellStyle name="20 % - Akzent2 5 2 2 2 6" xfId="30078" xr:uid="{00000000-0005-0000-0000-0000F3000000}"/>
    <cellStyle name="20 % - Akzent2 5 2 2 2 7" xfId="43569" xr:uid="{00000000-0005-0000-0000-0000F3000000}"/>
    <cellStyle name="20 % - Akzent2 5 2 2 3" xfId="5373" xr:uid="{00000000-0005-0000-0000-0000F2000000}"/>
    <cellStyle name="20 % - Akzent2 5 2 2 3 2" xfId="18824" xr:uid="{00000000-0005-0000-0000-0000F2000000}"/>
    <cellStyle name="20 % - Akzent2 5 2 2 3 3" xfId="32308" xr:uid="{00000000-0005-0000-0000-0000F2000000}"/>
    <cellStyle name="20 % - Akzent2 5 2 2 3 4" xfId="45799" xr:uid="{00000000-0005-0000-0000-0000F2000000}"/>
    <cellStyle name="20 % - Akzent2 5 2 2 4" xfId="8729" xr:uid="{00000000-0005-0000-0000-0000F2000000}"/>
    <cellStyle name="20 % - Akzent2 5 2 2 4 2" xfId="22180" xr:uid="{00000000-0005-0000-0000-0000F2000000}"/>
    <cellStyle name="20 % - Akzent2 5 2 2 4 3" xfId="35664" xr:uid="{00000000-0005-0000-0000-0000F2000000}"/>
    <cellStyle name="20 % - Akzent2 5 2 2 4 4" xfId="49155" xr:uid="{00000000-0005-0000-0000-0000F2000000}"/>
    <cellStyle name="20 % - Akzent2 5 2 2 5" xfId="12085" xr:uid="{00000000-0005-0000-0000-0000F2000000}"/>
    <cellStyle name="20 % - Akzent2 5 2 2 5 2" xfId="25536" xr:uid="{00000000-0005-0000-0000-0000F2000000}"/>
    <cellStyle name="20 % - Akzent2 5 2 2 5 3" xfId="39020" xr:uid="{00000000-0005-0000-0000-0000F2000000}"/>
    <cellStyle name="20 % - Akzent2 5 2 2 5 4" xfId="52511" xr:uid="{00000000-0005-0000-0000-0000F2000000}"/>
    <cellStyle name="20 % - Akzent2 5 2 2 6" xfId="15467" xr:uid="{00000000-0005-0000-0000-0000F2000000}"/>
    <cellStyle name="20 % - Akzent2 5 2 2 7" xfId="28951" xr:uid="{00000000-0005-0000-0000-0000F2000000}"/>
    <cellStyle name="20 % - Akzent2 5 2 2 8" xfId="42442" xr:uid="{00000000-0005-0000-0000-0000F2000000}"/>
    <cellStyle name="20 % - Akzent2 5 2 3" xfId="2579" xr:uid="{00000000-0005-0000-0000-0000F4000000}"/>
    <cellStyle name="20 % - Akzent2 5 2 3 2" xfId="5940" xr:uid="{00000000-0005-0000-0000-0000F4000000}"/>
    <cellStyle name="20 % - Akzent2 5 2 3 2 2" xfId="19391" xr:uid="{00000000-0005-0000-0000-0000F4000000}"/>
    <cellStyle name="20 % - Akzent2 5 2 3 2 3" xfId="32875" xr:uid="{00000000-0005-0000-0000-0000F4000000}"/>
    <cellStyle name="20 % - Akzent2 5 2 3 2 4" xfId="46366" xr:uid="{00000000-0005-0000-0000-0000F4000000}"/>
    <cellStyle name="20 % - Akzent2 5 2 3 3" xfId="9296" xr:uid="{00000000-0005-0000-0000-0000F4000000}"/>
    <cellStyle name="20 % - Akzent2 5 2 3 3 2" xfId="22747" xr:uid="{00000000-0005-0000-0000-0000F4000000}"/>
    <cellStyle name="20 % - Akzent2 5 2 3 3 3" xfId="36231" xr:uid="{00000000-0005-0000-0000-0000F4000000}"/>
    <cellStyle name="20 % - Akzent2 5 2 3 3 4" xfId="49722" xr:uid="{00000000-0005-0000-0000-0000F4000000}"/>
    <cellStyle name="20 % - Akzent2 5 2 3 4" xfId="12652" xr:uid="{00000000-0005-0000-0000-0000F4000000}"/>
    <cellStyle name="20 % - Akzent2 5 2 3 4 2" xfId="26103" xr:uid="{00000000-0005-0000-0000-0000F4000000}"/>
    <cellStyle name="20 % - Akzent2 5 2 3 4 3" xfId="39587" xr:uid="{00000000-0005-0000-0000-0000F4000000}"/>
    <cellStyle name="20 % - Akzent2 5 2 3 4 4" xfId="53078" xr:uid="{00000000-0005-0000-0000-0000F4000000}"/>
    <cellStyle name="20 % - Akzent2 5 2 3 5" xfId="16034" xr:uid="{00000000-0005-0000-0000-0000F4000000}"/>
    <cellStyle name="20 % - Akzent2 5 2 3 6" xfId="29518" xr:uid="{00000000-0005-0000-0000-0000F4000000}"/>
    <cellStyle name="20 % - Akzent2 5 2 3 7" xfId="43009" xr:uid="{00000000-0005-0000-0000-0000F4000000}"/>
    <cellStyle name="20 % - Akzent2 5 2 4" xfId="3684" xr:uid="{00000000-0005-0000-0000-0000F5000000}"/>
    <cellStyle name="20 % - Akzent2 5 2 4 2" xfId="7045" xr:uid="{00000000-0005-0000-0000-0000F5000000}"/>
    <cellStyle name="20 % - Akzent2 5 2 4 2 2" xfId="20496" xr:uid="{00000000-0005-0000-0000-0000F5000000}"/>
    <cellStyle name="20 % - Akzent2 5 2 4 2 3" xfId="33980" xr:uid="{00000000-0005-0000-0000-0000F5000000}"/>
    <cellStyle name="20 % - Akzent2 5 2 4 2 4" xfId="47471" xr:uid="{00000000-0005-0000-0000-0000F5000000}"/>
    <cellStyle name="20 % - Akzent2 5 2 4 3" xfId="10401" xr:uid="{00000000-0005-0000-0000-0000F5000000}"/>
    <cellStyle name="20 % - Akzent2 5 2 4 3 2" xfId="23852" xr:uid="{00000000-0005-0000-0000-0000F5000000}"/>
    <cellStyle name="20 % - Akzent2 5 2 4 3 3" xfId="37336" xr:uid="{00000000-0005-0000-0000-0000F5000000}"/>
    <cellStyle name="20 % - Akzent2 5 2 4 3 4" xfId="50827" xr:uid="{00000000-0005-0000-0000-0000F5000000}"/>
    <cellStyle name="20 % - Akzent2 5 2 4 4" xfId="13757" xr:uid="{00000000-0005-0000-0000-0000F5000000}"/>
    <cellStyle name="20 % - Akzent2 5 2 4 4 2" xfId="27208" xr:uid="{00000000-0005-0000-0000-0000F5000000}"/>
    <cellStyle name="20 % - Akzent2 5 2 4 4 3" xfId="40692" xr:uid="{00000000-0005-0000-0000-0000F5000000}"/>
    <cellStyle name="20 % - Akzent2 5 2 4 4 4" xfId="54183" xr:uid="{00000000-0005-0000-0000-0000F5000000}"/>
    <cellStyle name="20 % - Akzent2 5 2 4 5" xfId="17139" xr:uid="{00000000-0005-0000-0000-0000F5000000}"/>
    <cellStyle name="20 % - Akzent2 5 2 4 6" xfId="30623" xr:uid="{00000000-0005-0000-0000-0000F5000000}"/>
    <cellStyle name="20 % - Akzent2 5 2 4 7" xfId="44114" xr:uid="{00000000-0005-0000-0000-0000F5000000}"/>
    <cellStyle name="20 % - Akzent2 5 2 5" xfId="4264" xr:uid="{00000000-0005-0000-0000-0000F6000000}"/>
    <cellStyle name="20 % - Akzent2 5 2 5 2" xfId="7621" xr:uid="{00000000-0005-0000-0000-0000F6000000}"/>
    <cellStyle name="20 % - Akzent2 5 2 5 2 2" xfId="21072" xr:uid="{00000000-0005-0000-0000-0000F6000000}"/>
    <cellStyle name="20 % - Akzent2 5 2 5 2 3" xfId="34556" xr:uid="{00000000-0005-0000-0000-0000F6000000}"/>
    <cellStyle name="20 % - Akzent2 5 2 5 2 4" xfId="48047" xr:uid="{00000000-0005-0000-0000-0000F6000000}"/>
    <cellStyle name="20 % - Akzent2 5 2 5 3" xfId="10977" xr:uid="{00000000-0005-0000-0000-0000F6000000}"/>
    <cellStyle name="20 % - Akzent2 5 2 5 3 2" xfId="24428" xr:uid="{00000000-0005-0000-0000-0000F6000000}"/>
    <cellStyle name="20 % - Akzent2 5 2 5 3 3" xfId="37912" xr:uid="{00000000-0005-0000-0000-0000F6000000}"/>
    <cellStyle name="20 % - Akzent2 5 2 5 3 4" xfId="51403" xr:uid="{00000000-0005-0000-0000-0000F6000000}"/>
    <cellStyle name="20 % - Akzent2 5 2 5 4" xfId="14333" xr:uid="{00000000-0005-0000-0000-0000F6000000}"/>
    <cellStyle name="20 % - Akzent2 5 2 5 4 2" xfId="27784" xr:uid="{00000000-0005-0000-0000-0000F6000000}"/>
    <cellStyle name="20 % - Akzent2 5 2 5 4 3" xfId="41268" xr:uid="{00000000-0005-0000-0000-0000F6000000}"/>
    <cellStyle name="20 % - Akzent2 5 2 5 4 4" xfId="54759" xr:uid="{00000000-0005-0000-0000-0000F6000000}"/>
    <cellStyle name="20 % - Akzent2 5 2 5 5" xfId="17715" xr:uid="{00000000-0005-0000-0000-0000F6000000}"/>
    <cellStyle name="20 % - Akzent2 5 2 5 6" xfId="31199" xr:uid="{00000000-0005-0000-0000-0000F6000000}"/>
    <cellStyle name="20 % - Akzent2 5 2 5 7" xfId="44690" xr:uid="{00000000-0005-0000-0000-0000F6000000}"/>
    <cellStyle name="20 % - Akzent2 5 2 6" xfId="4814" xr:uid="{00000000-0005-0000-0000-0000F1000000}"/>
    <cellStyle name="20 % - Akzent2 5 2 6 2" xfId="18265" xr:uid="{00000000-0005-0000-0000-0000F1000000}"/>
    <cellStyle name="20 % - Akzent2 5 2 6 3" xfId="31749" xr:uid="{00000000-0005-0000-0000-0000F1000000}"/>
    <cellStyle name="20 % - Akzent2 5 2 6 4" xfId="45240" xr:uid="{00000000-0005-0000-0000-0000F1000000}"/>
    <cellStyle name="20 % - Akzent2 5 2 7" xfId="8170" xr:uid="{00000000-0005-0000-0000-0000F1000000}"/>
    <cellStyle name="20 % - Akzent2 5 2 7 2" xfId="21621" xr:uid="{00000000-0005-0000-0000-0000F1000000}"/>
    <cellStyle name="20 % - Akzent2 5 2 7 3" xfId="35105" xr:uid="{00000000-0005-0000-0000-0000F1000000}"/>
    <cellStyle name="20 % - Akzent2 5 2 7 4" xfId="48596" xr:uid="{00000000-0005-0000-0000-0000F1000000}"/>
    <cellStyle name="20 % - Akzent2 5 2 8" xfId="11526" xr:uid="{00000000-0005-0000-0000-0000F1000000}"/>
    <cellStyle name="20 % - Akzent2 5 2 8 2" xfId="24977" xr:uid="{00000000-0005-0000-0000-0000F1000000}"/>
    <cellStyle name="20 % - Akzent2 5 2 8 3" xfId="38461" xr:uid="{00000000-0005-0000-0000-0000F1000000}"/>
    <cellStyle name="20 % - Akzent2 5 2 8 4" xfId="51952" xr:uid="{00000000-0005-0000-0000-0000F1000000}"/>
    <cellStyle name="20 % - Akzent2 5 2 9" xfId="14907" xr:uid="{00000000-0005-0000-0000-0000F1000000}"/>
    <cellStyle name="20 % - Akzent2 5 3" xfId="1750" xr:uid="{00000000-0005-0000-0000-0000F7000000}"/>
    <cellStyle name="20 % - Akzent2 5 3 2" xfId="2889" xr:uid="{00000000-0005-0000-0000-0000F8000000}"/>
    <cellStyle name="20 % - Akzent2 5 3 2 2" xfId="6250" xr:uid="{00000000-0005-0000-0000-0000F8000000}"/>
    <cellStyle name="20 % - Akzent2 5 3 2 2 2" xfId="19701" xr:uid="{00000000-0005-0000-0000-0000F8000000}"/>
    <cellStyle name="20 % - Akzent2 5 3 2 2 3" xfId="33185" xr:uid="{00000000-0005-0000-0000-0000F8000000}"/>
    <cellStyle name="20 % - Akzent2 5 3 2 2 4" xfId="46676" xr:uid="{00000000-0005-0000-0000-0000F8000000}"/>
    <cellStyle name="20 % - Akzent2 5 3 2 3" xfId="9606" xr:uid="{00000000-0005-0000-0000-0000F8000000}"/>
    <cellStyle name="20 % - Akzent2 5 3 2 3 2" xfId="23057" xr:uid="{00000000-0005-0000-0000-0000F8000000}"/>
    <cellStyle name="20 % - Akzent2 5 3 2 3 3" xfId="36541" xr:uid="{00000000-0005-0000-0000-0000F8000000}"/>
    <cellStyle name="20 % - Akzent2 5 3 2 3 4" xfId="50032" xr:uid="{00000000-0005-0000-0000-0000F8000000}"/>
    <cellStyle name="20 % - Akzent2 5 3 2 4" xfId="12962" xr:uid="{00000000-0005-0000-0000-0000F8000000}"/>
    <cellStyle name="20 % - Akzent2 5 3 2 4 2" xfId="26413" xr:uid="{00000000-0005-0000-0000-0000F8000000}"/>
    <cellStyle name="20 % - Akzent2 5 3 2 4 3" xfId="39897" xr:uid="{00000000-0005-0000-0000-0000F8000000}"/>
    <cellStyle name="20 % - Akzent2 5 3 2 4 4" xfId="53388" xr:uid="{00000000-0005-0000-0000-0000F8000000}"/>
    <cellStyle name="20 % - Akzent2 5 3 2 5" xfId="16344" xr:uid="{00000000-0005-0000-0000-0000F8000000}"/>
    <cellStyle name="20 % - Akzent2 5 3 2 6" xfId="29828" xr:uid="{00000000-0005-0000-0000-0000F8000000}"/>
    <cellStyle name="20 % - Akzent2 5 3 2 7" xfId="43319" xr:uid="{00000000-0005-0000-0000-0000F8000000}"/>
    <cellStyle name="20 % - Akzent2 5 3 3" xfId="5123" xr:uid="{00000000-0005-0000-0000-0000F7000000}"/>
    <cellStyle name="20 % - Akzent2 5 3 3 2" xfId="18574" xr:uid="{00000000-0005-0000-0000-0000F7000000}"/>
    <cellStyle name="20 % - Akzent2 5 3 3 3" xfId="32058" xr:uid="{00000000-0005-0000-0000-0000F7000000}"/>
    <cellStyle name="20 % - Akzent2 5 3 3 4" xfId="45549" xr:uid="{00000000-0005-0000-0000-0000F7000000}"/>
    <cellStyle name="20 % - Akzent2 5 3 4" xfId="8479" xr:uid="{00000000-0005-0000-0000-0000F7000000}"/>
    <cellStyle name="20 % - Akzent2 5 3 4 2" xfId="21930" xr:uid="{00000000-0005-0000-0000-0000F7000000}"/>
    <cellStyle name="20 % - Akzent2 5 3 4 3" xfId="35414" xr:uid="{00000000-0005-0000-0000-0000F7000000}"/>
    <cellStyle name="20 % - Akzent2 5 3 4 4" xfId="48905" xr:uid="{00000000-0005-0000-0000-0000F7000000}"/>
    <cellStyle name="20 % - Akzent2 5 3 5" xfId="11835" xr:uid="{00000000-0005-0000-0000-0000F7000000}"/>
    <cellStyle name="20 % - Akzent2 5 3 5 2" xfId="25286" xr:uid="{00000000-0005-0000-0000-0000F7000000}"/>
    <cellStyle name="20 % - Akzent2 5 3 5 3" xfId="38770" xr:uid="{00000000-0005-0000-0000-0000F7000000}"/>
    <cellStyle name="20 % - Akzent2 5 3 5 4" xfId="52261" xr:uid="{00000000-0005-0000-0000-0000F7000000}"/>
    <cellStyle name="20 % - Akzent2 5 3 6" xfId="15217" xr:uid="{00000000-0005-0000-0000-0000F7000000}"/>
    <cellStyle name="20 % - Akzent2 5 3 7" xfId="28701" xr:uid="{00000000-0005-0000-0000-0000F7000000}"/>
    <cellStyle name="20 % - Akzent2 5 3 8" xfId="42192" xr:uid="{00000000-0005-0000-0000-0000F7000000}"/>
    <cellStyle name="20 % - Akzent2 5 4" xfId="2328" xr:uid="{00000000-0005-0000-0000-0000F9000000}"/>
    <cellStyle name="20 % - Akzent2 5 4 2" xfId="5690" xr:uid="{00000000-0005-0000-0000-0000F9000000}"/>
    <cellStyle name="20 % - Akzent2 5 4 2 2" xfId="19141" xr:uid="{00000000-0005-0000-0000-0000F9000000}"/>
    <cellStyle name="20 % - Akzent2 5 4 2 3" xfId="32625" xr:uid="{00000000-0005-0000-0000-0000F9000000}"/>
    <cellStyle name="20 % - Akzent2 5 4 2 4" xfId="46116" xr:uid="{00000000-0005-0000-0000-0000F9000000}"/>
    <cellStyle name="20 % - Akzent2 5 4 3" xfId="9046" xr:uid="{00000000-0005-0000-0000-0000F9000000}"/>
    <cellStyle name="20 % - Akzent2 5 4 3 2" xfId="22497" xr:uid="{00000000-0005-0000-0000-0000F9000000}"/>
    <cellStyle name="20 % - Akzent2 5 4 3 3" xfId="35981" xr:uid="{00000000-0005-0000-0000-0000F9000000}"/>
    <cellStyle name="20 % - Akzent2 5 4 3 4" xfId="49472" xr:uid="{00000000-0005-0000-0000-0000F9000000}"/>
    <cellStyle name="20 % - Akzent2 5 4 4" xfId="12402" xr:uid="{00000000-0005-0000-0000-0000F9000000}"/>
    <cellStyle name="20 % - Akzent2 5 4 4 2" xfId="25853" xr:uid="{00000000-0005-0000-0000-0000F9000000}"/>
    <cellStyle name="20 % - Akzent2 5 4 4 3" xfId="39337" xr:uid="{00000000-0005-0000-0000-0000F9000000}"/>
    <cellStyle name="20 % - Akzent2 5 4 4 4" xfId="52828" xr:uid="{00000000-0005-0000-0000-0000F9000000}"/>
    <cellStyle name="20 % - Akzent2 5 4 5" xfId="15784" xr:uid="{00000000-0005-0000-0000-0000F9000000}"/>
    <cellStyle name="20 % - Akzent2 5 4 6" xfId="29268" xr:uid="{00000000-0005-0000-0000-0000F9000000}"/>
    <cellStyle name="20 % - Akzent2 5 4 7" xfId="42759" xr:uid="{00000000-0005-0000-0000-0000F9000000}"/>
    <cellStyle name="20 % - Akzent2 5 5" xfId="3434" xr:uid="{00000000-0005-0000-0000-0000FA000000}"/>
    <cellStyle name="20 % - Akzent2 5 5 2" xfId="6795" xr:uid="{00000000-0005-0000-0000-0000FA000000}"/>
    <cellStyle name="20 % - Akzent2 5 5 2 2" xfId="20246" xr:uid="{00000000-0005-0000-0000-0000FA000000}"/>
    <cellStyle name="20 % - Akzent2 5 5 2 3" xfId="33730" xr:uid="{00000000-0005-0000-0000-0000FA000000}"/>
    <cellStyle name="20 % - Akzent2 5 5 2 4" xfId="47221" xr:uid="{00000000-0005-0000-0000-0000FA000000}"/>
    <cellStyle name="20 % - Akzent2 5 5 3" xfId="10151" xr:uid="{00000000-0005-0000-0000-0000FA000000}"/>
    <cellStyle name="20 % - Akzent2 5 5 3 2" xfId="23602" xr:uid="{00000000-0005-0000-0000-0000FA000000}"/>
    <cellStyle name="20 % - Akzent2 5 5 3 3" xfId="37086" xr:uid="{00000000-0005-0000-0000-0000FA000000}"/>
    <cellStyle name="20 % - Akzent2 5 5 3 4" xfId="50577" xr:uid="{00000000-0005-0000-0000-0000FA000000}"/>
    <cellStyle name="20 % - Akzent2 5 5 4" xfId="13507" xr:uid="{00000000-0005-0000-0000-0000FA000000}"/>
    <cellStyle name="20 % - Akzent2 5 5 4 2" xfId="26958" xr:uid="{00000000-0005-0000-0000-0000FA000000}"/>
    <cellStyle name="20 % - Akzent2 5 5 4 3" xfId="40442" xr:uid="{00000000-0005-0000-0000-0000FA000000}"/>
    <cellStyle name="20 % - Akzent2 5 5 4 4" xfId="53933" xr:uid="{00000000-0005-0000-0000-0000FA000000}"/>
    <cellStyle name="20 % - Akzent2 5 5 5" xfId="16889" xr:uid="{00000000-0005-0000-0000-0000FA000000}"/>
    <cellStyle name="20 % - Akzent2 5 5 6" xfId="30373" xr:uid="{00000000-0005-0000-0000-0000FA000000}"/>
    <cellStyle name="20 % - Akzent2 5 5 7" xfId="43864" xr:uid="{00000000-0005-0000-0000-0000FA000000}"/>
    <cellStyle name="20 % - Akzent2 5 6" xfId="4014" xr:uid="{00000000-0005-0000-0000-0000FB000000}"/>
    <cellStyle name="20 % - Akzent2 5 6 2" xfId="7371" xr:uid="{00000000-0005-0000-0000-0000FB000000}"/>
    <cellStyle name="20 % - Akzent2 5 6 2 2" xfId="20822" xr:uid="{00000000-0005-0000-0000-0000FB000000}"/>
    <cellStyle name="20 % - Akzent2 5 6 2 3" xfId="34306" xr:uid="{00000000-0005-0000-0000-0000FB000000}"/>
    <cellStyle name="20 % - Akzent2 5 6 2 4" xfId="47797" xr:uid="{00000000-0005-0000-0000-0000FB000000}"/>
    <cellStyle name="20 % - Akzent2 5 6 3" xfId="10727" xr:uid="{00000000-0005-0000-0000-0000FB000000}"/>
    <cellStyle name="20 % - Akzent2 5 6 3 2" xfId="24178" xr:uid="{00000000-0005-0000-0000-0000FB000000}"/>
    <cellStyle name="20 % - Akzent2 5 6 3 3" xfId="37662" xr:uid="{00000000-0005-0000-0000-0000FB000000}"/>
    <cellStyle name="20 % - Akzent2 5 6 3 4" xfId="51153" xr:uid="{00000000-0005-0000-0000-0000FB000000}"/>
    <cellStyle name="20 % - Akzent2 5 6 4" xfId="14083" xr:uid="{00000000-0005-0000-0000-0000FB000000}"/>
    <cellStyle name="20 % - Akzent2 5 6 4 2" xfId="27534" xr:uid="{00000000-0005-0000-0000-0000FB000000}"/>
    <cellStyle name="20 % - Akzent2 5 6 4 3" xfId="41018" xr:uid="{00000000-0005-0000-0000-0000FB000000}"/>
    <cellStyle name="20 % - Akzent2 5 6 4 4" xfId="54509" xr:uid="{00000000-0005-0000-0000-0000FB000000}"/>
    <cellStyle name="20 % - Akzent2 5 6 5" xfId="17465" xr:uid="{00000000-0005-0000-0000-0000FB000000}"/>
    <cellStyle name="20 % - Akzent2 5 6 6" xfId="30949" xr:uid="{00000000-0005-0000-0000-0000FB000000}"/>
    <cellStyle name="20 % - Akzent2 5 6 7" xfId="44440" xr:uid="{00000000-0005-0000-0000-0000FB000000}"/>
    <cellStyle name="20 % - Akzent2 5 7" xfId="4564" xr:uid="{00000000-0005-0000-0000-0000F0000000}"/>
    <cellStyle name="20 % - Akzent2 5 7 2" xfId="18015" xr:uid="{00000000-0005-0000-0000-0000F0000000}"/>
    <cellStyle name="20 % - Akzent2 5 7 3" xfId="31499" xr:uid="{00000000-0005-0000-0000-0000F0000000}"/>
    <cellStyle name="20 % - Akzent2 5 7 4" xfId="44990" xr:uid="{00000000-0005-0000-0000-0000F0000000}"/>
    <cellStyle name="20 % - Akzent2 5 8" xfId="7920" xr:uid="{00000000-0005-0000-0000-0000F0000000}"/>
    <cellStyle name="20 % - Akzent2 5 8 2" xfId="21371" xr:uid="{00000000-0005-0000-0000-0000F0000000}"/>
    <cellStyle name="20 % - Akzent2 5 8 3" xfId="34855" xr:uid="{00000000-0005-0000-0000-0000F0000000}"/>
    <cellStyle name="20 % - Akzent2 5 8 4" xfId="48346" xr:uid="{00000000-0005-0000-0000-0000F0000000}"/>
    <cellStyle name="20 % - Akzent2 5 9" xfId="11276" xr:uid="{00000000-0005-0000-0000-0000F0000000}"/>
    <cellStyle name="20 % - Akzent2 5 9 2" xfId="24727" xr:uid="{00000000-0005-0000-0000-0000F0000000}"/>
    <cellStyle name="20 % - Akzent2 5 9 3" xfId="38211" xr:uid="{00000000-0005-0000-0000-0000F0000000}"/>
    <cellStyle name="20 % - Akzent2 5 9 4" xfId="51702" xr:uid="{00000000-0005-0000-0000-0000F0000000}"/>
    <cellStyle name="20 % - Akzent2 6" xfId="1285" xr:uid="{00000000-0005-0000-0000-0000FC000000}"/>
    <cellStyle name="20 % - Akzent2 6 10" xfId="14758" xr:uid="{00000000-0005-0000-0000-0000FC000000}"/>
    <cellStyle name="20 % - Akzent2 6 11" xfId="28241" xr:uid="{00000000-0005-0000-0000-0000FC000000}"/>
    <cellStyle name="20 % - Akzent2 6 12" xfId="41732" xr:uid="{00000000-0005-0000-0000-0000FC000000}"/>
    <cellStyle name="20 % - Akzent2 6 2" xfId="1523" xr:uid="{00000000-0005-0000-0000-0000FD000000}"/>
    <cellStyle name="20 % - Akzent2 6 2 10" xfId="28491" xr:uid="{00000000-0005-0000-0000-0000FD000000}"/>
    <cellStyle name="20 % - Akzent2 6 2 11" xfId="41982" xr:uid="{00000000-0005-0000-0000-0000FD000000}"/>
    <cellStyle name="20 % - Akzent2 6 2 2" xfId="2099" xr:uid="{00000000-0005-0000-0000-0000FE000000}"/>
    <cellStyle name="20 % - Akzent2 6 2 2 2" xfId="3240" xr:uid="{00000000-0005-0000-0000-0000FF000000}"/>
    <cellStyle name="20 % - Akzent2 6 2 2 2 2" xfId="6601" xr:uid="{00000000-0005-0000-0000-0000FF000000}"/>
    <cellStyle name="20 % - Akzent2 6 2 2 2 2 2" xfId="20052" xr:uid="{00000000-0005-0000-0000-0000FF000000}"/>
    <cellStyle name="20 % - Akzent2 6 2 2 2 2 3" xfId="33536" xr:uid="{00000000-0005-0000-0000-0000FF000000}"/>
    <cellStyle name="20 % - Akzent2 6 2 2 2 2 4" xfId="47027" xr:uid="{00000000-0005-0000-0000-0000FF000000}"/>
    <cellStyle name="20 % - Akzent2 6 2 2 2 3" xfId="9957" xr:uid="{00000000-0005-0000-0000-0000FF000000}"/>
    <cellStyle name="20 % - Akzent2 6 2 2 2 3 2" xfId="23408" xr:uid="{00000000-0005-0000-0000-0000FF000000}"/>
    <cellStyle name="20 % - Akzent2 6 2 2 2 3 3" xfId="36892" xr:uid="{00000000-0005-0000-0000-0000FF000000}"/>
    <cellStyle name="20 % - Akzent2 6 2 2 2 3 4" xfId="50383" xr:uid="{00000000-0005-0000-0000-0000FF000000}"/>
    <cellStyle name="20 % - Akzent2 6 2 2 2 4" xfId="13313" xr:uid="{00000000-0005-0000-0000-0000FF000000}"/>
    <cellStyle name="20 % - Akzent2 6 2 2 2 4 2" xfId="26764" xr:uid="{00000000-0005-0000-0000-0000FF000000}"/>
    <cellStyle name="20 % - Akzent2 6 2 2 2 4 3" xfId="40248" xr:uid="{00000000-0005-0000-0000-0000FF000000}"/>
    <cellStyle name="20 % - Akzent2 6 2 2 2 4 4" xfId="53739" xr:uid="{00000000-0005-0000-0000-0000FF000000}"/>
    <cellStyle name="20 % - Akzent2 6 2 2 2 5" xfId="16695" xr:uid="{00000000-0005-0000-0000-0000FF000000}"/>
    <cellStyle name="20 % - Akzent2 6 2 2 2 6" xfId="30179" xr:uid="{00000000-0005-0000-0000-0000FF000000}"/>
    <cellStyle name="20 % - Akzent2 6 2 2 2 7" xfId="43670" xr:uid="{00000000-0005-0000-0000-0000FF000000}"/>
    <cellStyle name="20 % - Akzent2 6 2 2 3" xfId="5474" xr:uid="{00000000-0005-0000-0000-0000FE000000}"/>
    <cellStyle name="20 % - Akzent2 6 2 2 3 2" xfId="18925" xr:uid="{00000000-0005-0000-0000-0000FE000000}"/>
    <cellStyle name="20 % - Akzent2 6 2 2 3 3" xfId="32409" xr:uid="{00000000-0005-0000-0000-0000FE000000}"/>
    <cellStyle name="20 % - Akzent2 6 2 2 3 4" xfId="45900" xr:uid="{00000000-0005-0000-0000-0000FE000000}"/>
    <cellStyle name="20 % - Akzent2 6 2 2 4" xfId="8830" xr:uid="{00000000-0005-0000-0000-0000FE000000}"/>
    <cellStyle name="20 % - Akzent2 6 2 2 4 2" xfId="22281" xr:uid="{00000000-0005-0000-0000-0000FE000000}"/>
    <cellStyle name="20 % - Akzent2 6 2 2 4 3" xfId="35765" xr:uid="{00000000-0005-0000-0000-0000FE000000}"/>
    <cellStyle name="20 % - Akzent2 6 2 2 4 4" xfId="49256" xr:uid="{00000000-0005-0000-0000-0000FE000000}"/>
    <cellStyle name="20 % - Akzent2 6 2 2 5" xfId="12186" xr:uid="{00000000-0005-0000-0000-0000FE000000}"/>
    <cellStyle name="20 % - Akzent2 6 2 2 5 2" xfId="25637" xr:uid="{00000000-0005-0000-0000-0000FE000000}"/>
    <cellStyle name="20 % - Akzent2 6 2 2 5 3" xfId="39121" xr:uid="{00000000-0005-0000-0000-0000FE000000}"/>
    <cellStyle name="20 % - Akzent2 6 2 2 5 4" xfId="52612" xr:uid="{00000000-0005-0000-0000-0000FE000000}"/>
    <cellStyle name="20 % - Akzent2 6 2 2 6" xfId="15568" xr:uid="{00000000-0005-0000-0000-0000FE000000}"/>
    <cellStyle name="20 % - Akzent2 6 2 2 7" xfId="29052" xr:uid="{00000000-0005-0000-0000-0000FE000000}"/>
    <cellStyle name="20 % - Akzent2 6 2 2 8" xfId="42543" xr:uid="{00000000-0005-0000-0000-0000FE000000}"/>
    <cellStyle name="20 % - Akzent2 6 2 3" xfId="2680" xr:uid="{00000000-0005-0000-0000-000000010000}"/>
    <cellStyle name="20 % - Akzent2 6 2 3 2" xfId="6041" xr:uid="{00000000-0005-0000-0000-000000010000}"/>
    <cellStyle name="20 % - Akzent2 6 2 3 2 2" xfId="19492" xr:uid="{00000000-0005-0000-0000-000000010000}"/>
    <cellStyle name="20 % - Akzent2 6 2 3 2 3" xfId="32976" xr:uid="{00000000-0005-0000-0000-000000010000}"/>
    <cellStyle name="20 % - Akzent2 6 2 3 2 4" xfId="46467" xr:uid="{00000000-0005-0000-0000-000000010000}"/>
    <cellStyle name="20 % - Akzent2 6 2 3 3" xfId="9397" xr:uid="{00000000-0005-0000-0000-000000010000}"/>
    <cellStyle name="20 % - Akzent2 6 2 3 3 2" xfId="22848" xr:uid="{00000000-0005-0000-0000-000000010000}"/>
    <cellStyle name="20 % - Akzent2 6 2 3 3 3" xfId="36332" xr:uid="{00000000-0005-0000-0000-000000010000}"/>
    <cellStyle name="20 % - Akzent2 6 2 3 3 4" xfId="49823" xr:uid="{00000000-0005-0000-0000-000000010000}"/>
    <cellStyle name="20 % - Akzent2 6 2 3 4" xfId="12753" xr:uid="{00000000-0005-0000-0000-000000010000}"/>
    <cellStyle name="20 % - Akzent2 6 2 3 4 2" xfId="26204" xr:uid="{00000000-0005-0000-0000-000000010000}"/>
    <cellStyle name="20 % - Akzent2 6 2 3 4 3" xfId="39688" xr:uid="{00000000-0005-0000-0000-000000010000}"/>
    <cellStyle name="20 % - Akzent2 6 2 3 4 4" xfId="53179" xr:uid="{00000000-0005-0000-0000-000000010000}"/>
    <cellStyle name="20 % - Akzent2 6 2 3 5" xfId="16135" xr:uid="{00000000-0005-0000-0000-000000010000}"/>
    <cellStyle name="20 % - Akzent2 6 2 3 6" xfId="29619" xr:uid="{00000000-0005-0000-0000-000000010000}"/>
    <cellStyle name="20 % - Akzent2 6 2 3 7" xfId="43110" xr:uid="{00000000-0005-0000-0000-000000010000}"/>
    <cellStyle name="20 % - Akzent2 6 2 4" xfId="3785" xr:uid="{00000000-0005-0000-0000-000001010000}"/>
    <cellStyle name="20 % - Akzent2 6 2 4 2" xfId="7146" xr:uid="{00000000-0005-0000-0000-000001010000}"/>
    <cellStyle name="20 % - Akzent2 6 2 4 2 2" xfId="20597" xr:uid="{00000000-0005-0000-0000-000001010000}"/>
    <cellStyle name="20 % - Akzent2 6 2 4 2 3" xfId="34081" xr:uid="{00000000-0005-0000-0000-000001010000}"/>
    <cellStyle name="20 % - Akzent2 6 2 4 2 4" xfId="47572" xr:uid="{00000000-0005-0000-0000-000001010000}"/>
    <cellStyle name="20 % - Akzent2 6 2 4 3" xfId="10502" xr:uid="{00000000-0005-0000-0000-000001010000}"/>
    <cellStyle name="20 % - Akzent2 6 2 4 3 2" xfId="23953" xr:uid="{00000000-0005-0000-0000-000001010000}"/>
    <cellStyle name="20 % - Akzent2 6 2 4 3 3" xfId="37437" xr:uid="{00000000-0005-0000-0000-000001010000}"/>
    <cellStyle name="20 % - Akzent2 6 2 4 3 4" xfId="50928" xr:uid="{00000000-0005-0000-0000-000001010000}"/>
    <cellStyle name="20 % - Akzent2 6 2 4 4" xfId="13858" xr:uid="{00000000-0005-0000-0000-000001010000}"/>
    <cellStyle name="20 % - Akzent2 6 2 4 4 2" xfId="27309" xr:uid="{00000000-0005-0000-0000-000001010000}"/>
    <cellStyle name="20 % - Akzent2 6 2 4 4 3" xfId="40793" xr:uid="{00000000-0005-0000-0000-000001010000}"/>
    <cellStyle name="20 % - Akzent2 6 2 4 4 4" xfId="54284" xr:uid="{00000000-0005-0000-0000-000001010000}"/>
    <cellStyle name="20 % - Akzent2 6 2 4 5" xfId="17240" xr:uid="{00000000-0005-0000-0000-000001010000}"/>
    <cellStyle name="20 % - Akzent2 6 2 4 6" xfId="30724" xr:uid="{00000000-0005-0000-0000-000001010000}"/>
    <cellStyle name="20 % - Akzent2 6 2 4 7" xfId="44215" xr:uid="{00000000-0005-0000-0000-000001010000}"/>
    <cellStyle name="20 % - Akzent2 6 2 5" xfId="4365" xr:uid="{00000000-0005-0000-0000-000002010000}"/>
    <cellStyle name="20 % - Akzent2 6 2 5 2" xfId="7722" xr:uid="{00000000-0005-0000-0000-000002010000}"/>
    <cellStyle name="20 % - Akzent2 6 2 5 2 2" xfId="21173" xr:uid="{00000000-0005-0000-0000-000002010000}"/>
    <cellStyle name="20 % - Akzent2 6 2 5 2 3" xfId="34657" xr:uid="{00000000-0005-0000-0000-000002010000}"/>
    <cellStyle name="20 % - Akzent2 6 2 5 2 4" xfId="48148" xr:uid="{00000000-0005-0000-0000-000002010000}"/>
    <cellStyle name="20 % - Akzent2 6 2 5 3" xfId="11078" xr:uid="{00000000-0005-0000-0000-000002010000}"/>
    <cellStyle name="20 % - Akzent2 6 2 5 3 2" xfId="24529" xr:uid="{00000000-0005-0000-0000-000002010000}"/>
    <cellStyle name="20 % - Akzent2 6 2 5 3 3" xfId="38013" xr:uid="{00000000-0005-0000-0000-000002010000}"/>
    <cellStyle name="20 % - Akzent2 6 2 5 3 4" xfId="51504" xr:uid="{00000000-0005-0000-0000-000002010000}"/>
    <cellStyle name="20 % - Akzent2 6 2 5 4" xfId="14434" xr:uid="{00000000-0005-0000-0000-000002010000}"/>
    <cellStyle name="20 % - Akzent2 6 2 5 4 2" xfId="27885" xr:uid="{00000000-0005-0000-0000-000002010000}"/>
    <cellStyle name="20 % - Akzent2 6 2 5 4 3" xfId="41369" xr:uid="{00000000-0005-0000-0000-000002010000}"/>
    <cellStyle name="20 % - Akzent2 6 2 5 4 4" xfId="54860" xr:uid="{00000000-0005-0000-0000-000002010000}"/>
    <cellStyle name="20 % - Akzent2 6 2 5 5" xfId="17816" xr:uid="{00000000-0005-0000-0000-000002010000}"/>
    <cellStyle name="20 % - Akzent2 6 2 5 6" xfId="31300" xr:uid="{00000000-0005-0000-0000-000002010000}"/>
    <cellStyle name="20 % - Akzent2 6 2 5 7" xfId="44791" xr:uid="{00000000-0005-0000-0000-000002010000}"/>
    <cellStyle name="20 % - Akzent2 6 2 6" xfId="4915" xr:uid="{00000000-0005-0000-0000-0000FD000000}"/>
    <cellStyle name="20 % - Akzent2 6 2 6 2" xfId="18366" xr:uid="{00000000-0005-0000-0000-0000FD000000}"/>
    <cellStyle name="20 % - Akzent2 6 2 6 3" xfId="31850" xr:uid="{00000000-0005-0000-0000-0000FD000000}"/>
    <cellStyle name="20 % - Akzent2 6 2 6 4" xfId="45341" xr:uid="{00000000-0005-0000-0000-0000FD000000}"/>
    <cellStyle name="20 % - Akzent2 6 2 7" xfId="8271" xr:uid="{00000000-0005-0000-0000-0000FD000000}"/>
    <cellStyle name="20 % - Akzent2 6 2 7 2" xfId="21722" xr:uid="{00000000-0005-0000-0000-0000FD000000}"/>
    <cellStyle name="20 % - Akzent2 6 2 7 3" xfId="35206" xr:uid="{00000000-0005-0000-0000-0000FD000000}"/>
    <cellStyle name="20 % - Akzent2 6 2 7 4" xfId="48697" xr:uid="{00000000-0005-0000-0000-0000FD000000}"/>
    <cellStyle name="20 % - Akzent2 6 2 8" xfId="11627" xr:uid="{00000000-0005-0000-0000-0000FD000000}"/>
    <cellStyle name="20 % - Akzent2 6 2 8 2" xfId="25078" xr:uid="{00000000-0005-0000-0000-0000FD000000}"/>
    <cellStyle name="20 % - Akzent2 6 2 8 3" xfId="38562" xr:uid="{00000000-0005-0000-0000-0000FD000000}"/>
    <cellStyle name="20 % - Akzent2 6 2 8 4" xfId="52053" xr:uid="{00000000-0005-0000-0000-0000FD000000}"/>
    <cellStyle name="20 % - Akzent2 6 2 9" xfId="15008" xr:uid="{00000000-0005-0000-0000-0000FD000000}"/>
    <cellStyle name="20 % - Akzent2 6 3" xfId="1850" xr:uid="{00000000-0005-0000-0000-000003010000}"/>
    <cellStyle name="20 % - Akzent2 6 3 2" xfId="2990" xr:uid="{00000000-0005-0000-0000-000004010000}"/>
    <cellStyle name="20 % - Akzent2 6 3 2 2" xfId="6351" xr:uid="{00000000-0005-0000-0000-000004010000}"/>
    <cellStyle name="20 % - Akzent2 6 3 2 2 2" xfId="19802" xr:uid="{00000000-0005-0000-0000-000004010000}"/>
    <cellStyle name="20 % - Akzent2 6 3 2 2 3" xfId="33286" xr:uid="{00000000-0005-0000-0000-000004010000}"/>
    <cellStyle name="20 % - Akzent2 6 3 2 2 4" xfId="46777" xr:uid="{00000000-0005-0000-0000-000004010000}"/>
    <cellStyle name="20 % - Akzent2 6 3 2 3" xfId="9707" xr:uid="{00000000-0005-0000-0000-000004010000}"/>
    <cellStyle name="20 % - Akzent2 6 3 2 3 2" xfId="23158" xr:uid="{00000000-0005-0000-0000-000004010000}"/>
    <cellStyle name="20 % - Akzent2 6 3 2 3 3" xfId="36642" xr:uid="{00000000-0005-0000-0000-000004010000}"/>
    <cellStyle name="20 % - Akzent2 6 3 2 3 4" xfId="50133" xr:uid="{00000000-0005-0000-0000-000004010000}"/>
    <cellStyle name="20 % - Akzent2 6 3 2 4" xfId="13063" xr:uid="{00000000-0005-0000-0000-000004010000}"/>
    <cellStyle name="20 % - Akzent2 6 3 2 4 2" xfId="26514" xr:uid="{00000000-0005-0000-0000-000004010000}"/>
    <cellStyle name="20 % - Akzent2 6 3 2 4 3" xfId="39998" xr:uid="{00000000-0005-0000-0000-000004010000}"/>
    <cellStyle name="20 % - Akzent2 6 3 2 4 4" xfId="53489" xr:uid="{00000000-0005-0000-0000-000004010000}"/>
    <cellStyle name="20 % - Akzent2 6 3 2 5" xfId="16445" xr:uid="{00000000-0005-0000-0000-000004010000}"/>
    <cellStyle name="20 % - Akzent2 6 3 2 6" xfId="29929" xr:uid="{00000000-0005-0000-0000-000004010000}"/>
    <cellStyle name="20 % - Akzent2 6 3 2 7" xfId="43420" xr:uid="{00000000-0005-0000-0000-000004010000}"/>
    <cellStyle name="20 % - Akzent2 6 3 3" xfId="5224" xr:uid="{00000000-0005-0000-0000-000003010000}"/>
    <cellStyle name="20 % - Akzent2 6 3 3 2" xfId="18675" xr:uid="{00000000-0005-0000-0000-000003010000}"/>
    <cellStyle name="20 % - Akzent2 6 3 3 3" xfId="32159" xr:uid="{00000000-0005-0000-0000-000003010000}"/>
    <cellStyle name="20 % - Akzent2 6 3 3 4" xfId="45650" xr:uid="{00000000-0005-0000-0000-000003010000}"/>
    <cellStyle name="20 % - Akzent2 6 3 4" xfId="8580" xr:uid="{00000000-0005-0000-0000-000003010000}"/>
    <cellStyle name="20 % - Akzent2 6 3 4 2" xfId="22031" xr:uid="{00000000-0005-0000-0000-000003010000}"/>
    <cellStyle name="20 % - Akzent2 6 3 4 3" xfId="35515" xr:uid="{00000000-0005-0000-0000-000003010000}"/>
    <cellStyle name="20 % - Akzent2 6 3 4 4" xfId="49006" xr:uid="{00000000-0005-0000-0000-000003010000}"/>
    <cellStyle name="20 % - Akzent2 6 3 5" xfId="11936" xr:uid="{00000000-0005-0000-0000-000003010000}"/>
    <cellStyle name="20 % - Akzent2 6 3 5 2" xfId="25387" xr:uid="{00000000-0005-0000-0000-000003010000}"/>
    <cellStyle name="20 % - Akzent2 6 3 5 3" xfId="38871" xr:uid="{00000000-0005-0000-0000-000003010000}"/>
    <cellStyle name="20 % - Akzent2 6 3 5 4" xfId="52362" xr:uid="{00000000-0005-0000-0000-000003010000}"/>
    <cellStyle name="20 % - Akzent2 6 3 6" xfId="15318" xr:uid="{00000000-0005-0000-0000-000003010000}"/>
    <cellStyle name="20 % - Akzent2 6 3 7" xfId="28802" xr:uid="{00000000-0005-0000-0000-000003010000}"/>
    <cellStyle name="20 % - Akzent2 6 3 8" xfId="42293" xr:uid="{00000000-0005-0000-0000-000003010000}"/>
    <cellStyle name="20 % - Akzent2 6 4" xfId="2429" xr:uid="{00000000-0005-0000-0000-000005010000}"/>
    <cellStyle name="20 % - Akzent2 6 4 2" xfId="5791" xr:uid="{00000000-0005-0000-0000-000005010000}"/>
    <cellStyle name="20 % - Akzent2 6 4 2 2" xfId="19242" xr:uid="{00000000-0005-0000-0000-000005010000}"/>
    <cellStyle name="20 % - Akzent2 6 4 2 3" xfId="32726" xr:uid="{00000000-0005-0000-0000-000005010000}"/>
    <cellStyle name="20 % - Akzent2 6 4 2 4" xfId="46217" xr:uid="{00000000-0005-0000-0000-000005010000}"/>
    <cellStyle name="20 % - Akzent2 6 4 3" xfId="9147" xr:uid="{00000000-0005-0000-0000-000005010000}"/>
    <cellStyle name="20 % - Akzent2 6 4 3 2" xfId="22598" xr:uid="{00000000-0005-0000-0000-000005010000}"/>
    <cellStyle name="20 % - Akzent2 6 4 3 3" xfId="36082" xr:uid="{00000000-0005-0000-0000-000005010000}"/>
    <cellStyle name="20 % - Akzent2 6 4 3 4" xfId="49573" xr:uid="{00000000-0005-0000-0000-000005010000}"/>
    <cellStyle name="20 % - Akzent2 6 4 4" xfId="12503" xr:uid="{00000000-0005-0000-0000-000005010000}"/>
    <cellStyle name="20 % - Akzent2 6 4 4 2" xfId="25954" xr:uid="{00000000-0005-0000-0000-000005010000}"/>
    <cellStyle name="20 % - Akzent2 6 4 4 3" xfId="39438" xr:uid="{00000000-0005-0000-0000-000005010000}"/>
    <cellStyle name="20 % - Akzent2 6 4 4 4" xfId="52929" xr:uid="{00000000-0005-0000-0000-000005010000}"/>
    <cellStyle name="20 % - Akzent2 6 4 5" xfId="15885" xr:uid="{00000000-0005-0000-0000-000005010000}"/>
    <cellStyle name="20 % - Akzent2 6 4 6" xfId="29369" xr:uid="{00000000-0005-0000-0000-000005010000}"/>
    <cellStyle name="20 % - Akzent2 6 4 7" xfId="42860" xr:uid="{00000000-0005-0000-0000-000005010000}"/>
    <cellStyle name="20 % - Akzent2 6 5" xfId="3535" xr:uid="{00000000-0005-0000-0000-000006010000}"/>
    <cellStyle name="20 % - Akzent2 6 5 2" xfId="6896" xr:uid="{00000000-0005-0000-0000-000006010000}"/>
    <cellStyle name="20 % - Akzent2 6 5 2 2" xfId="20347" xr:uid="{00000000-0005-0000-0000-000006010000}"/>
    <cellStyle name="20 % - Akzent2 6 5 2 3" xfId="33831" xr:uid="{00000000-0005-0000-0000-000006010000}"/>
    <cellStyle name="20 % - Akzent2 6 5 2 4" xfId="47322" xr:uid="{00000000-0005-0000-0000-000006010000}"/>
    <cellStyle name="20 % - Akzent2 6 5 3" xfId="10252" xr:uid="{00000000-0005-0000-0000-000006010000}"/>
    <cellStyle name="20 % - Akzent2 6 5 3 2" xfId="23703" xr:uid="{00000000-0005-0000-0000-000006010000}"/>
    <cellStyle name="20 % - Akzent2 6 5 3 3" xfId="37187" xr:uid="{00000000-0005-0000-0000-000006010000}"/>
    <cellStyle name="20 % - Akzent2 6 5 3 4" xfId="50678" xr:uid="{00000000-0005-0000-0000-000006010000}"/>
    <cellStyle name="20 % - Akzent2 6 5 4" xfId="13608" xr:uid="{00000000-0005-0000-0000-000006010000}"/>
    <cellStyle name="20 % - Akzent2 6 5 4 2" xfId="27059" xr:uid="{00000000-0005-0000-0000-000006010000}"/>
    <cellStyle name="20 % - Akzent2 6 5 4 3" xfId="40543" xr:uid="{00000000-0005-0000-0000-000006010000}"/>
    <cellStyle name="20 % - Akzent2 6 5 4 4" xfId="54034" xr:uid="{00000000-0005-0000-0000-000006010000}"/>
    <cellStyle name="20 % - Akzent2 6 5 5" xfId="16990" xr:uid="{00000000-0005-0000-0000-000006010000}"/>
    <cellStyle name="20 % - Akzent2 6 5 6" xfId="30474" xr:uid="{00000000-0005-0000-0000-000006010000}"/>
    <cellStyle name="20 % - Akzent2 6 5 7" xfId="43965" xr:uid="{00000000-0005-0000-0000-000006010000}"/>
    <cellStyle name="20 % - Akzent2 6 6" xfId="4115" xr:uid="{00000000-0005-0000-0000-000007010000}"/>
    <cellStyle name="20 % - Akzent2 6 6 2" xfId="7472" xr:uid="{00000000-0005-0000-0000-000007010000}"/>
    <cellStyle name="20 % - Akzent2 6 6 2 2" xfId="20923" xr:uid="{00000000-0005-0000-0000-000007010000}"/>
    <cellStyle name="20 % - Akzent2 6 6 2 3" xfId="34407" xr:uid="{00000000-0005-0000-0000-000007010000}"/>
    <cellStyle name="20 % - Akzent2 6 6 2 4" xfId="47898" xr:uid="{00000000-0005-0000-0000-000007010000}"/>
    <cellStyle name="20 % - Akzent2 6 6 3" xfId="10828" xr:uid="{00000000-0005-0000-0000-000007010000}"/>
    <cellStyle name="20 % - Akzent2 6 6 3 2" xfId="24279" xr:uid="{00000000-0005-0000-0000-000007010000}"/>
    <cellStyle name="20 % - Akzent2 6 6 3 3" xfId="37763" xr:uid="{00000000-0005-0000-0000-000007010000}"/>
    <cellStyle name="20 % - Akzent2 6 6 3 4" xfId="51254" xr:uid="{00000000-0005-0000-0000-000007010000}"/>
    <cellStyle name="20 % - Akzent2 6 6 4" xfId="14184" xr:uid="{00000000-0005-0000-0000-000007010000}"/>
    <cellStyle name="20 % - Akzent2 6 6 4 2" xfId="27635" xr:uid="{00000000-0005-0000-0000-000007010000}"/>
    <cellStyle name="20 % - Akzent2 6 6 4 3" xfId="41119" xr:uid="{00000000-0005-0000-0000-000007010000}"/>
    <cellStyle name="20 % - Akzent2 6 6 4 4" xfId="54610" xr:uid="{00000000-0005-0000-0000-000007010000}"/>
    <cellStyle name="20 % - Akzent2 6 6 5" xfId="17566" xr:uid="{00000000-0005-0000-0000-000007010000}"/>
    <cellStyle name="20 % - Akzent2 6 6 6" xfId="31050" xr:uid="{00000000-0005-0000-0000-000007010000}"/>
    <cellStyle name="20 % - Akzent2 6 6 7" xfId="44541" xr:uid="{00000000-0005-0000-0000-000007010000}"/>
    <cellStyle name="20 % - Akzent2 6 7" xfId="4665" xr:uid="{00000000-0005-0000-0000-0000FC000000}"/>
    <cellStyle name="20 % - Akzent2 6 7 2" xfId="18116" xr:uid="{00000000-0005-0000-0000-0000FC000000}"/>
    <cellStyle name="20 % - Akzent2 6 7 3" xfId="31600" xr:uid="{00000000-0005-0000-0000-0000FC000000}"/>
    <cellStyle name="20 % - Akzent2 6 7 4" xfId="45091" xr:uid="{00000000-0005-0000-0000-0000FC000000}"/>
    <cellStyle name="20 % - Akzent2 6 8" xfId="8021" xr:uid="{00000000-0005-0000-0000-0000FC000000}"/>
    <cellStyle name="20 % - Akzent2 6 8 2" xfId="21472" xr:uid="{00000000-0005-0000-0000-0000FC000000}"/>
    <cellStyle name="20 % - Akzent2 6 8 3" xfId="34956" xr:uid="{00000000-0005-0000-0000-0000FC000000}"/>
    <cellStyle name="20 % - Akzent2 6 8 4" xfId="48447" xr:uid="{00000000-0005-0000-0000-0000FC000000}"/>
    <cellStyle name="20 % - Akzent2 6 9" xfId="11377" xr:uid="{00000000-0005-0000-0000-0000FC000000}"/>
    <cellStyle name="20 % - Akzent2 6 9 2" xfId="24828" xr:uid="{00000000-0005-0000-0000-0000FC000000}"/>
    <cellStyle name="20 % - Akzent2 6 9 3" xfId="38312" xr:uid="{00000000-0005-0000-0000-0000FC000000}"/>
    <cellStyle name="20 % - Akzent2 6 9 4" xfId="51803" xr:uid="{00000000-0005-0000-0000-0000FC000000}"/>
    <cellStyle name="20 % - Akzent2 7" xfId="1343" xr:uid="{00000000-0005-0000-0000-000008010000}"/>
    <cellStyle name="20 % - Akzent2 7 10" xfId="28305" xr:uid="{00000000-0005-0000-0000-000008010000}"/>
    <cellStyle name="20 % - Akzent2 7 11" xfId="41796" xr:uid="{00000000-0005-0000-0000-000008010000}"/>
    <cellStyle name="20 % - Akzent2 7 2" xfId="1914" xr:uid="{00000000-0005-0000-0000-000009010000}"/>
    <cellStyle name="20 % - Akzent2 7 2 2" xfId="3054" xr:uid="{00000000-0005-0000-0000-00000A010000}"/>
    <cellStyle name="20 % - Akzent2 7 2 2 2" xfId="6415" xr:uid="{00000000-0005-0000-0000-00000A010000}"/>
    <cellStyle name="20 % - Akzent2 7 2 2 2 2" xfId="19866" xr:uid="{00000000-0005-0000-0000-00000A010000}"/>
    <cellStyle name="20 % - Akzent2 7 2 2 2 3" xfId="33350" xr:uid="{00000000-0005-0000-0000-00000A010000}"/>
    <cellStyle name="20 % - Akzent2 7 2 2 2 4" xfId="46841" xr:uid="{00000000-0005-0000-0000-00000A010000}"/>
    <cellStyle name="20 % - Akzent2 7 2 2 3" xfId="9771" xr:uid="{00000000-0005-0000-0000-00000A010000}"/>
    <cellStyle name="20 % - Akzent2 7 2 2 3 2" xfId="23222" xr:uid="{00000000-0005-0000-0000-00000A010000}"/>
    <cellStyle name="20 % - Akzent2 7 2 2 3 3" xfId="36706" xr:uid="{00000000-0005-0000-0000-00000A010000}"/>
    <cellStyle name="20 % - Akzent2 7 2 2 3 4" xfId="50197" xr:uid="{00000000-0005-0000-0000-00000A010000}"/>
    <cellStyle name="20 % - Akzent2 7 2 2 4" xfId="13127" xr:uid="{00000000-0005-0000-0000-00000A010000}"/>
    <cellStyle name="20 % - Akzent2 7 2 2 4 2" xfId="26578" xr:uid="{00000000-0005-0000-0000-00000A010000}"/>
    <cellStyle name="20 % - Akzent2 7 2 2 4 3" xfId="40062" xr:uid="{00000000-0005-0000-0000-00000A010000}"/>
    <cellStyle name="20 % - Akzent2 7 2 2 4 4" xfId="53553" xr:uid="{00000000-0005-0000-0000-00000A010000}"/>
    <cellStyle name="20 % - Akzent2 7 2 2 5" xfId="16509" xr:uid="{00000000-0005-0000-0000-00000A010000}"/>
    <cellStyle name="20 % - Akzent2 7 2 2 6" xfId="29993" xr:uid="{00000000-0005-0000-0000-00000A010000}"/>
    <cellStyle name="20 % - Akzent2 7 2 2 7" xfId="43484" xr:uid="{00000000-0005-0000-0000-00000A010000}"/>
    <cellStyle name="20 % - Akzent2 7 2 3" xfId="5288" xr:uid="{00000000-0005-0000-0000-000009010000}"/>
    <cellStyle name="20 % - Akzent2 7 2 3 2" xfId="18739" xr:uid="{00000000-0005-0000-0000-000009010000}"/>
    <cellStyle name="20 % - Akzent2 7 2 3 3" xfId="32223" xr:uid="{00000000-0005-0000-0000-000009010000}"/>
    <cellStyle name="20 % - Akzent2 7 2 3 4" xfId="45714" xr:uid="{00000000-0005-0000-0000-000009010000}"/>
    <cellStyle name="20 % - Akzent2 7 2 4" xfId="8644" xr:uid="{00000000-0005-0000-0000-000009010000}"/>
    <cellStyle name="20 % - Akzent2 7 2 4 2" xfId="22095" xr:uid="{00000000-0005-0000-0000-000009010000}"/>
    <cellStyle name="20 % - Akzent2 7 2 4 3" xfId="35579" xr:uid="{00000000-0005-0000-0000-000009010000}"/>
    <cellStyle name="20 % - Akzent2 7 2 4 4" xfId="49070" xr:uid="{00000000-0005-0000-0000-000009010000}"/>
    <cellStyle name="20 % - Akzent2 7 2 5" xfId="12000" xr:uid="{00000000-0005-0000-0000-000009010000}"/>
    <cellStyle name="20 % - Akzent2 7 2 5 2" xfId="25451" xr:uid="{00000000-0005-0000-0000-000009010000}"/>
    <cellStyle name="20 % - Akzent2 7 2 5 3" xfId="38935" xr:uid="{00000000-0005-0000-0000-000009010000}"/>
    <cellStyle name="20 % - Akzent2 7 2 5 4" xfId="52426" xr:uid="{00000000-0005-0000-0000-000009010000}"/>
    <cellStyle name="20 % - Akzent2 7 2 6" xfId="15382" xr:uid="{00000000-0005-0000-0000-000009010000}"/>
    <cellStyle name="20 % - Akzent2 7 2 7" xfId="28866" xr:uid="{00000000-0005-0000-0000-000009010000}"/>
    <cellStyle name="20 % - Akzent2 7 2 8" xfId="42357" xr:uid="{00000000-0005-0000-0000-000009010000}"/>
    <cellStyle name="20 % - Akzent2 7 3" xfId="2494" xr:uid="{00000000-0005-0000-0000-00000B010000}"/>
    <cellStyle name="20 % - Akzent2 7 3 2" xfId="5855" xr:uid="{00000000-0005-0000-0000-00000B010000}"/>
    <cellStyle name="20 % - Akzent2 7 3 2 2" xfId="19306" xr:uid="{00000000-0005-0000-0000-00000B010000}"/>
    <cellStyle name="20 % - Akzent2 7 3 2 3" xfId="32790" xr:uid="{00000000-0005-0000-0000-00000B010000}"/>
    <cellStyle name="20 % - Akzent2 7 3 2 4" xfId="46281" xr:uid="{00000000-0005-0000-0000-00000B010000}"/>
    <cellStyle name="20 % - Akzent2 7 3 3" xfId="9211" xr:uid="{00000000-0005-0000-0000-00000B010000}"/>
    <cellStyle name="20 % - Akzent2 7 3 3 2" xfId="22662" xr:uid="{00000000-0005-0000-0000-00000B010000}"/>
    <cellStyle name="20 % - Akzent2 7 3 3 3" xfId="36146" xr:uid="{00000000-0005-0000-0000-00000B010000}"/>
    <cellStyle name="20 % - Akzent2 7 3 3 4" xfId="49637" xr:uid="{00000000-0005-0000-0000-00000B010000}"/>
    <cellStyle name="20 % - Akzent2 7 3 4" xfId="12567" xr:uid="{00000000-0005-0000-0000-00000B010000}"/>
    <cellStyle name="20 % - Akzent2 7 3 4 2" xfId="26018" xr:uid="{00000000-0005-0000-0000-00000B010000}"/>
    <cellStyle name="20 % - Akzent2 7 3 4 3" xfId="39502" xr:uid="{00000000-0005-0000-0000-00000B010000}"/>
    <cellStyle name="20 % - Akzent2 7 3 4 4" xfId="52993" xr:uid="{00000000-0005-0000-0000-00000B010000}"/>
    <cellStyle name="20 % - Akzent2 7 3 5" xfId="15949" xr:uid="{00000000-0005-0000-0000-00000B010000}"/>
    <cellStyle name="20 % - Akzent2 7 3 6" xfId="29433" xr:uid="{00000000-0005-0000-0000-00000B010000}"/>
    <cellStyle name="20 % - Akzent2 7 3 7" xfId="42924" xr:uid="{00000000-0005-0000-0000-00000B010000}"/>
    <cellStyle name="20 % - Akzent2 7 4" xfId="3599" xr:uid="{00000000-0005-0000-0000-00000C010000}"/>
    <cellStyle name="20 % - Akzent2 7 4 2" xfId="6960" xr:uid="{00000000-0005-0000-0000-00000C010000}"/>
    <cellStyle name="20 % - Akzent2 7 4 2 2" xfId="20411" xr:uid="{00000000-0005-0000-0000-00000C010000}"/>
    <cellStyle name="20 % - Akzent2 7 4 2 3" xfId="33895" xr:uid="{00000000-0005-0000-0000-00000C010000}"/>
    <cellStyle name="20 % - Akzent2 7 4 2 4" xfId="47386" xr:uid="{00000000-0005-0000-0000-00000C010000}"/>
    <cellStyle name="20 % - Akzent2 7 4 3" xfId="10316" xr:uid="{00000000-0005-0000-0000-00000C010000}"/>
    <cellStyle name="20 % - Akzent2 7 4 3 2" xfId="23767" xr:uid="{00000000-0005-0000-0000-00000C010000}"/>
    <cellStyle name="20 % - Akzent2 7 4 3 3" xfId="37251" xr:uid="{00000000-0005-0000-0000-00000C010000}"/>
    <cellStyle name="20 % - Akzent2 7 4 3 4" xfId="50742" xr:uid="{00000000-0005-0000-0000-00000C010000}"/>
    <cellStyle name="20 % - Akzent2 7 4 4" xfId="13672" xr:uid="{00000000-0005-0000-0000-00000C010000}"/>
    <cellStyle name="20 % - Akzent2 7 4 4 2" xfId="27123" xr:uid="{00000000-0005-0000-0000-00000C010000}"/>
    <cellStyle name="20 % - Akzent2 7 4 4 3" xfId="40607" xr:uid="{00000000-0005-0000-0000-00000C010000}"/>
    <cellStyle name="20 % - Akzent2 7 4 4 4" xfId="54098" xr:uid="{00000000-0005-0000-0000-00000C010000}"/>
    <cellStyle name="20 % - Akzent2 7 4 5" xfId="17054" xr:uid="{00000000-0005-0000-0000-00000C010000}"/>
    <cellStyle name="20 % - Akzent2 7 4 6" xfId="30538" xr:uid="{00000000-0005-0000-0000-00000C010000}"/>
    <cellStyle name="20 % - Akzent2 7 4 7" xfId="44029" xr:uid="{00000000-0005-0000-0000-00000C010000}"/>
    <cellStyle name="20 % - Akzent2 7 5" xfId="4179" xr:uid="{00000000-0005-0000-0000-00000D010000}"/>
    <cellStyle name="20 % - Akzent2 7 5 2" xfId="7536" xr:uid="{00000000-0005-0000-0000-00000D010000}"/>
    <cellStyle name="20 % - Akzent2 7 5 2 2" xfId="20987" xr:uid="{00000000-0005-0000-0000-00000D010000}"/>
    <cellStyle name="20 % - Akzent2 7 5 2 3" xfId="34471" xr:uid="{00000000-0005-0000-0000-00000D010000}"/>
    <cellStyle name="20 % - Akzent2 7 5 2 4" xfId="47962" xr:uid="{00000000-0005-0000-0000-00000D010000}"/>
    <cellStyle name="20 % - Akzent2 7 5 3" xfId="10892" xr:uid="{00000000-0005-0000-0000-00000D010000}"/>
    <cellStyle name="20 % - Akzent2 7 5 3 2" xfId="24343" xr:uid="{00000000-0005-0000-0000-00000D010000}"/>
    <cellStyle name="20 % - Akzent2 7 5 3 3" xfId="37827" xr:uid="{00000000-0005-0000-0000-00000D010000}"/>
    <cellStyle name="20 % - Akzent2 7 5 3 4" xfId="51318" xr:uid="{00000000-0005-0000-0000-00000D010000}"/>
    <cellStyle name="20 % - Akzent2 7 5 4" xfId="14248" xr:uid="{00000000-0005-0000-0000-00000D010000}"/>
    <cellStyle name="20 % - Akzent2 7 5 4 2" xfId="27699" xr:uid="{00000000-0005-0000-0000-00000D010000}"/>
    <cellStyle name="20 % - Akzent2 7 5 4 3" xfId="41183" xr:uid="{00000000-0005-0000-0000-00000D010000}"/>
    <cellStyle name="20 % - Akzent2 7 5 4 4" xfId="54674" xr:uid="{00000000-0005-0000-0000-00000D010000}"/>
    <cellStyle name="20 % - Akzent2 7 5 5" xfId="17630" xr:uid="{00000000-0005-0000-0000-00000D010000}"/>
    <cellStyle name="20 % - Akzent2 7 5 6" xfId="31114" xr:uid="{00000000-0005-0000-0000-00000D010000}"/>
    <cellStyle name="20 % - Akzent2 7 5 7" xfId="44605" xr:uid="{00000000-0005-0000-0000-00000D010000}"/>
    <cellStyle name="20 % - Akzent2 7 6" xfId="4729" xr:uid="{00000000-0005-0000-0000-000008010000}"/>
    <cellStyle name="20 % - Akzent2 7 6 2" xfId="18180" xr:uid="{00000000-0005-0000-0000-000008010000}"/>
    <cellStyle name="20 % - Akzent2 7 6 3" xfId="31664" xr:uid="{00000000-0005-0000-0000-000008010000}"/>
    <cellStyle name="20 % - Akzent2 7 6 4" xfId="45155" xr:uid="{00000000-0005-0000-0000-000008010000}"/>
    <cellStyle name="20 % - Akzent2 7 7" xfId="8085" xr:uid="{00000000-0005-0000-0000-000008010000}"/>
    <cellStyle name="20 % - Akzent2 7 7 2" xfId="21536" xr:uid="{00000000-0005-0000-0000-000008010000}"/>
    <cellStyle name="20 % - Akzent2 7 7 3" xfId="35020" xr:uid="{00000000-0005-0000-0000-000008010000}"/>
    <cellStyle name="20 % - Akzent2 7 7 4" xfId="48511" xr:uid="{00000000-0005-0000-0000-000008010000}"/>
    <cellStyle name="20 % - Akzent2 7 8" xfId="11441" xr:uid="{00000000-0005-0000-0000-000008010000}"/>
    <cellStyle name="20 % - Akzent2 7 8 2" xfId="24892" xr:uid="{00000000-0005-0000-0000-000008010000}"/>
    <cellStyle name="20 % - Akzent2 7 8 3" xfId="38376" xr:uid="{00000000-0005-0000-0000-000008010000}"/>
    <cellStyle name="20 % - Akzent2 7 8 4" xfId="51867" xr:uid="{00000000-0005-0000-0000-000008010000}"/>
    <cellStyle name="20 % - Akzent2 7 9" xfId="14822" xr:uid="{00000000-0005-0000-0000-000008010000}"/>
    <cellStyle name="20 % - Akzent2 8" xfId="1577" xr:uid="{00000000-0005-0000-0000-00000E010000}"/>
    <cellStyle name="20 % - Akzent2 8 10" xfId="28546" xr:uid="{00000000-0005-0000-0000-00000E010000}"/>
    <cellStyle name="20 % - Akzent2 8 11" xfId="42037" xr:uid="{00000000-0005-0000-0000-00000E010000}"/>
    <cellStyle name="20 % - Akzent2 8 2" xfId="2154" xr:uid="{00000000-0005-0000-0000-00000F010000}"/>
    <cellStyle name="20 % - Akzent2 8 2 2" xfId="3295" xr:uid="{00000000-0005-0000-0000-000010010000}"/>
    <cellStyle name="20 % - Akzent2 8 2 2 2" xfId="6656" xr:uid="{00000000-0005-0000-0000-000010010000}"/>
    <cellStyle name="20 % - Akzent2 8 2 2 2 2" xfId="20107" xr:uid="{00000000-0005-0000-0000-000010010000}"/>
    <cellStyle name="20 % - Akzent2 8 2 2 2 3" xfId="33591" xr:uid="{00000000-0005-0000-0000-000010010000}"/>
    <cellStyle name="20 % - Akzent2 8 2 2 2 4" xfId="47082" xr:uid="{00000000-0005-0000-0000-000010010000}"/>
    <cellStyle name="20 % - Akzent2 8 2 2 3" xfId="10012" xr:uid="{00000000-0005-0000-0000-000010010000}"/>
    <cellStyle name="20 % - Akzent2 8 2 2 3 2" xfId="23463" xr:uid="{00000000-0005-0000-0000-000010010000}"/>
    <cellStyle name="20 % - Akzent2 8 2 2 3 3" xfId="36947" xr:uid="{00000000-0005-0000-0000-000010010000}"/>
    <cellStyle name="20 % - Akzent2 8 2 2 3 4" xfId="50438" xr:uid="{00000000-0005-0000-0000-000010010000}"/>
    <cellStyle name="20 % - Akzent2 8 2 2 4" xfId="13368" xr:uid="{00000000-0005-0000-0000-000010010000}"/>
    <cellStyle name="20 % - Akzent2 8 2 2 4 2" xfId="26819" xr:uid="{00000000-0005-0000-0000-000010010000}"/>
    <cellStyle name="20 % - Akzent2 8 2 2 4 3" xfId="40303" xr:uid="{00000000-0005-0000-0000-000010010000}"/>
    <cellStyle name="20 % - Akzent2 8 2 2 4 4" xfId="53794" xr:uid="{00000000-0005-0000-0000-000010010000}"/>
    <cellStyle name="20 % - Akzent2 8 2 2 5" xfId="16750" xr:uid="{00000000-0005-0000-0000-000010010000}"/>
    <cellStyle name="20 % - Akzent2 8 2 2 6" xfId="30234" xr:uid="{00000000-0005-0000-0000-000010010000}"/>
    <cellStyle name="20 % - Akzent2 8 2 2 7" xfId="43725" xr:uid="{00000000-0005-0000-0000-000010010000}"/>
    <cellStyle name="20 % - Akzent2 8 2 3" xfId="5529" xr:uid="{00000000-0005-0000-0000-00000F010000}"/>
    <cellStyle name="20 % - Akzent2 8 2 3 2" xfId="18980" xr:uid="{00000000-0005-0000-0000-00000F010000}"/>
    <cellStyle name="20 % - Akzent2 8 2 3 3" xfId="32464" xr:uid="{00000000-0005-0000-0000-00000F010000}"/>
    <cellStyle name="20 % - Akzent2 8 2 3 4" xfId="45955" xr:uid="{00000000-0005-0000-0000-00000F010000}"/>
    <cellStyle name="20 % - Akzent2 8 2 4" xfId="8885" xr:uid="{00000000-0005-0000-0000-00000F010000}"/>
    <cellStyle name="20 % - Akzent2 8 2 4 2" xfId="22336" xr:uid="{00000000-0005-0000-0000-00000F010000}"/>
    <cellStyle name="20 % - Akzent2 8 2 4 3" xfId="35820" xr:uid="{00000000-0005-0000-0000-00000F010000}"/>
    <cellStyle name="20 % - Akzent2 8 2 4 4" xfId="49311" xr:uid="{00000000-0005-0000-0000-00000F010000}"/>
    <cellStyle name="20 % - Akzent2 8 2 5" xfId="12241" xr:uid="{00000000-0005-0000-0000-00000F010000}"/>
    <cellStyle name="20 % - Akzent2 8 2 5 2" xfId="25692" xr:uid="{00000000-0005-0000-0000-00000F010000}"/>
    <cellStyle name="20 % - Akzent2 8 2 5 3" xfId="39176" xr:uid="{00000000-0005-0000-0000-00000F010000}"/>
    <cellStyle name="20 % - Akzent2 8 2 5 4" xfId="52667" xr:uid="{00000000-0005-0000-0000-00000F010000}"/>
    <cellStyle name="20 % - Akzent2 8 2 6" xfId="15623" xr:uid="{00000000-0005-0000-0000-00000F010000}"/>
    <cellStyle name="20 % - Akzent2 8 2 7" xfId="29107" xr:uid="{00000000-0005-0000-0000-00000F010000}"/>
    <cellStyle name="20 % - Akzent2 8 2 8" xfId="42598" xr:uid="{00000000-0005-0000-0000-00000F010000}"/>
    <cellStyle name="20 % - Akzent2 8 3" xfId="2735" xr:uid="{00000000-0005-0000-0000-000011010000}"/>
    <cellStyle name="20 % - Akzent2 8 3 2" xfId="6096" xr:uid="{00000000-0005-0000-0000-000011010000}"/>
    <cellStyle name="20 % - Akzent2 8 3 2 2" xfId="19547" xr:uid="{00000000-0005-0000-0000-000011010000}"/>
    <cellStyle name="20 % - Akzent2 8 3 2 3" xfId="33031" xr:uid="{00000000-0005-0000-0000-000011010000}"/>
    <cellStyle name="20 % - Akzent2 8 3 2 4" xfId="46522" xr:uid="{00000000-0005-0000-0000-000011010000}"/>
    <cellStyle name="20 % - Akzent2 8 3 3" xfId="9452" xr:uid="{00000000-0005-0000-0000-000011010000}"/>
    <cellStyle name="20 % - Akzent2 8 3 3 2" xfId="22903" xr:uid="{00000000-0005-0000-0000-000011010000}"/>
    <cellStyle name="20 % - Akzent2 8 3 3 3" xfId="36387" xr:uid="{00000000-0005-0000-0000-000011010000}"/>
    <cellStyle name="20 % - Akzent2 8 3 3 4" xfId="49878" xr:uid="{00000000-0005-0000-0000-000011010000}"/>
    <cellStyle name="20 % - Akzent2 8 3 4" xfId="12808" xr:uid="{00000000-0005-0000-0000-000011010000}"/>
    <cellStyle name="20 % - Akzent2 8 3 4 2" xfId="26259" xr:uid="{00000000-0005-0000-0000-000011010000}"/>
    <cellStyle name="20 % - Akzent2 8 3 4 3" xfId="39743" xr:uid="{00000000-0005-0000-0000-000011010000}"/>
    <cellStyle name="20 % - Akzent2 8 3 4 4" xfId="53234" xr:uid="{00000000-0005-0000-0000-000011010000}"/>
    <cellStyle name="20 % - Akzent2 8 3 5" xfId="16190" xr:uid="{00000000-0005-0000-0000-000011010000}"/>
    <cellStyle name="20 % - Akzent2 8 3 6" xfId="29674" xr:uid="{00000000-0005-0000-0000-000011010000}"/>
    <cellStyle name="20 % - Akzent2 8 3 7" xfId="43165" xr:uid="{00000000-0005-0000-0000-000011010000}"/>
    <cellStyle name="20 % - Akzent2 8 4" xfId="3840" xr:uid="{00000000-0005-0000-0000-000012010000}"/>
    <cellStyle name="20 % - Akzent2 8 4 2" xfId="7201" xr:uid="{00000000-0005-0000-0000-000012010000}"/>
    <cellStyle name="20 % - Akzent2 8 4 2 2" xfId="20652" xr:uid="{00000000-0005-0000-0000-000012010000}"/>
    <cellStyle name="20 % - Akzent2 8 4 2 3" xfId="34136" xr:uid="{00000000-0005-0000-0000-000012010000}"/>
    <cellStyle name="20 % - Akzent2 8 4 2 4" xfId="47627" xr:uid="{00000000-0005-0000-0000-000012010000}"/>
    <cellStyle name="20 % - Akzent2 8 4 3" xfId="10557" xr:uid="{00000000-0005-0000-0000-000012010000}"/>
    <cellStyle name="20 % - Akzent2 8 4 3 2" xfId="24008" xr:uid="{00000000-0005-0000-0000-000012010000}"/>
    <cellStyle name="20 % - Akzent2 8 4 3 3" xfId="37492" xr:uid="{00000000-0005-0000-0000-000012010000}"/>
    <cellStyle name="20 % - Akzent2 8 4 3 4" xfId="50983" xr:uid="{00000000-0005-0000-0000-000012010000}"/>
    <cellStyle name="20 % - Akzent2 8 4 4" xfId="13913" xr:uid="{00000000-0005-0000-0000-000012010000}"/>
    <cellStyle name="20 % - Akzent2 8 4 4 2" xfId="27364" xr:uid="{00000000-0005-0000-0000-000012010000}"/>
    <cellStyle name="20 % - Akzent2 8 4 4 3" xfId="40848" xr:uid="{00000000-0005-0000-0000-000012010000}"/>
    <cellStyle name="20 % - Akzent2 8 4 4 4" xfId="54339" xr:uid="{00000000-0005-0000-0000-000012010000}"/>
    <cellStyle name="20 % - Akzent2 8 4 5" xfId="17295" xr:uid="{00000000-0005-0000-0000-000012010000}"/>
    <cellStyle name="20 % - Akzent2 8 4 6" xfId="30779" xr:uid="{00000000-0005-0000-0000-000012010000}"/>
    <cellStyle name="20 % - Akzent2 8 4 7" xfId="44270" xr:uid="{00000000-0005-0000-0000-000012010000}"/>
    <cellStyle name="20 % - Akzent2 8 5" xfId="4420" xr:uid="{00000000-0005-0000-0000-000013010000}"/>
    <cellStyle name="20 % - Akzent2 8 5 2" xfId="7777" xr:uid="{00000000-0005-0000-0000-000013010000}"/>
    <cellStyle name="20 % - Akzent2 8 5 2 2" xfId="21228" xr:uid="{00000000-0005-0000-0000-000013010000}"/>
    <cellStyle name="20 % - Akzent2 8 5 2 3" xfId="34712" xr:uid="{00000000-0005-0000-0000-000013010000}"/>
    <cellStyle name="20 % - Akzent2 8 5 2 4" xfId="48203" xr:uid="{00000000-0005-0000-0000-000013010000}"/>
    <cellStyle name="20 % - Akzent2 8 5 3" xfId="11133" xr:uid="{00000000-0005-0000-0000-000013010000}"/>
    <cellStyle name="20 % - Akzent2 8 5 3 2" xfId="24584" xr:uid="{00000000-0005-0000-0000-000013010000}"/>
    <cellStyle name="20 % - Akzent2 8 5 3 3" xfId="38068" xr:uid="{00000000-0005-0000-0000-000013010000}"/>
    <cellStyle name="20 % - Akzent2 8 5 3 4" xfId="51559" xr:uid="{00000000-0005-0000-0000-000013010000}"/>
    <cellStyle name="20 % - Akzent2 8 5 4" xfId="14489" xr:uid="{00000000-0005-0000-0000-000013010000}"/>
    <cellStyle name="20 % - Akzent2 8 5 4 2" xfId="27940" xr:uid="{00000000-0005-0000-0000-000013010000}"/>
    <cellStyle name="20 % - Akzent2 8 5 4 3" xfId="41424" xr:uid="{00000000-0005-0000-0000-000013010000}"/>
    <cellStyle name="20 % - Akzent2 8 5 4 4" xfId="54915" xr:uid="{00000000-0005-0000-0000-000013010000}"/>
    <cellStyle name="20 % - Akzent2 8 5 5" xfId="17871" xr:uid="{00000000-0005-0000-0000-000013010000}"/>
    <cellStyle name="20 % - Akzent2 8 5 6" xfId="31355" xr:uid="{00000000-0005-0000-0000-000013010000}"/>
    <cellStyle name="20 % - Akzent2 8 5 7" xfId="44846" xr:uid="{00000000-0005-0000-0000-000013010000}"/>
    <cellStyle name="20 % - Akzent2 8 6" xfId="4970" xr:uid="{00000000-0005-0000-0000-00000E010000}"/>
    <cellStyle name="20 % - Akzent2 8 6 2" xfId="18421" xr:uid="{00000000-0005-0000-0000-00000E010000}"/>
    <cellStyle name="20 % - Akzent2 8 6 3" xfId="31905" xr:uid="{00000000-0005-0000-0000-00000E010000}"/>
    <cellStyle name="20 % - Akzent2 8 6 4" xfId="45396" xr:uid="{00000000-0005-0000-0000-00000E010000}"/>
    <cellStyle name="20 % - Akzent2 8 7" xfId="8326" xr:uid="{00000000-0005-0000-0000-00000E010000}"/>
    <cellStyle name="20 % - Akzent2 8 7 2" xfId="21777" xr:uid="{00000000-0005-0000-0000-00000E010000}"/>
    <cellStyle name="20 % - Akzent2 8 7 3" xfId="35261" xr:uid="{00000000-0005-0000-0000-00000E010000}"/>
    <cellStyle name="20 % - Akzent2 8 7 4" xfId="48752" xr:uid="{00000000-0005-0000-0000-00000E010000}"/>
    <cellStyle name="20 % - Akzent2 8 8" xfId="11682" xr:uid="{00000000-0005-0000-0000-00000E010000}"/>
    <cellStyle name="20 % - Akzent2 8 8 2" xfId="25133" xr:uid="{00000000-0005-0000-0000-00000E010000}"/>
    <cellStyle name="20 % - Akzent2 8 8 3" xfId="38617" xr:uid="{00000000-0005-0000-0000-00000E010000}"/>
    <cellStyle name="20 % - Akzent2 8 8 4" xfId="52108" xr:uid="{00000000-0005-0000-0000-00000E010000}"/>
    <cellStyle name="20 % - Akzent2 8 9" xfId="15063" xr:uid="{00000000-0005-0000-0000-00000E010000}"/>
    <cellStyle name="20 % - Akzent2 9" xfId="1618" xr:uid="{00000000-0005-0000-0000-000014010000}"/>
    <cellStyle name="20 % - Akzent2 9 2" xfId="2172" xr:uid="{00000000-0005-0000-0000-000015010000}"/>
    <cellStyle name="20 % - Akzent2 9 2 2" xfId="3313" xr:uid="{00000000-0005-0000-0000-000016010000}"/>
    <cellStyle name="20 % - Akzent2 9 2 2 2" xfId="6674" xr:uid="{00000000-0005-0000-0000-000016010000}"/>
    <cellStyle name="20 % - Akzent2 9 2 2 2 2" xfId="20125" xr:uid="{00000000-0005-0000-0000-000016010000}"/>
    <cellStyle name="20 % - Akzent2 9 2 2 2 3" xfId="33609" xr:uid="{00000000-0005-0000-0000-000016010000}"/>
    <cellStyle name="20 % - Akzent2 9 2 2 2 4" xfId="47100" xr:uid="{00000000-0005-0000-0000-000016010000}"/>
    <cellStyle name="20 % - Akzent2 9 2 2 3" xfId="10030" xr:uid="{00000000-0005-0000-0000-000016010000}"/>
    <cellStyle name="20 % - Akzent2 9 2 2 3 2" xfId="23481" xr:uid="{00000000-0005-0000-0000-000016010000}"/>
    <cellStyle name="20 % - Akzent2 9 2 2 3 3" xfId="36965" xr:uid="{00000000-0005-0000-0000-000016010000}"/>
    <cellStyle name="20 % - Akzent2 9 2 2 3 4" xfId="50456" xr:uid="{00000000-0005-0000-0000-000016010000}"/>
    <cellStyle name="20 % - Akzent2 9 2 2 4" xfId="13386" xr:uid="{00000000-0005-0000-0000-000016010000}"/>
    <cellStyle name="20 % - Akzent2 9 2 2 4 2" xfId="26837" xr:uid="{00000000-0005-0000-0000-000016010000}"/>
    <cellStyle name="20 % - Akzent2 9 2 2 4 3" xfId="40321" xr:uid="{00000000-0005-0000-0000-000016010000}"/>
    <cellStyle name="20 % - Akzent2 9 2 2 4 4" xfId="53812" xr:uid="{00000000-0005-0000-0000-000016010000}"/>
    <cellStyle name="20 % - Akzent2 9 2 2 5" xfId="16768" xr:uid="{00000000-0005-0000-0000-000016010000}"/>
    <cellStyle name="20 % - Akzent2 9 2 2 6" xfId="30252" xr:uid="{00000000-0005-0000-0000-000016010000}"/>
    <cellStyle name="20 % - Akzent2 9 2 2 7" xfId="43743" xr:uid="{00000000-0005-0000-0000-000016010000}"/>
    <cellStyle name="20 % - Akzent2 9 2 3" xfId="5547" xr:uid="{00000000-0005-0000-0000-000015010000}"/>
    <cellStyle name="20 % - Akzent2 9 2 3 2" xfId="18998" xr:uid="{00000000-0005-0000-0000-000015010000}"/>
    <cellStyle name="20 % - Akzent2 9 2 3 3" xfId="32482" xr:uid="{00000000-0005-0000-0000-000015010000}"/>
    <cellStyle name="20 % - Akzent2 9 2 3 4" xfId="45973" xr:uid="{00000000-0005-0000-0000-000015010000}"/>
    <cellStyle name="20 % - Akzent2 9 2 4" xfId="8903" xr:uid="{00000000-0005-0000-0000-000015010000}"/>
    <cellStyle name="20 % - Akzent2 9 2 4 2" xfId="22354" xr:uid="{00000000-0005-0000-0000-000015010000}"/>
    <cellStyle name="20 % - Akzent2 9 2 4 3" xfId="35838" xr:uid="{00000000-0005-0000-0000-000015010000}"/>
    <cellStyle name="20 % - Akzent2 9 2 4 4" xfId="49329" xr:uid="{00000000-0005-0000-0000-000015010000}"/>
    <cellStyle name="20 % - Akzent2 9 2 5" xfId="12259" xr:uid="{00000000-0005-0000-0000-000015010000}"/>
    <cellStyle name="20 % - Akzent2 9 2 5 2" xfId="25710" xr:uid="{00000000-0005-0000-0000-000015010000}"/>
    <cellStyle name="20 % - Akzent2 9 2 5 3" xfId="39194" xr:uid="{00000000-0005-0000-0000-000015010000}"/>
    <cellStyle name="20 % - Akzent2 9 2 5 4" xfId="52685" xr:uid="{00000000-0005-0000-0000-000015010000}"/>
    <cellStyle name="20 % - Akzent2 9 2 6" xfId="15641" xr:uid="{00000000-0005-0000-0000-000015010000}"/>
    <cellStyle name="20 % - Akzent2 9 2 7" xfId="29125" xr:uid="{00000000-0005-0000-0000-000015010000}"/>
    <cellStyle name="20 % - Akzent2 9 2 8" xfId="42616" xr:uid="{00000000-0005-0000-0000-000015010000}"/>
    <cellStyle name="20 % - Akzent2 9 3" xfId="2754" xr:uid="{00000000-0005-0000-0000-000017010000}"/>
    <cellStyle name="20 % - Akzent2 9 3 2" xfId="6115" xr:uid="{00000000-0005-0000-0000-000017010000}"/>
    <cellStyle name="20 % - Akzent2 9 3 2 2" xfId="19566" xr:uid="{00000000-0005-0000-0000-000017010000}"/>
    <cellStyle name="20 % - Akzent2 9 3 2 3" xfId="33050" xr:uid="{00000000-0005-0000-0000-000017010000}"/>
    <cellStyle name="20 % - Akzent2 9 3 2 4" xfId="46541" xr:uid="{00000000-0005-0000-0000-000017010000}"/>
    <cellStyle name="20 % - Akzent2 9 3 3" xfId="9471" xr:uid="{00000000-0005-0000-0000-000017010000}"/>
    <cellStyle name="20 % - Akzent2 9 3 3 2" xfId="22922" xr:uid="{00000000-0005-0000-0000-000017010000}"/>
    <cellStyle name="20 % - Akzent2 9 3 3 3" xfId="36406" xr:uid="{00000000-0005-0000-0000-000017010000}"/>
    <cellStyle name="20 % - Akzent2 9 3 3 4" xfId="49897" xr:uid="{00000000-0005-0000-0000-000017010000}"/>
    <cellStyle name="20 % - Akzent2 9 3 4" xfId="12827" xr:uid="{00000000-0005-0000-0000-000017010000}"/>
    <cellStyle name="20 % - Akzent2 9 3 4 2" xfId="26278" xr:uid="{00000000-0005-0000-0000-000017010000}"/>
    <cellStyle name="20 % - Akzent2 9 3 4 3" xfId="39762" xr:uid="{00000000-0005-0000-0000-000017010000}"/>
    <cellStyle name="20 % - Akzent2 9 3 4 4" xfId="53253" xr:uid="{00000000-0005-0000-0000-000017010000}"/>
    <cellStyle name="20 % - Akzent2 9 3 5" xfId="16209" xr:uid="{00000000-0005-0000-0000-000017010000}"/>
    <cellStyle name="20 % - Akzent2 9 3 6" xfId="29693" xr:uid="{00000000-0005-0000-0000-000017010000}"/>
    <cellStyle name="20 % - Akzent2 9 3 7" xfId="43184" xr:uid="{00000000-0005-0000-0000-000017010000}"/>
    <cellStyle name="20 % - Akzent2 9 4" xfId="4988" xr:uid="{00000000-0005-0000-0000-000014010000}"/>
    <cellStyle name="20 % - Akzent2 9 4 2" xfId="18439" xr:uid="{00000000-0005-0000-0000-000014010000}"/>
    <cellStyle name="20 % - Akzent2 9 4 3" xfId="31923" xr:uid="{00000000-0005-0000-0000-000014010000}"/>
    <cellStyle name="20 % - Akzent2 9 4 4" xfId="45414" xr:uid="{00000000-0005-0000-0000-000014010000}"/>
    <cellStyle name="20 % - Akzent2 9 5" xfId="8344" xr:uid="{00000000-0005-0000-0000-000014010000}"/>
    <cellStyle name="20 % - Akzent2 9 5 2" xfId="21795" xr:uid="{00000000-0005-0000-0000-000014010000}"/>
    <cellStyle name="20 % - Akzent2 9 5 3" xfId="35279" xr:uid="{00000000-0005-0000-0000-000014010000}"/>
    <cellStyle name="20 % - Akzent2 9 5 4" xfId="48770" xr:uid="{00000000-0005-0000-0000-000014010000}"/>
    <cellStyle name="20 % - Akzent2 9 6" xfId="11700" xr:uid="{00000000-0005-0000-0000-000014010000}"/>
    <cellStyle name="20 % - Akzent2 9 6 2" xfId="25151" xr:uid="{00000000-0005-0000-0000-000014010000}"/>
    <cellStyle name="20 % - Akzent2 9 6 3" xfId="38635" xr:uid="{00000000-0005-0000-0000-000014010000}"/>
    <cellStyle name="20 % - Akzent2 9 6 4" xfId="52126" xr:uid="{00000000-0005-0000-0000-000014010000}"/>
    <cellStyle name="20 % - Akzent2 9 7" xfId="15082" xr:uid="{00000000-0005-0000-0000-000014010000}"/>
    <cellStyle name="20 % - Akzent2 9 8" xfId="28566" xr:uid="{00000000-0005-0000-0000-000014010000}"/>
    <cellStyle name="20 % - Akzent2 9 9" xfId="42057" xr:uid="{00000000-0005-0000-0000-000014010000}"/>
    <cellStyle name="20 % - Akzent3" xfId="263" builtinId="38" customBuiltin="1"/>
    <cellStyle name="20 % - Akzent3 10" xfId="1648" xr:uid="{00000000-0005-0000-0000-000019010000}"/>
    <cellStyle name="20 % - Akzent3 10 2" xfId="2784" xr:uid="{00000000-0005-0000-0000-00001A010000}"/>
    <cellStyle name="20 % - Akzent3 10 2 2" xfId="6145" xr:uid="{00000000-0005-0000-0000-00001A010000}"/>
    <cellStyle name="20 % - Akzent3 10 2 2 2" xfId="19596" xr:uid="{00000000-0005-0000-0000-00001A010000}"/>
    <cellStyle name="20 % - Akzent3 10 2 2 3" xfId="33080" xr:uid="{00000000-0005-0000-0000-00001A010000}"/>
    <cellStyle name="20 % - Akzent3 10 2 2 4" xfId="46571" xr:uid="{00000000-0005-0000-0000-00001A010000}"/>
    <cellStyle name="20 % - Akzent3 10 2 3" xfId="9501" xr:uid="{00000000-0005-0000-0000-00001A010000}"/>
    <cellStyle name="20 % - Akzent3 10 2 3 2" xfId="22952" xr:uid="{00000000-0005-0000-0000-00001A010000}"/>
    <cellStyle name="20 % - Akzent3 10 2 3 3" xfId="36436" xr:uid="{00000000-0005-0000-0000-00001A010000}"/>
    <cellStyle name="20 % - Akzent3 10 2 3 4" xfId="49927" xr:uid="{00000000-0005-0000-0000-00001A010000}"/>
    <cellStyle name="20 % - Akzent3 10 2 4" xfId="12857" xr:uid="{00000000-0005-0000-0000-00001A010000}"/>
    <cellStyle name="20 % - Akzent3 10 2 4 2" xfId="26308" xr:uid="{00000000-0005-0000-0000-00001A010000}"/>
    <cellStyle name="20 % - Akzent3 10 2 4 3" xfId="39792" xr:uid="{00000000-0005-0000-0000-00001A010000}"/>
    <cellStyle name="20 % - Akzent3 10 2 4 4" xfId="53283" xr:uid="{00000000-0005-0000-0000-00001A010000}"/>
    <cellStyle name="20 % - Akzent3 10 2 5" xfId="16239" xr:uid="{00000000-0005-0000-0000-00001A010000}"/>
    <cellStyle name="20 % - Akzent3 10 2 6" xfId="29723" xr:uid="{00000000-0005-0000-0000-00001A010000}"/>
    <cellStyle name="20 % - Akzent3 10 2 7" xfId="43214" xr:uid="{00000000-0005-0000-0000-00001A010000}"/>
    <cellStyle name="20 % - Akzent3 10 3" xfId="5018" xr:uid="{00000000-0005-0000-0000-000019010000}"/>
    <cellStyle name="20 % - Akzent3 10 3 2" xfId="18469" xr:uid="{00000000-0005-0000-0000-000019010000}"/>
    <cellStyle name="20 % - Akzent3 10 3 3" xfId="31953" xr:uid="{00000000-0005-0000-0000-000019010000}"/>
    <cellStyle name="20 % - Akzent3 10 3 4" xfId="45444" xr:uid="{00000000-0005-0000-0000-000019010000}"/>
    <cellStyle name="20 % - Akzent3 10 4" xfId="8374" xr:uid="{00000000-0005-0000-0000-000019010000}"/>
    <cellStyle name="20 % - Akzent3 10 4 2" xfId="21825" xr:uid="{00000000-0005-0000-0000-000019010000}"/>
    <cellStyle name="20 % - Akzent3 10 4 3" xfId="35309" xr:uid="{00000000-0005-0000-0000-000019010000}"/>
    <cellStyle name="20 % - Akzent3 10 4 4" xfId="48800" xr:uid="{00000000-0005-0000-0000-000019010000}"/>
    <cellStyle name="20 % - Akzent3 10 5" xfId="11730" xr:uid="{00000000-0005-0000-0000-000019010000}"/>
    <cellStyle name="20 % - Akzent3 10 5 2" xfId="25181" xr:uid="{00000000-0005-0000-0000-000019010000}"/>
    <cellStyle name="20 % - Akzent3 10 5 3" xfId="38665" xr:uid="{00000000-0005-0000-0000-000019010000}"/>
    <cellStyle name="20 % - Akzent3 10 5 4" xfId="52156" xr:uid="{00000000-0005-0000-0000-000019010000}"/>
    <cellStyle name="20 % - Akzent3 10 6" xfId="15112" xr:uid="{00000000-0005-0000-0000-000019010000}"/>
    <cellStyle name="20 % - Akzent3 10 7" xfId="28596" xr:uid="{00000000-0005-0000-0000-000019010000}"/>
    <cellStyle name="20 % - Akzent3 10 8" xfId="42087" xr:uid="{00000000-0005-0000-0000-000019010000}"/>
    <cellStyle name="20 % - Akzent3 11" xfId="2207" xr:uid="{00000000-0005-0000-0000-00001B010000}"/>
    <cellStyle name="20 % - Akzent3 11 2" xfId="5582" xr:uid="{00000000-0005-0000-0000-00001B010000}"/>
    <cellStyle name="20 % - Akzent3 11 2 2" xfId="19033" xr:uid="{00000000-0005-0000-0000-00001B010000}"/>
    <cellStyle name="20 % - Akzent3 11 2 3" xfId="32517" xr:uid="{00000000-0005-0000-0000-00001B010000}"/>
    <cellStyle name="20 % - Akzent3 11 2 4" xfId="46008" xr:uid="{00000000-0005-0000-0000-00001B010000}"/>
    <cellStyle name="20 % - Akzent3 11 3" xfId="8938" xr:uid="{00000000-0005-0000-0000-00001B010000}"/>
    <cellStyle name="20 % - Akzent3 11 3 2" xfId="22389" xr:uid="{00000000-0005-0000-0000-00001B010000}"/>
    <cellStyle name="20 % - Akzent3 11 3 3" xfId="35873" xr:uid="{00000000-0005-0000-0000-00001B010000}"/>
    <cellStyle name="20 % - Akzent3 11 3 4" xfId="49364" xr:uid="{00000000-0005-0000-0000-00001B010000}"/>
    <cellStyle name="20 % - Akzent3 11 4" xfId="12294" xr:uid="{00000000-0005-0000-0000-00001B010000}"/>
    <cellStyle name="20 % - Akzent3 11 4 2" xfId="25745" xr:uid="{00000000-0005-0000-0000-00001B010000}"/>
    <cellStyle name="20 % - Akzent3 11 4 3" xfId="39229" xr:uid="{00000000-0005-0000-0000-00001B010000}"/>
    <cellStyle name="20 % - Akzent3 11 4 4" xfId="52720" xr:uid="{00000000-0005-0000-0000-00001B010000}"/>
    <cellStyle name="20 % - Akzent3 11 5" xfId="15676" xr:uid="{00000000-0005-0000-0000-00001B010000}"/>
    <cellStyle name="20 % - Akzent3 11 6" xfId="29160" xr:uid="{00000000-0005-0000-0000-00001B010000}"/>
    <cellStyle name="20 % - Akzent3 11 7" xfId="42651" xr:uid="{00000000-0005-0000-0000-00001B010000}"/>
    <cellStyle name="20 % - Akzent3 12" xfId="3348" xr:uid="{00000000-0005-0000-0000-00001C010000}"/>
    <cellStyle name="20 % - Akzent3 12 2" xfId="6709" xr:uid="{00000000-0005-0000-0000-00001C010000}"/>
    <cellStyle name="20 % - Akzent3 12 2 2" xfId="20160" xr:uid="{00000000-0005-0000-0000-00001C010000}"/>
    <cellStyle name="20 % - Akzent3 12 2 3" xfId="33644" xr:uid="{00000000-0005-0000-0000-00001C010000}"/>
    <cellStyle name="20 % - Akzent3 12 2 4" xfId="47135" xr:uid="{00000000-0005-0000-0000-00001C010000}"/>
    <cellStyle name="20 % - Akzent3 12 3" xfId="10065" xr:uid="{00000000-0005-0000-0000-00001C010000}"/>
    <cellStyle name="20 % - Akzent3 12 3 2" xfId="23516" xr:uid="{00000000-0005-0000-0000-00001C010000}"/>
    <cellStyle name="20 % - Akzent3 12 3 3" xfId="37000" xr:uid="{00000000-0005-0000-0000-00001C010000}"/>
    <cellStyle name="20 % - Akzent3 12 3 4" xfId="50491" xr:uid="{00000000-0005-0000-0000-00001C010000}"/>
    <cellStyle name="20 % - Akzent3 12 4" xfId="13421" xr:uid="{00000000-0005-0000-0000-00001C010000}"/>
    <cellStyle name="20 % - Akzent3 12 4 2" xfId="26872" xr:uid="{00000000-0005-0000-0000-00001C010000}"/>
    <cellStyle name="20 % - Akzent3 12 4 3" xfId="40356" xr:uid="{00000000-0005-0000-0000-00001C010000}"/>
    <cellStyle name="20 % - Akzent3 12 4 4" xfId="53847" xr:uid="{00000000-0005-0000-0000-00001C010000}"/>
    <cellStyle name="20 % - Akzent3 12 5" xfId="16803" xr:uid="{00000000-0005-0000-0000-00001C010000}"/>
    <cellStyle name="20 % - Akzent3 12 6" xfId="30287" xr:uid="{00000000-0005-0000-0000-00001C010000}"/>
    <cellStyle name="20 % - Akzent3 12 7" xfId="43778" xr:uid="{00000000-0005-0000-0000-00001C010000}"/>
    <cellStyle name="20 % - Akzent3 13" xfId="3864" xr:uid="{00000000-0005-0000-0000-00001D010000}"/>
    <cellStyle name="20 % - Akzent3 13 2" xfId="7225" xr:uid="{00000000-0005-0000-0000-00001D010000}"/>
    <cellStyle name="20 % - Akzent3 13 2 2" xfId="20676" xr:uid="{00000000-0005-0000-0000-00001D010000}"/>
    <cellStyle name="20 % - Akzent3 13 2 3" xfId="34160" xr:uid="{00000000-0005-0000-0000-00001D010000}"/>
    <cellStyle name="20 % - Akzent3 13 2 4" xfId="47651" xr:uid="{00000000-0005-0000-0000-00001D010000}"/>
    <cellStyle name="20 % - Akzent3 13 3" xfId="10581" xr:uid="{00000000-0005-0000-0000-00001D010000}"/>
    <cellStyle name="20 % - Akzent3 13 3 2" xfId="24032" xr:uid="{00000000-0005-0000-0000-00001D010000}"/>
    <cellStyle name="20 % - Akzent3 13 3 3" xfId="37516" xr:uid="{00000000-0005-0000-0000-00001D010000}"/>
    <cellStyle name="20 % - Akzent3 13 3 4" xfId="51007" xr:uid="{00000000-0005-0000-0000-00001D010000}"/>
    <cellStyle name="20 % - Akzent3 13 4" xfId="13937" xr:uid="{00000000-0005-0000-0000-00001D010000}"/>
    <cellStyle name="20 % - Akzent3 13 4 2" xfId="27388" xr:uid="{00000000-0005-0000-0000-00001D010000}"/>
    <cellStyle name="20 % - Akzent3 13 4 3" xfId="40872" xr:uid="{00000000-0005-0000-0000-00001D010000}"/>
    <cellStyle name="20 % - Akzent3 13 4 4" xfId="54363" xr:uid="{00000000-0005-0000-0000-00001D010000}"/>
    <cellStyle name="20 % - Akzent3 13 5" xfId="17319" xr:uid="{00000000-0005-0000-0000-00001D010000}"/>
    <cellStyle name="20 % - Akzent3 13 6" xfId="30803" xr:uid="{00000000-0005-0000-0000-00001D010000}"/>
    <cellStyle name="20 % - Akzent3 13 7" xfId="44294" xr:uid="{00000000-0005-0000-0000-00001D010000}"/>
    <cellStyle name="20 % - Akzent3 14" xfId="3928" xr:uid="{00000000-0005-0000-0000-00001E010000}"/>
    <cellStyle name="20 % - Akzent3 14 2" xfId="7285" xr:uid="{00000000-0005-0000-0000-00001E010000}"/>
    <cellStyle name="20 % - Akzent3 14 2 2" xfId="20736" xr:uid="{00000000-0005-0000-0000-00001E010000}"/>
    <cellStyle name="20 % - Akzent3 14 2 3" xfId="34220" xr:uid="{00000000-0005-0000-0000-00001E010000}"/>
    <cellStyle name="20 % - Akzent3 14 2 4" xfId="47711" xr:uid="{00000000-0005-0000-0000-00001E010000}"/>
    <cellStyle name="20 % - Akzent3 14 3" xfId="10641" xr:uid="{00000000-0005-0000-0000-00001E010000}"/>
    <cellStyle name="20 % - Akzent3 14 3 2" xfId="24092" xr:uid="{00000000-0005-0000-0000-00001E010000}"/>
    <cellStyle name="20 % - Akzent3 14 3 3" xfId="37576" xr:uid="{00000000-0005-0000-0000-00001E010000}"/>
    <cellStyle name="20 % - Akzent3 14 3 4" xfId="51067" xr:uid="{00000000-0005-0000-0000-00001E010000}"/>
    <cellStyle name="20 % - Akzent3 14 4" xfId="13997" xr:uid="{00000000-0005-0000-0000-00001E010000}"/>
    <cellStyle name="20 % - Akzent3 14 4 2" xfId="27448" xr:uid="{00000000-0005-0000-0000-00001E010000}"/>
    <cellStyle name="20 % - Akzent3 14 4 3" xfId="40932" xr:uid="{00000000-0005-0000-0000-00001E010000}"/>
    <cellStyle name="20 % - Akzent3 14 4 4" xfId="54423" xr:uid="{00000000-0005-0000-0000-00001E010000}"/>
    <cellStyle name="20 % - Akzent3 14 5" xfId="17379" xr:uid="{00000000-0005-0000-0000-00001E010000}"/>
    <cellStyle name="20 % - Akzent3 14 6" xfId="30863" xr:uid="{00000000-0005-0000-0000-00001E010000}"/>
    <cellStyle name="20 % - Akzent3 14 7" xfId="44354" xr:uid="{00000000-0005-0000-0000-00001E010000}"/>
    <cellStyle name="20 % - Akzent3 15" xfId="4456" xr:uid="{00000000-0005-0000-0000-000088100000}"/>
    <cellStyle name="20 % - Akzent3 15 2" xfId="17907" xr:uid="{00000000-0005-0000-0000-000088100000}"/>
    <cellStyle name="20 % - Akzent3 15 3" xfId="31391" xr:uid="{00000000-0005-0000-0000-000088100000}"/>
    <cellStyle name="20 % - Akzent3 15 4" xfId="44882" xr:uid="{00000000-0005-0000-0000-000088100000}"/>
    <cellStyle name="20 % - Akzent3 16" xfId="7812" xr:uid="{00000000-0005-0000-0000-0000A41D0000}"/>
    <cellStyle name="20 % - Akzent3 16 2" xfId="21263" xr:uid="{00000000-0005-0000-0000-0000A41D0000}"/>
    <cellStyle name="20 % - Akzent3 16 3" xfId="34747" xr:uid="{00000000-0005-0000-0000-0000A41D0000}"/>
    <cellStyle name="20 % - Akzent3 16 4" xfId="48238" xr:uid="{00000000-0005-0000-0000-0000A41D0000}"/>
    <cellStyle name="20 % - Akzent3 17" xfId="11168" xr:uid="{00000000-0005-0000-0000-0000C02A0000}"/>
    <cellStyle name="20 % - Akzent3 17 2" xfId="24619" xr:uid="{00000000-0005-0000-0000-0000C02A0000}"/>
    <cellStyle name="20 % - Akzent3 17 3" xfId="38103" xr:uid="{00000000-0005-0000-0000-0000C02A0000}"/>
    <cellStyle name="20 % - Akzent3 17 4" xfId="51594" xr:uid="{00000000-0005-0000-0000-0000C02A0000}"/>
    <cellStyle name="20 % - Akzent3 18" xfId="14515" xr:uid="{00000000-0005-0000-0000-0000083B0000}"/>
    <cellStyle name="20 % - Akzent3 19" xfId="27999" xr:uid="{00000000-0005-0000-0000-0000A36F0000}"/>
    <cellStyle name="20 % - Akzent3 2" xfId="579" xr:uid="{00000000-0005-0000-0000-00001E000000}"/>
    <cellStyle name="20 % - Akzent3 2 10" xfId="4513" xr:uid="{00000000-0005-0000-0000-00001F010000}"/>
    <cellStyle name="20 % - Akzent3 2 10 2" xfId="17964" xr:uid="{00000000-0005-0000-0000-00001F010000}"/>
    <cellStyle name="20 % - Akzent3 2 10 3" xfId="31448" xr:uid="{00000000-0005-0000-0000-00001F010000}"/>
    <cellStyle name="20 % - Akzent3 2 10 4" xfId="44939" xr:uid="{00000000-0005-0000-0000-00001F010000}"/>
    <cellStyle name="20 % - Akzent3 2 11" xfId="7869" xr:uid="{00000000-0005-0000-0000-00001F010000}"/>
    <cellStyle name="20 % - Akzent3 2 11 2" xfId="21320" xr:uid="{00000000-0005-0000-0000-00001F010000}"/>
    <cellStyle name="20 % - Akzent3 2 11 3" xfId="34804" xr:uid="{00000000-0005-0000-0000-00001F010000}"/>
    <cellStyle name="20 % - Akzent3 2 11 4" xfId="48295" xr:uid="{00000000-0005-0000-0000-00001F010000}"/>
    <cellStyle name="20 % - Akzent3 2 12" xfId="11225" xr:uid="{00000000-0005-0000-0000-00001F010000}"/>
    <cellStyle name="20 % - Akzent3 2 12 2" xfId="24676" xr:uid="{00000000-0005-0000-0000-00001F010000}"/>
    <cellStyle name="20 % - Akzent3 2 12 3" xfId="38160" xr:uid="{00000000-0005-0000-0000-00001F010000}"/>
    <cellStyle name="20 % - Akzent3 2 12 4" xfId="51651" xr:uid="{00000000-0005-0000-0000-00001F010000}"/>
    <cellStyle name="20 % - Akzent3 2 13" xfId="14606" xr:uid="{00000000-0005-0000-0000-00001F010000}"/>
    <cellStyle name="20 % - Akzent3 2 14" xfId="28085" xr:uid="{00000000-0005-0000-0000-00001F010000}"/>
    <cellStyle name="20 % - Akzent3 2 15" xfId="41563" xr:uid="{00000000-0005-0000-0000-00001F010000}"/>
    <cellStyle name="20 % - Akzent3 2 2" xfId="701" xr:uid="{00000000-0005-0000-0000-00001F000000}"/>
    <cellStyle name="20 % - Akzent3 2 2 10" xfId="14708" xr:uid="{00000000-0005-0000-0000-000020010000}"/>
    <cellStyle name="20 % - Akzent3 2 2 11" xfId="28191" xr:uid="{00000000-0005-0000-0000-000020010000}"/>
    <cellStyle name="20 % - Akzent3 2 2 12" xfId="41682" xr:uid="{00000000-0005-0000-0000-000020010000}"/>
    <cellStyle name="20 % - Akzent3 2 2 13" xfId="1238" xr:uid="{00000000-0005-0000-0000-000020010000}"/>
    <cellStyle name="20 % - Akzent3 2 2 2" xfId="1474" xr:uid="{00000000-0005-0000-0000-000021010000}"/>
    <cellStyle name="20 % - Akzent3 2 2 2 10" xfId="28441" xr:uid="{00000000-0005-0000-0000-000021010000}"/>
    <cellStyle name="20 % - Akzent3 2 2 2 11" xfId="41932" xr:uid="{00000000-0005-0000-0000-000021010000}"/>
    <cellStyle name="20 % - Akzent3 2 2 2 2" xfId="2049" xr:uid="{00000000-0005-0000-0000-000022010000}"/>
    <cellStyle name="20 % - Akzent3 2 2 2 2 2" xfId="3190" xr:uid="{00000000-0005-0000-0000-000023010000}"/>
    <cellStyle name="20 % - Akzent3 2 2 2 2 2 2" xfId="6551" xr:uid="{00000000-0005-0000-0000-000023010000}"/>
    <cellStyle name="20 % - Akzent3 2 2 2 2 2 2 2" xfId="20002" xr:uid="{00000000-0005-0000-0000-000023010000}"/>
    <cellStyle name="20 % - Akzent3 2 2 2 2 2 2 3" xfId="33486" xr:uid="{00000000-0005-0000-0000-000023010000}"/>
    <cellStyle name="20 % - Akzent3 2 2 2 2 2 2 4" xfId="46977" xr:uid="{00000000-0005-0000-0000-000023010000}"/>
    <cellStyle name="20 % - Akzent3 2 2 2 2 2 3" xfId="9907" xr:uid="{00000000-0005-0000-0000-000023010000}"/>
    <cellStyle name="20 % - Akzent3 2 2 2 2 2 3 2" xfId="23358" xr:uid="{00000000-0005-0000-0000-000023010000}"/>
    <cellStyle name="20 % - Akzent3 2 2 2 2 2 3 3" xfId="36842" xr:uid="{00000000-0005-0000-0000-000023010000}"/>
    <cellStyle name="20 % - Akzent3 2 2 2 2 2 3 4" xfId="50333" xr:uid="{00000000-0005-0000-0000-000023010000}"/>
    <cellStyle name="20 % - Akzent3 2 2 2 2 2 4" xfId="13263" xr:uid="{00000000-0005-0000-0000-000023010000}"/>
    <cellStyle name="20 % - Akzent3 2 2 2 2 2 4 2" xfId="26714" xr:uid="{00000000-0005-0000-0000-000023010000}"/>
    <cellStyle name="20 % - Akzent3 2 2 2 2 2 4 3" xfId="40198" xr:uid="{00000000-0005-0000-0000-000023010000}"/>
    <cellStyle name="20 % - Akzent3 2 2 2 2 2 4 4" xfId="53689" xr:uid="{00000000-0005-0000-0000-000023010000}"/>
    <cellStyle name="20 % - Akzent3 2 2 2 2 2 5" xfId="16645" xr:uid="{00000000-0005-0000-0000-000023010000}"/>
    <cellStyle name="20 % - Akzent3 2 2 2 2 2 6" xfId="30129" xr:uid="{00000000-0005-0000-0000-000023010000}"/>
    <cellStyle name="20 % - Akzent3 2 2 2 2 2 7" xfId="43620" xr:uid="{00000000-0005-0000-0000-000023010000}"/>
    <cellStyle name="20 % - Akzent3 2 2 2 2 3" xfId="5424" xr:uid="{00000000-0005-0000-0000-000022010000}"/>
    <cellStyle name="20 % - Akzent3 2 2 2 2 3 2" xfId="18875" xr:uid="{00000000-0005-0000-0000-000022010000}"/>
    <cellStyle name="20 % - Akzent3 2 2 2 2 3 3" xfId="32359" xr:uid="{00000000-0005-0000-0000-000022010000}"/>
    <cellStyle name="20 % - Akzent3 2 2 2 2 3 4" xfId="45850" xr:uid="{00000000-0005-0000-0000-000022010000}"/>
    <cellStyle name="20 % - Akzent3 2 2 2 2 4" xfId="8780" xr:uid="{00000000-0005-0000-0000-000022010000}"/>
    <cellStyle name="20 % - Akzent3 2 2 2 2 4 2" xfId="22231" xr:uid="{00000000-0005-0000-0000-000022010000}"/>
    <cellStyle name="20 % - Akzent3 2 2 2 2 4 3" xfId="35715" xr:uid="{00000000-0005-0000-0000-000022010000}"/>
    <cellStyle name="20 % - Akzent3 2 2 2 2 4 4" xfId="49206" xr:uid="{00000000-0005-0000-0000-000022010000}"/>
    <cellStyle name="20 % - Akzent3 2 2 2 2 5" xfId="12136" xr:uid="{00000000-0005-0000-0000-000022010000}"/>
    <cellStyle name="20 % - Akzent3 2 2 2 2 5 2" xfId="25587" xr:uid="{00000000-0005-0000-0000-000022010000}"/>
    <cellStyle name="20 % - Akzent3 2 2 2 2 5 3" xfId="39071" xr:uid="{00000000-0005-0000-0000-000022010000}"/>
    <cellStyle name="20 % - Akzent3 2 2 2 2 5 4" xfId="52562" xr:uid="{00000000-0005-0000-0000-000022010000}"/>
    <cellStyle name="20 % - Akzent3 2 2 2 2 6" xfId="15518" xr:uid="{00000000-0005-0000-0000-000022010000}"/>
    <cellStyle name="20 % - Akzent3 2 2 2 2 7" xfId="29002" xr:uid="{00000000-0005-0000-0000-000022010000}"/>
    <cellStyle name="20 % - Akzent3 2 2 2 2 8" xfId="42493" xr:uid="{00000000-0005-0000-0000-000022010000}"/>
    <cellStyle name="20 % - Akzent3 2 2 2 3" xfId="2630" xr:uid="{00000000-0005-0000-0000-000024010000}"/>
    <cellStyle name="20 % - Akzent3 2 2 2 3 2" xfId="5991" xr:uid="{00000000-0005-0000-0000-000024010000}"/>
    <cellStyle name="20 % - Akzent3 2 2 2 3 2 2" xfId="19442" xr:uid="{00000000-0005-0000-0000-000024010000}"/>
    <cellStyle name="20 % - Akzent3 2 2 2 3 2 3" xfId="32926" xr:uid="{00000000-0005-0000-0000-000024010000}"/>
    <cellStyle name="20 % - Akzent3 2 2 2 3 2 4" xfId="46417" xr:uid="{00000000-0005-0000-0000-000024010000}"/>
    <cellStyle name="20 % - Akzent3 2 2 2 3 3" xfId="9347" xr:uid="{00000000-0005-0000-0000-000024010000}"/>
    <cellStyle name="20 % - Akzent3 2 2 2 3 3 2" xfId="22798" xr:uid="{00000000-0005-0000-0000-000024010000}"/>
    <cellStyle name="20 % - Akzent3 2 2 2 3 3 3" xfId="36282" xr:uid="{00000000-0005-0000-0000-000024010000}"/>
    <cellStyle name="20 % - Akzent3 2 2 2 3 3 4" xfId="49773" xr:uid="{00000000-0005-0000-0000-000024010000}"/>
    <cellStyle name="20 % - Akzent3 2 2 2 3 4" xfId="12703" xr:uid="{00000000-0005-0000-0000-000024010000}"/>
    <cellStyle name="20 % - Akzent3 2 2 2 3 4 2" xfId="26154" xr:uid="{00000000-0005-0000-0000-000024010000}"/>
    <cellStyle name="20 % - Akzent3 2 2 2 3 4 3" xfId="39638" xr:uid="{00000000-0005-0000-0000-000024010000}"/>
    <cellStyle name="20 % - Akzent3 2 2 2 3 4 4" xfId="53129" xr:uid="{00000000-0005-0000-0000-000024010000}"/>
    <cellStyle name="20 % - Akzent3 2 2 2 3 5" xfId="16085" xr:uid="{00000000-0005-0000-0000-000024010000}"/>
    <cellStyle name="20 % - Akzent3 2 2 2 3 6" xfId="29569" xr:uid="{00000000-0005-0000-0000-000024010000}"/>
    <cellStyle name="20 % - Akzent3 2 2 2 3 7" xfId="43060" xr:uid="{00000000-0005-0000-0000-000024010000}"/>
    <cellStyle name="20 % - Akzent3 2 2 2 4" xfId="3735" xr:uid="{00000000-0005-0000-0000-000025010000}"/>
    <cellStyle name="20 % - Akzent3 2 2 2 4 2" xfId="7096" xr:uid="{00000000-0005-0000-0000-000025010000}"/>
    <cellStyle name="20 % - Akzent3 2 2 2 4 2 2" xfId="20547" xr:uid="{00000000-0005-0000-0000-000025010000}"/>
    <cellStyle name="20 % - Akzent3 2 2 2 4 2 3" xfId="34031" xr:uid="{00000000-0005-0000-0000-000025010000}"/>
    <cellStyle name="20 % - Akzent3 2 2 2 4 2 4" xfId="47522" xr:uid="{00000000-0005-0000-0000-000025010000}"/>
    <cellStyle name="20 % - Akzent3 2 2 2 4 3" xfId="10452" xr:uid="{00000000-0005-0000-0000-000025010000}"/>
    <cellStyle name="20 % - Akzent3 2 2 2 4 3 2" xfId="23903" xr:uid="{00000000-0005-0000-0000-000025010000}"/>
    <cellStyle name="20 % - Akzent3 2 2 2 4 3 3" xfId="37387" xr:uid="{00000000-0005-0000-0000-000025010000}"/>
    <cellStyle name="20 % - Akzent3 2 2 2 4 3 4" xfId="50878" xr:uid="{00000000-0005-0000-0000-000025010000}"/>
    <cellStyle name="20 % - Akzent3 2 2 2 4 4" xfId="13808" xr:uid="{00000000-0005-0000-0000-000025010000}"/>
    <cellStyle name="20 % - Akzent3 2 2 2 4 4 2" xfId="27259" xr:uid="{00000000-0005-0000-0000-000025010000}"/>
    <cellStyle name="20 % - Akzent3 2 2 2 4 4 3" xfId="40743" xr:uid="{00000000-0005-0000-0000-000025010000}"/>
    <cellStyle name="20 % - Akzent3 2 2 2 4 4 4" xfId="54234" xr:uid="{00000000-0005-0000-0000-000025010000}"/>
    <cellStyle name="20 % - Akzent3 2 2 2 4 5" xfId="17190" xr:uid="{00000000-0005-0000-0000-000025010000}"/>
    <cellStyle name="20 % - Akzent3 2 2 2 4 6" xfId="30674" xr:uid="{00000000-0005-0000-0000-000025010000}"/>
    <cellStyle name="20 % - Akzent3 2 2 2 4 7" xfId="44165" xr:uid="{00000000-0005-0000-0000-000025010000}"/>
    <cellStyle name="20 % - Akzent3 2 2 2 5" xfId="4315" xr:uid="{00000000-0005-0000-0000-000026010000}"/>
    <cellStyle name="20 % - Akzent3 2 2 2 5 2" xfId="7672" xr:uid="{00000000-0005-0000-0000-000026010000}"/>
    <cellStyle name="20 % - Akzent3 2 2 2 5 2 2" xfId="21123" xr:uid="{00000000-0005-0000-0000-000026010000}"/>
    <cellStyle name="20 % - Akzent3 2 2 2 5 2 3" xfId="34607" xr:uid="{00000000-0005-0000-0000-000026010000}"/>
    <cellStyle name="20 % - Akzent3 2 2 2 5 2 4" xfId="48098" xr:uid="{00000000-0005-0000-0000-000026010000}"/>
    <cellStyle name="20 % - Akzent3 2 2 2 5 3" xfId="11028" xr:uid="{00000000-0005-0000-0000-000026010000}"/>
    <cellStyle name="20 % - Akzent3 2 2 2 5 3 2" xfId="24479" xr:uid="{00000000-0005-0000-0000-000026010000}"/>
    <cellStyle name="20 % - Akzent3 2 2 2 5 3 3" xfId="37963" xr:uid="{00000000-0005-0000-0000-000026010000}"/>
    <cellStyle name="20 % - Akzent3 2 2 2 5 3 4" xfId="51454" xr:uid="{00000000-0005-0000-0000-000026010000}"/>
    <cellStyle name="20 % - Akzent3 2 2 2 5 4" xfId="14384" xr:uid="{00000000-0005-0000-0000-000026010000}"/>
    <cellStyle name="20 % - Akzent3 2 2 2 5 4 2" xfId="27835" xr:uid="{00000000-0005-0000-0000-000026010000}"/>
    <cellStyle name="20 % - Akzent3 2 2 2 5 4 3" xfId="41319" xr:uid="{00000000-0005-0000-0000-000026010000}"/>
    <cellStyle name="20 % - Akzent3 2 2 2 5 4 4" xfId="54810" xr:uid="{00000000-0005-0000-0000-000026010000}"/>
    <cellStyle name="20 % - Akzent3 2 2 2 5 5" xfId="17766" xr:uid="{00000000-0005-0000-0000-000026010000}"/>
    <cellStyle name="20 % - Akzent3 2 2 2 5 6" xfId="31250" xr:uid="{00000000-0005-0000-0000-000026010000}"/>
    <cellStyle name="20 % - Akzent3 2 2 2 5 7" xfId="44741" xr:uid="{00000000-0005-0000-0000-000026010000}"/>
    <cellStyle name="20 % - Akzent3 2 2 2 6" xfId="4865" xr:uid="{00000000-0005-0000-0000-000021010000}"/>
    <cellStyle name="20 % - Akzent3 2 2 2 6 2" xfId="18316" xr:uid="{00000000-0005-0000-0000-000021010000}"/>
    <cellStyle name="20 % - Akzent3 2 2 2 6 3" xfId="31800" xr:uid="{00000000-0005-0000-0000-000021010000}"/>
    <cellStyle name="20 % - Akzent3 2 2 2 6 4" xfId="45291" xr:uid="{00000000-0005-0000-0000-000021010000}"/>
    <cellStyle name="20 % - Akzent3 2 2 2 7" xfId="8221" xr:uid="{00000000-0005-0000-0000-000021010000}"/>
    <cellStyle name="20 % - Akzent3 2 2 2 7 2" xfId="21672" xr:uid="{00000000-0005-0000-0000-000021010000}"/>
    <cellStyle name="20 % - Akzent3 2 2 2 7 3" xfId="35156" xr:uid="{00000000-0005-0000-0000-000021010000}"/>
    <cellStyle name="20 % - Akzent3 2 2 2 7 4" xfId="48647" xr:uid="{00000000-0005-0000-0000-000021010000}"/>
    <cellStyle name="20 % - Akzent3 2 2 2 8" xfId="11577" xr:uid="{00000000-0005-0000-0000-000021010000}"/>
    <cellStyle name="20 % - Akzent3 2 2 2 8 2" xfId="25028" xr:uid="{00000000-0005-0000-0000-000021010000}"/>
    <cellStyle name="20 % - Akzent3 2 2 2 8 3" xfId="38512" xr:uid="{00000000-0005-0000-0000-000021010000}"/>
    <cellStyle name="20 % - Akzent3 2 2 2 8 4" xfId="52003" xr:uid="{00000000-0005-0000-0000-000021010000}"/>
    <cellStyle name="20 % - Akzent3 2 2 2 9" xfId="14958" xr:uid="{00000000-0005-0000-0000-000021010000}"/>
    <cellStyle name="20 % - Akzent3 2 2 3" xfId="1800" xr:uid="{00000000-0005-0000-0000-000027010000}"/>
    <cellStyle name="20 % - Akzent3 2 2 3 2" xfId="2940" xr:uid="{00000000-0005-0000-0000-000028010000}"/>
    <cellStyle name="20 % - Akzent3 2 2 3 2 2" xfId="6301" xr:uid="{00000000-0005-0000-0000-000028010000}"/>
    <cellStyle name="20 % - Akzent3 2 2 3 2 2 2" xfId="19752" xr:uid="{00000000-0005-0000-0000-000028010000}"/>
    <cellStyle name="20 % - Akzent3 2 2 3 2 2 3" xfId="33236" xr:uid="{00000000-0005-0000-0000-000028010000}"/>
    <cellStyle name="20 % - Akzent3 2 2 3 2 2 4" xfId="46727" xr:uid="{00000000-0005-0000-0000-000028010000}"/>
    <cellStyle name="20 % - Akzent3 2 2 3 2 3" xfId="9657" xr:uid="{00000000-0005-0000-0000-000028010000}"/>
    <cellStyle name="20 % - Akzent3 2 2 3 2 3 2" xfId="23108" xr:uid="{00000000-0005-0000-0000-000028010000}"/>
    <cellStyle name="20 % - Akzent3 2 2 3 2 3 3" xfId="36592" xr:uid="{00000000-0005-0000-0000-000028010000}"/>
    <cellStyle name="20 % - Akzent3 2 2 3 2 3 4" xfId="50083" xr:uid="{00000000-0005-0000-0000-000028010000}"/>
    <cellStyle name="20 % - Akzent3 2 2 3 2 4" xfId="13013" xr:uid="{00000000-0005-0000-0000-000028010000}"/>
    <cellStyle name="20 % - Akzent3 2 2 3 2 4 2" xfId="26464" xr:uid="{00000000-0005-0000-0000-000028010000}"/>
    <cellStyle name="20 % - Akzent3 2 2 3 2 4 3" xfId="39948" xr:uid="{00000000-0005-0000-0000-000028010000}"/>
    <cellStyle name="20 % - Akzent3 2 2 3 2 4 4" xfId="53439" xr:uid="{00000000-0005-0000-0000-000028010000}"/>
    <cellStyle name="20 % - Akzent3 2 2 3 2 5" xfId="16395" xr:uid="{00000000-0005-0000-0000-000028010000}"/>
    <cellStyle name="20 % - Akzent3 2 2 3 2 6" xfId="29879" xr:uid="{00000000-0005-0000-0000-000028010000}"/>
    <cellStyle name="20 % - Akzent3 2 2 3 2 7" xfId="43370" xr:uid="{00000000-0005-0000-0000-000028010000}"/>
    <cellStyle name="20 % - Akzent3 2 2 3 3" xfId="5174" xr:uid="{00000000-0005-0000-0000-000027010000}"/>
    <cellStyle name="20 % - Akzent3 2 2 3 3 2" xfId="18625" xr:uid="{00000000-0005-0000-0000-000027010000}"/>
    <cellStyle name="20 % - Akzent3 2 2 3 3 3" xfId="32109" xr:uid="{00000000-0005-0000-0000-000027010000}"/>
    <cellStyle name="20 % - Akzent3 2 2 3 3 4" xfId="45600" xr:uid="{00000000-0005-0000-0000-000027010000}"/>
    <cellStyle name="20 % - Akzent3 2 2 3 4" xfId="8530" xr:uid="{00000000-0005-0000-0000-000027010000}"/>
    <cellStyle name="20 % - Akzent3 2 2 3 4 2" xfId="21981" xr:uid="{00000000-0005-0000-0000-000027010000}"/>
    <cellStyle name="20 % - Akzent3 2 2 3 4 3" xfId="35465" xr:uid="{00000000-0005-0000-0000-000027010000}"/>
    <cellStyle name="20 % - Akzent3 2 2 3 4 4" xfId="48956" xr:uid="{00000000-0005-0000-0000-000027010000}"/>
    <cellStyle name="20 % - Akzent3 2 2 3 5" xfId="11886" xr:uid="{00000000-0005-0000-0000-000027010000}"/>
    <cellStyle name="20 % - Akzent3 2 2 3 5 2" xfId="25337" xr:uid="{00000000-0005-0000-0000-000027010000}"/>
    <cellStyle name="20 % - Akzent3 2 2 3 5 3" xfId="38821" xr:uid="{00000000-0005-0000-0000-000027010000}"/>
    <cellStyle name="20 % - Akzent3 2 2 3 5 4" xfId="52312" xr:uid="{00000000-0005-0000-0000-000027010000}"/>
    <cellStyle name="20 % - Akzent3 2 2 3 6" xfId="15268" xr:uid="{00000000-0005-0000-0000-000027010000}"/>
    <cellStyle name="20 % - Akzent3 2 2 3 7" xfId="28752" xr:uid="{00000000-0005-0000-0000-000027010000}"/>
    <cellStyle name="20 % - Akzent3 2 2 3 8" xfId="42243" xr:uid="{00000000-0005-0000-0000-000027010000}"/>
    <cellStyle name="20 % - Akzent3 2 2 4" xfId="2379" xr:uid="{00000000-0005-0000-0000-000029010000}"/>
    <cellStyle name="20 % - Akzent3 2 2 4 2" xfId="5741" xr:uid="{00000000-0005-0000-0000-000029010000}"/>
    <cellStyle name="20 % - Akzent3 2 2 4 2 2" xfId="19192" xr:uid="{00000000-0005-0000-0000-000029010000}"/>
    <cellStyle name="20 % - Akzent3 2 2 4 2 3" xfId="32676" xr:uid="{00000000-0005-0000-0000-000029010000}"/>
    <cellStyle name="20 % - Akzent3 2 2 4 2 4" xfId="46167" xr:uid="{00000000-0005-0000-0000-000029010000}"/>
    <cellStyle name="20 % - Akzent3 2 2 4 3" xfId="9097" xr:uid="{00000000-0005-0000-0000-000029010000}"/>
    <cellStyle name="20 % - Akzent3 2 2 4 3 2" xfId="22548" xr:uid="{00000000-0005-0000-0000-000029010000}"/>
    <cellStyle name="20 % - Akzent3 2 2 4 3 3" xfId="36032" xr:uid="{00000000-0005-0000-0000-000029010000}"/>
    <cellStyle name="20 % - Akzent3 2 2 4 3 4" xfId="49523" xr:uid="{00000000-0005-0000-0000-000029010000}"/>
    <cellStyle name="20 % - Akzent3 2 2 4 4" xfId="12453" xr:uid="{00000000-0005-0000-0000-000029010000}"/>
    <cellStyle name="20 % - Akzent3 2 2 4 4 2" xfId="25904" xr:uid="{00000000-0005-0000-0000-000029010000}"/>
    <cellStyle name="20 % - Akzent3 2 2 4 4 3" xfId="39388" xr:uid="{00000000-0005-0000-0000-000029010000}"/>
    <cellStyle name="20 % - Akzent3 2 2 4 4 4" xfId="52879" xr:uid="{00000000-0005-0000-0000-000029010000}"/>
    <cellStyle name="20 % - Akzent3 2 2 4 5" xfId="15835" xr:uid="{00000000-0005-0000-0000-000029010000}"/>
    <cellStyle name="20 % - Akzent3 2 2 4 6" xfId="29319" xr:uid="{00000000-0005-0000-0000-000029010000}"/>
    <cellStyle name="20 % - Akzent3 2 2 4 7" xfId="42810" xr:uid="{00000000-0005-0000-0000-000029010000}"/>
    <cellStyle name="20 % - Akzent3 2 2 5" xfId="3485" xr:uid="{00000000-0005-0000-0000-00002A010000}"/>
    <cellStyle name="20 % - Akzent3 2 2 5 2" xfId="6846" xr:uid="{00000000-0005-0000-0000-00002A010000}"/>
    <cellStyle name="20 % - Akzent3 2 2 5 2 2" xfId="20297" xr:uid="{00000000-0005-0000-0000-00002A010000}"/>
    <cellStyle name="20 % - Akzent3 2 2 5 2 3" xfId="33781" xr:uid="{00000000-0005-0000-0000-00002A010000}"/>
    <cellStyle name="20 % - Akzent3 2 2 5 2 4" xfId="47272" xr:uid="{00000000-0005-0000-0000-00002A010000}"/>
    <cellStyle name="20 % - Akzent3 2 2 5 3" xfId="10202" xr:uid="{00000000-0005-0000-0000-00002A010000}"/>
    <cellStyle name="20 % - Akzent3 2 2 5 3 2" xfId="23653" xr:uid="{00000000-0005-0000-0000-00002A010000}"/>
    <cellStyle name="20 % - Akzent3 2 2 5 3 3" xfId="37137" xr:uid="{00000000-0005-0000-0000-00002A010000}"/>
    <cellStyle name="20 % - Akzent3 2 2 5 3 4" xfId="50628" xr:uid="{00000000-0005-0000-0000-00002A010000}"/>
    <cellStyle name="20 % - Akzent3 2 2 5 4" xfId="13558" xr:uid="{00000000-0005-0000-0000-00002A010000}"/>
    <cellStyle name="20 % - Akzent3 2 2 5 4 2" xfId="27009" xr:uid="{00000000-0005-0000-0000-00002A010000}"/>
    <cellStyle name="20 % - Akzent3 2 2 5 4 3" xfId="40493" xr:uid="{00000000-0005-0000-0000-00002A010000}"/>
    <cellStyle name="20 % - Akzent3 2 2 5 4 4" xfId="53984" xr:uid="{00000000-0005-0000-0000-00002A010000}"/>
    <cellStyle name="20 % - Akzent3 2 2 5 5" xfId="16940" xr:uid="{00000000-0005-0000-0000-00002A010000}"/>
    <cellStyle name="20 % - Akzent3 2 2 5 6" xfId="30424" xr:uid="{00000000-0005-0000-0000-00002A010000}"/>
    <cellStyle name="20 % - Akzent3 2 2 5 7" xfId="43915" xr:uid="{00000000-0005-0000-0000-00002A010000}"/>
    <cellStyle name="20 % - Akzent3 2 2 6" xfId="4065" xr:uid="{00000000-0005-0000-0000-00002B010000}"/>
    <cellStyle name="20 % - Akzent3 2 2 6 2" xfId="7422" xr:uid="{00000000-0005-0000-0000-00002B010000}"/>
    <cellStyle name="20 % - Akzent3 2 2 6 2 2" xfId="20873" xr:uid="{00000000-0005-0000-0000-00002B010000}"/>
    <cellStyle name="20 % - Akzent3 2 2 6 2 3" xfId="34357" xr:uid="{00000000-0005-0000-0000-00002B010000}"/>
    <cellStyle name="20 % - Akzent3 2 2 6 2 4" xfId="47848" xr:uid="{00000000-0005-0000-0000-00002B010000}"/>
    <cellStyle name="20 % - Akzent3 2 2 6 3" xfId="10778" xr:uid="{00000000-0005-0000-0000-00002B010000}"/>
    <cellStyle name="20 % - Akzent3 2 2 6 3 2" xfId="24229" xr:uid="{00000000-0005-0000-0000-00002B010000}"/>
    <cellStyle name="20 % - Akzent3 2 2 6 3 3" xfId="37713" xr:uid="{00000000-0005-0000-0000-00002B010000}"/>
    <cellStyle name="20 % - Akzent3 2 2 6 3 4" xfId="51204" xr:uid="{00000000-0005-0000-0000-00002B010000}"/>
    <cellStyle name="20 % - Akzent3 2 2 6 4" xfId="14134" xr:uid="{00000000-0005-0000-0000-00002B010000}"/>
    <cellStyle name="20 % - Akzent3 2 2 6 4 2" xfId="27585" xr:uid="{00000000-0005-0000-0000-00002B010000}"/>
    <cellStyle name="20 % - Akzent3 2 2 6 4 3" xfId="41069" xr:uid="{00000000-0005-0000-0000-00002B010000}"/>
    <cellStyle name="20 % - Akzent3 2 2 6 4 4" xfId="54560" xr:uid="{00000000-0005-0000-0000-00002B010000}"/>
    <cellStyle name="20 % - Akzent3 2 2 6 5" xfId="17516" xr:uid="{00000000-0005-0000-0000-00002B010000}"/>
    <cellStyle name="20 % - Akzent3 2 2 6 6" xfId="31000" xr:uid="{00000000-0005-0000-0000-00002B010000}"/>
    <cellStyle name="20 % - Akzent3 2 2 6 7" xfId="44491" xr:uid="{00000000-0005-0000-0000-00002B010000}"/>
    <cellStyle name="20 % - Akzent3 2 2 7" xfId="4615" xr:uid="{00000000-0005-0000-0000-000020010000}"/>
    <cellStyle name="20 % - Akzent3 2 2 7 2" xfId="18066" xr:uid="{00000000-0005-0000-0000-000020010000}"/>
    <cellStyle name="20 % - Akzent3 2 2 7 3" xfId="31550" xr:uid="{00000000-0005-0000-0000-000020010000}"/>
    <cellStyle name="20 % - Akzent3 2 2 7 4" xfId="45041" xr:uid="{00000000-0005-0000-0000-000020010000}"/>
    <cellStyle name="20 % - Akzent3 2 2 8" xfId="7971" xr:uid="{00000000-0005-0000-0000-000020010000}"/>
    <cellStyle name="20 % - Akzent3 2 2 8 2" xfId="21422" xr:uid="{00000000-0005-0000-0000-000020010000}"/>
    <cellStyle name="20 % - Akzent3 2 2 8 3" xfId="34906" xr:uid="{00000000-0005-0000-0000-000020010000}"/>
    <cellStyle name="20 % - Akzent3 2 2 8 4" xfId="48397" xr:uid="{00000000-0005-0000-0000-000020010000}"/>
    <cellStyle name="20 % - Akzent3 2 2 9" xfId="11327" xr:uid="{00000000-0005-0000-0000-000020010000}"/>
    <cellStyle name="20 % - Akzent3 2 2 9 2" xfId="24778" xr:uid="{00000000-0005-0000-0000-000020010000}"/>
    <cellStyle name="20 % - Akzent3 2 2 9 3" xfId="38262" xr:uid="{00000000-0005-0000-0000-000020010000}"/>
    <cellStyle name="20 % - Akzent3 2 2 9 4" xfId="51753" xr:uid="{00000000-0005-0000-0000-000020010000}"/>
    <cellStyle name="20 % - Akzent3 2 3" xfId="1318" xr:uid="{00000000-0005-0000-0000-00002C010000}"/>
    <cellStyle name="20 % - Akzent3 2 3 10" xfId="14794" xr:uid="{00000000-0005-0000-0000-00002C010000}"/>
    <cellStyle name="20 % - Akzent3 2 3 11" xfId="28277" xr:uid="{00000000-0005-0000-0000-00002C010000}"/>
    <cellStyle name="20 % - Akzent3 2 3 12" xfId="41768" xr:uid="{00000000-0005-0000-0000-00002C010000}"/>
    <cellStyle name="20 % - Akzent3 2 3 2" xfId="1558" xr:uid="{00000000-0005-0000-0000-00002D010000}"/>
    <cellStyle name="20 % - Akzent3 2 3 2 10" xfId="28527" xr:uid="{00000000-0005-0000-0000-00002D010000}"/>
    <cellStyle name="20 % - Akzent3 2 3 2 11" xfId="42018" xr:uid="{00000000-0005-0000-0000-00002D010000}"/>
    <cellStyle name="20 % - Akzent3 2 3 2 2" xfId="2135" xr:uid="{00000000-0005-0000-0000-00002E010000}"/>
    <cellStyle name="20 % - Akzent3 2 3 2 2 2" xfId="3276" xr:uid="{00000000-0005-0000-0000-00002F010000}"/>
    <cellStyle name="20 % - Akzent3 2 3 2 2 2 2" xfId="6637" xr:uid="{00000000-0005-0000-0000-00002F010000}"/>
    <cellStyle name="20 % - Akzent3 2 3 2 2 2 2 2" xfId="20088" xr:uid="{00000000-0005-0000-0000-00002F010000}"/>
    <cellStyle name="20 % - Akzent3 2 3 2 2 2 2 3" xfId="33572" xr:uid="{00000000-0005-0000-0000-00002F010000}"/>
    <cellStyle name="20 % - Akzent3 2 3 2 2 2 2 4" xfId="47063" xr:uid="{00000000-0005-0000-0000-00002F010000}"/>
    <cellStyle name="20 % - Akzent3 2 3 2 2 2 3" xfId="9993" xr:uid="{00000000-0005-0000-0000-00002F010000}"/>
    <cellStyle name="20 % - Akzent3 2 3 2 2 2 3 2" xfId="23444" xr:uid="{00000000-0005-0000-0000-00002F010000}"/>
    <cellStyle name="20 % - Akzent3 2 3 2 2 2 3 3" xfId="36928" xr:uid="{00000000-0005-0000-0000-00002F010000}"/>
    <cellStyle name="20 % - Akzent3 2 3 2 2 2 3 4" xfId="50419" xr:uid="{00000000-0005-0000-0000-00002F010000}"/>
    <cellStyle name="20 % - Akzent3 2 3 2 2 2 4" xfId="13349" xr:uid="{00000000-0005-0000-0000-00002F010000}"/>
    <cellStyle name="20 % - Akzent3 2 3 2 2 2 4 2" xfId="26800" xr:uid="{00000000-0005-0000-0000-00002F010000}"/>
    <cellStyle name="20 % - Akzent3 2 3 2 2 2 4 3" xfId="40284" xr:uid="{00000000-0005-0000-0000-00002F010000}"/>
    <cellStyle name="20 % - Akzent3 2 3 2 2 2 4 4" xfId="53775" xr:uid="{00000000-0005-0000-0000-00002F010000}"/>
    <cellStyle name="20 % - Akzent3 2 3 2 2 2 5" xfId="16731" xr:uid="{00000000-0005-0000-0000-00002F010000}"/>
    <cellStyle name="20 % - Akzent3 2 3 2 2 2 6" xfId="30215" xr:uid="{00000000-0005-0000-0000-00002F010000}"/>
    <cellStyle name="20 % - Akzent3 2 3 2 2 2 7" xfId="43706" xr:uid="{00000000-0005-0000-0000-00002F010000}"/>
    <cellStyle name="20 % - Akzent3 2 3 2 2 3" xfId="5510" xr:uid="{00000000-0005-0000-0000-00002E010000}"/>
    <cellStyle name="20 % - Akzent3 2 3 2 2 3 2" xfId="18961" xr:uid="{00000000-0005-0000-0000-00002E010000}"/>
    <cellStyle name="20 % - Akzent3 2 3 2 2 3 3" xfId="32445" xr:uid="{00000000-0005-0000-0000-00002E010000}"/>
    <cellStyle name="20 % - Akzent3 2 3 2 2 3 4" xfId="45936" xr:uid="{00000000-0005-0000-0000-00002E010000}"/>
    <cellStyle name="20 % - Akzent3 2 3 2 2 4" xfId="8866" xr:uid="{00000000-0005-0000-0000-00002E010000}"/>
    <cellStyle name="20 % - Akzent3 2 3 2 2 4 2" xfId="22317" xr:uid="{00000000-0005-0000-0000-00002E010000}"/>
    <cellStyle name="20 % - Akzent3 2 3 2 2 4 3" xfId="35801" xr:uid="{00000000-0005-0000-0000-00002E010000}"/>
    <cellStyle name="20 % - Akzent3 2 3 2 2 4 4" xfId="49292" xr:uid="{00000000-0005-0000-0000-00002E010000}"/>
    <cellStyle name="20 % - Akzent3 2 3 2 2 5" xfId="12222" xr:uid="{00000000-0005-0000-0000-00002E010000}"/>
    <cellStyle name="20 % - Akzent3 2 3 2 2 5 2" xfId="25673" xr:uid="{00000000-0005-0000-0000-00002E010000}"/>
    <cellStyle name="20 % - Akzent3 2 3 2 2 5 3" xfId="39157" xr:uid="{00000000-0005-0000-0000-00002E010000}"/>
    <cellStyle name="20 % - Akzent3 2 3 2 2 5 4" xfId="52648" xr:uid="{00000000-0005-0000-0000-00002E010000}"/>
    <cellStyle name="20 % - Akzent3 2 3 2 2 6" xfId="15604" xr:uid="{00000000-0005-0000-0000-00002E010000}"/>
    <cellStyle name="20 % - Akzent3 2 3 2 2 7" xfId="29088" xr:uid="{00000000-0005-0000-0000-00002E010000}"/>
    <cellStyle name="20 % - Akzent3 2 3 2 2 8" xfId="42579" xr:uid="{00000000-0005-0000-0000-00002E010000}"/>
    <cellStyle name="20 % - Akzent3 2 3 2 3" xfId="2716" xr:uid="{00000000-0005-0000-0000-000030010000}"/>
    <cellStyle name="20 % - Akzent3 2 3 2 3 2" xfId="6077" xr:uid="{00000000-0005-0000-0000-000030010000}"/>
    <cellStyle name="20 % - Akzent3 2 3 2 3 2 2" xfId="19528" xr:uid="{00000000-0005-0000-0000-000030010000}"/>
    <cellStyle name="20 % - Akzent3 2 3 2 3 2 3" xfId="33012" xr:uid="{00000000-0005-0000-0000-000030010000}"/>
    <cellStyle name="20 % - Akzent3 2 3 2 3 2 4" xfId="46503" xr:uid="{00000000-0005-0000-0000-000030010000}"/>
    <cellStyle name="20 % - Akzent3 2 3 2 3 3" xfId="9433" xr:uid="{00000000-0005-0000-0000-000030010000}"/>
    <cellStyle name="20 % - Akzent3 2 3 2 3 3 2" xfId="22884" xr:uid="{00000000-0005-0000-0000-000030010000}"/>
    <cellStyle name="20 % - Akzent3 2 3 2 3 3 3" xfId="36368" xr:uid="{00000000-0005-0000-0000-000030010000}"/>
    <cellStyle name="20 % - Akzent3 2 3 2 3 3 4" xfId="49859" xr:uid="{00000000-0005-0000-0000-000030010000}"/>
    <cellStyle name="20 % - Akzent3 2 3 2 3 4" xfId="12789" xr:uid="{00000000-0005-0000-0000-000030010000}"/>
    <cellStyle name="20 % - Akzent3 2 3 2 3 4 2" xfId="26240" xr:uid="{00000000-0005-0000-0000-000030010000}"/>
    <cellStyle name="20 % - Akzent3 2 3 2 3 4 3" xfId="39724" xr:uid="{00000000-0005-0000-0000-000030010000}"/>
    <cellStyle name="20 % - Akzent3 2 3 2 3 4 4" xfId="53215" xr:uid="{00000000-0005-0000-0000-000030010000}"/>
    <cellStyle name="20 % - Akzent3 2 3 2 3 5" xfId="16171" xr:uid="{00000000-0005-0000-0000-000030010000}"/>
    <cellStyle name="20 % - Akzent3 2 3 2 3 6" xfId="29655" xr:uid="{00000000-0005-0000-0000-000030010000}"/>
    <cellStyle name="20 % - Akzent3 2 3 2 3 7" xfId="43146" xr:uid="{00000000-0005-0000-0000-000030010000}"/>
    <cellStyle name="20 % - Akzent3 2 3 2 4" xfId="3821" xr:uid="{00000000-0005-0000-0000-000031010000}"/>
    <cellStyle name="20 % - Akzent3 2 3 2 4 2" xfId="7182" xr:uid="{00000000-0005-0000-0000-000031010000}"/>
    <cellStyle name="20 % - Akzent3 2 3 2 4 2 2" xfId="20633" xr:uid="{00000000-0005-0000-0000-000031010000}"/>
    <cellStyle name="20 % - Akzent3 2 3 2 4 2 3" xfId="34117" xr:uid="{00000000-0005-0000-0000-000031010000}"/>
    <cellStyle name="20 % - Akzent3 2 3 2 4 2 4" xfId="47608" xr:uid="{00000000-0005-0000-0000-000031010000}"/>
    <cellStyle name="20 % - Akzent3 2 3 2 4 3" xfId="10538" xr:uid="{00000000-0005-0000-0000-000031010000}"/>
    <cellStyle name="20 % - Akzent3 2 3 2 4 3 2" xfId="23989" xr:uid="{00000000-0005-0000-0000-000031010000}"/>
    <cellStyle name="20 % - Akzent3 2 3 2 4 3 3" xfId="37473" xr:uid="{00000000-0005-0000-0000-000031010000}"/>
    <cellStyle name="20 % - Akzent3 2 3 2 4 3 4" xfId="50964" xr:uid="{00000000-0005-0000-0000-000031010000}"/>
    <cellStyle name="20 % - Akzent3 2 3 2 4 4" xfId="13894" xr:uid="{00000000-0005-0000-0000-000031010000}"/>
    <cellStyle name="20 % - Akzent3 2 3 2 4 4 2" xfId="27345" xr:uid="{00000000-0005-0000-0000-000031010000}"/>
    <cellStyle name="20 % - Akzent3 2 3 2 4 4 3" xfId="40829" xr:uid="{00000000-0005-0000-0000-000031010000}"/>
    <cellStyle name="20 % - Akzent3 2 3 2 4 4 4" xfId="54320" xr:uid="{00000000-0005-0000-0000-000031010000}"/>
    <cellStyle name="20 % - Akzent3 2 3 2 4 5" xfId="17276" xr:uid="{00000000-0005-0000-0000-000031010000}"/>
    <cellStyle name="20 % - Akzent3 2 3 2 4 6" xfId="30760" xr:uid="{00000000-0005-0000-0000-000031010000}"/>
    <cellStyle name="20 % - Akzent3 2 3 2 4 7" xfId="44251" xr:uid="{00000000-0005-0000-0000-000031010000}"/>
    <cellStyle name="20 % - Akzent3 2 3 2 5" xfId="4401" xr:uid="{00000000-0005-0000-0000-000032010000}"/>
    <cellStyle name="20 % - Akzent3 2 3 2 5 2" xfId="7758" xr:uid="{00000000-0005-0000-0000-000032010000}"/>
    <cellStyle name="20 % - Akzent3 2 3 2 5 2 2" xfId="21209" xr:uid="{00000000-0005-0000-0000-000032010000}"/>
    <cellStyle name="20 % - Akzent3 2 3 2 5 2 3" xfId="34693" xr:uid="{00000000-0005-0000-0000-000032010000}"/>
    <cellStyle name="20 % - Akzent3 2 3 2 5 2 4" xfId="48184" xr:uid="{00000000-0005-0000-0000-000032010000}"/>
    <cellStyle name="20 % - Akzent3 2 3 2 5 3" xfId="11114" xr:uid="{00000000-0005-0000-0000-000032010000}"/>
    <cellStyle name="20 % - Akzent3 2 3 2 5 3 2" xfId="24565" xr:uid="{00000000-0005-0000-0000-000032010000}"/>
    <cellStyle name="20 % - Akzent3 2 3 2 5 3 3" xfId="38049" xr:uid="{00000000-0005-0000-0000-000032010000}"/>
    <cellStyle name="20 % - Akzent3 2 3 2 5 3 4" xfId="51540" xr:uid="{00000000-0005-0000-0000-000032010000}"/>
    <cellStyle name="20 % - Akzent3 2 3 2 5 4" xfId="14470" xr:uid="{00000000-0005-0000-0000-000032010000}"/>
    <cellStyle name="20 % - Akzent3 2 3 2 5 4 2" xfId="27921" xr:uid="{00000000-0005-0000-0000-000032010000}"/>
    <cellStyle name="20 % - Akzent3 2 3 2 5 4 3" xfId="41405" xr:uid="{00000000-0005-0000-0000-000032010000}"/>
    <cellStyle name="20 % - Akzent3 2 3 2 5 4 4" xfId="54896" xr:uid="{00000000-0005-0000-0000-000032010000}"/>
    <cellStyle name="20 % - Akzent3 2 3 2 5 5" xfId="17852" xr:uid="{00000000-0005-0000-0000-000032010000}"/>
    <cellStyle name="20 % - Akzent3 2 3 2 5 6" xfId="31336" xr:uid="{00000000-0005-0000-0000-000032010000}"/>
    <cellStyle name="20 % - Akzent3 2 3 2 5 7" xfId="44827" xr:uid="{00000000-0005-0000-0000-000032010000}"/>
    <cellStyle name="20 % - Akzent3 2 3 2 6" xfId="4951" xr:uid="{00000000-0005-0000-0000-00002D010000}"/>
    <cellStyle name="20 % - Akzent3 2 3 2 6 2" xfId="18402" xr:uid="{00000000-0005-0000-0000-00002D010000}"/>
    <cellStyle name="20 % - Akzent3 2 3 2 6 3" xfId="31886" xr:uid="{00000000-0005-0000-0000-00002D010000}"/>
    <cellStyle name="20 % - Akzent3 2 3 2 6 4" xfId="45377" xr:uid="{00000000-0005-0000-0000-00002D010000}"/>
    <cellStyle name="20 % - Akzent3 2 3 2 7" xfId="8307" xr:uid="{00000000-0005-0000-0000-00002D010000}"/>
    <cellStyle name="20 % - Akzent3 2 3 2 7 2" xfId="21758" xr:uid="{00000000-0005-0000-0000-00002D010000}"/>
    <cellStyle name="20 % - Akzent3 2 3 2 7 3" xfId="35242" xr:uid="{00000000-0005-0000-0000-00002D010000}"/>
    <cellStyle name="20 % - Akzent3 2 3 2 7 4" xfId="48733" xr:uid="{00000000-0005-0000-0000-00002D010000}"/>
    <cellStyle name="20 % - Akzent3 2 3 2 8" xfId="11663" xr:uid="{00000000-0005-0000-0000-00002D010000}"/>
    <cellStyle name="20 % - Akzent3 2 3 2 8 2" xfId="25114" xr:uid="{00000000-0005-0000-0000-00002D010000}"/>
    <cellStyle name="20 % - Akzent3 2 3 2 8 3" xfId="38598" xr:uid="{00000000-0005-0000-0000-00002D010000}"/>
    <cellStyle name="20 % - Akzent3 2 3 2 8 4" xfId="52089" xr:uid="{00000000-0005-0000-0000-00002D010000}"/>
    <cellStyle name="20 % - Akzent3 2 3 2 9" xfId="15044" xr:uid="{00000000-0005-0000-0000-00002D010000}"/>
    <cellStyle name="20 % - Akzent3 2 3 3" xfId="1886" xr:uid="{00000000-0005-0000-0000-000033010000}"/>
    <cellStyle name="20 % - Akzent3 2 3 3 2" xfId="3026" xr:uid="{00000000-0005-0000-0000-000034010000}"/>
    <cellStyle name="20 % - Akzent3 2 3 3 2 2" xfId="6387" xr:uid="{00000000-0005-0000-0000-000034010000}"/>
    <cellStyle name="20 % - Akzent3 2 3 3 2 2 2" xfId="19838" xr:uid="{00000000-0005-0000-0000-000034010000}"/>
    <cellStyle name="20 % - Akzent3 2 3 3 2 2 3" xfId="33322" xr:uid="{00000000-0005-0000-0000-000034010000}"/>
    <cellStyle name="20 % - Akzent3 2 3 3 2 2 4" xfId="46813" xr:uid="{00000000-0005-0000-0000-000034010000}"/>
    <cellStyle name="20 % - Akzent3 2 3 3 2 3" xfId="9743" xr:uid="{00000000-0005-0000-0000-000034010000}"/>
    <cellStyle name="20 % - Akzent3 2 3 3 2 3 2" xfId="23194" xr:uid="{00000000-0005-0000-0000-000034010000}"/>
    <cellStyle name="20 % - Akzent3 2 3 3 2 3 3" xfId="36678" xr:uid="{00000000-0005-0000-0000-000034010000}"/>
    <cellStyle name="20 % - Akzent3 2 3 3 2 3 4" xfId="50169" xr:uid="{00000000-0005-0000-0000-000034010000}"/>
    <cellStyle name="20 % - Akzent3 2 3 3 2 4" xfId="13099" xr:uid="{00000000-0005-0000-0000-000034010000}"/>
    <cellStyle name="20 % - Akzent3 2 3 3 2 4 2" xfId="26550" xr:uid="{00000000-0005-0000-0000-000034010000}"/>
    <cellStyle name="20 % - Akzent3 2 3 3 2 4 3" xfId="40034" xr:uid="{00000000-0005-0000-0000-000034010000}"/>
    <cellStyle name="20 % - Akzent3 2 3 3 2 4 4" xfId="53525" xr:uid="{00000000-0005-0000-0000-000034010000}"/>
    <cellStyle name="20 % - Akzent3 2 3 3 2 5" xfId="16481" xr:uid="{00000000-0005-0000-0000-000034010000}"/>
    <cellStyle name="20 % - Akzent3 2 3 3 2 6" xfId="29965" xr:uid="{00000000-0005-0000-0000-000034010000}"/>
    <cellStyle name="20 % - Akzent3 2 3 3 2 7" xfId="43456" xr:uid="{00000000-0005-0000-0000-000034010000}"/>
    <cellStyle name="20 % - Akzent3 2 3 3 3" xfId="5260" xr:uid="{00000000-0005-0000-0000-000033010000}"/>
    <cellStyle name="20 % - Akzent3 2 3 3 3 2" xfId="18711" xr:uid="{00000000-0005-0000-0000-000033010000}"/>
    <cellStyle name="20 % - Akzent3 2 3 3 3 3" xfId="32195" xr:uid="{00000000-0005-0000-0000-000033010000}"/>
    <cellStyle name="20 % - Akzent3 2 3 3 3 4" xfId="45686" xr:uid="{00000000-0005-0000-0000-000033010000}"/>
    <cellStyle name="20 % - Akzent3 2 3 3 4" xfId="8616" xr:uid="{00000000-0005-0000-0000-000033010000}"/>
    <cellStyle name="20 % - Akzent3 2 3 3 4 2" xfId="22067" xr:uid="{00000000-0005-0000-0000-000033010000}"/>
    <cellStyle name="20 % - Akzent3 2 3 3 4 3" xfId="35551" xr:uid="{00000000-0005-0000-0000-000033010000}"/>
    <cellStyle name="20 % - Akzent3 2 3 3 4 4" xfId="49042" xr:uid="{00000000-0005-0000-0000-000033010000}"/>
    <cellStyle name="20 % - Akzent3 2 3 3 5" xfId="11972" xr:uid="{00000000-0005-0000-0000-000033010000}"/>
    <cellStyle name="20 % - Akzent3 2 3 3 5 2" xfId="25423" xr:uid="{00000000-0005-0000-0000-000033010000}"/>
    <cellStyle name="20 % - Akzent3 2 3 3 5 3" xfId="38907" xr:uid="{00000000-0005-0000-0000-000033010000}"/>
    <cellStyle name="20 % - Akzent3 2 3 3 5 4" xfId="52398" xr:uid="{00000000-0005-0000-0000-000033010000}"/>
    <cellStyle name="20 % - Akzent3 2 3 3 6" xfId="15354" xr:uid="{00000000-0005-0000-0000-000033010000}"/>
    <cellStyle name="20 % - Akzent3 2 3 3 7" xfId="28838" xr:uid="{00000000-0005-0000-0000-000033010000}"/>
    <cellStyle name="20 % - Akzent3 2 3 3 8" xfId="42329" xr:uid="{00000000-0005-0000-0000-000033010000}"/>
    <cellStyle name="20 % - Akzent3 2 3 4" xfId="2465" xr:uid="{00000000-0005-0000-0000-000035010000}"/>
    <cellStyle name="20 % - Akzent3 2 3 4 2" xfId="5827" xr:uid="{00000000-0005-0000-0000-000035010000}"/>
    <cellStyle name="20 % - Akzent3 2 3 4 2 2" xfId="19278" xr:uid="{00000000-0005-0000-0000-000035010000}"/>
    <cellStyle name="20 % - Akzent3 2 3 4 2 3" xfId="32762" xr:uid="{00000000-0005-0000-0000-000035010000}"/>
    <cellStyle name="20 % - Akzent3 2 3 4 2 4" xfId="46253" xr:uid="{00000000-0005-0000-0000-000035010000}"/>
    <cellStyle name="20 % - Akzent3 2 3 4 3" xfId="9183" xr:uid="{00000000-0005-0000-0000-000035010000}"/>
    <cellStyle name="20 % - Akzent3 2 3 4 3 2" xfId="22634" xr:uid="{00000000-0005-0000-0000-000035010000}"/>
    <cellStyle name="20 % - Akzent3 2 3 4 3 3" xfId="36118" xr:uid="{00000000-0005-0000-0000-000035010000}"/>
    <cellStyle name="20 % - Akzent3 2 3 4 3 4" xfId="49609" xr:uid="{00000000-0005-0000-0000-000035010000}"/>
    <cellStyle name="20 % - Akzent3 2 3 4 4" xfId="12539" xr:uid="{00000000-0005-0000-0000-000035010000}"/>
    <cellStyle name="20 % - Akzent3 2 3 4 4 2" xfId="25990" xr:uid="{00000000-0005-0000-0000-000035010000}"/>
    <cellStyle name="20 % - Akzent3 2 3 4 4 3" xfId="39474" xr:uid="{00000000-0005-0000-0000-000035010000}"/>
    <cellStyle name="20 % - Akzent3 2 3 4 4 4" xfId="52965" xr:uid="{00000000-0005-0000-0000-000035010000}"/>
    <cellStyle name="20 % - Akzent3 2 3 4 5" xfId="15921" xr:uid="{00000000-0005-0000-0000-000035010000}"/>
    <cellStyle name="20 % - Akzent3 2 3 4 6" xfId="29405" xr:uid="{00000000-0005-0000-0000-000035010000}"/>
    <cellStyle name="20 % - Akzent3 2 3 4 7" xfId="42896" xr:uid="{00000000-0005-0000-0000-000035010000}"/>
    <cellStyle name="20 % - Akzent3 2 3 5" xfId="3571" xr:uid="{00000000-0005-0000-0000-000036010000}"/>
    <cellStyle name="20 % - Akzent3 2 3 5 2" xfId="6932" xr:uid="{00000000-0005-0000-0000-000036010000}"/>
    <cellStyle name="20 % - Akzent3 2 3 5 2 2" xfId="20383" xr:uid="{00000000-0005-0000-0000-000036010000}"/>
    <cellStyle name="20 % - Akzent3 2 3 5 2 3" xfId="33867" xr:uid="{00000000-0005-0000-0000-000036010000}"/>
    <cellStyle name="20 % - Akzent3 2 3 5 2 4" xfId="47358" xr:uid="{00000000-0005-0000-0000-000036010000}"/>
    <cellStyle name="20 % - Akzent3 2 3 5 3" xfId="10288" xr:uid="{00000000-0005-0000-0000-000036010000}"/>
    <cellStyle name="20 % - Akzent3 2 3 5 3 2" xfId="23739" xr:uid="{00000000-0005-0000-0000-000036010000}"/>
    <cellStyle name="20 % - Akzent3 2 3 5 3 3" xfId="37223" xr:uid="{00000000-0005-0000-0000-000036010000}"/>
    <cellStyle name="20 % - Akzent3 2 3 5 3 4" xfId="50714" xr:uid="{00000000-0005-0000-0000-000036010000}"/>
    <cellStyle name="20 % - Akzent3 2 3 5 4" xfId="13644" xr:uid="{00000000-0005-0000-0000-000036010000}"/>
    <cellStyle name="20 % - Akzent3 2 3 5 4 2" xfId="27095" xr:uid="{00000000-0005-0000-0000-000036010000}"/>
    <cellStyle name="20 % - Akzent3 2 3 5 4 3" xfId="40579" xr:uid="{00000000-0005-0000-0000-000036010000}"/>
    <cellStyle name="20 % - Akzent3 2 3 5 4 4" xfId="54070" xr:uid="{00000000-0005-0000-0000-000036010000}"/>
    <cellStyle name="20 % - Akzent3 2 3 5 5" xfId="17026" xr:uid="{00000000-0005-0000-0000-000036010000}"/>
    <cellStyle name="20 % - Akzent3 2 3 5 6" xfId="30510" xr:uid="{00000000-0005-0000-0000-000036010000}"/>
    <cellStyle name="20 % - Akzent3 2 3 5 7" xfId="44001" xr:uid="{00000000-0005-0000-0000-000036010000}"/>
    <cellStyle name="20 % - Akzent3 2 3 6" xfId="4151" xr:uid="{00000000-0005-0000-0000-000037010000}"/>
    <cellStyle name="20 % - Akzent3 2 3 6 2" xfId="7508" xr:uid="{00000000-0005-0000-0000-000037010000}"/>
    <cellStyle name="20 % - Akzent3 2 3 6 2 2" xfId="20959" xr:uid="{00000000-0005-0000-0000-000037010000}"/>
    <cellStyle name="20 % - Akzent3 2 3 6 2 3" xfId="34443" xr:uid="{00000000-0005-0000-0000-000037010000}"/>
    <cellStyle name="20 % - Akzent3 2 3 6 2 4" xfId="47934" xr:uid="{00000000-0005-0000-0000-000037010000}"/>
    <cellStyle name="20 % - Akzent3 2 3 6 3" xfId="10864" xr:uid="{00000000-0005-0000-0000-000037010000}"/>
    <cellStyle name="20 % - Akzent3 2 3 6 3 2" xfId="24315" xr:uid="{00000000-0005-0000-0000-000037010000}"/>
    <cellStyle name="20 % - Akzent3 2 3 6 3 3" xfId="37799" xr:uid="{00000000-0005-0000-0000-000037010000}"/>
    <cellStyle name="20 % - Akzent3 2 3 6 3 4" xfId="51290" xr:uid="{00000000-0005-0000-0000-000037010000}"/>
    <cellStyle name="20 % - Akzent3 2 3 6 4" xfId="14220" xr:uid="{00000000-0005-0000-0000-000037010000}"/>
    <cellStyle name="20 % - Akzent3 2 3 6 4 2" xfId="27671" xr:uid="{00000000-0005-0000-0000-000037010000}"/>
    <cellStyle name="20 % - Akzent3 2 3 6 4 3" xfId="41155" xr:uid="{00000000-0005-0000-0000-000037010000}"/>
    <cellStyle name="20 % - Akzent3 2 3 6 4 4" xfId="54646" xr:uid="{00000000-0005-0000-0000-000037010000}"/>
    <cellStyle name="20 % - Akzent3 2 3 6 5" xfId="17602" xr:uid="{00000000-0005-0000-0000-000037010000}"/>
    <cellStyle name="20 % - Akzent3 2 3 6 6" xfId="31086" xr:uid="{00000000-0005-0000-0000-000037010000}"/>
    <cellStyle name="20 % - Akzent3 2 3 6 7" xfId="44577" xr:uid="{00000000-0005-0000-0000-000037010000}"/>
    <cellStyle name="20 % - Akzent3 2 3 7" xfId="4701" xr:uid="{00000000-0005-0000-0000-00002C010000}"/>
    <cellStyle name="20 % - Akzent3 2 3 7 2" xfId="18152" xr:uid="{00000000-0005-0000-0000-00002C010000}"/>
    <cellStyle name="20 % - Akzent3 2 3 7 3" xfId="31636" xr:uid="{00000000-0005-0000-0000-00002C010000}"/>
    <cellStyle name="20 % - Akzent3 2 3 7 4" xfId="45127" xr:uid="{00000000-0005-0000-0000-00002C010000}"/>
    <cellStyle name="20 % - Akzent3 2 3 8" xfId="8057" xr:uid="{00000000-0005-0000-0000-00002C010000}"/>
    <cellStyle name="20 % - Akzent3 2 3 8 2" xfId="21508" xr:uid="{00000000-0005-0000-0000-00002C010000}"/>
    <cellStyle name="20 % - Akzent3 2 3 8 3" xfId="34992" xr:uid="{00000000-0005-0000-0000-00002C010000}"/>
    <cellStyle name="20 % - Akzent3 2 3 8 4" xfId="48483" xr:uid="{00000000-0005-0000-0000-00002C010000}"/>
    <cellStyle name="20 % - Akzent3 2 3 9" xfId="11413" xr:uid="{00000000-0005-0000-0000-00002C010000}"/>
    <cellStyle name="20 % - Akzent3 2 3 9 2" xfId="24864" xr:uid="{00000000-0005-0000-0000-00002C010000}"/>
    <cellStyle name="20 % - Akzent3 2 3 9 3" xfId="38348" xr:uid="{00000000-0005-0000-0000-00002C010000}"/>
    <cellStyle name="20 % - Akzent3 2 3 9 4" xfId="51839" xr:uid="{00000000-0005-0000-0000-00002C010000}"/>
    <cellStyle name="20 % - Akzent3 2 4" xfId="1376" xr:uid="{00000000-0005-0000-0000-000038010000}"/>
    <cellStyle name="20 % - Akzent3 2 4 10" xfId="28340" xr:uid="{00000000-0005-0000-0000-000038010000}"/>
    <cellStyle name="20 % - Akzent3 2 4 11" xfId="41831" xr:uid="{00000000-0005-0000-0000-000038010000}"/>
    <cellStyle name="20 % - Akzent3 2 4 2" xfId="1949" xr:uid="{00000000-0005-0000-0000-000039010000}"/>
    <cellStyle name="20 % - Akzent3 2 4 2 2" xfId="3089" xr:uid="{00000000-0005-0000-0000-00003A010000}"/>
    <cellStyle name="20 % - Akzent3 2 4 2 2 2" xfId="6450" xr:uid="{00000000-0005-0000-0000-00003A010000}"/>
    <cellStyle name="20 % - Akzent3 2 4 2 2 2 2" xfId="19901" xr:uid="{00000000-0005-0000-0000-00003A010000}"/>
    <cellStyle name="20 % - Akzent3 2 4 2 2 2 3" xfId="33385" xr:uid="{00000000-0005-0000-0000-00003A010000}"/>
    <cellStyle name="20 % - Akzent3 2 4 2 2 2 4" xfId="46876" xr:uid="{00000000-0005-0000-0000-00003A010000}"/>
    <cellStyle name="20 % - Akzent3 2 4 2 2 3" xfId="9806" xr:uid="{00000000-0005-0000-0000-00003A010000}"/>
    <cellStyle name="20 % - Akzent3 2 4 2 2 3 2" xfId="23257" xr:uid="{00000000-0005-0000-0000-00003A010000}"/>
    <cellStyle name="20 % - Akzent3 2 4 2 2 3 3" xfId="36741" xr:uid="{00000000-0005-0000-0000-00003A010000}"/>
    <cellStyle name="20 % - Akzent3 2 4 2 2 3 4" xfId="50232" xr:uid="{00000000-0005-0000-0000-00003A010000}"/>
    <cellStyle name="20 % - Akzent3 2 4 2 2 4" xfId="13162" xr:uid="{00000000-0005-0000-0000-00003A010000}"/>
    <cellStyle name="20 % - Akzent3 2 4 2 2 4 2" xfId="26613" xr:uid="{00000000-0005-0000-0000-00003A010000}"/>
    <cellStyle name="20 % - Akzent3 2 4 2 2 4 3" xfId="40097" xr:uid="{00000000-0005-0000-0000-00003A010000}"/>
    <cellStyle name="20 % - Akzent3 2 4 2 2 4 4" xfId="53588" xr:uid="{00000000-0005-0000-0000-00003A010000}"/>
    <cellStyle name="20 % - Akzent3 2 4 2 2 5" xfId="16544" xr:uid="{00000000-0005-0000-0000-00003A010000}"/>
    <cellStyle name="20 % - Akzent3 2 4 2 2 6" xfId="30028" xr:uid="{00000000-0005-0000-0000-00003A010000}"/>
    <cellStyle name="20 % - Akzent3 2 4 2 2 7" xfId="43519" xr:uid="{00000000-0005-0000-0000-00003A010000}"/>
    <cellStyle name="20 % - Akzent3 2 4 2 3" xfId="5323" xr:uid="{00000000-0005-0000-0000-000039010000}"/>
    <cellStyle name="20 % - Akzent3 2 4 2 3 2" xfId="18774" xr:uid="{00000000-0005-0000-0000-000039010000}"/>
    <cellStyle name="20 % - Akzent3 2 4 2 3 3" xfId="32258" xr:uid="{00000000-0005-0000-0000-000039010000}"/>
    <cellStyle name="20 % - Akzent3 2 4 2 3 4" xfId="45749" xr:uid="{00000000-0005-0000-0000-000039010000}"/>
    <cellStyle name="20 % - Akzent3 2 4 2 4" xfId="8679" xr:uid="{00000000-0005-0000-0000-000039010000}"/>
    <cellStyle name="20 % - Akzent3 2 4 2 4 2" xfId="22130" xr:uid="{00000000-0005-0000-0000-000039010000}"/>
    <cellStyle name="20 % - Akzent3 2 4 2 4 3" xfId="35614" xr:uid="{00000000-0005-0000-0000-000039010000}"/>
    <cellStyle name="20 % - Akzent3 2 4 2 4 4" xfId="49105" xr:uid="{00000000-0005-0000-0000-000039010000}"/>
    <cellStyle name="20 % - Akzent3 2 4 2 5" xfId="12035" xr:uid="{00000000-0005-0000-0000-000039010000}"/>
    <cellStyle name="20 % - Akzent3 2 4 2 5 2" xfId="25486" xr:uid="{00000000-0005-0000-0000-000039010000}"/>
    <cellStyle name="20 % - Akzent3 2 4 2 5 3" xfId="38970" xr:uid="{00000000-0005-0000-0000-000039010000}"/>
    <cellStyle name="20 % - Akzent3 2 4 2 5 4" xfId="52461" xr:uid="{00000000-0005-0000-0000-000039010000}"/>
    <cellStyle name="20 % - Akzent3 2 4 2 6" xfId="15417" xr:uid="{00000000-0005-0000-0000-000039010000}"/>
    <cellStyle name="20 % - Akzent3 2 4 2 7" xfId="28901" xr:uid="{00000000-0005-0000-0000-000039010000}"/>
    <cellStyle name="20 % - Akzent3 2 4 2 8" xfId="42392" xr:uid="{00000000-0005-0000-0000-000039010000}"/>
    <cellStyle name="20 % - Akzent3 2 4 3" xfId="2529" xr:uid="{00000000-0005-0000-0000-00003B010000}"/>
    <cellStyle name="20 % - Akzent3 2 4 3 2" xfId="5890" xr:uid="{00000000-0005-0000-0000-00003B010000}"/>
    <cellStyle name="20 % - Akzent3 2 4 3 2 2" xfId="19341" xr:uid="{00000000-0005-0000-0000-00003B010000}"/>
    <cellStyle name="20 % - Akzent3 2 4 3 2 3" xfId="32825" xr:uid="{00000000-0005-0000-0000-00003B010000}"/>
    <cellStyle name="20 % - Akzent3 2 4 3 2 4" xfId="46316" xr:uid="{00000000-0005-0000-0000-00003B010000}"/>
    <cellStyle name="20 % - Akzent3 2 4 3 3" xfId="9246" xr:uid="{00000000-0005-0000-0000-00003B010000}"/>
    <cellStyle name="20 % - Akzent3 2 4 3 3 2" xfId="22697" xr:uid="{00000000-0005-0000-0000-00003B010000}"/>
    <cellStyle name="20 % - Akzent3 2 4 3 3 3" xfId="36181" xr:uid="{00000000-0005-0000-0000-00003B010000}"/>
    <cellStyle name="20 % - Akzent3 2 4 3 3 4" xfId="49672" xr:uid="{00000000-0005-0000-0000-00003B010000}"/>
    <cellStyle name="20 % - Akzent3 2 4 3 4" xfId="12602" xr:uid="{00000000-0005-0000-0000-00003B010000}"/>
    <cellStyle name="20 % - Akzent3 2 4 3 4 2" xfId="26053" xr:uid="{00000000-0005-0000-0000-00003B010000}"/>
    <cellStyle name="20 % - Akzent3 2 4 3 4 3" xfId="39537" xr:uid="{00000000-0005-0000-0000-00003B010000}"/>
    <cellStyle name="20 % - Akzent3 2 4 3 4 4" xfId="53028" xr:uid="{00000000-0005-0000-0000-00003B010000}"/>
    <cellStyle name="20 % - Akzent3 2 4 3 5" xfId="15984" xr:uid="{00000000-0005-0000-0000-00003B010000}"/>
    <cellStyle name="20 % - Akzent3 2 4 3 6" xfId="29468" xr:uid="{00000000-0005-0000-0000-00003B010000}"/>
    <cellStyle name="20 % - Akzent3 2 4 3 7" xfId="42959" xr:uid="{00000000-0005-0000-0000-00003B010000}"/>
    <cellStyle name="20 % - Akzent3 2 4 4" xfId="3634" xr:uid="{00000000-0005-0000-0000-00003C010000}"/>
    <cellStyle name="20 % - Akzent3 2 4 4 2" xfId="6995" xr:uid="{00000000-0005-0000-0000-00003C010000}"/>
    <cellStyle name="20 % - Akzent3 2 4 4 2 2" xfId="20446" xr:uid="{00000000-0005-0000-0000-00003C010000}"/>
    <cellStyle name="20 % - Akzent3 2 4 4 2 3" xfId="33930" xr:uid="{00000000-0005-0000-0000-00003C010000}"/>
    <cellStyle name="20 % - Akzent3 2 4 4 2 4" xfId="47421" xr:uid="{00000000-0005-0000-0000-00003C010000}"/>
    <cellStyle name="20 % - Akzent3 2 4 4 3" xfId="10351" xr:uid="{00000000-0005-0000-0000-00003C010000}"/>
    <cellStyle name="20 % - Akzent3 2 4 4 3 2" xfId="23802" xr:uid="{00000000-0005-0000-0000-00003C010000}"/>
    <cellStyle name="20 % - Akzent3 2 4 4 3 3" xfId="37286" xr:uid="{00000000-0005-0000-0000-00003C010000}"/>
    <cellStyle name="20 % - Akzent3 2 4 4 3 4" xfId="50777" xr:uid="{00000000-0005-0000-0000-00003C010000}"/>
    <cellStyle name="20 % - Akzent3 2 4 4 4" xfId="13707" xr:uid="{00000000-0005-0000-0000-00003C010000}"/>
    <cellStyle name="20 % - Akzent3 2 4 4 4 2" xfId="27158" xr:uid="{00000000-0005-0000-0000-00003C010000}"/>
    <cellStyle name="20 % - Akzent3 2 4 4 4 3" xfId="40642" xr:uid="{00000000-0005-0000-0000-00003C010000}"/>
    <cellStyle name="20 % - Akzent3 2 4 4 4 4" xfId="54133" xr:uid="{00000000-0005-0000-0000-00003C010000}"/>
    <cellStyle name="20 % - Akzent3 2 4 4 5" xfId="17089" xr:uid="{00000000-0005-0000-0000-00003C010000}"/>
    <cellStyle name="20 % - Akzent3 2 4 4 6" xfId="30573" xr:uid="{00000000-0005-0000-0000-00003C010000}"/>
    <cellStyle name="20 % - Akzent3 2 4 4 7" xfId="44064" xr:uid="{00000000-0005-0000-0000-00003C010000}"/>
    <cellStyle name="20 % - Akzent3 2 4 5" xfId="4214" xr:uid="{00000000-0005-0000-0000-00003D010000}"/>
    <cellStyle name="20 % - Akzent3 2 4 5 2" xfId="7571" xr:uid="{00000000-0005-0000-0000-00003D010000}"/>
    <cellStyle name="20 % - Akzent3 2 4 5 2 2" xfId="21022" xr:uid="{00000000-0005-0000-0000-00003D010000}"/>
    <cellStyle name="20 % - Akzent3 2 4 5 2 3" xfId="34506" xr:uid="{00000000-0005-0000-0000-00003D010000}"/>
    <cellStyle name="20 % - Akzent3 2 4 5 2 4" xfId="47997" xr:uid="{00000000-0005-0000-0000-00003D010000}"/>
    <cellStyle name="20 % - Akzent3 2 4 5 3" xfId="10927" xr:uid="{00000000-0005-0000-0000-00003D010000}"/>
    <cellStyle name="20 % - Akzent3 2 4 5 3 2" xfId="24378" xr:uid="{00000000-0005-0000-0000-00003D010000}"/>
    <cellStyle name="20 % - Akzent3 2 4 5 3 3" xfId="37862" xr:uid="{00000000-0005-0000-0000-00003D010000}"/>
    <cellStyle name="20 % - Akzent3 2 4 5 3 4" xfId="51353" xr:uid="{00000000-0005-0000-0000-00003D010000}"/>
    <cellStyle name="20 % - Akzent3 2 4 5 4" xfId="14283" xr:uid="{00000000-0005-0000-0000-00003D010000}"/>
    <cellStyle name="20 % - Akzent3 2 4 5 4 2" xfId="27734" xr:uid="{00000000-0005-0000-0000-00003D010000}"/>
    <cellStyle name="20 % - Akzent3 2 4 5 4 3" xfId="41218" xr:uid="{00000000-0005-0000-0000-00003D010000}"/>
    <cellStyle name="20 % - Akzent3 2 4 5 4 4" xfId="54709" xr:uid="{00000000-0005-0000-0000-00003D010000}"/>
    <cellStyle name="20 % - Akzent3 2 4 5 5" xfId="17665" xr:uid="{00000000-0005-0000-0000-00003D010000}"/>
    <cellStyle name="20 % - Akzent3 2 4 5 6" xfId="31149" xr:uid="{00000000-0005-0000-0000-00003D010000}"/>
    <cellStyle name="20 % - Akzent3 2 4 5 7" xfId="44640" xr:uid="{00000000-0005-0000-0000-00003D010000}"/>
    <cellStyle name="20 % - Akzent3 2 4 6" xfId="4764" xr:uid="{00000000-0005-0000-0000-000038010000}"/>
    <cellStyle name="20 % - Akzent3 2 4 6 2" xfId="18215" xr:uid="{00000000-0005-0000-0000-000038010000}"/>
    <cellStyle name="20 % - Akzent3 2 4 6 3" xfId="31699" xr:uid="{00000000-0005-0000-0000-000038010000}"/>
    <cellStyle name="20 % - Akzent3 2 4 6 4" xfId="45190" xr:uid="{00000000-0005-0000-0000-000038010000}"/>
    <cellStyle name="20 % - Akzent3 2 4 7" xfId="8120" xr:uid="{00000000-0005-0000-0000-000038010000}"/>
    <cellStyle name="20 % - Akzent3 2 4 7 2" xfId="21571" xr:uid="{00000000-0005-0000-0000-000038010000}"/>
    <cellStyle name="20 % - Akzent3 2 4 7 3" xfId="35055" xr:uid="{00000000-0005-0000-0000-000038010000}"/>
    <cellStyle name="20 % - Akzent3 2 4 7 4" xfId="48546" xr:uid="{00000000-0005-0000-0000-000038010000}"/>
    <cellStyle name="20 % - Akzent3 2 4 8" xfId="11476" xr:uid="{00000000-0005-0000-0000-000038010000}"/>
    <cellStyle name="20 % - Akzent3 2 4 8 2" xfId="24927" xr:uid="{00000000-0005-0000-0000-000038010000}"/>
    <cellStyle name="20 % - Akzent3 2 4 8 3" xfId="38411" xr:uid="{00000000-0005-0000-0000-000038010000}"/>
    <cellStyle name="20 % - Akzent3 2 4 8 4" xfId="51902" xr:uid="{00000000-0005-0000-0000-000038010000}"/>
    <cellStyle name="20 % - Akzent3 2 4 9" xfId="14857" xr:uid="{00000000-0005-0000-0000-000038010000}"/>
    <cellStyle name="20 % - Akzent3 2 5" xfId="1701" xr:uid="{00000000-0005-0000-0000-00003E010000}"/>
    <cellStyle name="20 % - Akzent3 2 5 2" xfId="2839" xr:uid="{00000000-0005-0000-0000-00003F010000}"/>
    <cellStyle name="20 % - Akzent3 2 5 2 2" xfId="6200" xr:uid="{00000000-0005-0000-0000-00003F010000}"/>
    <cellStyle name="20 % - Akzent3 2 5 2 2 2" xfId="19651" xr:uid="{00000000-0005-0000-0000-00003F010000}"/>
    <cellStyle name="20 % - Akzent3 2 5 2 2 3" xfId="33135" xr:uid="{00000000-0005-0000-0000-00003F010000}"/>
    <cellStyle name="20 % - Akzent3 2 5 2 2 4" xfId="46626" xr:uid="{00000000-0005-0000-0000-00003F010000}"/>
    <cellStyle name="20 % - Akzent3 2 5 2 3" xfId="9556" xr:uid="{00000000-0005-0000-0000-00003F010000}"/>
    <cellStyle name="20 % - Akzent3 2 5 2 3 2" xfId="23007" xr:uid="{00000000-0005-0000-0000-00003F010000}"/>
    <cellStyle name="20 % - Akzent3 2 5 2 3 3" xfId="36491" xr:uid="{00000000-0005-0000-0000-00003F010000}"/>
    <cellStyle name="20 % - Akzent3 2 5 2 3 4" xfId="49982" xr:uid="{00000000-0005-0000-0000-00003F010000}"/>
    <cellStyle name="20 % - Akzent3 2 5 2 4" xfId="12912" xr:uid="{00000000-0005-0000-0000-00003F010000}"/>
    <cellStyle name="20 % - Akzent3 2 5 2 4 2" xfId="26363" xr:uid="{00000000-0005-0000-0000-00003F010000}"/>
    <cellStyle name="20 % - Akzent3 2 5 2 4 3" xfId="39847" xr:uid="{00000000-0005-0000-0000-00003F010000}"/>
    <cellStyle name="20 % - Akzent3 2 5 2 4 4" xfId="53338" xr:uid="{00000000-0005-0000-0000-00003F010000}"/>
    <cellStyle name="20 % - Akzent3 2 5 2 5" xfId="16294" xr:uid="{00000000-0005-0000-0000-00003F010000}"/>
    <cellStyle name="20 % - Akzent3 2 5 2 6" xfId="29778" xr:uid="{00000000-0005-0000-0000-00003F010000}"/>
    <cellStyle name="20 % - Akzent3 2 5 2 7" xfId="43269" xr:uid="{00000000-0005-0000-0000-00003F010000}"/>
    <cellStyle name="20 % - Akzent3 2 5 3" xfId="5073" xr:uid="{00000000-0005-0000-0000-00003E010000}"/>
    <cellStyle name="20 % - Akzent3 2 5 3 2" xfId="18524" xr:uid="{00000000-0005-0000-0000-00003E010000}"/>
    <cellStyle name="20 % - Akzent3 2 5 3 3" xfId="32008" xr:uid="{00000000-0005-0000-0000-00003E010000}"/>
    <cellStyle name="20 % - Akzent3 2 5 3 4" xfId="45499" xr:uid="{00000000-0005-0000-0000-00003E010000}"/>
    <cellStyle name="20 % - Akzent3 2 5 4" xfId="8429" xr:uid="{00000000-0005-0000-0000-00003E010000}"/>
    <cellStyle name="20 % - Akzent3 2 5 4 2" xfId="21880" xr:uid="{00000000-0005-0000-0000-00003E010000}"/>
    <cellStyle name="20 % - Akzent3 2 5 4 3" xfId="35364" xr:uid="{00000000-0005-0000-0000-00003E010000}"/>
    <cellStyle name="20 % - Akzent3 2 5 4 4" xfId="48855" xr:uid="{00000000-0005-0000-0000-00003E010000}"/>
    <cellStyle name="20 % - Akzent3 2 5 5" xfId="11785" xr:uid="{00000000-0005-0000-0000-00003E010000}"/>
    <cellStyle name="20 % - Akzent3 2 5 5 2" xfId="25236" xr:uid="{00000000-0005-0000-0000-00003E010000}"/>
    <cellStyle name="20 % - Akzent3 2 5 5 3" xfId="38720" xr:uid="{00000000-0005-0000-0000-00003E010000}"/>
    <cellStyle name="20 % - Akzent3 2 5 5 4" xfId="52211" xr:uid="{00000000-0005-0000-0000-00003E010000}"/>
    <cellStyle name="20 % - Akzent3 2 5 6" xfId="15167" xr:uid="{00000000-0005-0000-0000-00003E010000}"/>
    <cellStyle name="20 % - Akzent3 2 5 7" xfId="28651" xr:uid="{00000000-0005-0000-0000-00003E010000}"/>
    <cellStyle name="20 % - Akzent3 2 5 8" xfId="42142" xr:uid="{00000000-0005-0000-0000-00003E010000}"/>
    <cellStyle name="20 % - Akzent3 2 6" xfId="2266" xr:uid="{00000000-0005-0000-0000-000040010000}"/>
    <cellStyle name="20 % - Akzent3 2 6 2" xfId="5639" xr:uid="{00000000-0005-0000-0000-000040010000}"/>
    <cellStyle name="20 % - Akzent3 2 6 2 2" xfId="19090" xr:uid="{00000000-0005-0000-0000-000040010000}"/>
    <cellStyle name="20 % - Akzent3 2 6 2 3" xfId="32574" xr:uid="{00000000-0005-0000-0000-000040010000}"/>
    <cellStyle name="20 % - Akzent3 2 6 2 4" xfId="46065" xr:uid="{00000000-0005-0000-0000-000040010000}"/>
    <cellStyle name="20 % - Akzent3 2 6 3" xfId="8995" xr:uid="{00000000-0005-0000-0000-000040010000}"/>
    <cellStyle name="20 % - Akzent3 2 6 3 2" xfId="22446" xr:uid="{00000000-0005-0000-0000-000040010000}"/>
    <cellStyle name="20 % - Akzent3 2 6 3 3" xfId="35930" xr:uid="{00000000-0005-0000-0000-000040010000}"/>
    <cellStyle name="20 % - Akzent3 2 6 3 4" xfId="49421" xr:uid="{00000000-0005-0000-0000-000040010000}"/>
    <cellStyle name="20 % - Akzent3 2 6 4" xfId="12351" xr:uid="{00000000-0005-0000-0000-000040010000}"/>
    <cellStyle name="20 % - Akzent3 2 6 4 2" xfId="25802" xr:uid="{00000000-0005-0000-0000-000040010000}"/>
    <cellStyle name="20 % - Akzent3 2 6 4 3" xfId="39286" xr:uid="{00000000-0005-0000-0000-000040010000}"/>
    <cellStyle name="20 % - Akzent3 2 6 4 4" xfId="52777" xr:uid="{00000000-0005-0000-0000-000040010000}"/>
    <cellStyle name="20 % - Akzent3 2 6 5" xfId="15733" xr:uid="{00000000-0005-0000-0000-000040010000}"/>
    <cellStyle name="20 % - Akzent3 2 6 6" xfId="29217" xr:uid="{00000000-0005-0000-0000-000040010000}"/>
    <cellStyle name="20 % - Akzent3 2 6 7" xfId="42708" xr:uid="{00000000-0005-0000-0000-000040010000}"/>
    <cellStyle name="20 % - Akzent3 2 7" xfId="3383" xr:uid="{00000000-0005-0000-0000-000041010000}"/>
    <cellStyle name="20 % - Akzent3 2 7 2" xfId="6744" xr:uid="{00000000-0005-0000-0000-000041010000}"/>
    <cellStyle name="20 % - Akzent3 2 7 2 2" xfId="20195" xr:uid="{00000000-0005-0000-0000-000041010000}"/>
    <cellStyle name="20 % - Akzent3 2 7 2 3" xfId="33679" xr:uid="{00000000-0005-0000-0000-000041010000}"/>
    <cellStyle name="20 % - Akzent3 2 7 2 4" xfId="47170" xr:uid="{00000000-0005-0000-0000-000041010000}"/>
    <cellStyle name="20 % - Akzent3 2 7 3" xfId="10100" xr:uid="{00000000-0005-0000-0000-000041010000}"/>
    <cellStyle name="20 % - Akzent3 2 7 3 2" xfId="23551" xr:uid="{00000000-0005-0000-0000-000041010000}"/>
    <cellStyle name="20 % - Akzent3 2 7 3 3" xfId="37035" xr:uid="{00000000-0005-0000-0000-000041010000}"/>
    <cellStyle name="20 % - Akzent3 2 7 3 4" xfId="50526" xr:uid="{00000000-0005-0000-0000-000041010000}"/>
    <cellStyle name="20 % - Akzent3 2 7 4" xfId="13456" xr:uid="{00000000-0005-0000-0000-000041010000}"/>
    <cellStyle name="20 % - Akzent3 2 7 4 2" xfId="26907" xr:uid="{00000000-0005-0000-0000-000041010000}"/>
    <cellStyle name="20 % - Akzent3 2 7 4 3" xfId="40391" xr:uid="{00000000-0005-0000-0000-000041010000}"/>
    <cellStyle name="20 % - Akzent3 2 7 4 4" xfId="53882" xr:uid="{00000000-0005-0000-0000-000041010000}"/>
    <cellStyle name="20 % - Akzent3 2 7 5" xfId="16838" xr:uid="{00000000-0005-0000-0000-000041010000}"/>
    <cellStyle name="20 % - Akzent3 2 7 6" xfId="30322" xr:uid="{00000000-0005-0000-0000-000041010000}"/>
    <cellStyle name="20 % - Akzent3 2 7 7" xfId="43813" xr:uid="{00000000-0005-0000-0000-000041010000}"/>
    <cellStyle name="20 % - Akzent3 2 8" xfId="3891" xr:uid="{00000000-0005-0000-0000-000042010000}"/>
    <cellStyle name="20 % - Akzent3 2 8 2" xfId="7252" xr:uid="{00000000-0005-0000-0000-000042010000}"/>
    <cellStyle name="20 % - Akzent3 2 8 2 2" xfId="20703" xr:uid="{00000000-0005-0000-0000-000042010000}"/>
    <cellStyle name="20 % - Akzent3 2 8 2 3" xfId="34187" xr:uid="{00000000-0005-0000-0000-000042010000}"/>
    <cellStyle name="20 % - Akzent3 2 8 2 4" xfId="47678" xr:uid="{00000000-0005-0000-0000-000042010000}"/>
    <cellStyle name="20 % - Akzent3 2 8 3" xfId="10608" xr:uid="{00000000-0005-0000-0000-000042010000}"/>
    <cellStyle name="20 % - Akzent3 2 8 3 2" xfId="24059" xr:uid="{00000000-0005-0000-0000-000042010000}"/>
    <cellStyle name="20 % - Akzent3 2 8 3 3" xfId="37543" xr:uid="{00000000-0005-0000-0000-000042010000}"/>
    <cellStyle name="20 % - Akzent3 2 8 3 4" xfId="51034" xr:uid="{00000000-0005-0000-0000-000042010000}"/>
    <cellStyle name="20 % - Akzent3 2 8 4" xfId="13964" xr:uid="{00000000-0005-0000-0000-000042010000}"/>
    <cellStyle name="20 % - Akzent3 2 8 4 2" xfId="27415" xr:uid="{00000000-0005-0000-0000-000042010000}"/>
    <cellStyle name="20 % - Akzent3 2 8 4 3" xfId="40899" xr:uid="{00000000-0005-0000-0000-000042010000}"/>
    <cellStyle name="20 % - Akzent3 2 8 4 4" xfId="54390" xr:uid="{00000000-0005-0000-0000-000042010000}"/>
    <cellStyle name="20 % - Akzent3 2 8 5" xfId="17346" xr:uid="{00000000-0005-0000-0000-000042010000}"/>
    <cellStyle name="20 % - Akzent3 2 8 6" xfId="30830" xr:uid="{00000000-0005-0000-0000-000042010000}"/>
    <cellStyle name="20 % - Akzent3 2 8 7" xfId="44321" xr:uid="{00000000-0005-0000-0000-000042010000}"/>
    <cellStyle name="20 % - Akzent3 2 9" xfId="3963" xr:uid="{00000000-0005-0000-0000-000043010000}"/>
    <cellStyle name="20 % - Akzent3 2 9 2" xfId="7320" xr:uid="{00000000-0005-0000-0000-000043010000}"/>
    <cellStyle name="20 % - Akzent3 2 9 2 2" xfId="20771" xr:uid="{00000000-0005-0000-0000-000043010000}"/>
    <cellStyle name="20 % - Akzent3 2 9 2 3" xfId="34255" xr:uid="{00000000-0005-0000-0000-000043010000}"/>
    <cellStyle name="20 % - Akzent3 2 9 2 4" xfId="47746" xr:uid="{00000000-0005-0000-0000-000043010000}"/>
    <cellStyle name="20 % - Akzent3 2 9 3" xfId="10676" xr:uid="{00000000-0005-0000-0000-000043010000}"/>
    <cellStyle name="20 % - Akzent3 2 9 3 2" xfId="24127" xr:uid="{00000000-0005-0000-0000-000043010000}"/>
    <cellStyle name="20 % - Akzent3 2 9 3 3" xfId="37611" xr:uid="{00000000-0005-0000-0000-000043010000}"/>
    <cellStyle name="20 % - Akzent3 2 9 3 4" xfId="51102" xr:uid="{00000000-0005-0000-0000-000043010000}"/>
    <cellStyle name="20 % - Akzent3 2 9 4" xfId="14032" xr:uid="{00000000-0005-0000-0000-000043010000}"/>
    <cellStyle name="20 % - Akzent3 2 9 4 2" xfId="27483" xr:uid="{00000000-0005-0000-0000-000043010000}"/>
    <cellStyle name="20 % - Akzent3 2 9 4 3" xfId="40967" xr:uid="{00000000-0005-0000-0000-000043010000}"/>
    <cellStyle name="20 % - Akzent3 2 9 4 4" xfId="54458" xr:uid="{00000000-0005-0000-0000-000043010000}"/>
    <cellStyle name="20 % - Akzent3 2 9 5" xfId="17414" xr:uid="{00000000-0005-0000-0000-000043010000}"/>
    <cellStyle name="20 % - Akzent3 2 9 6" xfId="30898" xr:uid="{00000000-0005-0000-0000-000043010000}"/>
    <cellStyle name="20 % - Akzent3 2 9 7" xfId="44389" xr:uid="{00000000-0005-0000-0000-000043010000}"/>
    <cellStyle name="20 % - Akzent3 20" xfId="41466" xr:uid="{00000000-0005-0000-0000-000047A40000}"/>
    <cellStyle name="20 % - Akzent3 3" xfId="1156" xr:uid="{00000000-0005-0000-0000-000044010000}"/>
    <cellStyle name="20 % - Akzent3 3 10" xfId="11240" xr:uid="{00000000-0005-0000-0000-000044010000}"/>
    <cellStyle name="20 % - Akzent3 3 10 2" xfId="24691" xr:uid="{00000000-0005-0000-0000-000044010000}"/>
    <cellStyle name="20 % - Akzent3 3 10 3" xfId="38175" xr:uid="{00000000-0005-0000-0000-000044010000}"/>
    <cellStyle name="20 % - Akzent3 3 10 4" xfId="51666" xr:uid="{00000000-0005-0000-0000-000044010000}"/>
    <cellStyle name="20 % - Akzent3 3 11" xfId="14621" xr:uid="{00000000-0005-0000-0000-000044010000}"/>
    <cellStyle name="20 % - Akzent3 3 12" xfId="28104" xr:uid="{00000000-0005-0000-0000-000044010000}"/>
    <cellStyle name="20 % - Akzent3 3 13" xfId="41595" xr:uid="{00000000-0005-0000-0000-000044010000}"/>
    <cellStyle name="20 % - Akzent3 3 2" xfId="1250" xr:uid="{00000000-0005-0000-0000-000045010000}"/>
    <cellStyle name="20 % - Akzent3 3 2 10" xfId="14723" xr:uid="{00000000-0005-0000-0000-000045010000}"/>
    <cellStyle name="20 % - Akzent3 3 2 11" xfId="28206" xr:uid="{00000000-0005-0000-0000-000045010000}"/>
    <cellStyle name="20 % - Akzent3 3 2 12" xfId="41697" xr:uid="{00000000-0005-0000-0000-000045010000}"/>
    <cellStyle name="20 % - Akzent3 3 2 2" xfId="1488" xr:uid="{00000000-0005-0000-0000-000046010000}"/>
    <cellStyle name="20 % - Akzent3 3 2 2 10" xfId="28456" xr:uid="{00000000-0005-0000-0000-000046010000}"/>
    <cellStyle name="20 % - Akzent3 3 2 2 11" xfId="41947" xr:uid="{00000000-0005-0000-0000-000046010000}"/>
    <cellStyle name="20 % - Akzent3 3 2 2 2" xfId="2064" xr:uid="{00000000-0005-0000-0000-000047010000}"/>
    <cellStyle name="20 % - Akzent3 3 2 2 2 2" xfId="3205" xr:uid="{00000000-0005-0000-0000-000048010000}"/>
    <cellStyle name="20 % - Akzent3 3 2 2 2 2 2" xfId="6566" xr:uid="{00000000-0005-0000-0000-000048010000}"/>
    <cellStyle name="20 % - Akzent3 3 2 2 2 2 2 2" xfId="20017" xr:uid="{00000000-0005-0000-0000-000048010000}"/>
    <cellStyle name="20 % - Akzent3 3 2 2 2 2 2 3" xfId="33501" xr:uid="{00000000-0005-0000-0000-000048010000}"/>
    <cellStyle name="20 % - Akzent3 3 2 2 2 2 2 4" xfId="46992" xr:uid="{00000000-0005-0000-0000-000048010000}"/>
    <cellStyle name="20 % - Akzent3 3 2 2 2 2 3" xfId="9922" xr:uid="{00000000-0005-0000-0000-000048010000}"/>
    <cellStyle name="20 % - Akzent3 3 2 2 2 2 3 2" xfId="23373" xr:uid="{00000000-0005-0000-0000-000048010000}"/>
    <cellStyle name="20 % - Akzent3 3 2 2 2 2 3 3" xfId="36857" xr:uid="{00000000-0005-0000-0000-000048010000}"/>
    <cellStyle name="20 % - Akzent3 3 2 2 2 2 3 4" xfId="50348" xr:uid="{00000000-0005-0000-0000-000048010000}"/>
    <cellStyle name="20 % - Akzent3 3 2 2 2 2 4" xfId="13278" xr:uid="{00000000-0005-0000-0000-000048010000}"/>
    <cellStyle name="20 % - Akzent3 3 2 2 2 2 4 2" xfId="26729" xr:uid="{00000000-0005-0000-0000-000048010000}"/>
    <cellStyle name="20 % - Akzent3 3 2 2 2 2 4 3" xfId="40213" xr:uid="{00000000-0005-0000-0000-000048010000}"/>
    <cellStyle name="20 % - Akzent3 3 2 2 2 2 4 4" xfId="53704" xr:uid="{00000000-0005-0000-0000-000048010000}"/>
    <cellStyle name="20 % - Akzent3 3 2 2 2 2 5" xfId="16660" xr:uid="{00000000-0005-0000-0000-000048010000}"/>
    <cellStyle name="20 % - Akzent3 3 2 2 2 2 6" xfId="30144" xr:uid="{00000000-0005-0000-0000-000048010000}"/>
    <cellStyle name="20 % - Akzent3 3 2 2 2 2 7" xfId="43635" xr:uid="{00000000-0005-0000-0000-000048010000}"/>
    <cellStyle name="20 % - Akzent3 3 2 2 2 3" xfId="5439" xr:uid="{00000000-0005-0000-0000-000047010000}"/>
    <cellStyle name="20 % - Akzent3 3 2 2 2 3 2" xfId="18890" xr:uid="{00000000-0005-0000-0000-000047010000}"/>
    <cellStyle name="20 % - Akzent3 3 2 2 2 3 3" xfId="32374" xr:uid="{00000000-0005-0000-0000-000047010000}"/>
    <cellStyle name="20 % - Akzent3 3 2 2 2 3 4" xfId="45865" xr:uid="{00000000-0005-0000-0000-000047010000}"/>
    <cellStyle name="20 % - Akzent3 3 2 2 2 4" xfId="8795" xr:uid="{00000000-0005-0000-0000-000047010000}"/>
    <cellStyle name="20 % - Akzent3 3 2 2 2 4 2" xfId="22246" xr:uid="{00000000-0005-0000-0000-000047010000}"/>
    <cellStyle name="20 % - Akzent3 3 2 2 2 4 3" xfId="35730" xr:uid="{00000000-0005-0000-0000-000047010000}"/>
    <cellStyle name="20 % - Akzent3 3 2 2 2 4 4" xfId="49221" xr:uid="{00000000-0005-0000-0000-000047010000}"/>
    <cellStyle name="20 % - Akzent3 3 2 2 2 5" xfId="12151" xr:uid="{00000000-0005-0000-0000-000047010000}"/>
    <cellStyle name="20 % - Akzent3 3 2 2 2 5 2" xfId="25602" xr:uid="{00000000-0005-0000-0000-000047010000}"/>
    <cellStyle name="20 % - Akzent3 3 2 2 2 5 3" xfId="39086" xr:uid="{00000000-0005-0000-0000-000047010000}"/>
    <cellStyle name="20 % - Akzent3 3 2 2 2 5 4" xfId="52577" xr:uid="{00000000-0005-0000-0000-000047010000}"/>
    <cellStyle name="20 % - Akzent3 3 2 2 2 6" xfId="15533" xr:uid="{00000000-0005-0000-0000-000047010000}"/>
    <cellStyle name="20 % - Akzent3 3 2 2 2 7" xfId="29017" xr:uid="{00000000-0005-0000-0000-000047010000}"/>
    <cellStyle name="20 % - Akzent3 3 2 2 2 8" xfId="42508" xr:uid="{00000000-0005-0000-0000-000047010000}"/>
    <cellStyle name="20 % - Akzent3 3 2 2 3" xfId="2645" xr:uid="{00000000-0005-0000-0000-000049010000}"/>
    <cellStyle name="20 % - Akzent3 3 2 2 3 2" xfId="6006" xr:uid="{00000000-0005-0000-0000-000049010000}"/>
    <cellStyle name="20 % - Akzent3 3 2 2 3 2 2" xfId="19457" xr:uid="{00000000-0005-0000-0000-000049010000}"/>
    <cellStyle name="20 % - Akzent3 3 2 2 3 2 3" xfId="32941" xr:uid="{00000000-0005-0000-0000-000049010000}"/>
    <cellStyle name="20 % - Akzent3 3 2 2 3 2 4" xfId="46432" xr:uid="{00000000-0005-0000-0000-000049010000}"/>
    <cellStyle name="20 % - Akzent3 3 2 2 3 3" xfId="9362" xr:uid="{00000000-0005-0000-0000-000049010000}"/>
    <cellStyle name="20 % - Akzent3 3 2 2 3 3 2" xfId="22813" xr:uid="{00000000-0005-0000-0000-000049010000}"/>
    <cellStyle name="20 % - Akzent3 3 2 2 3 3 3" xfId="36297" xr:uid="{00000000-0005-0000-0000-000049010000}"/>
    <cellStyle name="20 % - Akzent3 3 2 2 3 3 4" xfId="49788" xr:uid="{00000000-0005-0000-0000-000049010000}"/>
    <cellStyle name="20 % - Akzent3 3 2 2 3 4" xfId="12718" xr:uid="{00000000-0005-0000-0000-000049010000}"/>
    <cellStyle name="20 % - Akzent3 3 2 2 3 4 2" xfId="26169" xr:uid="{00000000-0005-0000-0000-000049010000}"/>
    <cellStyle name="20 % - Akzent3 3 2 2 3 4 3" xfId="39653" xr:uid="{00000000-0005-0000-0000-000049010000}"/>
    <cellStyle name="20 % - Akzent3 3 2 2 3 4 4" xfId="53144" xr:uid="{00000000-0005-0000-0000-000049010000}"/>
    <cellStyle name="20 % - Akzent3 3 2 2 3 5" xfId="16100" xr:uid="{00000000-0005-0000-0000-000049010000}"/>
    <cellStyle name="20 % - Akzent3 3 2 2 3 6" xfId="29584" xr:uid="{00000000-0005-0000-0000-000049010000}"/>
    <cellStyle name="20 % - Akzent3 3 2 2 3 7" xfId="43075" xr:uid="{00000000-0005-0000-0000-000049010000}"/>
    <cellStyle name="20 % - Akzent3 3 2 2 4" xfId="3750" xr:uid="{00000000-0005-0000-0000-00004A010000}"/>
    <cellStyle name="20 % - Akzent3 3 2 2 4 2" xfId="7111" xr:uid="{00000000-0005-0000-0000-00004A010000}"/>
    <cellStyle name="20 % - Akzent3 3 2 2 4 2 2" xfId="20562" xr:uid="{00000000-0005-0000-0000-00004A010000}"/>
    <cellStyle name="20 % - Akzent3 3 2 2 4 2 3" xfId="34046" xr:uid="{00000000-0005-0000-0000-00004A010000}"/>
    <cellStyle name="20 % - Akzent3 3 2 2 4 2 4" xfId="47537" xr:uid="{00000000-0005-0000-0000-00004A010000}"/>
    <cellStyle name="20 % - Akzent3 3 2 2 4 3" xfId="10467" xr:uid="{00000000-0005-0000-0000-00004A010000}"/>
    <cellStyle name="20 % - Akzent3 3 2 2 4 3 2" xfId="23918" xr:uid="{00000000-0005-0000-0000-00004A010000}"/>
    <cellStyle name="20 % - Akzent3 3 2 2 4 3 3" xfId="37402" xr:uid="{00000000-0005-0000-0000-00004A010000}"/>
    <cellStyle name="20 % - Akzent3 3 2 2 4 3 4" xfId="50893" xr:uid="{00000000-0005-0000-0000-00004A010000}"/>
    <cellStyle name="20 % - Akzent3 3 2 2 4 4" xfId="13823" xr:uid="{00000000-0005-0000-0000-00004A010000}"/>
    <cellStyle name="20 % - Akzent3 3 2 2 4 4 2" xfId="27274" xr:uid="{00000000-0005-0000-0000-00004A010000}"/>
    <cellStyle name="20 % - Akzent3 3 2 2 4 4 3" xfId="40758" xr:uid="{00000000-0005-0000-0000-00004A010000}"/>
    <cellStyle name="20 % - Akzent3 3 2 2 4 4 4" xfId="54249" xr:uid="{00000000-0005-0000-0000-00004A010000}"/>
    <cellStyle name="20 % - Akzent3 3 2 2 4 5" xfId="17205" xr:uid="{00000000-0005-0000-0000-00004A010000}"/>
    <cellStyle name="20 % - Akzent3 3 2 2 4 6" xfId="30689" xr:uid="{00000000-0005-0000-0000-00004A010000}"/>
    <cellStyle name="20 % - Akzent3 3 2 2 4 7" xfId="44180" xr:uid="{00000000-0005-0000-0000-00004A010000}"/>
    <cellStyle name="20 % - Akzent3 3 2 2 5" xfId="4330" xr:uid="{00000000-0005-0000-0000-00004B010000}"/>
    <cellStyle name="20 % - Akzent3 3 2 2 5 2" xfId="7687" xr:uid="{00000000-0005-0000-0000-00004B010000}"/>
    <cellStyle name="20 % - Akzent3 3 2 2 5 2 2" xfId="21138" xr:uid="{00000000-0005-0000-0000-00004B010000}"/>
    <cellStyle name="20 % - Akzent3 3 2 2 5 2 3" xfId="34622" xr:uid="{00000000-0005-0000-0000-00004B010000}"/>
    <cellStyle name="20 % - Akzent3 3 2 2 5 2 4" xfId="48113" xr:uid="{00000000-0005-0000-0000-00004B010000}"/>
    <cellStyle name="20 % - Akzent3 3 2 2 5 3" xfId="11043" xr:uid="{00000000-0005-0000-0000-00004B010000}"/>
    <cellStyle name="20 % - Akzent3 3 2 2 5 3 2" xfId="24494" xr:uid="{00000000-0005-0000-0000-00004B010000}"/>
    <cellStyle name="20 % - Akzent3 3 2 2 5 3 3" xfId="37978" xr:uid="{00000000-0005-0000-0000-00004B010000}"/>
    <cellStyle name="20 % - Akzent3 3 2 2 5 3 4" xfId="51469" xr:uid="{00000000-0005-0000-0000-00004B010000}"/>
    <cellStyle name="20 % - Akzent3 3 2 2 5 4" xfId="14399" xr:uid="{00000000-0005-0000-0000-00004B010000}"/>
    <cellStyle name="20 % - Akzent3 3 2 2 5 4 2" xfId="27850" xr:uid="{00000000-0005-0000-0000-00004B010000}"/>
    <cellStyle name="20 % - Akzent3 3 2 2 5 4 3" xfId="41334" xr:uid="{00000000-0005-0000-0000-00004B010000}"/>
    <cellStyle name="20 % - Akzent3 3 2 2 5 4 4" xfId="54825" xr:uid="{00000000-0005-0000-0000-00004B010000}"/>
    <cellStyle name="20 % - Akzent3 3 2 2 5 5" xfId="17781" xr:uid="{00000000-0005-0000-0000-00004B010000}"/>
    <cellStyle name="20 % - Akzent3 3 2 2 5 6" xfId="31265" xr:uid="{00000000-0005-0000-0000-00004B010000}"/>
    <cellStyle name="20 % - Akzent3 3 2 2 5 7" xfId="44756" xr:uid="{00000000-0005-0000-0000-00004B010000}"/>
    <cellStyle name="20 % - Akzent3 3 2 2 6" xfId="4880" xr:uid="{00000000-0005-0000-0000-000046010000}"/>
    <cellStyle name="20 % - Akzent3 3 2 2 6 2" xfId="18331" xr:uid="{00000000-0005-0000-0000-000046010000}"/>
    <cellStyle name="20 % - Akzent3 3 2 2 6 3" xfId="31815" xr:uid="{00000000-0005-0000-0000-000046010000}"/>
    <cellStyle name="20 % - Akzent3 3 2 2 6 4" xfId="45306" xr:uid="{00000000-0005-0000-0000-000046010000}"/>
    <cellStyle name="20 % - Akzent3 3 2 2 7" xfId="8236" xr:uid="{00000000-0005-0000-0000-000046010000}"/>
    <cellStyle name="20 % - Akzent3 3 2 2 7 2" xfId="21687" xr:uid="{00000000-0005-0000-0000-000046010000}"/>
    <cellStyle name="20 % - Akzent3 3 2 2 7 3" xfId="35171" xr:uid="{00000000-0005-0000-0000-000046010000}"/>
    <cellStyle name="20 % - Akzent3 3 2 2 7 4" xfId="48662" xr:uid="{00000000-0005-0000-0000-000046010000}"/>
    <cellStyle name="20 % - Akzent3 3 2 2 8" xfId="11592" xr:uid="{00000000-0005-0000-0000-000046010000}"/>
    <cellStyle name="20 % - Akzent3 3 2 2 8 2" xfId="25043" xr:uid="{00000000-0005-0000-0000-000046010000}"/>
    <cellStyle name="20 % - Akzent3 3 2 2 8 3" xfId="38527" xr:uid="{00000000-0005-0000-0000-000046010000}"/>
    <cellStyle name="20 % - Akzent3 3 2 2 8 4" xfId="52018" xr:uid="{00000000-0005-0000-0000-000046010000}"/>
    <cellStyle name="20 % - Akzent3 3 2 2 9" xfId="14973" xr:uid="{00000000-0005-0000-0000-000046010000}"/>
    <cellStyle name="20 % - Akzent3 3 2 3" xfId="1815" xr:uid="{00000000-0005-0000-0000-00004C010000}"/>
    <cellStyle name="20 % - Akzent3 3 2 3 2" xfId="2955" xr:uid="{00000000-0005-0000-0000-00004D010000}"/>
    <cellStyle name="20 % - Akzent3 3 2 3 2 2" xfId="6316" xr:uid="{00000000-0005-0000-0000-00004D010000}"/>
    <cellStyle name="20 % - Akzent3 3 2 3 2 2 2" xfId="19767" xr:uid="{00000000-0005-0000-0000-00004D010000}"/>
    <cellStyle name="20 % - Akzent3 3 2 3 2 2 3" xfId="33251" xr:uid="{00000000-0005-0000-0000-00004D010000}"/>
    <cellStyle name="20 % - Akzent3 3 2 3 2 2 4" xfId="46742" xr:uid="{00000000-0005-0000-0000-00004D010000}"/>
    <cellStyle name="20 % - Akzent3 3 2 3 2 3" xfId="9672" xr:uid="{00000000-0005-0000-0000-00004D010000}"/>
    <cellStyle name="20 % - Akzent3 3 2 3 2 3 2" xfId="23123" xr:uid="{00000000-0005-0000-0000-00004D010000}"/>
    <cellStyle name="20 % - Akzent3 3 2 3 2 3 3" xfId="36607" xr:uid="{00000000-0005-0000-0000-00004D010000}"/>
    <cellStyle name="20 % - Akzent3 3 2 3 2 3 4" xfId="50098" xr:uid="{00000000-0005-0000-0000-00004D010000}"/>
    <cellStyle name="20 % - Akzent3 3 2 3 2 4" xfId="13028" xr:uid="{00000000-0005-0000-0000-00004D010000}"/>
    <cellStyle name="20 % - Akzent3 3 2 3 2 4 2" xfId="26479" xr:uid="{00000000-0005-0000-0000-00004D010000}"/>
    <cellStyle name="20 % - Akzent3 3 2 3 2 4 3" xfId="39963" xr:uid="{00000000-0005-0000-0000-00004D010000}"/>
    <cellStyle name="20 % - Akzent3 3 2 3 2 4 4" xfId="53454" xr:uid="{00000000-0005-0000-0000-00004D010000}"/>
    <cellStyle name="20 % - Akzent3 3 2 3 2 5" xfId="16410" xr:uid="{00000000-0005-0000-0000-00004D010000}"/>
    <cellStyle name="20 % - Akzent3 3 2 3 2 6" xfId="29894" xr:uid="{00000000-0005-0000-0000-00004D010000}"/>
    <cellStyle name="20 % - Akzent3 3 2 3 2 7" xfId="43385" xr:uid="{00000000-0005-0000-0000-00004D010000}"/>
    <cellStyle name="20 % - Akzent3 3 2 3 3" xfId="5189" xr:uid="{00000000-0005-0000-0000-00004C010000}"/>
    <cellStyle name="20 % - Akzent3 3 2 3 3 2" xfId="18640" xr:uid="{00000000-0005-0000-0000-00004C010000}"/>
    <cellStyle name="20 % - Akzent3 3 2 3 3 3" xfId="32124" xr:uid="{00000000-0005-0000-0000-00004C010000}"/>
    <cellStyle name="20 % - Akzent3 3 2 3 3 4" xfId="45615" xr:uid="{00000000-0005-0000-0000-00004C010000}"/>
    <cellStyle name="20 % - Akzent3 3 2 3 4" xfId="8545" xr:uid="{00000000-0005-0000-0000-00004C010000}"/>
    <cellStyle name="20 % - Akzent3 3 2 3 4 2" xfId="21996" xr:uid="{00000000-0005-0000-0000-00004C010000}"/>
    <cellStyle name="20 % - Akzent3 3 2 3 4 3" xfId="35480" xr:uid="{00000000-0005-0000-0000-00004C010000}"/>
    <cellStyle name="20 % - Akzent3 3 2 3 4 4" xfId="48971" xr:uid="{00000000-0005-0000-0000-00004C010000}"/>
    <cellStyle name="20 % - Akzent3 3 2 3 5" xfId="11901" xr:uid="{00000000-0005-0000-0000-00004C010000}"/>
    <cellStyle name="20 % - Akzent3 3 2 3 5 2" xfId="25352" xr:uid="{00000000-0005-0000-0000-00004C010000}"/>
    <cellStyle name="20 % - Akzent3 3 2 3 5 3" xfId="38836" xr:uid="{00000000-0005-0000-0000-00004C010000}"/>
    <cellStyle name="20 % - Akzent3 3 2 3 5 4" xfId="52327" xr:uid="{00000000-0005-0000-0000-00004C010000}"/>
    <cellStyle name="20 % - Akzent3 3 2 3 6" xfId="15283" xr:uid="{00000000-0005-0000-0000-00004C010000}"/>
    <cellStyle name="20 % - Akzent3 3 2 3 7" xfId="28767" xr:uid="{00000000-0005-0000-0000-00004C010000}"/>
    <cellStyle name="20 % - Akzent3 3 2 3 8" xfId="42258" xr:uid="{00000000-0005-0000-0000-00004C010000}"/>
    <cellStyle name="20 % - Akzent3 3 2 4" xfId="2394" xr:uid="{00000000-0005-0000-0000-00004E010000}"/>
    <cellStyle name="20 % - Akzent3 3 2 4 2" xfId="5756" xr:uid="{00000000-0005-0000-0000-00004E010000}"/>
    <cellStyle name="20 % - Akzent3 3 2 4 2 2" xfId="19207" xr:uid="{00000000-0005-0000-0000-00004E010000}"/>
    <cellStyle name="20 % - Akzent3 3 2 4 2 3" xfId="32691" xr:uid="{00000000-0005-0000-0000-00004E010000}"/>
    <cellStyle name="20 % - Akzent3 3 2 4 2 4" xfId="46182" xr:uid="{00000000-0005-0000-0000-00004E010000}"/>
    <cellStyle name="20 % - Akzent3 3 2 4 3" xfId="9112" xr:uid="{00000000-0005-0000-0000-00004E010000}"/>
    <cellStyle name="20 % - Akzent3 3 2 4 3 2" xfId="22563" xr:uid="{00000000-0005-0000-0000-00004E010000}"/>
    <cellStyle name="20 % - Akzent3 3 2 4 3 3" xfId="36047" xr:uid="{00000000-0005-0000-0000-00004E010000}"/>
    <cellStyle name="20 % - Akzent3 3 2 4 3 4" xfId="49538" xr:uid="{00000000-0005-0000-0000-00004E010000}"/>
    <cellStyle name="20 % - Akzent3 3 2 4 4" xfId="12468" xr:uid="{00000000-0005-0000-0000-00004E010000}"/>
    <cellStyle name="20 % - Akzent3 3 2 4 4 2" xfId="25919" xr:uid="{00000000-0005-0000-0000-00004E010000}"/>
    <cellStyle name="20 % - Akzent3 3 2 4 4 3" xfId="39403" xr:uid="{00000000-0005-0000-0000-00004E010000}"/>
    <cellStyle name="20 % - Akzent3 3 2 4 4 4" xfId="52894" xr:uid="{00000000-0005-0000-0000-00004E010000}"/>
    <cellStyle name="20 % - Akzent3 3 2 4 5" xfId="15850" xr:uid="{00000000-0005-0000-0000-00004E010000}"/>
    <cellStyle name="20 % - Akzent3 3 2 4 6" xfId="29334" xr:uid="{00000000-0005-0000-0000-00004E010000}"/>
    <cellStyle name="20 % - Akzent3 3 2 4 7" xfId="42825" xr:uid="{00000000-0005-0000-0000-00004E010000}"/>
    <cellStyle name="20 % - Akzent3 3 2 5" xfId="3500" xr:uid="{00000000-0005-0000-0000-00004F010000}"/>
    <cellStyle name="20 % - Akzent3 3 2 5 2" xfId="6861" xr:uid="{00000000-0005-0000-0000-00004F010000}"/>
    <cellStyle name="20 % - Akzent3 3 2 5 2 2" xfId="20312" xr:uid="{00000000-0005-0000-0000-00004F010000}"/>
    <cellStyle name="20 % - Akzent3 3 2 5 2 3" xfId="33796" xr:uid="{00000000-0005-0000-0000-00004F010000}"/>
    <cellStyle name="20 % - Akzent3 3 2 5 2 4" xfId="47287" xr:uid="{00000000-0005-0000-0000-00004F010000}"/>
    <cellStyle name="20 % - Akzent3 3 2 5 3" xfId="10217" xr:uid="{00000000-0005-0000-0000-00004F010000}"/>
    <cellStyle name="20 % - Akzent3 3 2 5 3 2" xfId="23668" xr:uid="{00000000-0005-0000-0000-00004F010000}"/>
    <cellStyle name="20 % - Akzent3 3 2 5 3 3" xfId="37152" xr:uid="{00000000-0005-0000-0000-00004F010000}"/>
    <cellStyle name="20 % - Akzent3 3 2 5 3 4" xfId="50643" xr:uid="{00000000-0005-0000-0000-00004F010000}"/>
    <cellStyle name="20 % - Akzent3 3 2 5 4" xfId="13573" xr:uid="{00000000-0005-0000-0000-00004F010000}"/>
    <cellStyle name="20 % - Akzent3 3 2 5 4 2" xfId="27024" xr:uid="{00000000-0005-0000-0000-00004F010000}"/>
    <cellStyle name="20 % - Akzent3 3 2 5 4 3" xfId="40508" xr:uid="{00000000-0005-0000-0000-00004F010000}"/>
    <cellStyle name="20 % - Akzent3 3 2 5 4 4" xfId="53999" xr:uid="{00000000-0005-0000-0000-00004F010000}"/>
    <cellStyle name="20 % - Akzent3 3 2 5 5" xfId="16955" xr:uid="{00000000-0005-0000-0000-00004F010000}"/>
    <cellStyle name="20 % - Akzent3 3 2 5 6" xfId="30439" xr:uid="{00000000-0005-0000-0000-00004F010000}"/>
    <cellStyle name="20 % - Akzent3 3 2 5 7" xfId="43930" xr:uid="{00000000-0005-0000-0000-00004F010000}"/>
    <cellStyle name="20 % - Akzent3 3 2 6" xfId="4080" xr:uid="{00000000-0005-0000-0000-000050010000}"/>
    <cellStyle name="20 % - Akzent3 3 2 6 2" xfId="7437" xr:uid="{00000000-0005-0000-0000-000050010000}"/>
    <cellStyle name="20 % - Akzent3 3 2 6 2 2" xfId="20888" xr:uid="{00000000-0005-0000-0000-000050010000}"/>
    <cellStyle name="20 % - Akzent3 3 2 6 2 3" xfId="34372" xr:uid="{00000000-0005-0000-0000-000050010000}"/>
    <cellStyle name="20 % - Akzent3 3 2 6 2 4" xfId="47863" xr:uid="{00000000-0005-0000-0000-000050010000}"/>
    <cellStyle name="20 % - Akzent3 3 2 6 3" xfId="10793" xr:uid="{00000000-0005-0000-0000-000050010000}"/>
    <cellStyle name="20 % - Akzent3 3 2 6 3 2" xfId="24244" xr:uid="{00000000-0005-0000-0000-000050010000}"/>
    <cellStyle name="20 % - Akzent3 3 2 6 3 3" xfId="37728" xr:uid="{00000000-0005-0000-0000-000050010000}"/>
    <cellStyle name="20 % - Akzent3 3 2 6 3 4" xfId="51219" xr:uid="{00000000-0005-0000-0000-000050010000}"/>
    <cellStyle name="20 % - Akzent3 3 2 6 4" xfId="14149" xr:uid="{00000000-0005-0000-0000-000050010000}"/>
    <cellStyle name="20 % - Akzent3 3 2 6 4 2" xfId="27600" xr:uid="{00000000-0005-0000-0000-000050010000}"/>
    <cellStyle name="20 % - Akzent3 3 2 6 4 3" xfId="41084" xr:uid="{00000000-0005-0000-0000-000050010000}"/>
    <cellStyle name="20 % - Akzent3 3 2 6 4 4" xfId="54575" xr:uid="{00000000-0005-0000-0000-000050010000}"/>
    <cellStyle name="20 % - Akzent3 3 2 6 5" xfId="17531" xr:uid="{00000000-0005-0000-0000-000050010000}"/>
    <cellStyle name="20 % - Akzent3 3 2 6 6" xfId="31015" xr:uid="{00000000-0005-0000-0000-000050010000}"/>
    <cellStyle name="20 % - Akzent3 3 2 6 7" xfId="44506" xr:uid="{00000000-0005-0000-0000-000050010000}"/>
    <cellStyle name="20 % - Akzent3 3 2 7" xfId="4630" xr:uid="{00000000-0005-0000-0000-000045010000}"/>
    <cellStyle name="20 % - Akzent3 3 2 7 2" xfId="18081" xr:uid="{00000000-0005-0000-0000-000045010000}"/>
    <cellStyle name="20 % - Akzent3 3 2 7 3" xfId="31565" xr:uid="{00000000-0005-0000-0000-000045010000}"/>
    <cellStyle name="20 % - Akzent3 3 2 7 4" xfId="45056" xr:uid="{00000000-0005-0000-0000-000045010000}"/>
    <cellStyle name="20 % - Akzent3 3 2 8" xfId="7986" xr:uid="{00000000-0005-0000-0000-000045010000}"/>
    <cellStyle name="20 % - Akzent3 3 2 8 2" xfId="21437" xr:uid="{00000000-0005-0000-0000-000045010000}"/>
    <cellStyle name="20 % - Akzent3 3 2 8 3" xfId="34921" xr:uid="{00000000-0005-0000-0000-000045010000}"/>
    <cellStyle name="20 % - Akzent3 3 2 8 4" xfId="48412" xr:uid="{00000000-0005-0000-0000-000045010000}"/>
    <cellStyle name="20 % - Akzent3 3 2 9" xfId="11342" xr:uid="{00000000-0005-0000-0000-000045010000}"/>
    <cellStyle name="20 % - Akzent3 3 2 9 2" xfId="24793" xr:uid="{00000000-0005-0000-0000-000045010000}"/>
    <cellStyle name="20 % - Akzent3 3 2 9 3" xfId="38277" xr:uid="{00000000-0005-0000-0000-000045010000}"/>
    <cellStyle name="20 % - Akzent3 3 2 9 4" xfId="51768" xr:uid="{00000000-0005-0000-0000-000045010000}"/>
    <cellStyle name="20 % - Akzent3 3 3" xfId="1390" xr:uid="{00000000-0005-0000-0000-000051010000}"/>
    <cellStyle name="20 % - Akzent3 3 3 10" xfId="28355" xr:uid="{00000000-0005-0000-0000-000051010000}"/>
    <cellStyle name="20 % - Akzent3 3 3 11" xfId="41846" xr:uid="{00000000-0005-0000-0000-000051010000}"/>
    <cellStyle name="20 % - Akzent3 3 3 2" xfId="1964" xr:uid="{00000000-0005-0000-0000-000052010000}"/>
    <cellStyle name="20 % - Akzent3 3 3 2 2" xfId="3104" xr:uid="{00000000-0005-0000-0000-000053010000}"/>
    <cellStyle name="20 % - Akzent3 3 3 2 2 2" xfId="6465" xr:uid="{00000000-0005-0000-0000-000053010000}"/>
    <cellStyle name="20 % - Akzent3 3 3 2 2 2 2" xfId="19916" xr:uid="{00000000-0005-0000-0000-000053010000}"/>
    <cellStyle name="20 % - Akzent3 3 3 2 2 2 3" xfId="33400" xr:uid="{00000000-0005-0000-0000-000053010000}"/>
    <cellStyle name="20 % - Akzent3 3 3 2 2 2 4" xfId="46891" xr:uid="{00000000-0005-0000-0000-000053010000}"/>
    <cellStyle name="20 % - Akzent3 3 3 2 2 3" xfId="9821" xr:uid="{00000000-0005-0000-0000-000053010000}"/>
    <cellStyle name="20 % - Akzent3 3 3 2 2 3 2" xfId="23272" xr:uid="{00000000-0005-0000-0000-000053010000}"/>
    <cellStyle name="20 % - Akzent3 3 3 2 2 3 3" xfId="36756" xr:uid="{00000000-0005-0000-0000-000053010000}"/>
    <cellStyle name="20 % - Akzent3 3 3 2 2 3 4" xfId="50247" xr:uid="{00000000-0005-0000-0000-000053010000}"/>
    <cellStyle name="20 % - Akzent3 3 3 2 2 4" xfId="13177" xr:uid="{00000000-0005-0000-0000-000053010000}"/>
    <cellStyle name="20 % - Akzent3 3 3 2 2 4 2" xfId="26628" xr:uid="{00000000-0005-0000-0000-000053010000}"/>
    <cellStyle name="20 % - Akzent3 3 3 2 2 4 3" xfId="40112" xr:uid="{00000000-0005-0000-0000-000053010000}"/>
    <cellStyle name="20 % - Akzent3 3 3 2 2 4 4" xfId="53603" xr:uid="{00000000-0005-0000-0000-000053010000}"/>
    <cellStyle name="20 % - Akzent3 3 3 2 2 5" xfId="16559" xr:uid="{00000000-0005-0000-0000-000053010000}"/>
    <cellStyle name="20 % - Akzent3 3 3 2 2 6" xfId="30043" xr:uid="{00000000-0005-0000-0000-000053010000}"/>
    <cellStyle name="20 % - Akzent3 3 3 2 2 7" xfId="43534" xr:uid="{00000000-0005-0000-0000-000053010000}"/>
    <cellStyle name="20 % - Akzent3 3 3 2 3" xfId="5338" xr:uid="{00000000-0005-0000-0000-000052010000}"/>
    <cellStyle name="20 % - Akzent3 3 3 2 3 2" xfId="18789" xr:uid="{00000000-0005-0000-0000-000052010000}"/>
    <cellStyle name="20 % - Akzent3 3 3 2 3 3" xfId="32273" xr:uid="{00000000-0005-0000-0000-000052010000}"/>
    <cellStyle name="20 % - Akzent3 3 3 2 3 4" xfId="45764" xr:uid="{00000000-0005-0000-0000-000052010000}"/>
    <cellStyle name="20 % - Akzent3 3 3 2 4" xfId="8694" xr:uid="{00000000-0005-0000-0000-000052010000}"/>
    <cellStyle name="20 % - Akzent3 3 3 2 4 2" xfId="22145" xr:uid="{00000000-0005-0000-0000-000052010000}"/>
    <cellStyle name="20 % - Akzent3 3 3 2 4 3" xfId="35629" xr:uid="{00000000-0005-0000-0000-000052010000}"/>
    <cellStyle name="20 % - Akzent3 3 3 2 4 4" xfId="49120" xr:uid="{00000000-0005-0000-0000-000052010000}"/>
    <cellStyle name="20 % - Akzent3 3 3 2 5" xfId="12050" xr:uid="{00000000-0005-0000-0000-000052010000}"/>
    <cellStyle name="20 % - Akzent3 3 3 2 5 2" xfId="25501" xr:uid="{00000000-0005-0000-0000-000052010000}"/>
    <cellStyle name="20 % - Akzent3 3 3 2 5 3" xfId="38985" xr:uid="{00000000-0005-0000-0000-000052010000}"/>
    <cellStyle name="20 % - Akzent3 3 3 2 5 4" xfId="52476" xr:uid="{00000000-0005-0000-0000-000052010000}"/>
    <cellStyle name="20 % - Akzent3 3 3 2 6" xfId="15432" xr:uid="{00000000-0005-0000-0000-000052010000}"/>
    <cellStyle name="20 % - Akzent3 3 3 2 7" xfId="28916" xr:uid="{00000000-0005-0000-0000-000052010000}"/>
    <cellStyle name="20 % - Akzent3 3 3 2 8" xfId="42407" xr:uid="{00000000-0005-0000-0000-000052010000}"/>
    <cellStyle name="20 % - Akzent3 3 3 3" xfId="2544" xr:uid="{00000000-0005-0000-0000-000054010000}"/>
    <cellStyle name="20 % - Akzent3 3 3 3 2" xfId="5905" xr:uid="{00000000-0005-0000-0000-000054010000}"/>
    <cellStyle name="20 % - Akzent3 3 3 3 2 2" xfId="19356" xr:uid="{00000000-0005-0000-0000-000054010000}"/>
    <cellStyle name="20 % - Akzent3 3 3 3 2 3" xfId="32840" xr:uid="{00000000-0005-0000-0000-000054010000}"/>
    <cellStyle name="20 % - Akzent3 3 3 3 2 4" xfId="46331" xr:uid="{00000000-0005-0000-0000-000054010000}"/>
    <cellStyle name="20 % - Akzent3 3 3 3 3" xfId="9261" xr:uid="{00000000-0005-0000-0000-000054010000}"/>
    <cellStyle name="20 % - Akzent3 3 3 3 3 2" xfId="22712" xr:uid="{00000000-0005-0000-0000-000054010000}"/>
    <cellStyle name="20 % - Akzent3 3 3 3 3 3" xfId="36196" xr:uid="{00000000-0005-0000-0000-000054010000}"/>
    <cellStyle name="20 % - Akzent3 3 3 3 3 4" xfId="49687" xr:uid="{00000000-0005-0000-0000-000054010000}"/>
    <cellStyle name="20 % - Akzent3 3 3 3 4" xfId="12617" xr:uid="{00000000-0005-0000-0000-000054010000}"/>
    <cellStyle name="20 % - Akzent3 3 3 3 4 2" xfId="26068" xr:uid="{00000000-0005-0000-0000-000054010000}"/>
    <cellStyle name="20 % - Akzent3 3 3 3 4 3" xfId="39552" xr:uid="{00000000-0005-0000-0000-000054010000}"/>
    <cellStyle name="20 % - Akzent3 3 3 3 4 4" xfId="53043" xr:uid="{00000000-0005-0000-0000-000054010000}"/>
    <cellStyle name="20 % - Akzent3 3 3 3 5" xfId="15999" xr:uid="{00000000-0005-0000-0000-000054010000}"/>
    <cellStyle name="20 % - Akzent3 3 3 3 6" xfId="29483" xr:uid="{00000000-0005-0000-0000-000054010000}"/>
    <cellStyle name="20 % - Akzent3 3 3 3 7" xfId="42974" xr:uid="{00000000-0005-0000-0000-000054010000}"/>
    <cellStyle name="20 % - Akzent3 3 3 4" xfId="3649" xr:uid="{00000000-0005-0000-0000-000055010000}"/>
    <cellStyle name="20 % - Akzent3 3 3 4 2" xfId="7010" xr:uid="{00000000-0005-0000-0000-000055010000}"/>
    <cellStyle name="20 % - Akzent3 3 3 4 2 2" xfId="20461" xr:uid="{00000000-0005-0000-0000-000055010000}"/>
    <cellStyle name="20 % - Akzent3 3 3 4 2 3" xfId="33945" xr:uid="{00000000-0005-0000-0000-000055010000}"/>
    <cellStyle name="20 % - Akzent3 3 3 4 2 4" xfId="47436" xr:uid="{00000000-0005-0000-0000-000055010000}"/>
    <cellStyle name="20 % - Akzent3 3 3 4 3" xfId="10366" xr:uid="{00000000-0005-0000-0000-000055010000}"/>
    <cellStyle name="20 % - Akzent3 3 3 4 3 2" xfId="23817" xr:uid="{00000000-0005-0000-0000-000055010000}"/>
    <cellStyle name="20 % - Akzent3 3 3 4 3 3" xfId="37301" xr:uid="{00000000-0005-0000-0000-000055010000}"/>
    <cellStyle name="20 % - Akzent3 3 3 4 3 4" xfId="50792" xr:uid="{00000000-0005-0000-0000-000055010000}"/>
    <cellStyle name="20 % - Akzent3 3 3 4 4" xfId="13722" xr:uid="{00000000-0005-0000-0000-000055010000}"/>
    <cellStyle name="20 % - Akzent3 3 3 4 4 2" xfId="27173" xr:uid="{00000000-0005-0000-0000-000055010000}"/>
    <cellStyle name="20 % - Akzent3 3 3 4 4 3" xfId="40657" xr:uid="{00000000-0005-0000-0000-000055010000}"/>
    <cellStyle name="20 % - Akzent3 3 3 4 4 4" xfId="54148" xr:uid="{00000000-0005-0000-0000-000055010000}"/>
    <cellStyle name="20 % - Akzent3 3 3 4 5" xfId="17104" xr:uid="{00000000-0005-0000-0000-000055010000}"/>
    <cellStyle name="20 % - Akzent3 3 3 4 6" xfId="30588" xr:uid="{00000000-0005-0000-0000-000055010000}"/>
    <cellStyle name="20 % - Akzent3 3 3 4 7" xfId="44079" xr:uid="{00000000-0005-0000-0000-000055010000}"/>
    <cellStyle name="20 % - Akzent3 3 3 5" xfId="4229" xr:uid="{00000000-0005-0000-0000-000056010000}"/>
    <cellStyle name="20 % - Akzent3 3 3 5 2" xfId="7586" xr:uid="{00000000-0005-0000-0000-000056010000}"/>
    <cellStyle name="20 % - Akzent3 3 3 5 2 2" xfId="21037" xr:uid="{00000000-0005-0000-0000-000056010000}"/>
    <cellStyle name="20 % - Akzent3 3 3 5 2 3" xfId="34521" xr:uid="{00000000-0005-0000-0000-000056010000}"/>
    <cellStyle name="20 % - Akzent3 3 3 5 2 4" xfId="48012" xr:uid="{00000000-0005-0000-0000-000056010000}"/>
    <cellStyle name="20 % - Akzent3 3 3 5 3" xfId="10942" xr:uid="{00000000-0005-0000-0000-000056010000}"/>
    <cellStyle name="20 % - Akzent3 3 3 5 3 2" xfId="24393" xr:uid="{00000000-0005-0000-0000-000056010000}"/>
    <cellStyle name="20 % - Akzent3 3 3 5 3 3" xfId="37877" xr:uid="{00000000-0005-0000-0000-000056010000}"/>
    <cellStyle name="20 % - Akzent3 3 3 5 3 4" xfId="51368" xr:uid="{00000000-0005-0000-0000-000056010000}"/>
    <cellStyle name="20 % - Akzent3 3 3 5 4" xfId="14298" xr:uid="{00000000-0005-0000-0000-000056010000}"/>
    <cellStyle name="20 % - Akzent3 3 3 5 4 2" xfId="27749" xr:uid="{00000000-0005-0000-0000-000056010000}"/>
    <cellStyle name="20 % - Akzent3 3 3 5 4 3" xfId="41233" xr:uid="{00000000-0005-0000-0000-000056010000}"/>
    <cellStyle name="20 % - Akzent3 3 3 5 4 4" xfId="54724" xr:uid="{00000000-0005-0000-0000-000056010000}"/>
    <cellStyle name="20 % - Akzent3 3 3 5 5" xfId="17680" xr:uid="{00000000-0005-0000-0000-000056010000}"/>
    <cellStyle name="20 % - Akzent3 3 3 5 6" xfId="31164" xr:uid="{00000000-0005-0000-0000-000056010000}"/>
    <cellStyle name="20 % - Akzent3 3 3 5 7" xfId="44655" xr:uid="{00000000-0005-0000-0000-000056010000}"/>
    <cellStyle name="20 % - Akzent3 3 3 6" xfId="4779" xr:uid="{00000000-0005-0000-0000-000051010000}"/>
    <cellStyle name="20 % - Akzent3 3 3 6 2" xfId="18230" xr:uid="{00000000-0005-0000-0000-000051010000}"/>
    <cellStyle name="20 % - Akzent3 3 3 6 3" xfId="31714" xr:uid="{00000000-0005-0000-0000-000051010000}"/>
    <cellStyle name="20 % - Akzent3 3 3 6 4" xfId="45205" xr:uid="{00000000-0005-0000-0000-000051010000}"/>
    <cellStyle name="20 % - Akzent3 3 3 7" xfId="8135" xr:uid="{00000000-0005-0000-0000-000051010000}"/>
    <cellStyle name="20 % - Akzent3 3 3 7 2" xfId="21586" xr:uid="{00000000-0005-0000-0000-000051010000}"/>
    <cellStyle name="20 % - Akzent3 3 3 7 3" xfId="35070" xr:uid="{00000000-0005-0000-0000-000051010000}"/>
    <cellStyle name="20 % - Akzent3 3 3 7 4" xfId="48561" xr:uid="{00000000-0005-0000-0000-000051010000}"/>
    <cellStyle name="20 % - Akzent3 3 3 8" xfId="11491" xr:uid="{00000000-0005-0000-0000-000051010000}"/>
    <cellStyle name="20 % - Akzent3 3 3 8 2" xfId="24942" xr:uid="{00000000-0005-0000-0000-000051010000}"/>
    <cellStyle name="20 % - Akzent3 3 3 8 3" xfId="38426" xr:uid="{00000000-0005-0000-0000-000051010000}"/>
    <cellStyle name="20 % - Akzent3 3 3 8 4" xfId="51917" xr:uid="{00000000-0005-0000-0000-000051010000}"/>
    <cellStyle name="20 % - Akzent3 3 3 9" xfId="14872" xr:uid="{00000000-0005-0000-0000-000051010000}"/>
    <cellStyle name="20 % - Akzent3 3 4" xfId="1715" xr:uid="{00000000-0005-0000-0000-000057010000}"/>
    <cellStyle name="20 % - Akzent3 3 4 2" xfId="2854" xr:uid="{00000000-0005-0000-0000-000058010000}"/>
    <cellStyle name="20 % - Akzent3 3 4 2 2" xfId="6215" xr:uid="{00000000-0005-0000-0000-000058010000}"/>
    <cellStyle name="20 % - Akzent3 3 4 2 2 2" xfId="19666" xr:uid="{00000000-0005-0000-0000-000058010000}"/>
    <cellStyle name="20 % - Akzent3 3 4 2 2 3" xfId="33150" xr:uid="{00000000-0005-0000-0000-000058010000}"/>
    <cellStyle name="20 % - Akzent3 3 4 2 2 4" xfId="46641" xr:uid="{00000000-0005-0000-0000-000058010000}"/>
    <cellStyle name="20 % - Akzent3 3 4 2 3" xfId="9571" xr:uid="{00000000-0005-0000-0000-000058010000}"/>
    <cellStyle name="20 % - Akzent3 3 4 2 3 2" xfId="23022" xr:uid="{00000000-0005-0000-0000-000058010000}"/>
    <cellStyle name="20 % - Akzent3 3 4 2 3 3" xfId="36506" xr:uid="{00000000-0005-0000-0000-000058010000}"/>
    <cellStyle name="20 % - Akzent3 3 4 2 3 4" xfId="49997" xr:uid="{00000000-0005-0000-0000-000058010000}"/>
    <cellStyle name="20 % - Akzent3 3 4 2 4" xfId="12927" xr:uid="{00000000-0005-0000-0000-000058010000}"/>
    <cellStyle name="20 % - Akzent3 3 4 2 4 2" xfId="26378" xr:uid="{00000000-0005-0000-0000-000058010000}"/>
    <cellStyle name="20 % - Akzent3 3 4 2 4 3" xfId="39862" xr:uid="{00000000-0005-0000-0000-000058010000}"/>
    <cellStyle name="20 % - Akzent3 3 4 2 4 4" xfId="53353" xr:uid="{00000000-0005-0000-0000-000058010000}"/>
    <cellStyle name="20 % - Akzent3 3 4 2 5" xfId="16309" xr:uid="{00000000-0005-0000-0000-000058010000}"/>
    <cellStyle name="20 % - Akzent3 3 4 2 6" xfId="29793" xr:uid="{00000000-0005-0000-0000-000058010000}"/>
    <cellStyle name="20 % - Akzent3 3 4 2 7" xfId="43284" xr:uid="{00000000-0005-0000-0000-000058010000}"/>
    <cellStyle name="20 % - Akzent3 3 4 3" xfId="5088" xr:uid="{00000000-0005-0000-0000-000057010000}"/>
    <cellStyle name="20 % - Akzent3 3 4 3 2" xfId="18539" xr:uid="{00000000-0005-0000-0000-000057010000}"/>
    <cellStyle name="20 % - Akzent3 3 4 3 3" xfId="32023" xr:uid="{00000000-0005-0000-0000-000057010000}"/>
    <cellStyle name="20 % - Akzent3 3 4 3 4" xfId="45514" xr:uid="{00000000-0005-0000-0000-000057010000}"/>
    <cellStyle name="20 % - Akzent3 3 4 4" xfId="8444" xr:uid="{00000000-0005-0000-0000-000057010000}"/>
    <cellStyle name="20 % - Akzent3 3 4 4 2" xfId="21895" xr:uid="{00000000-0005-0000-0000-000057010000}"/>
    <cellStyle name="20 % - Akzent3 3 4 4 3" xfId="35379" xr:uid="{00000000-0005-0000-0000-000057010000}"/>
    <cellStyle name="20 % - Akzent3 3 4 4 4" xfId="48870" xr:uid="{00000000-0005-0000-0000-000057010000}"/>
    <cellStyle name="20 % - Akzent3 3 4 5" xfId="11800" xr:uid="{00000000-0005-0000-0000-000057010000}"/>
    <cellStyle name="20 % - Akzent3 3 4 5 2" xfId="25251" xr:uid="{00000000-0005-0000-0000-000057010000}"/>
    <cellStyle name="20 % - Akzent3 3 4 5 3" xfId="38735" xr:uid="{00000000-0005-0000-0000-000057010000}"/>
    <cellStyle name="20 % - Akzent3 3 4 5 4" xfId="52226" xr:uid="{00000000-0005-0000-0000-000057010000}"/>
    <cellStyle name="20 % - Akzent3 3 4 6" xfId="15182" xr:uid="{00000000-0005-0000-0000-000057010000}"/>
    <cellStyle name="20 % - Akzent3 3 4 7" xfId="28666" xr:uid="{00000000-0005-0000-0000-000057010000}"/>
    <cellStyle name="20 % - Akzent3 3 4 8" xfId="42157" xr:uid="{00000000-0005-0000-0000-000057010000}"/>
    <cellStyle name="20 % - Akzent3 3 5" xfId="2292" xr:uid="{00000000-0005-0000-0000-000059010000}"/>
    <cellStyle name="20 % - Akzent3 3 5 2" xfId="5654" xr:uid="{00000000-0005-0000-0000-000059010000}"/>
    <cellStyle name="20 % - Akzent3 3 5 2 2" xfId="19105" xr:uid="{00000000-0005-0000-0000-000059010000}"/>
    <cellStyle name="20 % - Akzent3 3 5 2 3" xfId="32589" xr:uid="{00000000-0005-0000-0000-000059010000}"/>
    <cellStyle name="20 % - Akzent3 3 5 2 4" xfId="46080" xr:uid="{00000000-0005-0000-0000-000059010000}"/>
    <cellStyle name="20 % - Akzent3 3 5 3" xfId="9010" xr:uid="{00000000-0005-0000-0000-000059010000}"/>
    <cellStyle name="20 % - Akzent3 3 5 3 2" xfId="22461" xr:uid="{00000000-0005-0000-0000-000059010000}"/>
    <cellStyle name="20 % - Akzent3 3 5 3 3" xfId="35945" xr:uid="{00000000-0005-0000-0000-000059010000}"/>
    <cellStyle name="20 % - Akzent3 3 5 3 4" xfId="49436" xr:uid="{00000000-0005-0000-0000-000059010000}"/>
    <cellStyle name="20 % - Akzent3 3 5 4" xfId="12366" xr:uid="{00000000-0005-0000-0000-000059010000}"/>
    <cellStyle name="20 % - Akzent3 3 5 4 2" xfId="25817" xr:uid="{00000000-0005-0000-0000-000059010000}"/>
    <cellStyle name="20 % - Akzent3 3 5 4 3" xfId="39301" xr:uid="{00000000-0005-0000-0000-000059010000}"/>
    <cellStyle name="20 % - Akzent3 3 5 4 4" xfId="52792" xr:uid="{00000000-0005-0000-0000-000059010000}"/>
    <cellStyle name="20 % - Akzent3 3 5 5" xfId="15748" xr:uid="{00000000-0005-0000-0000-000059010000}"/>
    <cellStyle name="20 % - Akzent3 3 5 6" xfId="29232" xr:uid="{00000000-0005-0000-0000-000059010000}"/>
    <cellStyle name="20 % - Akzent3 3 5 7" xfId="42723" xr:uid="{00000000-0005-0000-0000-000059010000}"/>
    <cellStyle name="20 % - Akzent3 3 6" xfId="3398" xr:uid="{00000000-0005-0000-0000-00005A010000}"/>
    <cellStyle name="20 % - Akzent3 3 6 2" xfId="6759" xr:uid="{00000000-0005-0000-0000-00005A010000}"/>
    <cellStyle name="20 % - Akzent3 3 6 2 2" xfId="20210" xr:uid="{00000000-0005-0000-0000-00005A010000}"/>
    <cellStyle name="20 % - Akzent3 3 6 2 3" xfId="33694" xr:uid="{00000000-0005-0000-0000-00005A010000}"/>
    <cellStyle name="20 % - Akzent3 3 6 2 4" xfId="47185" xr:uid="{00000000-0005-0000-0000-00005A010000}"/>
    <cellStyle name="20 % - Akzent3 3 6 3" xfId="10115" xr:uid="{00000000-0005-0000-0000-00005A010000}"/>
    <cellStyle name="20 % - Akzent3 3 6 3 2" xfId="23566" xr:uid="{00000000-0005-0000-0000-00005A010000}"/>
    <cellStyle name="20 % - Akzent3 3 6 3 3" xfId="37050" xr:uid="{00000000-0005-0000-0000-00005A010000}"/>
    <cellStyle name="20 % - Akzent3 3 6 3 4" xfId="50541" xr:uid="{00000000-0005-0000-0000-00005A010000}"/>
    <cellStyle name="20 % - Akzent3 3 6 4" xfId="13471" xr:uid="{00000000-0005-0000-0000-00005A010000}"/>
    <cellStyle name="20 % - Akzent3 3 6 4 2" xfId="26922" xr:uid="{00000000-0005-0000-0000-00005A010000}"/>
    <cellStyle name="20 % - Akzent3 3 6 4 3" xfId="40406" xr:uid="{00000000-0005-0000-0000-00005A010000}"/>
    <cellStyle name="20 % - Akzent3 3 6 4 4" xfId="53897" xr:uid="{00000000-0005-0000-0000-00005A010000}"/>
    <cellStyle name="20 % - Akzent3 3 6 5" xfId="16853" xr:uid="{00000000-0005-0000-0000-00005A010000}"/>
    <cellStyle name="20 % - Akzent3 3 6 6" xfId="30337" xr:uid="{00000000-0005-0000-0000-00005A010000}"/>
    <cellStyle name="20 % - Akzent3 3 6 7" xfId="43828" xr:uid="{00000000-0005-0000-0000-00005A010000}"/>
    <cellStyle name="20 % - Akzent3 3 7" xfId="3978" xr:uid="{00000000-0005-0000-0000-00005B010000}"/>
    <cellStyle name="20 % - Akzent3 3 7 2" xfId="7335" xr:uid="{00000000-0005-0000-0000-00005B010000}"/>
    <cellStyle name="20 % - Akzent3 3 7 2 2" xfId="20786" xr:uid="{00000000-0005-0000-0000-00005B010000}"/>
    <cellStyle name="20 % - Akzent3 3 7 2 3" xfId="34270" xr:uid="{00000000-0005-0000-0000-00005B010000}"/>
    <cellStyle name="20 % - Akzent3 3 7 2 4" xfId="47761" xr:uid="{00000000-0005-0000-0000-00005B010000}"/>
    <cellStyle name="20 % - Akzent3 3 7 3" xfId="10691" xr:uid="{00000000-0005-0000-0000-00005B010000}"/>
    <cellStyle name="20 % - Akzent3 3 7 3 2" xfId="24142" xr:uid="{00000000-0005-0000-0000-00005B010000}"/>
    <cellStyle name="20 % - Akzent3 3 7 3 3" xfId="37626" xr:uid="{00000000-0005-0000-0000-00005B010000}"/>
    <cellStyle name="20 % - Akzent3 3 7 3 4" xfId="51117" xr:uid="{00000000-0005-0000-0000-00005B010000}"/>
    <cellStyle name="20 % - Akzent3 3 7 4" xfId="14047" xr:uid="{00000000-0005-0000-0000-00005B010000}"/>
    <cellStyle name="20 % - Akzent3 3 7 4 2" xfId="27498" xr:uid="{00000000-0005-0000-0000-00005B010000}"/>
    <cellStyle name="20 % - Akzent3 3 7 4 3" xfId="40982" xr:uid="{00000000-0005-0000-0000-00005B010000}"/>
    <cellStyle name="20 % - Akzent3 3 7 4 4" xfId="54473" xr:uid="{00000000-0005-0000-0000-00005B010000}"/>
    <cellStyle name="20 % - Akzent3 3 7 5" xfId="17429" xr:uid="{00000000-0005-0000-0000-00005B010000}"/>
    <cellStyle name="20 % - Akzent3 3 7 6" xfId="30913" xr:uid="{00000000-0005-0000-0000-00005B010000}"/>
    <cellStyle name="20 % - Akzent3 3 7 7" xfId="44404" xr:uid="{00000000-0005-0000-0000-00005B010000}"/>
    <cellStyle name="20 % - Akzent3 3 8" xfId="4528" xr:uid="{00000000-0005-0000-0000-000044010000}"/>
    <cellStyle name="20 % - Akzent3 3 8 2" xfId="17979" xr:uid="{00000000-0005-0000-0000-000044010000}"/>
    <cellStyle name="20 % - Akzent3 3 8 3" xfId="31463" xr:uid="{00000000-0005-0000-0000-000044010000}"/>
    <cellStyle name="20 % - Akzent3 3 8 4" xfId="44954" xr:uid="{00000000-0005-0000-0000-000044010000}"/>
    <cellStyle name="20 % - Akzent3 3 9" xfId="7884" xr:uid="{00000000-0005-0000-0000-000044010000}"/>
    <cellStyle name="20 % - Akzent3 3 9 2" xfId="21335" xr:uid="{00000000-0005-0000-0000-000044010000}"/>
    <cellStyle name="20 % - Akzent3 3 9 3" xfId="34819" xr:uid="{00000000-0005-0000-0000-000044010000}"/>
    <cellStyle name="20 % - Akzent3 3 9 4" xfId="48310" xr:uid="{00000000-0005-0000-0000-000044010000}"/>
    <cellStyle name="20 % - Akzent3 4" xfId="1175" xr:uid="{00000000-0005-0000-0000-00005C010000}"/>
    <cellStyle name="20 % - Akzent3 4 10" xfId="11259" xr:uid="{00000000-0005-0000-0000-00005C010000}"/>
    <cellStyle name="20 % - Akzent3 4 10 2" xfId="24710" xr:uid="{00000000-0005-0000-0000-00005C010000}"/>
    <cellStyle name="20 % - Akzent3 4 10 3" xfId="38194" xr:uid="{00000000-0005-0000-0000-00005C010000}"/>
    <cellStyle name="20 % - Akzent3 4 10 4" xfId="51685" xr:uid="{00000000-0005-0000-0000-00005C010000}"/>
    <cellStyle name="20 % - Akzent3 4 11" xfId="14640" xr:uid="{00000000-0005-0000-0000-00005C010000}"/>
    <cellStyle name="20 % - Akzent3 4 12" xfId="28123" xr:uid="{00000000-0005-0000-0000-00005C010000}"/>
    <cellStyle name="20 % - Akzent3 4 13" xfId="41614" xr:uid="{00000000-0005-0000-0000-00005C010000}"/>
    <cellStyle name="20 % - Akzent3 4 2" xfId="1269" xr:uid="{00000000-0005-0000-0000-00005D010000}"/>
    <cellStyle name="20 % - Akzent3 4 2 10" xfId="14742" xr:uid="{00000000-0005-0000-0000-00005D010000}"/>
    <cellStyle name="20 % - Akzent3 4 2 11" xfId="28225" xr:uid="{00000000-0005-0000-0000-00005D010000}"/>
    <cellStyle name="20 % - Akzent3 4 2 12" xfId="41716" xr:uid="{00000000-0005-0000-0000-00005D010000}"/>
    <cellStyle name="20 % - Akzent3 4 2 2" xfId="1507" xr:uid="{00000000-0005-0000-0000-00005E010000}"/>
    <cellStyle name="20 % - Akzent3 4 2 2 10" xfId="28475" xr:uid="{00000000-0005-0000-0000-00005E010000}"/>
    <cellStyle name="20 % - Akzent3 4 2 2 11" xfId="41966" xr:uid="{00000000-0005-0000-0000-00005E010000}"/>
    <cellStyle name="20 % - Akzent3 4 2 2 2" xfId="2083" xr:uid="{00000000-0005-0000-0000-00005F010000}"/>
    <cellStyle name="20 % - Akzent3 4 2 2 2 2" xfId="3224" xr:uid="{00000000-0005-0000-0000-000060010000}"/>
    <cellStyle name="20 % - Akzent3 4 2 2 2 2 2" xfId="6585" xr:uid="{00000000-0005-0000-0000-000060010000}"/>
    <cellStyle name="20 % - Akzent3 4 2 2 2 2 2 2" xfId="20036" xr:uid="{00000000-0005-0000-0000-000060010000}"/>
    <cellStyle name="20 % - Akzent3 4 2 2 2 2 2 3" xfId="33520" xr:uid="{00000000-0005-0000-0000-000060010000}"/>
    <cellStyle name="20 % - Akzent3 4 2 2 2 2 2 4" xfId="47011" xr:uid="{00000000-0005-0000-0000-000060010000}"/>
    <cellStyle name="20 % - Akzent3 4 2 2 2 2 3" xfId="9941" xr:uid="{00000000-0005-0000-0000-000060010000}"/>
    <cellStyle name="20 % - Akzent3 4 2 2 2 2 3 2" xfId="23392" xr:uid="{00000000-0005-0000-0000-000060010000}"/>
    <cellStyle name="20 % - Akzent3 4 2 2 2 2 3 3" xfId="36876" xr:uid="{00000000-0005-0000-0000-000060010000}"/>
    <cellStyle name="20 % - Akzent3 4 2 2 2 2 3 4" xfId="50367" xr:uid="{00000000-0005-0000-0000-000060010000}"/>
    <cellStyle name="20 % - Akzent3 4 2 2 2 2 4" xfId="13297" xr:uid="{00000000-0005-0000-0000-000060010000}"/>
    <cellStyle name="20 % - Akzent3 4 2 2 2 2 4 2" xfId="26748" xr:uid="{00000000-0005-0000-0000-000060010000}"/>
    <cellStyle name="20 % - Akzent3 4 2 2 2 2 4 3" xfId="40232" xr:uid="{00000000-0005-0000-0000-000060010000}"/>
    <cellStyle name="20 % - Akzent3 4 2 2 2 2 4 4" xfId="53723" xr:uid="{00000000-0005-0000-0000-000060010000}"/>
    <cellStyle name="20 % - Akzent3 4 2 2 2 2 5" xfId="16679" xr:uid="{00000000-0005-0000-0000-000060010000}"/>
    <cellStyle name="20 % - Akzent3 4 2 2 2 2 6" xfId="30163" xr:uid="{00000000-0005-0000-0000-000060010000}"/>
    <cellStyle name="20 % - Akzent3 4 2 2 2 2 7" xfId="43654" xr:uid="{00000000-0005-0000-0000-000060010000}"/>
    <cellStyle name="20 % - Akzent3 4 2 2 2 3" xfId="5458" xr:uid="{00000000-0005-0000-0000-00005F010000}"/>
    <cellStyle name="20 % - Akzent3 4 2 2 2 3 2" xfId="18909" xr:uid="{00000000-0005-0000-0000-00005F010000}"/>
    <cellStyle name="20 % - Akzent3 4 2 2 2 3 3" xfId="32393" xr:uid="{00000000-0005-0000-0000-00005F010000}"/>
    <cellStyle name="20 % - Akzent3 4 2 2 2 3 4" xfId="45884" xr:uid="{00000000-0005-0000-0000-00005F010000}"/>
    <cellStyle name="20 % - Akzent3 4 2 2 2 4" xfId="8814" xr:uid="{00000000-0005-0000-0000-00005F010000}"/>
    <cellStyle name="20 % - Akzent3 4 2 2 2 4 2" xfId="22265" xr:uid="{00000000-0005-0000-0000-00005F010000}"/>
    <cellStyle name="20 % - Akzent3 4 2 2 2 4 3" xfId="35749" xr:uid="{00000000-0005-0000-0000-00005F010000}"/>
    <cellStyle name="20 % - Akzent3 4 2 2 2 4 4" xfId="49240" xr:uid="{00000000-0005-0000-0000-00005F010000}"/>
    <cellStyle name="20 % - Akzent3 4 2 2 2 5" xfId="12170" xr:uid="{00000000-0005-0000-0000-00005F010000}"/>
    <cellStyle name="20 % - Akzent3 4 2 2 2 5 2" xfId="25621" xr:uid="{00000000-0005-0000-0000-00005F010000}"/>
    <cellStyle name="20 % - Akzent3 4 2 2 2 5 3" xfId="39105" xr:uid="{00000000-0005-0000-0000-00005F010000}"/>
    <cellStyle name="20 % - Akzent3 4 2 2 2 5 4" xfId="52596" xr:uid="{00000000-0005-0000-0000-00005F010000}"/>
    <cellStyle name="20 % - Akzent3 4 2 2 2 6" xfId="15552" xr:uid="{00000000-0005-0000-0000-00005F010000}"/>
    <cellStyle name="20 % - Akzent3 4 2 2 2 7" xfId="29036" xr:uid="{00000000-0005-0000-0000-00005F010000}"/>
    <cellStyle name="20 % - Akzent3 4 2 2 2 8" xfId="42527" xr:uid="{00000000-0005-0000-0000-00005F010000}"/>
    <cellStyle name="20 % - Akzent3 4 2 2 3" xfId="2664" xr:uid="{00000000-0005-0000-0000-000061010000}"/>
    <cellStyle name="20 % - Akzent3 4 2 2 3 2" xfId="6025" xr:uid="{00000000-0005-0000-0000-000061010000}"/>
    <cellStyle name="20 % - Akzent3 4 2 2 3 2 2" xfId="19476" xr:uid="{00000000-0005-0000-0000-000061010000}"/>
    <cellStyle name="20 % - Akzent3 4 2 2 3 2 3" xfId="32960" xr:uid="{00000000-0005-0000-0000-000061010000}"/>
    <cellStyle name="20 % - Akzent3 4 2 2 3 2 4" xfId="46451" xr:uid="{00000000-0005-0000-0000-000061010000}"/>
    <cellStyle name="20 % - Akzent3 4 2 2 3 3" xfId="9381" xr:uid="{00000000-0005-0000-0000-000061010000}"/>
    <cellStyle name="20 % - Akzent3 4 2 2 3 3 2" xfId="22832" xr:uid="{00000000-0005-0000-0000-000061010000}"/>
    <cellStyle name="20 % - Akzent3 4 2 2 3 3 3" xfId="36316" xr:uid="{00000000-0005-0000-0000-000061010000}"/>
    <cellStyle name="20 % - Akzent3 4 2 2 3 3 4" xfId="49807" xr:uid="{00000000-0005-0000-0000-000061010000}"/>
    <cellStyle name="20 % - Akzent3 4 2 2 3 4" xfId="12737" xr:uid="{00000000-0005-0000-0000-000061010000}"/>
    <cellStyle name="20 % - Akzent3 4 2 2 3 4 2" xfId="26188" xr:uid="{00000000-0005-0000-0000-000061010000}"/>
    <cellStyle name="20 % - Akzent3 4 2 2 3 4 3" xfId="39672" xr:uid="{00000000-0005-0000-0000-000061010000}"/>
    <cellStyle name="20 % - Akzent3 4 2 2 3 4 4" xfId="53163" xr:uid="{00000000-0005-0000-0000-000061010000}"/>
    <cellStyle name="20 % - Akzent3 4 2 2 3 5" xfId="16119" xr:uid="{00000000-0005-0000-0000-000061010000}"/>
    <cellStyle name="20 % - Akzent3 4 2 2 3 6" xfId="29603" xr:uid="{00000000-0005-0000-0000-000061010000}"/>
    <cellStyle name="20 % - Akzent3 4 2 2 3 7" xfId="43094" xr:uid="{00000000-0005-0000-0000-000061010000}"/>
    <cellStyle name="20 % - Akzent3 4 2 2 4" xfId="3769" xr:uid="{00000000-0005-0000-0000-000062010000}"/>
    <cellStyle name="20 % - Akzent3 4 2 2 4 2" xfId="7130" xr:uid="{00000000-0005-0000-0000-000062010000}"/>
    <cellStyle name="20 % - Akzent3 4 2 2 4 2 2" xfId="20581" xr:uid="{00000000-0005-0000-0000-000062010000}"/>
    <cellStyle name="20 % - Akzent3 4 2 2 4 2 3" xfId="34065" xr:uid="{00000000-0005-0000-0000-000062010000}"/>
    <cellStyle name="20 % - Akzent3 4 2 2 4 2 4" xfId="47556" xr:uid="{00000000-0005-0000-0000-000062010000}"/>
    <cellStyle name="20 % - Akzent3 4 2 2 4 3" xfId="10486" xr:uid="{00000000-0005-0000-0000-000062010000}"/>
    <cellStyle name="20 % - Akzent3 4 2 2 4 3 2" xfId="23937" xr:uid="{00000000-0005-0000-0000-000062010000}"/>
    <cellStyle name="20 % - Akzent3 4 2 2 4 3 3" xfId="37421" xr:uid="{00000000-0005-0000-0000-000062010000}"/>
    <cellStyle name="20 % - Akzent3 4 2 2 4 3 4" xfId="50912" xr:uid="{00000000-0005-0000-0000-000062010000}"/>
    <cellStyle name="20 % - Akzent3 4 2 2 4 4" xfId="13842" xr:uid="{00000000-0005-0000-0000-000062010000}"/>
    <cellStyle name="20 % - Akzent3 4 2 2 4 4 2" xfId="27293" xr:uid="{00000000-0005-0000-0000-000062010000}"/>
    <cellStyle name="20 % - Akzent3 4 2 2 4 4 3" xfId="40777" xr:uid="{00000000-0005-0000-0000-000062010000}"/>
    <cellStyle name="20 % - Akzent3 4 2 2 4 4 4" xfId="54268" xr:uid="{00000000-0005-0000-0000-000062010000}"/>
    <cellStyle name="20 % - Akzent3 4 2 2 4 5" xfId="17224" xr:uid="{00000000-0005-0000-0000-000062010000}"/>
    <cellStyle name="20 % - Akzent3 4 2 2 4 6" xfId="30708" xr:uid="{00000000-0005-0000-0000-000062010000}"/>
    <cellStyle name="20 % - Akzent3 4 2 2 4 7" xfId="44199" xr:uid="{00000000-0005-0000-0000-000062010000}"/>
    <cellStyle name="20 % - Akzent3 4 2 2 5" xfId="4349" xr:uid="{00000000-0005-0000-0000-000063010000}"/>
    <cellStyle name="20 % - Akzent3 4 2 2 5 2" xfId="7706" xr:uid="{00000000-0005-0000-0000-000063010000}"/>
    <cellStyle name="20 % - Akzent3 4 2 2 5 2 2" xfId="21157" xr:uid="{00000000-0005-0000-0000-000063010000}"/>
    <cellStyle name="20 % - Akzent3 4 2 2 5 2 3" xfId="34641" xr:uid="{00000000-0005-0000-0000-000063010000}"/>
    <cellStyle name="20 % - Akzent3 4 2 2 5 2 4" xfId="48132" xr:uid="{00000000-0005-0000-0000-000063010000}"/>
    <cellStyle name="20 % - Akzent3 4 2 2 5 3" xfId="11062" xr:uid="{00000000-0005-0000-0000-000063010000}"/>
    <cellStyle name="20 % - Akzent3 4 2 2 5 3 2" xfId="24513" xr:uid="{00000000-0005-0000-0000-000063010000}"/>
    <cellStyle name="20 % - Akzent3 4 2 2 5 3 3" xfId="37997" xr:uid="{00000000-0005-0000-0000-000063010000}"/>
    <cellStyle name="20 % - Akzent3 4 2 2 5 3 4" xfId="51488" xr:uid="{00000000-0005-0000-0000-000063010000}"/>
    <cellStyle name="20 % - Akzent3 4 2 2 5 4" xfId="14418" xr:uid="{00000000-0005-0000-0000-000063010000}"/>
    <cellStyle name="20 % - Akzent3 4 2 2 5 4 2" xfId="27869" xr:uid="{00000000-0005-0000-0000-000063010000}"/>
    <cellStyle name="20 % - Akzent3 4 2 2 5 4 3" xfId="41353" xr:uid="{00000000-0005-0000-0000-000063010000}"/>
    <cellStyle name="20 % - Akzent3 4 2 2 5 4 4" xfId="54844" xr:uid="{00000000-0005-0000-0000-000063010000}"/>
    <cellStyle name="20 % - Akzent3 4 2 2 5 5" xfId="17800" xr:uid="{00000000-0005-0000-0000-000063010000}"/>
    <cellStyle name="20 % - Akzent3 4 2 2 5 6" xfId="31284" xr:uid="{00000000-0005-0000-0000-000063010000}"/>
    <cellStyle name="20 % - Akzent3 4 2 2 5 7" xfId="44775" xr:uid="{00000000-0005-0000-0000-000063010000}"/>
    <cellStyle name="20 % - Akzent3 4 2 2 6" xfId="4899" xr:uid="{00000000-0005-0000-0000-00005E010000}"/>
    <cellStyle name="20 % - Akzent3 4 2 2 6 2" xfId="18350" xr:uid="{00000000-0005-0000-0000-00005E010000}"/>
    <cellStyle name="20 % - Akzent3 4 2 2 6 3" xfId="31834" xr:uid="{00000000-0005-0000-0000-00005E010000}"/>
    <cellStyle name="20 % - Akzent3 4 2 2 6 4" xfId="45325" xr:uid="{00000000-0005-0000-0000-00005E010000}"/>
    <cellStyle name="20 % - Akzent3 4 2 2 7" xfId="8255" xr:uid="{00000000-0005-0000-0000-00005E010000}"/>
    <cellStyle name="20 % - Akzent3 4 2 2 7 2" xfId="21706" xr:uid="{00000000-0005-0000-0000-00005E010000}"/>
    <cellStyle name="20 % - Akzent3 4 2 2 7 3" xfId="35190" xr:uid="{00000000-0005-0000-0000-00005E010000}"/>
    <cellStyle name="20 % - Akzent3 4 2 2 7 4" xfId="48681" xr:uid="{00000000-0005-0000-0000-00005E010000}"/>
    <cellStyle name="20 % - Akzent3 4 2 2 8" xfId="11611" xr:uid="{00000000-0005-0000-0000-00005E010000}"/>
    <cellStyle name="20 % - Akzent3 4 2 2 8 2" xfId="25062" xr:uid="{00000000-0005-0000-0000-00005E010000}"/>
    <cellStyle name="20 % - Akzent3 4 2 2 8 3" xfId="38546" xr:uid="{00000000-0005-0000-0000-00005E010000}"/>
    <cellStyle name="20 % - Akzent3 4 2 2 8 4" xfId="52037" xr:uid="{00000000-0005-0000-0000-00005E010000}"/>
    <cellStyle name="20 % - Akzent3 4 2 2 9" xfId="14992" xr:uid="{00000000-0005-0000-0000-00005E010000}"/>
    <cellStyle name="20 % - Akzent3 4 2 3" xfId="1834" xr:uid="{00000000-0005-0000-0000-000064010000}"/>
    <cellStyle name="20 % - Akzent3 4 2 3 2" xfId="2974" xr:uid="{00000000-0005-0000-0000-000065010000}"/>
    <cellStyle name="20 % - Akzent3 4 2 3 2 2" xfId="6335" xr:uid="{00000000-0005-0000-0000-000065010000}"/>
    <cellStyle name="20 % - Akzent3 4 2 3 2 2 2" xfId="19786" xr:uid="{00000000-0005-0000-0000-000065010000}"/>
    <cellStyle name="20 % - Akzent3 4 2 3 2 2 3" xfId="33270" xr:uid="{00000000-0005-0000-0000-000065010000}"/>
    <cellStyle name="20 % - Akzent3 4 2 3 2 2 4" xfId="46761" xr:uid="{00000000-0005-0000-0000-000065010000}"/>
    <cellStyle name="20 % - Akzent3 4 2 3 2 3" xfId="9691" xr:uid="{00000000-0005-0000-0000-000065010000}"/>
    <cellStyle name="20 % - Akzent3 4 2 3 2 3 2" xfId="23142" xr:uid="{00000000-0005-0000-0000-000065010000}"/>
    <cellStyle name="20 % - Akzent3 4 2 3 2 3 3" xfId="36626" xr:uid="{00000000-0005-0000-0000-000065010000}"/>
    <cellStyle name="20 % - Akzent3 4 2 3 2 3 4" xfId="50117" xr:uid="{00000000-0005-0000-0000-000065010000}"/>
    <cellStyle name="20 % - Akzent3 4 2 3 2 4" xfId="13047" xr:uid="{00000000-0005-0000-0000-000065010000}"/>
    <cellStyle name="20 % - Akzent3 4 2 3 2 4 2" xfId="26498" xr:uid="{00000000-0005-0000-0000-000065010000}"/>
    <cellStyle name="20 % - Akzent3 4 2 3 2 4 3" xfId="39982" xr:uid="{00000000-0005-0000-0000-000065010000}"/>
    <cellStyle name="20 % - Akzent3 4 2 3 2 4 4" xfId="53473" xr:uid="{00000000-0005-0000-0000-000065010000}"/>
    <cellStyle name="20 % - Akzent3 4 2 3 2 5" xfId="16429" xr:uid="{00000000-0005-0000-0000-000065010000}"/>
    <cellStyle name="20 % - Akzent3 4 2 3 2 6" xfId="29913" xr:uid="{00000000-0005-0000-0000-000065010000}"/>
    <cellStyle name="20 % - Akzent3 4 2 3 2 7" xfId="43404" xr:uid="{00000000-0005-0000-0000-000065010000}"/>
    <cellStyle name="20 % - Akzent3 4 2 3 3" xfId="5208" xr:uid="{00000000-0005-0000-0000-000064010000}"/>
    <cellStyle name="20 % - Akzent3 4 2 3 3 2" xfId="18659" xr:uid="{00000000-0005-0000-0000-000064010000}"/>
    <cellStyle name="20 % - Akzent3 4 2 3 3 3" xfId="32143" xr:uid="{00000000-0005-0000-0000-000064010000}"/>
    <cellStyle name="20 % - Akzent3 4 2 3 3 4" xfId="45634" xr:uid="{00000000-0005-0000-0000-000064010000}"/>
    <cellStyle name="20 % - Akzent3 4 2 3 4" xfId="8564" xr:uid="{00000000-0005-0000-0000-000064010000}"/>
    <cellStyle name="20 % - Akzent3 4 2 3 4 2" xfId="22015" xr:uid="{00000000-0005-0000-0000-000064010000}"/>
    <cellStyle name="20 % - Akzent3 4 2 3 4 3" xfId="35499" xr:uid="{00000000-0005-0000-0000-000064010000}"/>
    <cellStyle name="20 % - Akzent3 4 2 3 4 4" xfId="48990" xr:uid="{00000000-0005-0000-0000-000064010000}"/>
    <cellStyle name="20 % - Akzent3 4 2 3 5" xfId="11920" xr:uid="{00000000-0005-0000-0000-000064010000}"/>
    <cellStyle name="20 % - Akzent3 4 2 3 5 2" xfId="25371" xr:uid="{00000000-0005-0000-0000-000064010000}"/>
    <cellStyle name="20 % - Akzent3 4 2 3 5 3" xfId="38855" xr:uid="{00000000-0005-0000-0000-000064010000}"/>
    <cellStyle name="20 % - Akzent3 4 2 3 5 4" xfId="52346" xr:uid="{00000000-0005-0000-0000-000064010000}"/>
    <cellStyle name="20 % - Akzent3 4 2 3 6" xfId="15302" xr:uid="{00000000-0005-0000-0000-000064010000}"/>
    <cellStyle name="20 % - Akzent3 4 2 3 7" xfId="28786" xr:uid="{00000000-0005-0000-0000-000064010000}"/>
    <cellStyle name="20 % - Akzent3 4 2 3 8" xfId="42277" xr:uid="{00000000-0005-0000-0000-000064010000}"/>
    <cellStyle name="20 % - Akzent3 4 2 4" xfId="2413" xr:uid="{00000000-0005-0000-0000-000066010000}"/>
    <cellStyle name="20 % - Akzent3 4 2 4 2" xfId="5775" xr:uid="{00000000-0005-0000-0000-000066010000}"/>
    <cellStyle name="20 % - Akzent3 4 2 4 2 2" xfId="19226" xr:uid="{00000000-0005-0000-0000-000066010000}"/>
    <cellStyle name="20 % - Akzent3 4 2 4 2 3" xfId="32710" xr:uid="{00000000-0005-0000-0000-000066010000}"/>
    <cellStyle name="20 % - Akzent3 4 2 4 2 4" xfId="46201" xr:uid="{00000000-0005-0000-0000-000066010000}"/>
    <cellStyle name="20 % - Akzent3 4 2 4 3" xfId="9131" xr:uid="{00000000-0005-0000-0000-000066010000}"/>
    <cellStyle name="20 % - Akzent3 4 2 4 3 2" xfId="22582" xr:uid="{00000000-0005-0000-0000-000066010000}"/>
    <cellStyle name="20 % - Akzent3 4 2 4 3 3" xfId="36066" xr:uid="{00000000-0005-0000-0000-000066010000}"/>
    <cellStyle name="20 % - Akzent3 4 2 4 3 4" xfId="49557" xr:uid="{00000000-0005-0000-0000-000066010000}"/>
    <cellStyle name="20 % - Akzent3 4 2 4 4" xfId="12487" xr:uid="{00000000-0005-0000-0000-000066010000}"/>
    <cellStyle name="20 % - Akzent3 4 2 4 4 2" xfId="25938" xr:uid="{00000000-0005-0000-0000-000066010000}"/>
    <cellStyle name="20 % - Akzent3 4 2 4 4 3" xfId="39422" xr:uid="{00000000-0005-0000-0000-000066010000}"/>
    <cellStyle name="20 % - Akzent3 4 2 4 4 4" xfId="52913" xr:uid="{00000000-0005-0000-0000-000066010000}"/>
    <cellStyle name="20 % - Akzent3 4 2 4 5" xfId="15869" xr:uid="{00000000-0005-0000-0000-000066010000}"/>
    <cellStyle name="20 % - Akzent3 4 2 4 6" xfId="29353" xr:uid="{00000000-0005-0000-0000-000066010000}"/>
    <cellStyle name="20 % - Akzent3 4 2 4 7" xfId="42844" xr:uid="{00000000-0005-0000-0000-000066010000}"/>
    <cellStyle name="20 % - Akzent3 4 2 5" xfId="3519" xr:uid="{00000000-0005-0000-0000-000067010000}"/>
    <cellStyle name="20 % - Akzent3 4 2 5 2" xfId="6880" xr:uid="{00000000-0005-0000-0000-000067010000}"/>
    <cellStyle name="20 % - Akzent3 4 2 5 2 2" xfId="20331" xr:uid="{00000000-0005-0000-0000-000067010000}"/>
    <cellStyle name="20 % - Akzent3 4 2 5 2 3" xfId="33815" xr:uid="{00000000-0005-0000-0000-000067010000}"/>
    <cellStyle name="20 % - Akzent3 4 2 5 2 4" xfId="47306" xr:uid="{00000000-0005-0000-0000-000067010000}"/>
    <cellStyle name="20 % - Akzent3 4 2 5 3" xfId="10236" xr:uid="{00000000-0005-0000-0000-000067010000}"/>
    <cellStyle name="20 % - Akzent3 4 2 5 3 2" xfId="23687" xr:uid="{00000000-0005-0000-0000-000067010000}"/>
    <cellStyle name="20 % - Akzent3 4 2 5 3 3" xfId="37171" xr:uid="{00000000-0005-0000-0000-000067010000}"/>
    <cellStyle name="20 % - Akzent3 4 2 5 3 4" xfId="50662" xr:uid="{00000000-0005-0000-0000-000067010000}"/>
    <cellStyle name="20 % - Akzent3 4 2 5 4" xfId="13592" xr:uid="{00000000-0005-0000-0000-000067010000}"/>
    <cellStyle name="20 % - Akzent3 4 2 5 4 2" xfId="27043" xr:uid="{00000000-0005-0000-0000-000067010000}"/>
    <cellStyle name="20 % - Akzent3 4 2 5 4 3" xfId="40527" xr:uid="{00000000-0005-0000-0000-000067010000}"/>
    <cellStyle name="20 % - Akzent3 4 2 5 4 4" xfId="54018" xr:uid="{00000000-0005-0000-0000-000067010000}"/>
    <cellStyle name="20 % - Akzent3 4 2 5 5" xfId="16974" xr:uid="{00000000-0005-0000-0000-000067010000}"/>
    <cellStyle name="20 % - Akzent3 4 2 5 6" xfId="30458" xr:uid="{00000000-0005-0000-0000-000067010000}"/>
    <cellStyle name="20 % - Akzent3 4 2 5 7" xfId="43949" xr:uid="{00000000-0005-0000-0000-000067010000}"/>
    <cellStyle name="20 % - Akzent3 4 2 6" xfId="4099" xr:uid="{00000000-0005-0000-0000-000068010000}"/>
    <cellStyle name="20 % - Akzent3 4 2 6 2" xfId="7456" xr:uid="{00000000-0005-0000-0000-000068010000}"/>
    <cellStyle name="20 % - Akzent3 4 2 6 2 2" xfId="20907" xr:uid="{00000000-0005-0000-0000-000068010000}"/>
    <cellStyle name="20 % - Akzent3 4 2 6 2 3" xfId="34391" xr:uid="{00000000-0005-0000-0000-000068010000}"/>
    <cellStyle name="20 % - Akzent3 4 2 6 2 4" xfId="47882" xr:uid="{00000000-0005-0000-0000-000068010000}"/>
    <cellStyle name="20 % - Akzent3 4 2 6 3" xfId="10812" xr:uid="{00000000-0005-0000-0000-000068010000}"/>
    <cellStyle name="20 % - Akzent3 4 2 6 3 2" xfId="24263" xr:uid="{00000000-0005-0000-0000-000068010000}"/>
    <cellStyle name="20 % - Akzent3 4 2 6 3 3" xfId="37747" xr:uid="{00000000-0005-0000-0000-000068010000}"/>
    <cellStyle name="20 % - Akzent3 4 2 6 3 4" xfId="51238" xr:uid="{00000000-0005-0000-0000-000068010000}"/>
    <cellStyle name="20 % - Akzent3 4 2 6 4" xfId="14168" xr:uid="{00000000-0005-0000-0000-000068010000}"/>
    <cellStyle name="20 % - Akzent3 4 2 6 4 2" xfId="27619" xr:uid="{00000000-0005-0000-0000-000068010000}"/>
    <cellStyle name="20 % - Akzent3 4 2 6 4 3" xfId="41103" xr:uid="{00000000-0005-0000-0000-000068010000}"/>
    <cellStyle name="20 % - Akzent3 4 2 6 4 4" xfId="54594" xr:uid="{00000000-0005-0000-0000-000068010000}"/>
    <cellStyle name="20 % - Akzent3 4 2 6 5" xfId="17550" xr:uid="{00000000-0005-0000-0000-000068010000}"/>
    <cellStyle name="20 % - Akzent3 4 2 6 6" xfId="31034" xr:uid="{00000000-0005-0000-0000-000068010000}"/>
    <cellStyle name="20 % - Akzent3 4 2 6 7" xfId="44525" xr:uid="{00000000-0005-0000-0000-000068010000}"/>
    <cellStyle name="20 % - Akzent3 4 2 7" xfId="4649" xr:uid="{00000000-0005-0000-0000-00005D010000}"/>
    <cellStyle name="20 % - Akzent3 4 2 7 2" xfId="18100" xr:uid="{00000000-0005-0000-0000-00005D010000}"/>
    <cellStyle name="20 % - Akzent3 4 2 7 3" xfId="31584" xr:uid="{00000000-0005-0000-0000-00005D010000}"/>
    <cellStyle name="20 % - Akzent3 4 2 7 4" xfId="45075" xr:uid="{00000000-0005-0000-0000-00005D010000}"/>
    <cellStyle name="20 % - Akzent3 4 2 8" xfId="8005" xr:uid="{00000000-0005-0000-0000-00005D010000}"/>
    <cellStyle name="20 % - Akzent3 4 2 8 2" xfId="21456" xr:uid="{00000000-0005-0000-0000-00005D010000}"/>
    <cellStyle name="20 % - Akzent3 4 2 8 3" xfId="34940" xr:uid="{00000000-0005-0000-0000-00005D010000}"/>
    <cellStyle name="20 % - Akzent3 4 2 8 4" xfId="48431" xr:uid="{00000000-0005-0000-0000-00005D010000}"/>
    <cellStyle name="20 % - Akzent3 4 2 9" xfId="11361" xr:uid="{00000000-0005-0000-0000-00005D010000}"/>
    <cellStyle name="20 % - Akzent3 4 2 9 2" xfId="24812" xr:uid="{00000000-0005-0000-0000-00005D010000}"/>
    <cellStyle name="20 % - Akzent3 4 2 9 3" xfId="38296" xr:uid="{00000000-0005-0000-0000-00005D010000}"/>
    <cellStyle name="20 % - Akzent3 4 2 9 4" xfId="51787" xr:uid="{00000000-0005-0000-0000-00005D010000}"/>
    <cellStyle name="20 % - Akzent3 4 3" xfId="1409" xr:uid="{00000000-0005-0000-0000-000069010000}"/>
    <cellStyle name="20 % - Akzent3 4 3 10" xfId="28374" xr:uid="{00000000-0005-0000-0000-000069010000}"/>
    <cellStyle name="20 % - Akzent3 4 3 11" xfId="41865" xr:uid="{00000000-0005-0000-0000-000069010000}"/>
    <cellStyle name="20 % - Akzent3 4 3 2" xfId="1983" xr:uid="{00000000-0005-0000-0000-00006A010000}"/>
    <cellStyle name="20 % - Akzent3 4 3 2 2" xfId="3123" xr:uid="{00000000-0005-0000-0000-00006B010000}"/>
    <cellStyle name="20 % - Akzent3 4 3 2 2 2" xfId="6484" xr:uid="{00000000-0005-0000-0000-00006B010000}"/>
    <cellStyle name="20 % - Akzent3 4 3 2 2 2 2" xfId="19935" xr:uid="{00000000-0005-0000-0000-00006B010000}"/>
    <cellStyle name="20 % - Akzent3 4 3 2 2 2 3" xfId="33419" xr:uid="{00000000-0005-0000-0000-00006B010000}"/>
    <cellStyle name="20 % - Akzent3 4 3 2 2 2 4" xfId="46910" xr:uid="{00000000-0005-0000-0000-00006B010000}"/>
    <cellStyle name="20 % - Akzent3 4 3 2 2 3" xfId="9840" xr:uid="{00000000-0005-0000-0000-00006B010000}"/>
    <cellStyle name="20 % - Akzent3 4 3 2 2 3 2" xfId="23291" xr:uid="{00000000-0005-0000-0000-00006B010000}"/>
    <cellStyle name="20 % - Akzent3 4 3 2 2 3 3" xfId="36775" xr:uid="{00000000-0005-0000-0000-00006B010000}"/>
    <cellStyle name="20 % - Akzent3 4 3 2 2 3 4" xfId="50266" xr:uid="{00000000-0005-0000-0000-00006B010000}"/>
    <cellStyle name="20 % - Akzent3 4 3 2 2 4" xfId="13196" xr:uid="{00000000-0005-0000-0000-00006B010000}"/>
    <cellStyle name="20 % - Akzent3 4 3 2 2 4 2" xfId="26647" xr:uid="{00000000-0005-0000-0000-00006B010000}"/>
    <cellStyle name="20 % - Akzent3 4 3 2 2 4 3" xfId="40131" xr:uid="{00000000-0005-0000-0000-00006B010000}"/>
    <cellStyle name="20 % - Akzent3 4 3 2 2 4 4" xfId="53622" xr:uid="{00000000-0005-0000-0000-00006B010000}"/>
    <cellStyle name="20 % - Akzent3 4 3 2 2 5" xfId="16578" xr:uid="{00000000-0005-0000-0000-00006B010000}"/>
    <cellStyle name="20 % - Akzent3 4 3 2 2 6" xfId="30062" xr:uid="{00000000-0005-0000-0000-00006B010000}"/>
    <cellStyle name="20 % - Akzent3 4 3 2 2 7" xfId="43553" xr:uid="{00000000-0005-0000-0000-00006B010000}"/>
    <cellStyle name="20 % - Akzent3 4 3 2 3" xfId="5357" xr:uid="{00000000-0005-0000-0000-00006A010000}"/>
    <cellStyle name="20 % - Akzent3 4 3 2 3 2" xfId="18808" xr:uid="{00000000-0005-0000-0000-00006A010000}"/>
    <cellStyle name="20 % - Akzent3 4 3 2 3 3" xfId="32292" xr:uid="{00000000-0005-0000-0000-00006A010000}"/>
    <cellStyle name="20 % - Akzent3 4 3 2 3 4" xfId="45783" xr:uid="{00000000-0005-0000-0000-00006A010000}"/>
    <cellStyle name="20 % - Akzent3 4 3 2 4" xfId="8713" xr:uid="{00000000-0005-0000-0000-00006A010000}"/>
    <cellStyle name="20 % - Akzent3 4 3 2 4 2" xfId="22164" xr:uid="{00000000-0005-0000-0000-00006A010000}"/>
    <cellStyle name="20 % - Akzent3 4 3 2 4 3" xfId="35648" xr:uid="{00000000-0005-0000-0000-00006A010000}"/>
    <cellStyle name="20 % - Akzent3 4 3 2 4 4" xfId="49139" xr:uid="{00000000-0005-0000-0000-00006A010000}"/>
    <cellStyle name="20 % - Akzent3 4 3 2 5" xfId="12069" xr:uid="{00000000-0005-0000-0000-00006A010000}"/>
    <cellStyle name="20 % - Akzent3 4 3 2 5 2" xfId="25520" xr:uid="{00000000-0005-0000-0000-00006A010000}"/>
    <cellStyle name="20 % - Akzent3 4 3 2 5 3" xfId="39004" xr:uid="{00000000-0005-0000-0000-00006A010000}"/>
    <cellStyle name="20 % - Akzent3 4 3 2 5 4" xfId="52495" xr:uid="{00000000-0005-0000-0000-00006A010000}"/>
    <cellStyle name="20 % - Akzent3 4 3 2 6" xfId="15451" xr:uid="{00000000-0005-0000-0000-00006A010000}"/>
    <cellStyle name="20 % - Akzent3 4 3 2 7" xfId="28935" xr:uid="{00000000-0005-0000-0000-00006A010000}"/>
    <cellStyle name="20 % - Akzent3 4 3 2 8" xfId="42426" xr:uid="{00000000-0005-0000-0000-00006A010000}"/>
    <cellStyle name="20 % - Akzent3 4 3 3" xfId="2563" xr:uid="{00000000-0005-0000-0000-00006C010000}"/>
    <cellStyle name="20 % - Akzent3 4 3 3 2" xfId="5924" xr:uid="{00000000-0005-0000-0000-00006C010000}"/>
    <cellStyle name="20 % - Akzent3 4 3 3 2 2" xfId="19375" xr:uid="{00000000-0005-0000-0000-00006C010000}"/>
    <cellStyle name="20 % - Akzent3 4 3 3 2 3" xfId="32859" xr:uid="{00000000-0005-0000-0000-00006C010000}"/>
    <cellStyle name="20 % - Akzent3 4 3 3 2 4" xfId="46350" xr:uid="{00000000-0005-0000-0000-00006C010000}"/>
    <cellStyle name="20 % - Akzent3 4 3 3 3" xfId="9280" xr:uid="{00000000-0005-0000-0000-00006C010000}"/>
    <cellStyle name="20 % - Akzent3 4 3 3 3 2" xfId="22731" xr:uid="{00000000-0005-0000-0000-00006C010000}"/>
    <cellStyle name="20 % - Akzent3 4 3 3 3 3" xfId="36215" xr:uid="{00000000-0005-0000-0000-00006C010000}"/>
    <cellStyle name="20 % - Akzent3 4 3 3 3 4" xfId="49706" xr:uid="{00000000-0005-0000-0000-00006C010000}"/>
    <cellStyle name="20 % - Akzent3 4 3 3 4" xfId="12636" xr:uid="{00000000-0005-0000-0000-00006C010000}"/>
    <cellStyle name="20 % - Akzent3 4 3 3 4 2" xfId="26087" xr:uid="{00000000-0005-0000-0000-00006C010000}"/>
    <cellStyle name="20 % - Akzent3 4 3 3 4 3" xfId="39571" xr:uid="{00000000-0005-0000-0000-00006C010000}"/>
    <cellStyle name="20 % - Akzent3 4 3 3 4 4" xfId="53062" xr:uid="{00000000-0005-0000-0000-00006C010000}"/>
    <cellStyle name="20 % - Akzent3 4 3 3 5" xfId="16018" xr:uid="{00000000-0005-0000-0000-00006C010000}"/>
    <cellStyle name="20 % - Akzent3 4 3 3 6" xfId="29502" xr:uid="{00000000-0005-0000-0000-00006C010000}"/>
    <cellStyle name="20 % - Akzent3 4 3 3 7" xfId="42993" xr:uid="{00000000-0005-0000-0000-00006C010000}"/>
    <cellStyle name="20 % - Akzent3 4 3 4" xfId="3668" xr:uid="{00000000-0005-0000-0000-00006D010000}"/>
    <cellStyle name="20 % - Akzent3 4 3 4 2" xfId="7029" xr:uid="{00000000-0005-0000-0000-00006D010000}"/>
    <cellStyle name="20 % - Akzent3 4 3 4 2 2" xfId="20480" xr:uid="{00000000-0005-0000-0000-00006D010000}"/>
    <cellStyle name="20 % - Akzent3 4 3 4 2 3" xfId="33964" xr:uid="{00000000-0005-0000-0000-00006D010000}"/>
    <cellStyle name="20 % - Akzent3 4 3 4 2 4" xfId="47455" xr:uid="{00000000-0005-0000-0000-00006D010000}"/>
    <cellStyle name="20 % - Akzent3 4 3 4 3" xfId="10385" xr:uid="{00000000-0005-0000-0000-00006D010000}"/>
    <cellStyle name="20 % - Akzent3 4 3 4 3 2" xfId="23836" xr:uid="{00000000-0005-0000-0000-00006D010000}"/>
    <cellStyle name="20 % - Akzent3 4 3 4 3 3" xfId="37320" xr:uid="{00000000-0005-0000-0000-00006D010000}"/>
    <cellStyle name="20 % - Akzent3 4 3 4 3 4" xfId="50811" xr:uid="{00000000-0005-0000-0000-00006D010000}"/>
    <cellStyle name="20 % - Akzent3 4 3 4 4" xfId="13741" xr:uid="{00000000-0005-0000-0000-00006D010000}"/>
    <cellStyle name="20 % - Akzent3 4 3 4 4 2" xfId="27192" xr:uid="{00000000-0005-0000-0000-00006D010000}"/>
    <cellStyle name="20 % - Akzent3 4 3 4 4 3" xfId="40676" xr:uid="{00000000-0005-0000-0000-00006D010000}"/>
    <cellStyle name="20 % - Akzent3 4 3 4 4 4" xfId="54167" xr:uid="{00000000-0005-0000-0000-00006D010000}"/>
    <cellStyle name="20 % - Akzent3 4 3 4 5" xfId="17123" xr:uid="{00000000-0005-0000-0000-00006D010000}"/>
    <cellStyle name="20 % - Akzent3 4 3 4 6" xfId="30607" xr:uid="{00000000-0005-0000-0000-00006D010000}"/>
    <cellStyle name="20 % - Akzent3 4 3 4 7" xfId="44098" xr:uid="{00000000-0005-0000-0000-00006D010000}"/>
    <cellStyle name="20 % - Akzent3 4 3 5" xfId="4248" xr:uid="{00000000-0005-0000-0000-00006E010000}"/>
    <cellStyle name="20 % - Akzent3 4 3 5 2" xfId="7605" xr:uid="{00000000-0005-0000-0000-00006E010000}"/>
    <cellStyle name="20 % - Akzent3 4 3 5 2 2" xfId="21056" xr:uid="{00000000-0005-0000-0000-00006E010000}"/>
    <cellStyle name="20 % - Akzent3 4 3 5 2 3" xfId="34540" xr:uid="{00000000-0005-0000-0000-00006E010000}"/>
    <cellStyle name="20 % - Akzent3 4 3 5 2 4" xfId="48031" xr:uid="{00000000-0005-0000-0000-00006E010000}"/>
    <cellStyle name="20 % - Akzent3 4 3 5 3" xfId="10961" xr:uid="{00000000-0005-0000-0000-00006E010000}"/>
    <cellStyle name="20 % - Akzent3 4 3 5 3 2" xfId="24412" xr:uid="{00000000-0005-0000-0000-00006E010000}"/>
    <cellStyle name="20 % - Akzent3 4 3 5 3 3" xfId="37896" xr:uid="{00000000-0005-0000-0000-00006E010000}"/>
    <cellStyle name="20 % - Akzent3 4 3 5 3 4" xfId="51387" xr:uid="{00000000-0005-0000-0000-00006E010000}"/>
    <cellStyle name="20 % - Akzent3 4 3 5 4" xfId="14317" xr:uid="{00000000-0005-0000-0000-00006E010000}"/>
    <cellStyle name="20 % - Akzent3 4 3 5 4 2" xfId="27768" xr:uid="{00000000-0005-0000-0000-00006E010000}"/>
    <cellStyle name="20 % - Akzent3 4 3 5 4 3" xfId="41252" xr:uid="{00000000-0005-0000-0000-00006E010000}"/>
    <cellStyle name="20 % - Akzent3 4 3 5 4 4" xfId="54743" xr:uid="{00000000-0005-0000-0000-00006E010000}"/>
    <cellStyle name="20 % - Akzent3 4 3 5 5" xfId="17699" xr:uid="{00000000-0005-0000-0000-00006E010000}"/>
    <cellStyle name="20 % - Akzent3 4 3 5 6" xfId="31183" xr:uid="{00000000-0005-0000-0000-00006E010000}"/>
    <cellStyle name="20 % - Akzent3 4 3 5 7" xfId="44674" xr:uid="{00000000-0005-0000-0000-00006E010000}"/>
    <cellStyle name="20 % - Akzent3 4 3 6" xfId="4798" xr:uid="{00000000-0005-0000-0000-000069010000}"/>
    <cellStyle name="20 % - Akzent3 4 3 6 2" xfId="18249" xr:uid="{00000000-0005-0000-0000-000069010000}"/>
    <cellStyle name="20 % - Akzent3 4 3 6 3" xfId="31733" xr:uid="{00000000-0005-0000-0000-000069010000}"/>
    <cellStyle name="20 % - Akzent3 4 3 6 4" xfId="45224" xr:uid="{00000000-0005-0000-0000-000069010000}"/>
    <cellStyle name="20 % - Akzent3 4 3 7" xfId="8154" xr:uid="{00000000-0005-0000-0000-000069010000}"/>
    <cellStyle name="20 % - Akzent3 4 3 7 2" xfId="21605" xr:uid="{00000000-0005-0000-0000-000069010000}"/>
    <cellStyle name="20 % - Akzent3 4 3 7 3" xfId="35089" xr:uid="{00000000-0005-0000-0000-000069010000}"/>
    <cellStyle name="20 % - Akzent3 4 3 7 4" xfId="48580" xr:uid="{00000000-0005-0000-0000-000069010000}"/>
    <cellStyle name="20 % - Akzent3 4 3 8" xfId="11510" xr:uid="{00000000-0005-0000-0000-000069010000}"/>
    <cellStyle name="20 % - Akzent3 4 3 8 2" xfId="24961" xr:uid="{00000000-0005-0000-0000-000069010000}"/>
    <cellStyle name="20 % - Akzent3 4 3 8 3" xfId="38445" xr:uid="{00000000-0005-0000-0000-000069010000}"/>
    <cellStyle name="20 % - Akzent3 4 3 8 4" xfId="51936" xr:uid="{00000000-0005-0000-0000-000069010000}"/>
    <cellStyle name="20 % - Akzent3 4 3 9" xfId="14891" xr:uid="{00000000-0005-0000-0000-000069010000}"/>
    <cellStyle name="20 % - Akzent3 4 4" xfId="1734" xr:uid="{00000000-0005-0000-0000-00006F010000}"/>
    <cellStyle name="20 % - Akzent3 4 4 2" xfId="2873" xr:uid="{00000000-0005-0000-0000-000070010000}"/>
    <cellStyle name="20 % - Akzent3 4 4 2 2" xfId="6234" xr:uid="{00000000-0005-0000-0000-000070010000}"/>
    <cellStyle name="20 % - Akzent3 4 4 2 2 2" xfId="19685" xr:uid="{00000000-0005-0000-0000-000070010000}"/>
    <cellStyle name="20 % - Akzent3 4 4 2 2 3" xfId="33169" xr:uid="{00000000-0005-0000-0000-000070010000}"/>
    <cellStyle name="20 % - Akzent3 4 4 2 2 4" xfId="46660" xr:uid="{00000000-0005-0000-0000-000070010000}"/>
    <cellStyle name="20 % - Akzent3 4 4 2 3" xfId="9590" xr:uid="{00000000-0005-0000-0000-000070010000}"/>
    <cellStyle name="20 % - Akzent3 4 4 2 3 2" xfId="23041" xr:uid="{00000000-0005-0000-0000-000070010000}"/>
    <cellStyle name="20 % - Akzent3 4 4 2 3 3" xfId="36525" xr:uid="{00000000-0005-0000-0000-000070010000}"/>
    <cellStyle name="20 % - Akzent3 4 4 2 3 4" xfId="50016" xr:uid="{00000000-0005-0000-0000-000070010000}"/>
    <cellStyle name="20 % - Akzent3 4 4 2 4" xfId="12946" xr:uid="{00000000-0005-0000-0000-000070010000}"/>
    <cellStyle name="20 % - Akzent3 4 4 2 4 2" xfId="26397" xr:uid="{00000000-0005-0000-0000-000070010000}"/>
    <cellStyle name="20 % - Akzent3 4 4 2 4 3" xfId="39881" xr:uid="{00000000-0005-0000-0000-000070010000}"/>
    <cellStyle name="20 % - Akzent3 4 4 2 4 4" xfId="53372" xr:uid="{00000000-0005-0000-0000-000070010000}"/>
    <cellStyle name="20 % - Akzent3 4 4 2 5" xfId="16328" xr:uid="{00000000-0005-0000-0000-000070010000}"/>
    <cellStyle name="20 % - Akzent3 4 4 2 6" xfId="29812" xr:uid="{00000000-0005-0000-0000-000070010000}"/>
    <cellStyle name="20 % - Akzent3 4 4 2 7" xfId="43303" xr:uid="{00000000-0005-0000-0000-000070010000}"/>
    <cellStyle name="20 % - Akzent3 4 4 3" xfId="5107" xr:uid="{00000000-0005-0000-0000-00006F010000}"/>
    <cellStyle name="20 % - Akzent3 4 4 3 2" xfId="18558" xr:uid="{00000000-0005-0000-0000-00006F010000}"/>
    <cellStyle name="20 % - Akzent3 4 4 3 3" xfId="32042" xr:uid="{00000000-0005-0000-0000-00006F010000}"/>
    <cellStyle name="20 % - Akzent3 4 4 3 4" xfId="45533" xr:uid="{00000000-0005-0000-0000-00006F010000}"/>
    <cellStyle name="20 % - Akzent3 4 4 4" xfId="8463" xr:uid="{00000000-0005-0000-0000-00006F010000}"/>
    <cellStyle name="20 % - Akzent3 4 4 4 2" xfId="21914" xr:uid="{00000000-0005-0000-0000-00006F010000}"/>
    <cellStyle name="20 % - Akzent3 4 4 4 3" xfId="35398" xr:uid="{00000000-0005-0000-0000-00006F010000}"/>
    <cellStyle name="20 % - Akzent3 4 4 4 4" xfId="48889" xr:uid="{00000000-0005-0000-0000-00006F010000}"/>
    <cellStyle name="20 % - Akzent3 4 4 5" xfId="11819" xr:uid="{00000000-0005-0000-0000-00006F010000}"/>
    <cellStyle name="20 % - Akzent3 4 4 5 2" xfId="25270" xr:uid="{00000000-0005-0000-0000-00006F010000}"/>
    <cellStyle name="20 % - Akzent3 4 4 5 3" xfId="38754" xr:uid="{00000000-0005-0000-0000-00006F010000}"/>
    <cellStyle name="20 % - Akzent3 4 4 5 4" xfId="52245" xr:uid="{00000000-0005-0000-0000-00006F010000}"/>
    <cellStyle name="20 % - Akzent3 4 4 6" xfId="15201" xr:uid="{00000000-0005-0000-0000-00006F010000}"/>
    <cellStyle name="20 % - Akzent3 4 4 7" xfId="28685" xr:uid="{00000000-0005-0000-0000-00006F010000}"/>
    <cellStyle name="20 % - Akzent3 4 4 8" xfId="42176" xr:uid="{00000000-0005-0000-0000-00006F010000}"/>
    <cellStyle name="20 % - Akzent3 4 5" xfId="2311" xr:uid="{00000000-0005-0000-0000-000071010000}"/>
    <cellStyle name="20 % - Akzent3 4 5 2" xfId="5673" xr:uid="{00000000-0005-0000-0000-000071010000}"/>
    <cellStyle name="20 % - Akzent3 4 5 2 2" xfId="19124" xr:uid="{00000000-0005-0000-0000-000071010000}"/>
    <cellStyle name="20 % - Akzent3 4 5 2 3" xfId="32608" xr:uid="{00000000-0005-0000-0000-000071010000}"/>
    <cellStyle name="20 % - Akzent3 4 5 2 4" xfId="46099" xr:uid="{00000000-0005-0000-0000-000071010000}"/>
    <cellStyle name="20 % - Akzent3 4 5 3" xfId="9029" xr:uid="{00000000-0005-0000-0000-000071010000}"/>
    <cellStyle name="20 % - Akzent3 4 5 3 2" xfId="22480" xr:uid="{00000000-0005-0000-0000-000071010000}"/>
    <cellStyle name="20 % - Akzent3 4 5 3 3" xfId="35964" xr:uid="{00000000-0005-0000-0000-000071010000}"/>
    <cellStyle name="20 % - Akzent3 4 5 3 4" xfId="49455" xr:uid="{00000000-0005-0000-0000-000071010000}"/>
    <cellStyle name="20 % - Akzent3 4 5 4" xfId="12385" xr:uid="{00000000-0005-0000-0000-000071010000}"/>
    <cellStyle name="20 % - Akzent3 4 5 4 2" xfId="25836" xr:uid="{00000000-0005-0000-0000-000071010000}"/>
    <cellStyle name="20 % - Akzent3 4 5 4 3" xfId="39320" xr:uid="{00000000-0005-0000-0000-000071010000}"/>
    <cellStyle name="20 % - Akzent3 4 5 4 4" xfId="52811" xr:uid="{00000000-0005-0000-0000-000071010000}"/>
    <cellStyle name="20 % - Akzent3 4 5 5" xfId="15767" xr:uid="{00000000-0005-0000-0000-000071010000}"/>
    <cellStyle name="20 % - Akzent3 4 5 6" xfId="29251" xr:uid="{00000000-0005-0000-0000-000071010000}"/>
    <cellStyle name="20 % - Akzent3 4 5 7" xfId="42742" xr:uid="{00000000-0005-0000-0000-000071010000}"/>
    <cellStyle name="20 % - Akzent3 4 6" xfId="3417" xr:uid="{00000000-0005-0000-0000-000072010000}"/>
    <cellStyle name="20 % - Akzent3 4 6 2" xfId="6778" xr:uid="{00000000-0005-0000-0000-000072010000}"/>
    <cellStyle name="20 % - Akzent3 4 6 2 2" xfId="20229" xr:uid="{00000000-0005-0000-0000-000072010000}"/>
    <cellStyle name="20 % - Akzent3 4 6 2 3" xfId="33713" xr:uid="{00000000-0005-0000-0000-000072010000}"/>
    <cellStyle name="20 % - Akzent3 4 6 2 4" xfId="47204" xr:uid="{00000000-0005-0000-0000-000072010000}"/>
    <cellStyle name="20 % - Akzent3 4 6 3" xfId="10134" xr:uid="{00000000-0005-0000-0000-000072010000}"/>
    <cellStyle name="20 % - Akzent3 4 6 3 2" xfId="23585" xr:uid="{00000000-0005-0000-0000-000072010000}"/>
    <cellStyle name="20 % - Akzent3 4 6 3 3" xfId="37069" xr:uid="{00000000-0005-0000-0000-000072010000}"/>
    <cellStyle name="20 % - Akzent3 4 6 3 4" xfId="50560" xr:uid="{00000000-0005-0000-0000-000072010000}"/>
    <cellStyle name="20 % - Akzent3 4 6 4" xfId="13490" xr:uid="{00000000-0005-0000-0000-000072010000}"/>
    <cellStyle name="20 % - Akzent3 4 6 4 2" xfId="26941" xr:uid="{00000000-0005-0000-0000-000072010000}"/>
    <cellStyle name="20 % - Akzent3 4 6 4 3" xfId="40425" xr:uid="{00000000-0005-0000-0000-000072010000}"/>
    <cellStyle name="20 % - Akzent3 4 6 4 4" xfId="53916" xr:uid="{00000000-0005-0000-0000-000072010000}"/>
    <cellStyle name="20 % - Akzent3 4 6 5" xfId="16872" xr:uid="{00000000-0005-0000-0000-000072010000}"/>
    <cellStyle name="20 % - Akzent3 4 6 6" xfId="30356" xr:uid="{00000000-0005-0000-0000-000072010000}"/>
    <cellStyle name="20 % - Akzent3 4 6 7" xfId="43847" xr:uid="{00000000-0005-0000-0000-000072010000}"/>
    <cellStyle name="20 % - Akzent3 4 7" xfId="3997" xr:uid="{00000000-0005-0000-0000-000073010000}"/>
    <cellStyle name="20 % - Akzent3 4 7 2" xfId="7354" xr:uid="{00000000-0005-0000-0000-000073010000}"/>
    <cellStyle name="20 % - Akzent3 4 7 2 2" xfId="20805" xr:uid="{00000000-0005-0000-0000-000073010000}"/>
    <cellStyle name="20 % - Akzent3 4 7 2 3" xfId="34289" xr:uid="{00000000-0005-0000-0000-000073010000}"/>
    <cellStyle name="20 % - Akzent3 4 7 2 4" xfId="47780" xr:uid="{00000000-0005-0000-0000-000073010000}"/>
    <cellStyle name="20 % - Akzent3 4 7 3" xfId="10710" xr:uid="{00000000-0005-0000-0000-000073010000}"/>
    <cellStyle name="20 % - Akzent3 4 7 3 2" xfId="24161" xr:uid="{00000000-0005-0000-0000-000073010000}"/>
    <cellStyle name="20 % - Akzent3 4 7 3 3" xfId="37645" xr:uid="{00000000-0005-0000-0000-000073010000}"/>
    <cellStyle name="20 % - Akzent3 4 7 3 4" xfId="51136" xr:uid="{00000000-0005-0000-0000-000073010000}"/>
    <cellStyle name="20 % - Akzent3 4 7 4" xfId="14066" xr:uid="{00000000-0005-0000-0000-000073010000}"/>
    <cellStyle name="20 % - Akzent3 4 7 4 2" xfId="27517" xr:uid="{00000000-0005-0000-0000-000073010000}"/>
    <cellStyle name="20 % - Akzent3 4 7 4 3" xfId="41001" xr:uid="{00000000-0005-0000-0000-000073010000}"/>
    <cellStyle name="20 % - Akzent3 4 7 4 4" xfId="54492" xr:uid="{00000000-0005-0000-0000-000073010000}"/>
    <cellStyle name="20 % - Akzent3 4 7 5" xfId="17448" xr:uid="{00000000-0005-0000-0000-000073010000}"/>
    <cellStyle name="20 % - Akzent3 4 7 6" xfId="30932" xr:uid="{00000000-0005-0000-0000-000073010000}"/>
    <cellStyle name="20 % - Akzent3 4 7 7" xfId="44423" xr:uid="{00000000-0005-0000-0000-000073010000}"/>
    <cellStyle name="20 % - Akzent3 4 8" xfId="4547" xr:uid="{00000000-0005-0000-0000-00005C010000}"/>
    <cellStyle name="20 % - Akzent3 4 8 2" xfId="17998" xr:uid="{00000000-0005-0000-0000-00005C010000}"/>
    <cellStyle name="20 % - Akzent3 4 8 3" xfId="31482" xr:uid="{00000000-0005-0000-0000-00005C010000}"/>
    <cellStyle name="20 % - Akzent3 4 8 4" xfId="44973" xr:uid="{00000000-0005-0000-0000-00005C010000}"/>
    <cellStyle name="20 % - Akzent3 4 9" xfId="7903" xr:uid="{00000000-0005-0000-0000-00005C010000}"/>
    <cellStyle name="20 % - Akzent3 4 9 2" xfId="21354" xr:uid="{00000000-0005-0000-0000-00005C010000}"/>
    <cellStyle name="20 % - Akzent3 4 9 3" xfId="34838" xr:uid="{00000000-0005-0000-0000-00005C010000}"/>
    <cellStyle name="20 % - Akzent3 4 9 4" xfId="48329" xr:uid="{00000000-0005-0000-0000-00005C010000}"/>
    <cellStyle name="20 % - Akzent3 5" xfId="1195" xr:uid="{00000000-0005-0000-0000-000074010000}"/>
    <cellStyle name="20 % - Akzent3 5 10" xfId="14658" xr:uid="{00000000-0005-0000-0000-000074010000}"/>
    <cellStyle name="20 % - Akzent3 5 11" xfId="28141" xr:uid="{00000000-0005-0000-0000-000074010000}"/>
    <cellStyle name="20 % - Akzent3 5 12" xfId="41632" xr:uid="{00000000-0005-0000-0000-000074010000}"/>
    <cellStyle name="20 % - Akzent3 5 2" xfId="1426" xr:uid="{00000000-0005-0000-0000-000075010000}"/>
    <cellStyle name="20 % - Akzent3 5 2 10" xfId="28391" xr:uid="{00000000-0005-0000-0000-000075010000}"/>
    <cellStyle name="20 % - Akzent3 5 2 11" xfId="41882" xr:uid="{00000000-0005-0000-0000-000075010000}"/>
    <cellStyle name="20 % - Akzent3 5 2 2" xfId="2000" xr:uid="{00000000-0005-0000-0000-000076010000}"/>
    <cellStyle name="20 % - Akzent3 5 2 2 2" xfId="3140" xr:uid="{00000000-0005-0000-0000-000077010000}"/>
    <cellStyle name="20 % - Akzent3 5 2 2 2 2" xfId="6501" xr:uid="{00000000-0005-0000-0000-000077010000}"/>
    <cellStyle name="20 % - Akzent3 5 2 2 2 2 2" xfId="19952" xr:uid="{00000000-0005-0000-0000-000077010000}"/>
    <cellStyle name="20 % - Akzent3 5 2 2 2 2 3" xfId="33436" xr:uid="{00000000-0005-0000-0000-000077010000}"/>
    <cellStyle name="20 % - Akzent3 5 2 2 2 2 4" xfId="46927" xr:uid="{00000000-0005-0000-0000-000077010000}"/>
    <cellStyle name="20 % - Akzent3 5 2 2 2 3" xfId="9857" xr:uid="{00000000-0005-0000-0000-000077010000}"/>
    <cellStyle name="20 % - Akzent3 5 2 2 2 3 2" xfId="23308" xr:uid="{00000000-0005-0000-0000-000077010000}"/>
    <cellStyle name="20 % - Akzent3 5 2 2 2 3 3" xfId="36792" xr:uid="{00000000-0005-0000-0000-000077010000}"/>
    <cellStyle name="20 % - Akzent3 5 2 2 2 3 4" xfId="50283" xr:uid="{00000000-0005-0000-0000-000077010000}"/>
    <cellStyle name="20 % - Akzent3 5 2 2 2 4" xfId="13213" xr:uid="{00000000-0005-0000-0000-000077010000}"/>
    <cellStyle name="20 % - Akzent3 5 2 2 2 4 2" xfId="26664" xr:uid="{00000000-0005-0000-0000-000077010000}"/>
    <cellStyle name="20 % - Akzent3 5 2 2 2 4 3" xfId="40148" xr:uid="{00000000-0005-0000-0000-000077010000}"/>
    <cellStyle name="20 % - Akzent3 5 2 2 2 4 4" xfId="53639" xr:uid="{00000000-0005-0000-0000-000077010000}"/>
    <cellStyle name="20 % - Akzent3 5 2 2 2 5" xfId="16595" xr:uid="{00000000-0005-0000-0000-000077010000}"/>
    <cellStyle name="20 % - Akzent3 5 2 2 2 6" xfId="30079" xr:uid="{00000000-0005-0000-0000-000077010000}"/>
    <cellStyle name="20 % - Akzent3 5 2 2 2 7" xfId="43570" xr:uid="{00000000-0005-0000-0000-000077010000}"/>
    <cellStyle name="20 % - Akzent3 5 2 2 3" xfId="5374" xr:uid="{00000000-0005-0000-0000-000076010000}"/>
    <cellStyle name="20 % - Akzent3 5 2 2 3 2" xfId="18825" xr:uid="{00000000-0005-0000-0000-000076010000}"/>
    <cellStyle name="20 % - Akzent3 5 2 2 3 3" xfId="32309" xr:uid="{00000000-0005-0000-0000-000076010000}"/>
    <cellStyle name="20 % - Akzent3 5 2 2 3 4" xfId="45800" xr:uid="{00000000-0005-0000-0000-000076010000}"/>
    <cellStyle name="20 % - Akzent3 5 2 2 4" xfId="8730" xr:uid="{00000000-0005-0000-0000-000076010000}"/>
    <cellStyle name="20 % - Akzent3 5 2 2 4 2" xfId="22181" xr:uid="{00000000-0005-0000-0000-000076010000}"/>
    <cellStyle name="20 % - Akzent3 5 2 2 4 3" xfId="35665" xr:uid="{00000000-0005-0000-0000-000076010000}"/>
    <cellStyle name="20 % - Akzent3 5 2 2 4 4" xfId="49156" xr:uid="{00000000-0005-0000-0000-000076010000}"/>
    <cellStyle name="20 % - Akzent3 5 2 2 5" xfId="12086" xr:uid="{00000000-0005-0000-0000-000076010000}"/>
    <cellStyle name="20 % - Akzent3 5 2 2 5 2" xfId="25537" xr:uid="{00000000-0005-0000-0000-000076010000}"/>
    <cellStyle name="20 % - Akzent3 5 2 2 5 3" xfId="39021" xr:uid="{00000000-0005-0000-0000-000076010000}"/>
    <cellStyle name="20 % - Akzent3 5 2 2 5 4" xfId="52512" xr:uid="{00000000-0005-0000-0000-000076010000}"/>
    <cellStyle name="20 % - Akzent3 5 2 2 6" xfId="15468" xr:uid="{00000000-0005-0000-0000-000076010000}"/>
    <cellStyle name="20 % - Akzent3 5 2 2 7" xfId="28952" xr:uid="{00000000-0005-0000-0000-000076010000}"/>
    <cellStyle name="20 % - Akzent3 5 2 2 8" xfId="42443" xr:uid="{00000000-0005-0000-0000-000076010000}"/>
    <cellStyle name="20 % - Akzent3 5 2 3" xfId="2580" xr:uid="{00000000-0005-0000-0000-000078010000}"/>
    <cellStyle name="20 % - Akzent3 5 2 3 2" xfId="5941" xr:uid="{00000000-0005-0000-0000-000078010000}"/>
    <cellStyle name="20 % - Akzent3 5 2 3 2 2" xfId="19392" xr:uid="{00000000-0005-0000-0000-000078010000}"/>
    <cellStyle name="20 % - Akzent3 5 2 3 2 3" xfId="32876" xr:uid="{00000000-0005-0000-0000-000078010000}"/>
    <cellStyle name="20 % - Akzent3 5 2 3 2 4" xfId="46367" xr:uid="{00000000-0005-0000-0000-000078010000}"/>
    <cellStyle name="20 % - Akzent3 5 2 3 3" xfId="9297" xr:uid="{00000000-0005-0000-0000-000078010000}"/>
    <cellStyle name="20 % - Akzent3 5 2 3 3 2" xfId="22748" xr:uid="{00000000-0005-0000-0000-000078010000}"/>
    <cellStyle name="20 % - Akzent3 5 2 3 3 3" xfId="36232" xr:uid="{00000000-0005-0000-0000-000078010000}"/>
    <cellStyle name="20 % - Akzent3 5 2 3 3 4" xfId="49723" xr:uid="{00000000-0005-0000-0000-000078010000}"/>
    <cellStyle name="20 % - Akzent3 5 2 3 4" xfId="12653" xr:uid="{00000000-0005-0000-0000-000078010000}"/>
    <cellStyle name="20 % - Akzent3 5 2 3 4 2" xfId="26104" xr:uid="{00000000-0005-0000-0000-000078010000}"/>
    <cellStyle name="20 % - Akzent3 5 2 3 4 3" xfId="39588" xr:uid="{00000000-0005-0000-0000-000078010000}"/>
    <cellStyle name="20 % - Akzent3 5 2 3 4 4" xfId="53079" xr:uid="{00000000-0005-0000-0000-000078010000}"/>
    <cellStyle name="20 % - Akzent3 5 2 3 5" xfId="16035" xr:uid="{00000000-0005-0000-0000-000078010000}"/>
    <cellStyle name="20 % - Akzent3 5 2 3 6" xfId="29519" xr:uid="{00000000-0005-0000-0000-000078010000}"/>
    <cellStyle name="20 % - Akzent3 5 2 3 7" xfId="43010" xr:uid="{00000000-0005-0000-0000-000078010000}"/>
    <cellStyle name="20 % - Akzent3 5 2 4" xfId="3685" xr:uid="{00000000-0005-0000-0000-000079010000}"/>
    <cellStyle name="20 % - Akzent3 5 2 4 2" xfId="7046" xr:uid="{00000000-0005-0000-0000-000079010000}"/>
    <cellStyle name="20 % - Akzent3 5 2 4 2 2" xfId="20497" xr:uid="{00000000-0005-0000-0000-000079010000}"/>
    <cellStyle name="20 % - Akzent3 5 2 4 2 3" xfId="33981" xr:uid="{00000000-0005-0000-0000-000079010000}"/>
    <cellStyle name="20 % - Akzent3 5 2 4 2 4" xfId="47472" xr:uid="{00000000-0005-0000-0000-000079010000}"/>
    <cellStyle name="20 % - Akzent3 5 2 4 3" xfId="10402" xr:uid="{00000000-0005-0000-0000-000079010000}"/>
    <cellStyle name="20 % - Akzent3 5 2 4 3 2" xfId="23853" xr:uid="{00000000-0005-0000-0000-000079010000}"/>
    <cellStyle name="20 % - Akzent3 5 2 4 3 3" xfId="37337" xr:uid="{00000000-0005-0000-0000-000079010000}"/>
    <cellStyle name="20 % - Akzent3 5 2 4 3 4" xfId="50828" xr:uid="{00000000-0005-0000-0000-000079010000}"/>
    <cellStyle name="20 % - Akzent3 5 2 4 4" xfId="13758" xr:uid="{00000000-0005-0000-0000-000079010000}"/>
    <cellStyle name="20 % - Akzent3 5 2 4 4 2" xfId="27209" xr:uid="{00000000-0005-0000-0000-000079010000}"/>
    <cellStyle name="20 % - Akzent3 5 2 4 4 3" xfId="40693" xr:uid="{00000000-0005-0000-0000-000079010000}"/>
    <cellStyle name="20 % - Akzent3 5 2 4 4 4" xfId="54184" xr:uid="{00000000-0005-0000-0000-000079010000}"/>
    <cellStyle name="20 % - Akzent3 5 2 4 5" xfId="17140" xr:uid="{00000000-0005-0000-0000-000079010000}"/>
    <cellStyle name="20 % - Akzent3 5 2 4 6" xfId="30624" xr:uid="{00000000-0005-0000-0000-000079010000}"/>
    <cellStyle name="20 % - Akzent3 5 2 4 7" xfId="44115" xr:uid="{00000000-0005-0000-0000-000079010000}"/>
    <cellStyle name="20 % - Akzent3 5 2 5" xfId="4265" xr:uid="{00000000-0005-0000-0000-00007A010000}"/>
    <cellStyle name="20 % - Akzent3 5 2 5 2" xfId="7622" xr:uid="{00000000-0005-0000-0000-00007A010000}"/>
    <cellStyle name="20 % - Akzent3 5 2 5 2 2" xfId="21073" xr:uid="{00000000-0005-0000-0000-00007A010000}"/>
    <cellStyle name="20 % - Akzent3 5 2 5 2 3" xfId="34557" xr:uid="{00000000-0005-0000-0000-00007A010000}"/>
    <cellStyle name="20 % - Akzent3 5 2 5 2 4" xfId="48048" xr:uid="{00000000-0005-0000-0000-00007A010000}"/>
    <cellStyle name="20 % - Akzent3 5 2 5 3" xfId="10978" xr:uid="{00000000-0005-0000-0000-00007A010000}"/>
    <cellStyle name="20 % - Akzent3 5 2 5 3 2" xfId="24429" xr:uid="{00000000-0005-0000-0000-00007A010000}"/>
    <cellStyle name="20 % - Akzent3 5 2 5 3 3" xfId="37913" xr:uid="{00000000-0005-0000-0000-00007A010000}"/>
    <cellStyle name="20 % - Akzent3 5 2 5 3 4" xfId="51404" xr:uid="{00000000-0005-0000-0000-00007A010000}"/>
    <cellStyle name="20 % - Akzent3 5 2 5 4" xfId="14334" xr:uid="{00000000-0005-0000-0000-00007A010000}"/>
    <cellStyle name="20 % - Akzent3 5 2 5 4 2" xfId="27785" xr:uid="{00000000-0005-0000-0000-00007A010000}"/>
    <cellStyle name="20 % - Akzent3 5 2 5 4 3" xfId="41269" xr:uid="{00000000-0005-0000-0000-00007A010000}"/>
    <cellStyle name="20 % - Akzent3 5 2 5 4 4" xfId="54760" xr:uid="{00000000-0005-0000-0000-00007A010000}"/>
    <cellStyle name="20 % - Akzent3 5 2 5 5" xfId="17716" xr:uid="{00000000-0005-0000-0000-00007A010000}"/>
    <cellStyle name="20 % - Akzent3 5 2 5 6" xfId="31200" xr:uid="{00000000-0005-0000-0000-00007A010000}"/>
    <cellStyle name="20 % - Akzent3 5 2 5 7" xfId="44691" xr:uid="{00000000-0005-0000-0000-00007A010000}"/>
    <cellStyle name="20 % - Akzent3 5 2 6" xfId="4815" xr:uid="{00000000-0005-0000-0000-000075010000}"/>
    <cellStyle name="20 % - Akzent3 5 2 6 2" xfId="18266" xr:uid="{00000000-0005-0000-0000-000075010000}"/>
    <cellStyle name="20 % - Akzent3 5 2 6 3" xfId="31750" xr:uid="{00000000-0005-0000-0000-000075010000}"/>
    <cellStyle name="20 % - Akzent3 5 2 6 4" xfId="45241" xr:uid="{00000000-0005-0000-0000-000075010000}"/>
    <cellStyle name="20 % - Akzent3 5 2 7" xfId="8171" xr:uid="{00000000-0005-0000-0000-000075010000}"/>
    <cellStyle name="20 % - Akzent3 5 2 7 2" xfId="21622" xr:uid="{00000000-0005-0000-0000-000075010000}"/>
    <cellStyle name="20 % - Akzent3 5 2 7 3" xfId="35106" xr:uid="{00000000-0005-0000-0000-000075010000}"/>
    <cellStyle name="20 % - Akzent3 5 2 7 4" xfId="48597" xr:uid="{00000000-0005-0000-0000-000075010000}"/>
    <cellStyle name="20 % - Akzent3 5 2 8" xfId="11527" xr:uid="{00000000-0005-0000-0000-000075010000}"/>
    <cellStyle name="20 % - Akzent3 5 2 8 2" xfId="24978" xr:uid="{00000000-0005-0000-0000-000075010000}"/>
    <cellStyle name="20 % - Akzent3 5 2 8 3" xfId="38462" xr:uid="{00000000-0005-0000-0000-000075010000}"/>
    <cellStyle name="20 % - Akzent3 5 2 8 4" xfId="51953" xr:uid="{00000000-0005-0000-0000-000075010000}"/>
    <cellStyle name="20 % - Akzent3 5 2 9" xfId="14908" xr:uid="{00000000-0005-0000-0000-000075010000}"/>
    <cellStyle name="20 % - Akzent3 5 3" xfId="1751" xr:uid="{00000000-0005-0000-0000-00007B010000}"/>
    <cellStyle name="20 % - Akzent3 5 3 2" xfId="2890" xr:uid="{00000000-0005-0000-0000-00007C010000}"/>
    <cellStyle name="20 % - Akzent3 5 3 2 2" xfId="6251" xr:uid="{00000000-0005-0000-0000-00007C010000}"/>
    <cellStyle name="20 % - Akzent3 5 3 2 2 2" xfId="19702" xr:uid="{00000000-0005-0000-0000-00007C010000}"/>
    <cellStyle name="20 % - Akzent3 5 3 2 2 3" xfId="33186" xr:uid="{00000000-0005-0000-0000-00007C010000}"/>
    <cellStyle name="20 % - Akzent3 5 3 2 2 4" xfId="46677" xr:uid="{00000000-0005-0000-0000-00007C010000}"/>
    <cellStyle name="20 % - Akzent3 5 3 2 3" xfId="9607" xr:uid="{00000000-0005-0000-0000-00007C010000}"/>
    <cellStyle name="20 % - Akzent3 5 3 2 3 2" xfId="23058" xr:uid="{00000000-0005-0000-0000-00007C010000}"/>
    <cellStyle name="20 % - Akzent3 5 3 2 3 3" xfId="36542" xr:uid="{00000000-0005-0000-0000-00007C010000}"/>
    <cellStyle name="20 % - Akzent3 5 3 2 3 4" xfId="50033" xr:uid="{00000000-0005-0000-0000-00007C010000}"/>
    <cellStyle name="20 % - Akzent3 5 3 2 4" xfId="12963" xr:uid="{00000000-0005-0000-0000-00007C010000}"/>
    <cellStyle name="20 % - Akzent3 5 3 2 4 2" xfId="26414" xr:uid="{00000000-0005-0000-0000-00007C010000}"/>
    <cellStyle name="20 % - Akzent3 5 3 2 4 3" xfId="39898" xr:uid="{00000000-0005-0000-0000-00007C010000}"/>
    <cellStyle name="20 % - Akzent3 5 3 2 4 4" xfId="53389" xr:uid="{00000000-0005-0000-0000-00007C010000}"/>
    <cellStyle name="20 % - Akzent3 5 3 2 5" xfId="16345" xr:uid="{00000000-0005-0000-0000-00007C010000}"/>
    <cellStyle name="20 % - Akzent3 5 3 2 6" xfId="29829" xr:uid="{00000000-0005-0000-0000-00007C010000}"/>
    <cellStyle name="20 % - Akzent3 5 3 2 7" xfId="43320" xr:uid="{00000000-0005-0000-0000-00007C010000}"/>
    <cellStyle name="20 % - Akzent3 5 3 3" xfId="5124" xr:uid="{00000000-0005-0000-0000-00007B010000}"/>
    <cellStyle name="20 % - Akzent3 5 3 3 2" xfId="18575" xr:uid="{00000000-0005-0000-0000-00007B010000}"/>
    <cellStyle name="20 % - Akzent3 5 3 3 3" xfId="32059" xr:uid="{00000000-0005-0000-0000-00007B010000}"/>
    <cellStyle name="20 % - Akzent3 5 3 3 4" xfId="45550" xr:uid="{00000000-0005-0000-0000-00007B010000}"/>
    <cellStyle name="20 % - Akzent3 5 3 4" xfId="8480" xr:uid="{00000000-0005-0000-0000-00007B010000}"/>
    <cellStyle name="20 % - Akzent3 5 3 4 2" xfId="21931" xr:uid="{00000000-0005-0000-0000-00007B010000}"/>
    <cellStyle name="20 % - Akzent3 5 3 4 3" xfId="35415" xr:uid="{00000000-0005-0000-0000-00007B010000}"/>
    <cellStyle name="20 % - Akzent3 5 3 4 4" xfId="48906" xr:uid="{00000000-0005-0000-0000-00007B010000}"/>
    <cellStyle name="20 % - Akzent3 5 3 5" xfId="11836" xr:uid="{00000000-0005-0000-0000-00007B010000}"/>
    <cellStyle name="20 % - Akzent3 5 3 5 2" xfId="25287" xr:uid="{00000000-0005-0000-0000-00007B010000}"/>
    <cellStyle name="20 % - Akzent3 5 3 5 3" xfId="38771" xr:uid="{00000000-0005-0000-0000-00007B010000}"/>
    <cellStyle name="20 % - Akzent3 5 3 5 4" xfId="52262" xr:uid="{00000000-0005-0000-0000-00007B010000}"/>
    <cellStyle name="20 % - Akzent3 5 3 6" xfId="15218" xr:uid="{00000000-0005-0000-0000-00007B010000}"/>
    <cellStyle name="20 % - Akzent3 5 3 7" xfId="28702" xr:uid="{00000000-0005-0000-0000-00007B010000}"/>
    <cellStyle name="20 % - Akzent3 5 3 8" xfId="42193" xr:uid="{00000000-0005-0000-0000-00007B010000}"/>
    <cellStyle name="20 % - Akzent3 5 4" xfId="2329" xr:uid="{00000000-0005-0000-0000-00007D010000}"/>
    <cellStyle name="20 % - Akzent3 5 4 2" xfId="5691" xr:uid="{00000000-0005-0000-0000-00007D010000}"/>
    <cellStyle name="20 % - Akzent3 5 4 2 2" xfId="19142" xr:uid="{00000000-0005-0000-0000-00007D010000}"/>
    <cellStyle name="20 % - Akzent3 5 4 2 3" xfId="32626" xr:uid="{00000000-0005-0000-0000-00007D010000}"/>
    <cellStyle name="20 % - Akzent3 5 4 2 4" xfId="46117" xr:uid="{00000000-0005-0000-0000-00007D010000}"/>
    <cellStyle name="20 % - Akzent3 5 4 3" xfId="9047" xr:uid="{00000000-0005-0000-0000-00007D010000}"/>
    <cellStyle name="20 % - Akzent3 5 4 3 2" xfId="22498" xr:uid="{00000000-0005-0000-0000-00007D010000}"/>
    <cellStyle name="20 % - Akzent3 5 4 3 3" xfId="35982" xr:uid="{00000000-0005-0000-0000-00007D010000}"/>
    <cellStyle name="20 % - Akzent3 5 4 3 4" xfId="49473" xr:uid="{00000000-0005-0000-0000-00007D010000}"/>
    <cellStyle name="20 % - Akzent3 5 4 4" xfId="12403" xr:uid="{00000000-0005-0000-0000-00007D010000}"/>
    <cellStyle name="20 % - Akzent3 5 4 4 2" xfId="25854" xr:uid="{00000000-0005-0000-0000-00007D010000}"/>
    <cellStyle name="20 % - Akzent3 5 4 4 3" xfId="39338" xr:uid="{00000000-0005-0000-0000-00007D010000}"/>
    <cellStyle name="20 % - Akzent3 5 4 4 4" xfId="52829" xr:uid="{00000000-0005-0000-0000-00007D010000}"/>
    <cellStyle name="20 % - Akzent3 5 4 5" xfId="15785" xr:uid="{00000000-0005-0000-0000-00007D010000}"/>
    <cellStyle name="20 % - Akzent3 5 4 6" xfId="29269" xr:uid="{00000000-0005-0000-0000-00007D010000}"/>
    <cellStyle name="20 % - Akzent3 5 4 7" xfId="42760" xr:uid="{00000000-0005-0000-0000-00007D010000}"/>
    <cellStyle name="20 % - Akzent3 5 5" xfId="3435" xr:uid="{00000000-0005-0000-0000-00007E010000}"/>
    <cellStyle name="20 % - Akzent3 5 5 2" xfId="6796" xr:uid="{00000000-0005-0000-0000-00007E010000}"/>
    <cellStyle name="20 % - Akzent3 5 5 2 2" xfId="20247" xr:uid="{00000000-0005-0000-0000-00007E010000}"/>
    <cellStyle name="20 % - Akzent3 5 5 2 3" xfId="33731" xr:uid="{00000000-0005-0000-0000-00007E010000}"/>
    <cellStyle name="20 % - Akzent3 5 5 2 4" xfId="47222" xr:uid="{00000000-0005-0000-0000-00007E010000}"/>
    <cellStyle name="20 % - Akzent3 5 5 3" xfId="10152" xr:uid="{00000000-0005-0000-0000-00007E010000}"/>
    <cellStyle name="20 % - Akzent3 5 5 3 2" xfId="23603" xr:uid="{00000000-0005-0000-0000-00007E010000}"/>
    <cellStyle name="20 % - Akzent3 5 5 3 3" xfId="37087" xr:uid="{00000000-0005-0000-0000-00007E010000}"/>
    <cellStyle name="20 % - Akzent3 5 5 3 4" xfId="50578" xr:uid="{00000000-0005-0000-0000-00007E010000}"/>
    <cellStyle name="20 % - Akzent3 5 5 4" xfId="13508" xr:uid="{00000000-0005-0000-0000-00007E010000}"/>
    <cellStyle name="20 % - Akzent3 5 5 4 2" xfId="26959" xr:uid="{00000000-0005-0000-0000-00007E010000}"/>
    <cellStyle name="20 % - Akzent3 5 5 4 3" xfId="40443" xr:uid="{00000000-0005-0000-0000-00007E010000}"/>
    <cellStyle name="20 % - Akzent3 5 5 4 4" xfId="53934" xr:uid="{00000000-0005-0000-0000-00007E010000}"/>
    <cellStyle name="20 % - Akzent3 5 5 5" xfId="16890" xr:uid="{00000000-0005-0000-0000-00007E010000}"/>
    <cellStyle name="20 % - Akzent3 5 5 6" xfId="30374" xr:uid="{00000000-0005-0000-0000-00007E010000}"/>
    <cellStyle name="20 % - Akzent3 5 5 7" xfId="43865" xr:uid="{00000000-0005-0000-0000-00007E010000}"/>
    <cellStyle name="20 % - Akzent3 5 6" xfId="4015" xr:uid="{00000000-0005-0000-0000-00007F010000}"/>
    <cellStyle name="20 % - Akzent3 5 6 2" xfId="7372" xr:uid="{00000000-0005-0000-0000-00007F010000}"/>
    <cellStyle name="20 % - Akzent3 5 6 2 2" xfId="20823" xr:uid="{00000000-0005-0000-0000-00007F010000}"/>
    <cellStyle name="20 % - Akzent3 5 6 2 3" xfId="34307" xr:uid="{00000000-0005-0000-0000-00007F010000}"/>
    <cellStyle name="20 % - Akzent3 5 6 2 4" xfId="47798" xr:uid="{00000000-0005-0000-0000-00007F010000}"/>
    <cellStyle name="20 % - Akzent3 5 6 3" xfId="10728" xr:uid="{00000000-0005-0000-0000-00007F010000}"/>
    <cellStyle name="20 % - Akzent3 5 6 3 2" xfId="24179" xr:uid="{00000000-0005-0000-0000-00007F010000}"/>
    <cellStyle name="20 % - Akzent3 5 6 3 3" xfId="37663" xr:uid="{00000000-0005-0000-0000-00007F010000}"/>
    <cellStyle name="20 % - Akzent3 5 6 3 4" xfId="51154" xr:uid="{00000000-0005-0000-0000-00007F010000}"/>
    <cellStyle name="20 % - Akzent3 5 6 4" xfId="14084" xr:uid="{00000000-0005-0000-0000-00007F010000}"/>
    <cellStyle name="20 % - Akzent3 5 6 4 2" xfId="27535" xr:uid="{00000000-0005-0000-0000-00007F010000}"/>
    <cellStyle name="20 % - Akzent3 5 6 4 3" xfId="41019" xr:uid="{00000000-0005-0000-0000-00007F010000}"/>
    <cellStyle name="20 % - Akzent3 5 6 4 4" xfId="54510" xr:uid="{00000000-0005-0000-0000-00007F010000}"/>
    <cellStyle name="20 % - Akzent3 5 6 5" xfId="17466" xr:uid="{00000000-0005-0000-0000-00007F010000}"/>
    <cellStyle name="20 % - Akzent3 5 6 6" xfId="30950" xr:uid="{00000000-0005-0000-0000-00007F010000}"/>
    <cellStyle name="20 % - Akzent3 5 6 7" xfId="44441" xr:uid="{00000000-0005-0000-0000-00007F010000}"/>
    <cellStyle name="20 % - Akzent3 5 7" xfId="4565" xr:uid="{00000000-0005-0000-0000-000074010000}"/>
    <cellStyle name="20 % - Akzent3 5 7 2" xfId="18016" xr:uid="{00000000-0005-0000-0000-000074010000}"/>
    <cellStyle name="20 % - Akzent3 5 7 3" xfId="31500" xr:uid="{00000000-0005-0000-0000-000074010000}"/>
    <cellStyle name="20 % - Akzent3 5 7 4" xfId="44991" xr:uid="{00000000-0005-0000-0000-000074010000}"/>
    <cellStyle name="20 % - Akzent3 5 8" xfId="7921" xr:uid="{00000000-0005-0000-0000-000074010000}"/>
    <cellStyle name="20 % - Akzent3 5 8 2" xfId="21372" xr:uid="{00000000-0005-0000-0000-000074010000}"/>
    <cellStyle name="20 % - Akzent3 5 8 3" xfId="34856" xr:uid="{00000000-0005-0000-0000-000074010000}"/>
    <cellStyle name="20 % - Akzent3 5 8 4" xfId="48347" xr:uid="{00000000-0005-0000-0000-000074010000}"/>
    <cellStyle name="20 % - Akzent3 5 9" xfId="11277" xr:uid="{00000000-0005-0000-0000-000074010000}"/>
    <cellStyle name="20 % - Akzent3 5 9 2" xfId="24728" xr:uid="{00000000-0005-0000-0000-000074010000}"/>
    <cellStyle name="20 % - Akzent3 5 9 3" xfId="38212" xr:uid="{00000000-0005-0000-0000-000074010000}"/>
    <cellStyle name="20 % - Akzent3 5 9 4" xfId="51703" xr:uid="{00000000-0005-0000-0000-000074010000}"/>
    <cellStyle name="20 % - Akzent3 6" xfId="1286" xr:uid="{00000000-0005-0000-0000-000080010000}"/>
    <cellStyle name="20 % - Akzent3 6 10" xfId="14759" xr:uid="{00000000-0005-0000-0000-000080010000}"/>
    <cellStyle name="20 % - Akzent3 6 11" xfId="28242" xr:uid="{00000000-0005-0000-0000-000080010000}"/>
    <cellStyle name="20 % - Akzent3 6 12" xfId="41733" xr:uid="{00000000-0005-0000-0000-000080010000}"/>
    <cellStyle name="20 % - Akzent3 6 2" xfId="1524" xr:uid="{00000000-0005-0000-0000-000081010000}"/>
    <cellStyle name="20 % - Akzent3 6 2 10" xfId="28492" xr:uid="{00000000-0005-0000-0000-000081010000}"/>
    <cellStyle name="20 % - Akzent3 6 2 11" xfId="41983" xr:uid="{00000000-0005-0000-0000-000081010000}"/>
    <cellStyle name="20 % - Akzent3 6 2 2" xfId="2100" xr:uid="{00000000-0005-0000-0000-000082010000}"/>
    <cellStyle name="20 % - Akzent3 6 2 2 2" xfId="3241" xr:uid="{00000000-0005-0000-0000-000083010000}"/>
    <cellStyle name="20 % - Akzent3 6 2 2 2 2" xfId="6602" xr:uid="{00000000-0005-0000-0000-000083010000}"/>
    <cellStyle name="20 % - Akzent3 6 2 2 2 2 2" xfId="20053" xr:uid="{00000000-0005-0000-0000-000083010000}"/>
    <cellStyle name="20 % - Akzent3 6 2 2 2 2 3" xfId="33537" xr:uid="{00000000-0005-0000-0000-000083010000}"/>
    <cellStyle name="20 % - Akzent3 6 2 2 2 2 4" xfId="47028" xr:uid="{00000000-0005-0000-0000-000083010000}"/>
    <cellStyle name="20 % - Akzent3 6 2 2 2 3" xfId="9958" xr:uid="{00000000-0005-0000-0000-000083010000}"/>
    <cellStyle name="20 % - Akzent3 6 2 2 2 3 2" xfId="23409" xr:uid="{00000000-0005-0000-0000-000083010000}"/>
    <cellStyle name="20 % - Akzent3 6 2 2 2 3 3" xfId="36893" xr:uid="{00000000-0005-0000-0000-000083010000}"/>
    <cellStyle name="20 % - Akzent3 6 2 2 2 3 4" xfId="50384" xr:uid="{00000000-0005-0000-0000-000083010000}"/>
    <cellStyle name="20 % - Akzent3 6 2 2 2 4" xfId="13314" xr:uid="{00000000-0005-0000-0000-000083010000}"/>
    <cellStyle name="20 % - Akzent3 6 2 2 2 4 2" xfId="26765" xr:uid="{00000000-0005-0000-0000-000083010000}"/>
    <cellStyle name="20 % - Akzent3 6 2 2 2 4 3" xfId="40249" xr:uid="{00000000-0005-0000-0000-000083010000}"/>
    <cellStyle name="20 % - Akzent3 6 2 2 2 4 4" xfId="53740" xr:uid="{00000000-0005-0000-0000-000083010000}"/>
    <cellStyle name="20 % - Akzent3 6 2 2 2 5" xfId="16696" xr:uid="{00000000-0005-0000-0000-000083010000}"/>
    <cellStyle name="20 % - Akzent3 6 2 2 2 6" xfId="30180" xr:uid="{00000000-0005-0000-0000-000083010000}"/>
    <cellStyle name="20 % - Akzent3 6 2 2 2 7" xfId="43671" xr:uid="{00000000-0005-0000-0000-000083010000}"/>
    <cellStyle name="20 % - Akzent3 6 2 2 3" xfId="5475" xr:uid="{00000000-0005-0000-0000-000082010000}"/>
    <cellStyle name="20 % - Akzent3 6 2 2 3 2" xfId="18926" xr:uid="{00000000-0005-0000-0000-000082010000}"/>
    <cellStyle name="20 % - Akzent3 6 2 2 3 3" xfId="32410" xr:uid="{00000000-0005-0000-0000-000082010000}"/>
    <cellStyle name="20 % - Akzent3 6 2 2 3 4" xfId="45901" xr:uid="{00000000-0005-0000-0000-000082010000}"/>
    <cellStyle name="20 % - Akzent3 6 2 2 4" xfId="8831" xr:uid="{00000000-0005-0000-0000-000082010000}"/>
    <cellStyle name="20 % - Akzent3 6 2 2 4 2" xfId="22282" xr:uid="{00000000-0005-0000-0000-000082010000}"/>
    <cellStyle name="20 % - Akzent3 6 2 2 4 3" xfId="35766" xr:uid="{00000000-0005-0000-0000-000082010000}"/>
    <cellStyle name="20 % - Akzent3 6 2 2 4 4" xfId="49257" xr:uid="{00000000-0005-0000-0000-000082010000}"/>
    <cellStyle name="20 % - Akzent3 6 2 2 5" xfId="12187" xr:uid="{00000000-0005-0000-0000-000082010000}"/>
    <cellStyle name="20 % - Akzent3 6 2 2 5 2" xfId="25638" xr:uid="{00000000-0005-0000-0000-000082010000}"/>
    <cellStyle name="20 % - Akzent3 6 2 2 5 3" xfId="39122" xr:uid="{00000000-0005-0000-0000-000082010000}"/>
    <cellStyle name="20 % - Akzent3 6 2 2 5 4" xfId="52613" xr:uid="{00000000-0005-0000-0000-000082010000}"/>
    <cellStyle name="20 % - Akzent3 6 2 2 6" xfId="15569" xr:uid="{00000000-0005-0000-0000-000082010000}"/>
    <cellStyle name="20 % - Akzent3 6 2 2 7" xfId="29053" xr:uid="{00000000-0005-0000-0000-000082010000}"/>
    <cellStyle name="20 % - Akzent3 6 2 2 8" xfId="42544" xr:uid="{00000000-0005-0000-0000-000082010000}"/>
    <cellStyle name="20 % - Akzent3 6 2 3" xfId="2681" xr:uid="{00000000-0005-0000-0000-000084010000}"/>
    <cellStyle name="20 % - Akzent3 6 2 3 2" xfId="6042" xr:uid="{00000000-0005-0000-0000-000084010000}"/>
    <cellStyle name="20 % - Akzent3 6 2 3 2 2" xfId="19493" xr:uid="{00000000-0005-0000-0000-000084010000}"/>
    <cellStyle name="20 % - Akzent3 6 2 3 2 3" xfId="32977" xr:uid="{00000000-0005-0000-0000-000084010000}"/>
    <cellStyle name="20 % - Akzent3 6 2 3 2 4" xfId="46468" xr:uid="{00000000-0005-0000-0000-000084010000}"/>
    <cellStyle name="20 % - Akzent3 6 2 3 3" xfId="9398" xr:uid="{00000000-0005-0000-0000-000084010000}"/>
    <cellStyle name="20 % - Akzent3 6 2 3 3 2" xfId="22849" xr:uid="{00000000-0005-0000-0000-000084010000}"/>
    <cellStyle name="20 % - Akzent3 6 2 3 3 3" xfId="36333" xr:uid="{00000000-0005-0000-0000-000084010000}"/>
    <cellStyle name="20 % - Akzent3 6 2 3 3 4" xfId="49824" xr:uid="{00000000-0005-0000-0000-000084010000}"/>
    <cellStyle name="20 % - Akzent3 6 2 3 4" xfId="12754" xr:uid="{00000000-0005-0000-0000-000084010000}"/>
    <cellStyle name="20 % - Akzent3 6 2 3 4 2" xfId="26205" xr:uid="{00000000-0005-0000-0000-000084010000}"/>
    <cellStyle name="20 % - Akzent3 6 2 3 4 3" xfId="39689" xr:uid="{00000000-0005-0000-0000-000084010000}"/>
    <cellStyle name="20 % - Akzent3 6 2 3 4 4" xfId="53180" xr:uid="{00000000-0005-0000-0000-000084010000}"/>
    <cellStyle name="20 % - Akzent3 6 2 3 5" xfId="16136" xr:uid="{00000000-0005-0000-0000-000084010000}"/>
    <cellStyle name="20 % - Akzent3 6 2 3 6" xfId="29620" xr:uid="{00000000-0005-0000-0000-000084010000}"/>
    <cellStyle name="20 % - Akzent3 6 2 3 7" xfId="43111" xr:uid="{00000000-0005-0000-0000-000084010000}"/>
    <cellStyle name="20 % - Akzent3 6 2 4" xfId="3786" xr:uid="{00000000-0005-0000-0000-000085010000}"/>
    <cellStyle name="20 % - Akzent3 6 2 4 2" xfId="7147" xr:uid="{00000000-0005-0000-0000-000085010000}"/>
    <cellStyle name="20 % - Akzent3 6 2 4 2 2" xfId="20598" xr:uid="{00000000-0005-0000-0000-000085010000}"/>
    <cellStyle name="20 % - Akzent3 6 2 4 2 3" xfId="34082" xr:uid="{00000000-0005-0000-0000-000085010000}"/>
    <cellStyle name="20 % - Akzent3 6 2 4 2 4" xfId="47573" xr:uid="{00000000-0005-0000-0000-000085010000}"/>
    <cellStyle name="20 % - Akzent3 6 2 4 3" xfId="10503" xr:uid="{00000000-0005-0000-0000-000085010000}"/>
    <cellStyle name="20 % - Akzent3 6 2 4 3 2" xfId="23954" xr:uid="{00000000-0005-0000-0000-000085010000}"/>
    <cellStyle name="20 % - Akzent3 6 2 4 3 3" xfId="37438" xr:uid="{00000000-0005-0000-0000-000085010000}"/>
    <cellStyle name="20 % - Akzent3 6 2 4 3 4" xfId="50929" xr:uid="{00000000-0005-0000-0000-000085010000}"/>
    <cellStyle name="20 % - Akzent3 6 2 4 4" xfId="13859" xr:uid="{00000000-0005-0000-0000-000085010000}"/>
    <cellStyle name="20 % - Akzent3 6 2 4 4 2" xfId="27310" xr:uid="{00000000-0005-0000-0000-000085010000}"/>
    <cellStyle name="20 % - Akzent3 6 2 4 4 3" xfId="40794" xr:uid="{00000000-0005-0000-0000-000085010000}"/>
    <cellStyle name="20 % - Akzent3 6 2 4 4 4" xfId="54285" xr:uid="{00000000-0005-0000-0000-000085010000}"/>
    <cellStyle name="20 % - Akzent3 6 2 4 5" xfId="17241" xr:uid="{00000000-0005-0000-0000-000085010000}"/>
    <cellStyle name="20 % - Akzent3 6 2 4 6" xfId="30725" xr:uid="{00000000-0005-0000-0000-000085010000}"/>
    <cellStyle name="20 % - Akzent3 6 2 4 7" xfId="44216" xr:uid="{00000000-0005-0000-0000-000085010000}"/>
    <cellStyle name="20 % - Akzent3 6 2 5" xfId="4366" xr:uid="{00000000-0005-0000-0000-000086010000}"/>
    <cellStyle name="20 % - Akzent3 6 2 5 2" xfId="7723" xr:uid="{00000000-0005-0000-0000-000086010000}"/>
    <cellStyle name="20 % - Akzent3 6 2 5 2 2" xfId="21174" xr:uid="{00000000-0005-0000-0000-000086010000}"/>
    <cellStyle name="20 % - Akzent3 6 2 5 2 3" xfId="34658" xr:uid="{00000000-0005-0000-0000-000086010000}"/>
    <cellStyle name="20 % - Akzent3 6 2 5 2 4" xfId="48149" xr:uid="{00000000-0005-0000-0000-000086010000}"/>
    <cellStyle name="20 % - Akzent3 6 2 5 3" xfId="11079" xr:uid="{00000000-0005-0000-0000-000086010000}"/>
    <cellStyle name="20 % - Akzent3 6 2 5 3 2" xfId="24530" xr:uid="{00000000-0005-0000-0000-000086010000}"/>
    <cellStyle name="20 % - Akzent3 6 2 5 3 3" xfId="38014" xr:uid="{00000000-0005-0000-0000-000086010000}"/>
    <cellStyle name="20 % - Akzent3 6 2 5 3 4" xfId="51505" xr:uid="{00000000-0005-0000-0000-000086010000}"/>
    <cellStyle name="20 % - Akzent3 6 2 5 4" xfId="14435" xr:uid="{00000000-0005-0000-0000-000086010000}"/>
    <cellStyle name="20 % - Akzent3 6 2 5 4 2" xfId="27886" xr:uid="{00000000-0005-0000-0000-000086010000}"/>
    <cellStyle name="20 % - Akzent3 6 2 5 4 3" xfId="41370" xr:uid="{00000000-0005-0000-0000-000086010000}"/>
    <cellStyle name="20 % - Akzent3 6 2 5 4 4" xfId="54861" xr:uid="{00000000-0005-0000-0000-000086010000}"/>
    <cellStyle name="20 % - Akzent3 6 2 5 5" xfId="17817" xr:uid="{00000000-0005-0000-0000-000086010000}"/>
    <cellStyle name="20 % - Akzent3 6 2 5 6" xfId="31301" xr:uid="{00000000-0005-0000-0000-000086010000}"/>
    <cellStyle name="20 % - Akzent3 6 2 5 7" xfId="44792" xr:uid="{00000000-0005-0000-0000-000086010000}"/>
    <cellStyle name="20 % - Akzent3 6 2 6" xfId="4916" xr:uid="{00000000-0005-0000-0000-000081010000}"/>
    <cellStyle name="20 % - Akzent3 6 2 6 2" xfId="18367" xr:uid="{00000000-0005-0000-0000-000081010000}"/>
    <cellStyle name="20 % - Akzent3 6 2 6 3" xfId="31851" xr:uid="{00000000-0005-0000-0000-000081010000}"/>
    <cellStyle name="20 % - Akzent3 6 2 6 4" xfId="45342" xr:uid="{00000000-0005-0000-0000-000081010000}"/>
    <cellStyle name="20 % - Akzent3 6 2 7" xfId="8272" xr:uid="{00000000-0005-0000-0000-000081010000}"/>
    <cellStyle name="20 % - Akzent3 6 2 7 2" xfId="21723" xr:uid="{00000000-0005-0000-0000-000081010000}"/>
    <cellStyle name="20 % - Akzent3 6 2 7 3" xfId="35207" xr:uid="{00000000-0005-0000-0000-000081010000}"/>
    <cellStyle name="20 % - Akzent3 6 2 7 4" xfId="48698" xr:uid="{00000000-0005-0000-0000-000081010000}"/>
    <cellStyle name="20 % - Akzent3 6 2 8" xfId="11628" xr:uid="{00000000-0005-0000-0000-000081010000}"/>
    <cellStyle name="20 % - Akzent3 6 2 8 2" xfId="25079" xr:uid="{00000000-0005-0000-0000-000081010000}"/>
    <cellStyle name="20 % - Akzent3 6 2 8 3" xfId="38563" xr:uid="{00000000-0005-0000-0000-000081010000}"/>
    <cellStyle name="20 % - Akzent3 6 2 8 4" xfId="52054" xr:uid="{00000000-0005-0000-0000-000081010000}"/>
    <cellStyle name="20 % - Akzent3 6 2 9" xfId="15009" xr:uid="{00000000-0005-0000-0000-000081010000}"/>
    <cellStyle name="20 % - Akzent3 6 3" xfId="1851" xr:uid="{00000000-0005-0000-0000-000087010000}"/>
    <cellStyle name="20 % - Akzent3 6 3 2" xfId="2991" xr:uid="{00000000-0005-0000-0000-000088010000}"/>
    <cellStyle name="20 % - Akzent3 6 3 2 2" xfId="6352" xr:uid="{00000000-0005-0000-0000-000088010000}"/>
    <cellStyle name="20 % - Akzent3 6 3 2 2 2" xfId="19803" xr:uid="{00000000-0005-0000-0000-000088010000}"/>
    <cellStyle name="20 % - Akzent3 6 3 2 2 3" xfId="33287" xr:uid="{00000000-0005-0000-0000-000088010000}"/>
    <cellStyle name="20 % - Akzent3 6 3 2 2 4" xfId="46778" xr:uid="{00000000-0005-0000-0000-000088010000}"/>
    <cellStyle name="20 % - Akzent3 6 3 2 3" xfId="9708" xr:uid="{00000000-0005-0000-0000-000088010000}"/>
    <cellStyle name="20 % - Akzent3 6 3 2 3 2" xfId="23159" xr:uid="{00000000-0005-0000-0000-000088010000}"/>
    <cellStyle name="20 % - Akzent3 6 3 2 3 3" xfId="36643" xr:uid="{00000000-0005-0000-0000-000088010000}"/>
    <cellStyle name="20 % - Akzent3 6 3 2 3 4" xfId="50134" xr:uid="{00000000-0005-0000-0000-000088010000}"/>
    <cellStyle name="20 % - Akzent3 6 3 2 4" xfId="13064" xr:uid="{00000000-0005-0000-0000-000088010000}"/>
    <cellStyle name="20 % - Akzent3 6 3 2 4 2" xfId="26515" xr:uid="{00000000-0005-0000-0000-000088010000}"/>
    <cellStyle name="20 % - Akzent3 6 3 2 4 3" xfId="39999" xr:uid="{00000000-0005-0000-0000-000088010000}"/>
    <cellStyle name="20 % - Akzent3 6 3 2 4 4" xfId="53490" xr:uid="{00000000-0005-0000-0000-000088010000}"/>
    <cellStyle name="20 % - Akzent3 6 3 2 5" xfId="16446" xr:uid="{00000000-0005-0000-0000-000088010000}"/>
    <cellStyle name="20 % - Akzent3 6 3 2 6" xfId="29930" xr:uid="{00000000-0005-0000-0000-000088010000}"/>
    <cellStyle name="20 % - Akzent3 6 3 2 7" xfId="43421" xr:uid="{00000000-0005-0000-0000-000088010000}"/>
    <cellStyle name="20 % - Akzent3 6 3 3" xfId="5225" xr:uid="{00000000-0005-0000-0000-000087010000}"/>
    <cellStyle name="20 % - Akzent3 6 3 3 2" xfId="18676" xr:uid="{00000000-0005-0000-0000-000087010000}"/>
    <cellStyle name="20 % - Akzent3 6 3 3 3" xfId="32160" xr:uid="{00000000-0005-0000-0000-000087010000}"/>
    <cellStyle name="20 % - Akzent3 6 3 3 4" xfId="45651" xr:uid="{00000000-0005-0000-0000-000087010000}"/>
    <cellStyle name="20 % - Akzent3 6 3 4" xfId="8581" xr:uid="{00000000-0005-0000-0000-000087010000}"/>
    <cellStyle name="20 % - Akzent3 6 3 4 2" xfId="22032" xr:uid="{00000000-0005-0000-0000-000087010000}"/>
    <cellStyle name="20 % - Akzent3 6 3 4 3" xfId="35516" xr:uid="{00000000-0005-0000-0000-000087010000}"/>
    <cellStyle name="20 % - Akzent3 6 3 4 4" xfId="49007" xr:uid="{00000000-0005-0000-0000-000087010000}"/>
    <cellStyle name="20 % - Akzent3 6 3 5" xfId="11937" xr:uid="{00000000-0005-0000-0000-000087010000}"/>
    <cellStyle name="20 % - Akzent3 6 3 5 2" xfId="25388" xr:uid="{00000000-0005-0000-0000-000087010000}"/>
    <cellStyle name="20 % - Akzent3 6 3 5 3" xfId="38872" xr:uid="{00000000-0005-0000-0000-000087010000}"/>
    <cellStyle name="20 % - Akzent3 6 3 5 4" xfId="52363" xr:uid="{00000000-0005-0000-0000-000087010000}"/>
    <cellStyle name="20 % - Akzent3 6 3 6" xfId="15319" xr:uid="{00000000-0005-0000-0000-000087010000}"/>
    <cellStyle name="20 % - Akzent3 6 3 7" xfId="28803" xr:uid="{00000000-0005-0000-0000-000087010000}"/>
    <cellStyle name="20 % - Akzent3 6 3 8" xfId="42294" xr:uid="{00000000-0005-0000-0000-000087010000}"/>
    <cellStyle name="20 % - Akzent3 6 4" xfId="2430" xr:uid="{00000000-0005-0000-0000-000089010000}"/>
    <cellStyle name="20 % - Akzent3 6 4 2" xfId="5792" xr:uid="{00000000-0005-0000-0000-000089010000}"/>
    <cellStyle name="20 % - Akzent3 6 4 2 2" xfId="19243" xr:uid="{00000000-0005-0000-0000-000089010000}"/>
    <cellStyle name="20 % - Akzent3 6 4 2 3" xfId="32727" xr:uid="{00000000-0005-0000-0000-000089010000}"/>
    <cellStyle name="20 % - Akzent3 6 4 2 4" xfId="46218" xr:uid="{00000000-0005-0000-0000-000089010000}"/>
    <cellStyle name="20 % - Akzent3 6 4 3" xfId="9148" xr:uid="{00000000-0005-0000-0000-000089010000}"/>
    <cellStyle name="20 % - Akzent3 6 4 3 2" xfId="22599" xr:uid="{00000000-0005-0000-0000-000089010000}"/>
    <cellStyle name="20 % - Akzent3 6 4 3 3" xfId="36083" xr:uid="{00000000-0005-0000-0000-000089010000}"/>
    <cellStyle name="20 % - Akzent3 6 4 3 4" xfId="49574" xr:uid="{00000000-0005-0000-0000-000089010000}"/>
    <cellStyle name="20 % - Akzent3 6 4 4" xfId="12504" xr:uid="{00000000-0005-0000-0000-000089010000}"/>
    <cellStyle name="20 % - Akzent3 6 4 4 2" xfId="25955" xr:uid="{00000000-0005-0000-0000-000089010000}"/>
    <cellStyle name="20 % - Akzent3 6 4 4 3" xfId="39439" xr:uid="{00000000-0005-0000-0000-000089010000}"/>
    <cellStyle name="20 % - Akzent3 6 4 4 4" xfId="52930" xr:uid="{00000000-0005-0000-0000-000089010000}"/>
    <cellStyle name="20 % - Akzent3 6 4 5" xfId="15886" xr:uid="{00000000-0005-0000-0000-000089010000}"/>
    <cellStyle name="20 % - Akzent3 6 4 6" xfId="29370" xr:uid="{00000000-0005-0000-0000-000089010000}"/>
    <cellStyle name="20 % - Akzent3 6 4 7" xfId="42861" xr:uid="{00000000-0005-0000-0000-000089010000}"/>
    <cellStyle name="20 % - Akzent3 6 5" xfId="3536" xr:uid="{00000000-0005-0000-0000-00008A010000}"/>
    <cellStyle name="20 % - Akzent3 6 5 2" xfId="6897" xr:uid="{00000000-0005-0000-0000-00008A010000}"/>
    <cellStyle name="20 % - Akzent3 6 5 2 2" xfId="20348" xr:uid="{00000000-0005-0000-0000-00008A010000}"/>
    <cellStyle name="20 % - Akzent3 6 5 2 3" xfId="33832" xr:uid="{00000000-0005-0000-0000-00008A010000}"/>
    <cellStyle name="20 % - Akzent3 6 5 2 4" xfId="47323" xr:uid="{00000000-0005-0000-0000-00008A010000}"/>
    <cellStyle name="20 % - Akzent3 6 5 3" xfId="10253" xr:uid="{00000000-0005-0000-0000-00008A010000}"/>
    <cellStyle name="20 % - Akzent3 6 5 3 2" xfId="23704" xr:uid="{00000000-0005-0000-0000-00008A010000}"/>
    <cellStyle name="20 % - Akzent3 6 5 3 3" xfId="37188" xr:uid="{00000000-0005-0000-0000-00008A010000}"/>
    <cellStyle name="20 % - Akzent3 6 5 3 4" xfId="50679" xr:uid="{00000000-0005-0000-0000-00008A010000}"/>
    <cellStyle name="20 % - Akzent3 6 5 4" xfId="13609" xr:uid="{00000000-0005-0000-0000-00008A010000}"/>
    <cellStyle name="20 % - Akzent3 6 5 4 2" xfId="27060" xr:uid="{00000000-0005-0000-0000-00008A010000}"/>
    <cellStyle name="20 % - Akzent3 6 5 4 3" xfId="40544" xr:uid="{00000000-0005-0000-0000-00008A010000}"/>
    <cellStyle name="20 % - Akzent3 6 5 4 4" xfId="54035" xr:uid="{00000000-0005-0000-0000-00008A010000}"/>
    <cellStyle name="20 % - Akzent3 6 5 5" xfId="16991" xr:uid="{00000000-0005-0000-0000-00008A010000}"/>
    <cellStyle name="20 % - Akzent3 6 5 6" xfId="30475" xr:uid="{00000000-0005-0000-0000-00008A010000}"/>
    <cellStyle name="20 % - Akzent3 6 5 7" xfId="43966" xr:uid="{00000000-0005-0000-0000-00008A010000}"/>
    <cellStyle name="20 % - Akzent3 6 6" xfId="4116" xr:uid="{00000000-0005-0000-0000-00008B010000}"/>
    <cellStyle name="20 % - Akzent3 6 6 2" xfId="7473" xr:uid="{00000000-0005-0000-0000-00008B010000}"/>
    <cellStyle name="20 % - Akzent3 6 6 2 2" xfId="20924" xr:uid="{00000000-0005-0000-0000-00008B010000}"/>
    <cellStyle name="20 % - Akzent3 6 6 2 3" xfId="34408" xr:uid="{00000000-0005-0000-0000-00008B010000}"/>
    <cellStyle name="20 % - Akzent3 6 6 2 4" xfId="47899" xr:uid="{00000000-0005-0000-0000-00008B010000}"/>
    <cellStyle name="20 % - Akzent3 6 6 3" xfId="10829" xr:uid="{00000000-0005-0000-0000-00008B010000}"/>
    <cellStyle name="20 % - Akzent3 6 6 3 2" xfId="24280" xr:uid="{00000000-0005-0000-0000-00008B010000}"/>
    <cellStyle name="20 % - Akzent3 6 6 3 3" xfId="37764" xr:uid="{00000000-0005-0000-0000-00008B010000}"/>
    <cellStyle name="20 % - Akzent3 6 6 3 4" xfId="51255" xr:uid="{00000000-0005-0000-0000-00008B010000}"/>
    <cellStyle name="20 % - Akzent3 6 6 4" xfId="14185" xr:uid="{00000000-0005-0000-0000-00008B010000}"/>
    <cellStyle name="20 % - Akzent3 6 6 4 2" xfId="27636" xr:uid="{00000000-0005-0000-0000-00008B010000}"/>
    <cellStyle name="20 % - Akzent3 6 6 4 3" xfId="41120" xr:uid="{00000000-0005-0000-0000-00008B010000}"/>
    <cellStyle name="20 % - Akzent3 6 6 4 4" xfId="54611" xr:uid="{00000000-0005-0000-0000-00008B010000}"/>
    <cellStyle name="20 % - Akzent3 6 6 5" xfId="17567" xr:uid="{00000000-0005-0000-0000-00008B010000}"/>
    <cellStyle name="20 % - Akzent3 6 6 6" xfId="31051" xr:uid="{00000000-0005-0000-0000-00008B010000}"/>
    <cellStyle name="20 % - Akzent3 6 6 7" xfId="44542" xr:uid="{00000000-0005-0000-0000-00008B010000}"/>
    <cellStyle name="20 % - Akzent3 6 7" xfId="4666" xr:uid="{00000000-0005-0000-0000-000080010000}"/>
    <cellStyle name="20 % - Akzent3 6 7 2" xfId="18117" xr:uid="{00000000-0005-0000-0000-000080010000}"/>
    <cellStyle name="20 % - Akzent3 6 7 3" xfId="31601" xr:uid="{00000000-0005-0000-0000-000080010000}"/>
    <cellStyle name="20 % - Akzent3 6 7 4" xfId="45092" xr:uid="{00000000-0005-0000-0000-000080010000}"/>
    <cellStyle name="20 % - Akzent3 6 8" xfId="8022" xr:uid="{00000000-0005-0000-0000-000080010000}"/>
    <cellStyle name="20 % - Akzent3 6 8 2" xfId="21473" xr:uid="{00000000-0005-0000-0000-000080010000}"/>
    <cellStyle name="20 % - Akzent3 6 8 3" xfId="34957" xr:uid="{00000000-0005-0000-0000-000080010000}"/>
    <cellStyle name="20 % - Akzent3 6 8 4" xfId="48448" xr:uid="{00000000-0005-0000-0000-000080010000}"/>
    <cellStyle name="20 % - Akzent3 6 9" xfId="11378" xr:uid="{00000000-0005-0000-0000-000080010000}"/>
    <cellStyle name="20 % - Akzent3 6 9 2" xfId="24829" xr:uid="{00000000-0005-0000-0000-000080010000}"/>
    <cellStyle name="20 % - Akzent3 6 9 3" xfId="38313" xr:uid="{00000000-0005-0000-0000-000080010000}"/>
    <cellStyle name="20 % - Akzent3 6 9 4" xfId="51804" xr:uid="{00000000-0005-0000-0000-000080010000}"/>
    <cellStyle name="20 % - Akzent3 7" xfId="1345" xr:uid="{00000000-0005-0000-0000-00008C010000}"/>
    <cellStyle name="20 % - Akzent3 7 10" xfId="28307" xr:uid="{00000000-0005-0000-0000-00008C010000}"/>
    <cellStyle name="20 % - Akzent3 7 11" xfId="41798" xr:uid="{00000000-0005-0000-0000-00008C010000}"/>
    <cellStyle name="20 % - Akzent3 7 2" xfId="1916" xr:uid="{00000000-0005-0000-0000-00008D010000}"/>
    <cellStyle name="20 % - Akzent3 7 2 2" xfId="3056" xr:uid="{00000000-0005-0000-0000-00008E010000}"/>
    <cellStyle name="20 % - Akzent3 7 2 2 2" xfId="6417" xr:uid="{00000000-0005-0000-0000-00008E010000}"/>
    <cellStyle name="20 % - Akzent3 7 2 2 2 2" xfId="19868" xr:uid="{00000000-0005-0000-0000-00008E010000}"/>
    <cellStyle name="20 % - Akzent3 7 2 2 2 3" xfId="33352" xr:uid="{00000000-0005-0000-0000-00008E010000}"/>
    <cellStyle name="20 % - Akzent3 7 2 2 2 4" xfId="46843" xr:uid="{00000000-0005-0000-0000-00008E010000}"/>
    <cellStyle name="20 % - Akzent3 7 2 2 3" xfId="9773" xr:uid="{00000000-0005-0000-0000-00008E010000}"/>
    <cellStyle name="20 % - Akzent3 7 2 2 3 2" xfId="23224" xr:uid="{00000000-0005-0000-0000-00008E010000}"/>
    <cellStyle name="20 % - Akzent3 7 2 2 3 3" xfId="36708" xr:uid="{00000000-0005-0000-0000-00008E010000}"/>
    <cellStyle name="20 % - Akzent3 7 2 2 3 4" xfId="50199" xr:uid="{00000000-0005-0000-0000-00008E010000}"/>
    <cellStyle name="20 % - Akzent3 7 2 2 4" xfId="13129" xr:uid="{00000000-0005-0000-0000-00008E010000}"/>
    <cellStyle name="20 % - Akzent3 7 2 2 4 2" xfId="26580" xr:uid="{00000000-0005-0000-0000-00008E010000}"/>
    <cellStyle name="20 % - Akzent3 7 2 2 4 3" xfId="40064" xr:uid="{00000000-0005-0000-0000-00008E010000}"/>
    <cellStyle name="20 % - Akzent3 7 2 2 4 4" xfId="53555" xr:uid="{00000000-0005-0000-0000-00008E010000}"/>
    <cellStyle name="20 % - Akzent3 7 2 2 5" xfId="16511" xr:uid="{00000000-0005-0000-0000-00008E010000}"/>
    <cellStyle name="20 % - Akzent3 7 2 2 6" xfId="29995" xr:uid="{00000000-0005-0000-0000-00008E010000}"/>
    <cellStyle name="20 % - Akzent3 7 2 2 7" xfId="43486" xr:uid="{00000000-0005-0000-0000-00008E010000}"/>
    <cellStyle name="20 % - Akzent3 7 2 3" xfId="5290" xr:uid="{00000000-0005-0000-0000-00008D010000}"/>
    <cellStyle name="20 % - Akzent3 7 2 3 2" xfId="18741" xr:uid="{00000000-0005-0000-0000-00008D010000}"/>
    <cellStyle name="20 % - Akzent3 7 2 3 3" xfId="32225" xr:uid="{00000000-0005-0000-0000-00008D010000}"/>
    <cellStyle name="20 % - Akzent3 7 2 3 4" xfId="45716" xr:uid="{00000000-0005-0000-0000-00008D010000}"/>
    <cellStyle name="20 % - Akzent3 7 2 4" xfId="8646" xr:uid="{00000000-0005-0000-0000-00008D010000}"/>
    <cellStyle name="20 % - Akzent3 7 2 4 2" xfId="22097" xr:uid="{00000000-0005-0000-0000-00008D010000}"/>
    <cellStyle name="20 % - Akzent3 7 2 4 3" xfId="35581" xr:uid="{00000000-0005-0000-0000-00008D010000}"/>
    <cellStyle name="20 % - Akzent3 7 2 4 4" xfId="49072" xr:uid="{00000000-0005-0000-0000-00008D010000}"/>
    <cellStyle name="20 % - Akzent3 7 2 5" xfId="12002" xr:uid="{00000000-0005-0000-0000-00008D010000}"/>
    <cellStyle name="20 % - Akzent3 7 2 5 2" xfId="25453" xr:uid="{00000000-0005-0000-0000-00008D010000}"/>
    <cellStyle name="20 % - Akzent3 7 2 5 3" xfId="38937" xr:uid="{00000000-0005-0000-0000-00008D010000}"/>
    <cellStyle name="20 % - Akzent3 7 2 5 4" xfId="52428" xr:uid="{00000000-0005-0000-0000-00008D010000}"/>
    <cellStyle name="20 % - Akzent3 7 2 6" xfId="15384" xr:uid="{00000000-0005-0000-0000-00008D010000}"/>
    <cellStyle name="20 % - Akzent3 7 2 7" xfId="28868" xr:uid="{00000000-0005-0000-0000-00008D010000}"/>
    <cellStyle name="20 % - Akzent3 7 2 8" xfId="42359" xr:uid="{00000000-0005-0000-0000-00008D010000}"/>
    <cellStyle name="20 % - Akzent3 7 3" xfId="2496" xr:uid="{00000000-0005-0000-0000-00008F010000}"/>
    <cellStyle name="20 % - Akzent3 7 3 2" xfId="5857" xr:uid="{00000000-0005-0000-0000-00008F010000}"/>
    <cellStyle name="20 % - Akzent3 7 3 2 2" xfId="19308" xr:uid="{00000000-0005-0000-0000-00008F010000}"/>
    <cellStyle name="20 % - Akzent3 7 3 2 3" xfId="32792" xr:uid="{00000000-0005-0000-0000-00008F010000}"/>
    <cellStyle name="20 % - Akzent3 7 3 2 4" xfId="46283" xr:uid="{00000000-0005-0000-0000-00008F010000}"/>
    <cellStyle name="20 % - Akzent3 7 3 3" xfId="9213" xr:uid="{00000000-0005-0000-0000-00008F010000}"/>
    <cellStyle name="20 % - Akzent3 7 3 3 2" xfId="22664" xr:uid="{00000000-0005-0000-0000-00008F010000}"/>
    <cellStyle name="20 % - Akzent3 7 3 3 3" xfId="36148" xr:uid="{00000000-0005-0000-0000-00008F010000}"/>
    <cellStyle name="20 % - Akzent3 7 3 3 4" xfId="49639" xr:uid="{00000000-0005-0000-0000-00008F010000}"/>
    <cellStyle name="20 % - Akzent3 7 3 4" xfId="12569" xr:uid="{00000000-0005-0000-0000-00008F010000}"/>
    <cellStyle name="20 % - Akzent3 7 3 4 2" xfId="26020" xr:uid="{00000000-0005-0000-0000-00008F010000}"/>
    <cellStyle name="20 % - Akzent3 7 3 4 3" xfId="39504" xr:uid="{00000000-0005-0000-0000-00008F010000}"/>
    <cellStyle name="20 % - Akzent3 7 3 4 4" xfId="52995" xr:uid="{00000000-0005-0000-0000-00008F010000}"/>
    <cellStyle name="20 % - Akzent3 7 3 5" xfId="15951" xr:uid="{00000000-0005-0000-0000-00008F010000}"/>
    <cellStyle name="20 % - Akzent3 7 3 6" xfId="29435" xr:uid="{00000000-0005-0000-0000-00008F010000}"/>
    <cellStyle name="20 % - Akzent3 7 3 7" xfId="42926" xr:uid="{00000000-0005-0000-0000-00008F010000}"/>
    <cellStyle name="20 % - Akzent3 7 4" xfId="3601" xr:uid="{00000000-0005-0000-0000-000090010000}"/>
    <cellStyle name="20 % - Akzent3 7 4 2" xfId="6962" xr:uid="{00000000-0005-0000-0000-000090010000}"/>
    <cellStyle name="20 % - Akzent3 7 4 2 2" xfId="20413" xr:uid="{00000000-0005-0000-0000-000090010000}"/>
    <cellStyle name="20 % - Akzent3 7 4 2 3" xfId="33897" xr:uid="{00000000-0005-0000-0000-000090010000}"/>
    <cellStyle name="20 % - Akzent3 7 4 2 4" xfId="47388" xr:uid="{00000000-0005-0000-0000-000090010000}"/>
    <cellStyle name="20 % - Akzent3 7 4 3" xfId="10318" xr:uid="{00000000-0005-0000-0000-000090010000}"/>
    <cellStyle name="20 % - Akzent3 7 4 3 2" xfId="23769" xr:uid="{00000000-0005-0000-0000-000090010000}"/>
    <cellStyle name="20 % - Akzent3 7 4 3 3" xfId="37253" xr:uid="{00000000-0005-0000-0000-000090010000}"/>
    <cellStyle name="20 % - Akzent3 7 4 3 4" xfId="50744" xr:uid="{00000000-0005-0000-0000-000090010000}"/>
    <cellStyle name="20 % - Akzent3 7 4 4" xfId="13674" xr:uid="{00000000-0005-0000-0000-000090010000}"/>
    <cellStyle name="20 % - Akzent3 7 4 4 2" xfId="27125" xr:uid="{00000000-0005-0000-0000-000090010000}"/>
    <cellStyle name="20 % - Akzent3 7 4 4 3" xfId="40609" xr:uid="{00000000-0005-0000-0000-000090010000}"/>
    <cellStyle name="20 % - Akzent3 7 4 4 4" xfId="54100" xr:uid="{00000000-0005-0000-0000-000090010000}"/>
    <cellStyle name="20 % - Akzent3 7 4 5" xfId="17056" xr:uid="{00000000-0005-0000-0000-000090010000}"/>
    <cellStyle name="20 % - Akzent3 7 4 6" xfId="30540" xr:uid="{00000000-0005-0000-0000-000090010000}"/>
    <cellStyle name="20 % - Akzent3 7 4 7" xfId="44031" xr:uid="{00000000-0005-0000-0000-000090010000}"/>
    <cellStyle name="20 % - Akzent3 7 5" xfId="4181" xr:uid="{00000000-0005-0000-0000-000091010000}"/>
    <cellStyle name="20 % - Akzent3 7 5 2" xfId="7538" xr:uid="{00000000-0005-0000-0000-000091010000}"/>
    <cellStyle name="20 % - Akzent3 7 5 2 2" xfId="20989" xr:uid="{00000000-0005-0000-0000-000091010000}"/>
    <cellStyle name="20 % - Akzent3 7 5 2 3" xfId="34473" xr:uid="{00000000-0005-0000-0000-000091010000}"/>
    <cellStyle name="20 % - Akzent3 7 5 2 4" xfId="47964" xr:uid="{00000000-0005-0000-0000-000091010000}"/>
    <cellStyle name="20 % - Akzent3 7 5 3" xfId="10894" xr:uid="{00000000-0005-0000-0000-000091010000}"/>
    <cellStyle name="20 % - Akzent3 7 5 3 2" xfId="24345" xr:uid="{00000000-0005-0000-0000-000091010000}"/>
    <cellStyle name="20 % - Akzent3 7 5 3 3" xfId="37829" xr:uid="{00000000-0005-0000-0000-000091010000}"/>
    <cellStyle name="20 % - Akzent3 7 5 3 4" xfId="51320" xr:uid="{00000000-0005-0000-0000-000091010000}"/>
    <cellStyle name="20 % - Akzent3 7 5 4" xfId="14250" xr:uid="{00000000-0005-0000-0000-000091010000}"/>
    <cellStyle name="20 % - Akzent3 7 5 4 2" xfId="27701" xr:uid="{00000000-0005-0000-0000-000091010000}"/>
    <cellStyle name="20 % - Akzent3 7 5 4 3" xfId="41185" xr:uid="{00000000-0005-0000-0000-000091010000}"/>
    <cellStyle name="20 % - Akzent3 7 5 4 4" xfId="54676" xr:uid="{00000000-0005-0000-0000-000091010000}"/>
    <cellStyle name="20 % - Akzent3 7 5 5" xfId="17632" xr:uid="{00000000-0005-0000-0000-000091010000}"/>
    <cellStyle name="20 % - Akzent3 7 5 6" xfId="31116" xr:uid="{00000000-0005-0000-0000-000091010000}"/>
    <cellStyle name="20 % - Akzent3 7 5 7" xfId="44607" xr:uid="{00000000-0005-0000-0000-000091010000}"/>
    <cellStyle name="20 % - Akzent3 7 6" xfId="4731" xr:uid="{00000000-0005-0000-0000-00008C010000}"/>
    <cellStyle name="20 % - Akzent3 7 6 2" xfId="18182" xr:uid="{00000000-0005-0000-0000-00008C010000}"/>
    <cellStyle name="20 % - Akzent3 7 6 3" xfId="31666" xr:uid="{00000000-0005-0000-0000-00008C010000}"/>
    <cellStyle name="20 % - Akzent3 7 6 4" xfId="45157" xr:uid="{00000000-0005-0000-0000-00008C010000}"/>
    <cellStyle name="20 % - Akzent3 7 7" xfId="8087" xr:uid="{00000000-0005-0000-0000-00008C010000}"/>
    <cellStyle name="20 % - Akzent3 7 7 2" xfId="21538" xr:uid="{00000000-0005-0000-0000-00008C010000}"/>
    <cellStyle name="20 % - Akzent3 7 7 3" xfId="35022" xr:uid="{00000000-0005-0000-0000-00008C010000}"/>
    <cellStyle name="20 % - Akzent3 7 7 4" xfId="48513" xr:uid="{00000000-0005-0000-0000-00008C010000}"/>
    <cellStyle name="20 % - Akzent3 7 8" xfId="11443" xr:uid="{00000000-0005-0000-0000-00008C010000}"/>
    <cellStyle name="20 % - Akzent3 7 8 2" xfId="24894" xr:uid="{00000000-0005-0000-0000-00008C010000}"/>
    <cellStyle name="20 % - Akzent3 7 8 3" xfId="38378" xr:uid="{00000000-0005-0000-0000-00008C010000}"/>
    <cellStyle name="20 % - Akzent3 7 8 4" xfId="51869" xr:uid="{00000000-0005-0000-0000-00008C010000}"/>
    <cellStyle name="20 % - Akzent3 7 9" xfId="14824" xr:uid="{00000000-0005-0000-0000-00008C010000}"/>
    <cellStyle name="20 % - Akzent3 8" xfId="1579" xr:uid="{00000000-0005-0000-0000-000092010000}"/>
    <cellStyle name="20 % - Akzent3 8 10" xfId="28548" xr:uid="{00000000-0005-0000-0000-000092010000}"/>
    <cellStyle name="20 % - Akzent3 8 11" xfId="42039" xr:uid="{00000000-0005-0000-0000-000092010000}"/>
    <cellStyle name="20 % - Akzent3 8 2" xfId="2156" xr:uid="{00000000-0005-0000-0000-000093010000}"/>
    <cellStyle name="20 % - Akzent3 8 2 2" xfId="3297" xr:uid="{00000000-0005-0000-0000-000094010000}"/>
    <cellStyle name="20 % - Akzent3 8 2 2 2" xfId="6658" xr:uid="{00000000-0005-0000-0000-000094010000}"/>
    <cellStyle name="20 % - Akzent3 8 2 2 2 2" xfId="20109" xr:uid="{00000000-0005-0000-0000-000094010000}"/>
    <cellStyle name="20 % - Akzent3 8 2 2 2 3" xfId="33593" xr:uid="{00000000-0005-0000-0000-000094010000}"/>
    <cellStyle name="20 % - Akzent3 8 2 2 2 4" xfId="47084" xr:uid="{00000000-0005-0000-0000-000094010000}"/>
    <cellStyle name="20 % - Akzent3 8 2 2 3" xfId="10014" xr:uid="{00000000-0005-0000-0000-000094010000}"/>
    <cellStyle name="20 % - Akzent3 8 2 2 3 2" xfId="23465" xr:uid="{00000000-0005-0000-0000-000094010000}"/>
    <cellStyle name="20 % - Akzent3 8 2 2 3 3" xfId="36949" xr:uid="{00000000-0005-0000-0000-000094010000}"/>
    <cellStyle name="20 % - Akzent3 8 2 2 3 4" xfId="50440" xr:uid="{00000000-0005-0000-0000-000094010000}"/>
    <cellStyle name="20 % - Akzent3 8 2 2 4" xfId="13370" xr:uid="{00000000-0005-0000-0000-000094010000}"/>
    <cellStyle name="20 % - Akzent3 8 2 2 4 2" xfId="26821" xr:uid="{00000000-0005-0000-0000-000094010000}"/>
    <cellStyle name="20 % - Akzent3 8 2 2 4 3" xfId="40305" xr:uid="{00000000-0005-0000-0000-000094010000}"/>
    <cellStyle name="20 % - Akzent3 8 2 2 4 4" xfId="53796" xr:uid="{00000000-0005-0000-0000-000094010000}"/>
    <cellStyle name="20 % - Akzent3 8 2 2 5" xfId="16752" xr:uid="{00000000-0005-0000-0000-000094010000}"/>
    <cellStyle name="20 % - Akzent3 8 2 2 6" xfId="30236" xr:uid="{00000000-0005-0000-0000-000094010000}"/>
    <cellStyle name="20 % - Akzent3 8 2 2 7" xfId="43727" xr:uid="{00000000-0005-0000-0000-000094010000}"/>
    <cellStyle name="20 % - Akzent3 8 2 3" xfId="5531" xr:uid="{00000000-0005-0000-0000-000093010000}"/>
    <cellStyle name="20 % - Akzent3 8 2 3 2" xfId="18982" xr:uid="{00000000-0005-0000-0000-000093010000}"/>
    <cellStyle name="20 % - Akzent3 8 2 3 3" xfId="32466" xr:uid="{00000000-0005-0000-0000-000093010000}"/>
    <cellStyle name="20 % - Akzent3 8 2 3 4" xfId="45957" xr:uid="{00000000-0005-0000-0000-000093010000}"/>
    <cellStyle name="20 % - Akzent3 8 2 4" xfId="8887" xr:uid="{00000000-0005-0000-0000-000093010000}"/>
    <cellStyle name="20 % - Akzent3 8 2 4 2" xfId="22338" xr:uid="{00000000-0005-0000-0000-000093010000}"/>
    <cellStyle name="20 % - Akzent3 8 2 4 3" xfId="35822" xr:uid="{00000000-0005-0000-0000-000093010000}"/>
    <cellStyle name="20 % - Akzent3 8 2 4 4" xfId="49313" xr:uid="{00000000-0005-0000-0000-000093010000}"/>
    <cellStyle name="20 % - Akzent3 8 2 5" xfId="12243" xr:uid="{00000000-0005-0000-0000-000093010000}"/>
    <cellStyle name="20 % - Akzent3 8 2 5 2" xfId="25694" xr:uid="{00000000-0005-0000-0000-000093010000}"/>
    <cellStyle name="20 % - Akzent3 8 2 5 3" xfId="39178" xr:uid="{00000000-0005-0000-0000-000093010000}"/>
    <cellStyle name="20 % - Akzent3 8 2 5 4" xfId="52669" xr:uid="{00000000-0005-0000-0000-000093010000}"/>
    <cellStyle name="20 % - Akzent3 8 2 6" xfId="15625" xr:uid="{00000000-0005-0000-0000-000093010000}"/>
    <cellStyle name="20 % - Akzent3 8 2 7" xfId="29109" xr:uid="{00000000-0005-0000-0000-000093010000}"/>
    <cellStyle name="20 % - Akzent3 8 2 8" xfId="42600" xr:uid="{00000000-0005-0000-0000-000093010000}"/>
    <cellStyle name="20 % - Akzent3 8 3" xfId="2737" xr:uid="{00000000-0005-0000-0000-000095010000}"/>
    <cellStyle name="20 % - Akzent3 8 3 2" xfId="6098" xr:uid="{00000000-0005-0000-0000-000095010000}"/>
    <cellStyle name="20 % - Akzent3 8 3 2 2" xfId="19549" xr:uid="{00000000-0005-0000-0000-000095010000}"/>
    <cellStyle name="20 % - Akzent3 8 3 2 3" xfId="33033" xr:uid="{00000000-0005-0000-0000-000095010000}"/>
    <cellStyle name="20 % - Akzent3 8 3 2 4" xfId="46524" xr:uid="{00000000-0005-0000-0000-000095010000}"/>
    <cellStyle name="20 % - Akzent3 8 3 3" xfId="9454" xr:uid="{00000000-0005-0000-0000-000095010000}"/>
    <cellStyle name="20 % - Akzent3 8 3 3 2" xfId="22905" xr:uid="{00000000-0005-0000-0000-000095010000}"/>
    <cellStyle name="20 % - Akzent3 8 3 3 3" xfId="36389" xr:uid="{00000000-0005-0000-0000-000095010000}"/>
    <cellStyle name="20 % - Akzent3 8 3 3 4" xfId="49880" xr:uid="{00000000-0005-0000-0000-000095010000}"/>
    <cellStyle name="20 % - Akzent3 8 3 4" xfId="12810" xr:uid="{00000000-0005-0000-0000-000095010000}"/>
    <cellStyle name="20 % - Akzent3 8 3 4 2" xfId="26261" xr:uid="{00000000-0005-0000-0000-000095010000}"/>
    <cellStyle name="20 % - Akzent3 8 3 4 3" xfId="39745" xr:uid="{00000000-0005-0000-0000-000095010000}"/>
    <cellStyle name="20 % - Akzent3 8 3 4 4" xfId="53236" xr:uid="{00000000-0005-0000-0000-000095010000}"/>
    <cellStyle name="20 % - Akzent3 8 3 5" xfId="16192" xr:uid="{00000000-0005-0000-0000-000095010000}"/>
    <cellStyle name="20 % - Akzent3 8 3 6" xfId="29676" xr:uid="{00000000-0005-0000-0000-000095010000}"/>
    <cellStyle name="20 % - Akzent3 8 3 7" xfId="43167" xr:uid="{00000000-0005-0000-0000-000095010000}"/>
    <cellStyle name="20 % - Akzent3 8 4" xfId="3842" xr:uid="{00000000-0005-0000-0000-000096010000}"/>
    <cellStyle name="20 % - Akzent3 8 4 2" xfId="7203" xr:uid="{00000000-0005-0000-0000-000096010000}"/>
    <cellStyle name="20 % - Akzent3 8 4 2 2" xfId="20654" xr:uid="{00000000-0005-0000-0000-000096010000}"/>
    <cellStyle name="20 % - Akzent3 8 4 2 3" xfId="34138" xr:uid="{00000000-0005-0000-0000-000096010000}"/>
    <cellStyle name="20 % - Akzent3 8 4 2 4" xfId="47629" xr:uid="{00000000-0005-0000-0000-000096010000}"/>
    <cellStyle name="20 % - Akzent3 8 4 3" xfId="10559" xr:uid="{00000000-0005-0000-0000-000096010000}"/>
    <cellStyle name="20 % - Akzent3 8 4 3 2" xfId="24010" xr:uid="{00000000-0005-0000-0000-000096010000}"/>
    <cellStyle name="20 % - Akzent3 8 4 3 3" xfId="37494" xr:uid="{00000000-0005-0000-0000-000096010000}"/>
    <cellStyle name="20 % - Akzent3 8 4 3 4" xfId="50985" xr:uid="{00000000-0005-0000-0000-000096010000}"/>
    <cellStyle name="20 % - Akzent3 8 4 4" xfId="13915" xr:uid="{00000000-0005-0000-0000-000096010000}"/>
    <cellStyle name="20 % - Akzent3 8 4 4 2" xfId="27366" xr:uid="{00000000-0005-0000-0000-000096010000}"/>
    <cellStyle name="20 % - Akzent3 8 4 4 3" xfId="40850" xr:uid="{00000000-0005-0000-0000-000096010000}"/>
    <cellStyle name="20 % - Akzent3 8 4 4 4" xfId="54341" xr:uid="{00000000-0005-0000-0000-000096010000}"/>
    <cellStyle name="20 % - Akzent3 8 4 5" xfId="17297" xr:uid="{00000000-0005-0000-0000-000096010000}"/>
    <cellStyle name="20 % - Akzent3 8 4 6" xfId="30781" xr:uid="{00000000-0005-0000-0000-000096010000}"/>
    <cellStyle name="20 % - Akzent3 8 4 7" xfId="44272" xr:uid="{00000000-0005-0000-0000-000096010000}"/>
    <cellStyle name="20 % - Akzent3 8 5" xfId="4422" xr:uid="{00000000-0005-0000-0000-000097010000}"/>
    <cellStyle name="20 % - Akzent3 8 5 2" xfId="7779" xr:uid="{00000000-0005-0000-0000-000097010000}"/>
    <cellStyle name="20 % - Akzent3 8 5 2 2" xfId="21230" xr:uid="{00000000-0005-0000-0000-000097010000}"/>
    <cellStyle name="20 % - Akzent3 8 5 2 3" xfId="34714" xr:uid="{00000000-0005-0000-0000-000097010000}"/>
    <cellStyle name="20 % - Akzent3 8 5 2 4" xfId="48205" xr:uid="{00000000-0005-0000-0000-000097010000}"/>
    <cellStyle name="20 % - Akzent3 8 5 3" xfId="11135" xr:uid="{00000000-0005-0000-0000-000097010000}"/>
    <cellStyle name="20 % - Akzent3 8 5 3 2" xfId="24586" xr:uid="{00000000-0005-0000-0000-000097010000}"/>
    <cellStyle name="20 % - Akzent3 8 5 3 3" xfId="38070" xr:uid="{00000000-0005-0000-0000-000097010000}"/>
    <cellStyle name="20 % - Akzent3 8 5 3 4" xfId="51561" xr:uid="{00000000-0005-0000-0000-000097010000}"/>
    <cellStyle name="20 % - Akzent3 8 5 4" xfId="14491" xr:uid="{00000000-0005-0000-0000-000097010000}"/>
    <cellStyle name="20 % - Akzent3 8 5 4 2" xfId="27942" xr:uid="{00000000-0005-0000-0000-000097010000}"/>
    <cellStyle name="20 % - Akzent3 8 5 4 3" xfId="41426" xr:uid="{00000000-0005-0000-0000-000097010000}"/>
    <cellStyle name="20 % - Akzent3 8 5 4 4" xfId="54917" xr:uid="{00000000-0005-0000-0000-000097010000}"/>
    <cellStyle name="20 % - Akzent3 8 5 5" xfId="17873" xr:uid="{00000000-0005-0000-0000-000097010000}"/>
    <cellStyle name="20 % - Akzent3 8 5 6" xfId="31357" xr:uid="{00000000-0005-0000-0000-000097010000}"/>
    <cellStyle name="20 % - Akzent3 8 5 7" xfId="44848" xr:uid="{00000000-0005-0000-0000-000097010000}"/>
    <cellStyle name="20 % - Akzent3 8 6" xfId="4972" xr:uid="{00000000-0005-0000-0000-000092010000}"/>
    <cellStyle name="20 % - Akzent3 8 6 2" xfId="18423" xr:uid="{00000000-0005-0000-0000-000092010000}"/>
    <cellStyle name="20 % - Akzent3 8 6 3" xfId="31907" xr:uid="{00000000-0005-0000-0000-000092010000}"/>
    <cellStyle name="20 % - Akzent3 8 6 4" xfId="45398" xr:uid="{00000000-0005-0000-0000-000092010000}"/>
    <cellStyle name="20 % - Akzent3 8 7" xfId="8328" xr:uid="{00000000-0005-0000-0000-000092010000}"/>
    <cellStyle name="20 % - Akzent3 8 7 2" xfId="21779" xr:uid="{00000000-0005-0000-0000-000092010000}"/>
    <cellStyle name="20 % - Akzent3 8 7 3" xfId="35263" xr:uid="{00000000-0005-0000-0000-000092010000}"/>
    <cellStyle name="20 % - Akzent3 8 7 4" xfId="48754" xr:uid="{00000000-0005-0000-0000-000092010000}"/>
    <cellStyle name="20 % - Akzent3 8 8" xfId="11684" xr:uid="{00000000-0005-0000-0000-000092010000}"/>
    <cellStyle name="20 % - Akzent3 8 8 2" xfId="25135" xr:uid="{00000000-0005-0000-0000-000092010000}"/>
    <cellStyle name="20 % - Akzent3 8 8 3" xfId="38619" xr:uid="{00000000-0005-0000-0000-000092010000}"/>
    <cellStyle name="20 % - Akzent3 8 8 4" xfId="52110" xr:uid="{00000000-0005-0000-0000-000092010000}"/>
    <cellStyle name="20 % - Akzent3 8 9" xfId="15065" xr:uid="{00000000-0005-0000-0000-000092010000}"/>
    <cellStyle name="20 % - Akzent3 9" xfId="1619" xr:uid="{00000000-0005-0000-0000-000098010000}"/>
    <cellStyle name="20 % - Akzent3 9 2" xfId="2173" xr:uid="{00000000-0005-0000-0000-000099010000}"/>
    <cellStyle name="20 % - Akzent3 9 2 2" xfId="3314" xr:uid="{00000000-0005-0000-0000-00009A010000}"/>
    <cellStyle name="20 % - Akzent3 9 2 2 2" xfId="6675" xr:uid="{00000000-0005-0000-0000-00009A010000}"/>
    <cellStyle name="20 % - Akzent3 9 2 2 2 2" xfId="20126" xr:uid="{00000000-0005-0000-0000-00009A010000}"/>
    <cellStyle name="20 % - Akzent3 9 2 2 2 3" xfId="33610" xr:uid="{00000000-0005-0000-0000-00009A010000}"/>
    <cellStyle name="20 % - Akzent3 9 2 2 2 4" xfId="47101" xr:uid="{00000000-0005-0000-0000-00009A010000}"/>
    <cellStyle name="20 % - Akzent3 9 2 2 3" xfId="10031" xr:uid="{00000000-0005-0000-0000-00009A010000}"/>
    <cellStyle name="20 % - Akzent3 9 2 2 3 2" xfId="23482" xr:uid="{00000000-0005-0000-0000-00009A010000}"/>
    <cellStyle name="20 % - Akzent3 9 2 2 3 3" xfId="36966" xr:uid="{00000000-0005-0000-0000-00009A010000}"/>
    <cellStyle name="20 % - Akzent3 9 2 2 3 4" xfId="50457" xr:uid="{00000000-0005-0000-0000-00009A010000}"/>
    <cellStyle name="20 % - Akzent3 9 2 2 4" xfId="13387" xr:uid="{00000000-0005-0000-0000-00009A010000}"/>
    <cellStyle name="20 % - Akzent3 9 2 2 4 2" xfId="26838" xr:uid="{00000000-0005-0000-0000-00009A010000}"/>
    <cellStyle name="20 % - Akzent3 9 2 2 4 3" xfId="40322" xr:uid="{00000000-0005-0000-0000-00009A010000}"/>
    <cellStyle name="20 % - Akzent3 9 2 2 4 4" xfId="53813" xr:uid="{00000000-0005-0000-0000-00009A010000}"/>
    <cellStyle name="20 % - Akzent3 9 2 2 5" xfId="16769" xr:uid="{00000000-0005-0000-0000-00009A010000}"/>
    <cellStyle name="20 % - Akzent3 9 2 2 6" xfId="30253" xr:uid="{00000000-0005-0000-0000-00009A010000}"/>
    <cellStyle name="20 % - Akzent3 9 2 2 7" xfId="43744" xr:uid="{00000000-0005-0000-0000-00009A010000}"/>
    <cellStyle name="20 % - Akzent3 9 2 3" xfId="5548" xr:uid="{00000000-0005-0000-0000-000099010000}"/>
    <cellStyle name="20 % - Akzent3 9 2 3 2" xfId="18999" xr:uid="{00000000-0005-0000-0000-000099010000}"/>
    <cellStyle name="20 % - Akzent3 9 2 3 3" xfId="32483" xr:uid="{00000000-0005-0000-0000-000099010000}"/>
    <cellStyle name="20 % - Akzent3 9 2 3 4" xfId="45974" xr:uid="{00000000-0005-0000-0000-000099010000}"/>
    <cellStyle name="20 % - Akzent3 9 2 4" xfId="8904" xr:uid="{00000000-0005-0000-0000-000099010000}"/>
    <cellStyle name="20 % - Akzent3 9 2 4 2" xfId="22355" xr:uid="{00000000-0005-0000-0000-000099010000}"/>
    <cellStyle name="20 % - Akzent3 9 2 4 3" xfId="35839" xr:uid="{00000000-0005-0000-0000-000099010000}"/>
    <cellStyle name="20 % - Akzent3 9 2 4 4" xfId="49330" xr:uid="{00000000-0005-0000-0000-000099010000}"/>
    <cellStyle name="20 % - Akzent3 9 2 5" xfId="12260" xr:uid="{00000000-0005-0000-0000-000099010000}"/>
    <cellStyle name="20 % - Akzent3 9 2 5 2" xfId="25711" xr:uid="{00000000-0005-0000-0000-000099010000}"/>
    <cellStyle name="20 % - Akzent3 9 2 5 3" xfId="39195" xr:uid="{00000000-0005-0000-0000-000099010000}"/>
    <cellStyle name="20 % - Akzent3 9 2 5 4" xfId="52686" xr:uid="{00000000-0005-0000-0000-000099010000}"/>
    <cellStyle name="20 % - Akzent3 9 2 6" xfId="15642" xr:uid="{00000000-0005-0000-0000-000099010000}"/>
    <cellStyle name="20 % - Akzent3 9 2 7" xfId="29126" xr:uid="{00000000-0005-0000-0000-000099010000}"/>
    <cellStyle name="20 % - Akzent3 9 2 8" xfId="42617" xr:uid="{00000000-0005-0000-0000-000099010000}"/>
    <cellStyle name="20 % - Akzent3 9 3" xfId="2755" xr:uid="{00000000-0005-0000-0000-00009B010000}"/>
    <cellStyle name="20 % - Akzent3 9 3 2" xfId="6116" xr:uid="{00000000-0005-0000-0000-00009B010000}"/>
    <cellStyle name="20 % - Akzent3 9 3 2 2" xfId="19567" xr:uid="{00000000-0005-0000-0000-00009B010000}"/>
    <cellStyle name="20 % - Akzent3 9 3 2 3" xfId="33051" xr:uid="{00000000-0005-0000-0000-00009B010000}"/>
    <cellStyle name="20 % - Akzent3 9 3 2 4" xfId="46542" xr:uid="{00000000-0005-0000-0000-00009B010000}"/>
    <cellStyle name="20 % - Akzent3 9 3 3" xfId="9472" xr:uid="{00000000-0005-0000-0000-00009B010000}"/>
    <cellStyle name="20 % - Akzent3 9 3 3 2" xfId="22923" xr:uid="{00000000-0005-0000-0000-00009B010000}"/>
    <cellStyle name="20 % - Akzent3 9 3 3 3" xfId="36407" xr:uid="{00000000-0005-0000-0000-00009B010000}"/>
    <cellStyle name="20 % - Akzent3 9 3 3 4" xfId="49898" xr:uid="{00000000-0005-0000-0000-00009B010000}"/>
    <cellStyle name="20 % - Akzent3 9 3 4" xfId="12828" xr:uid="{00000000-0005-0000-0000-00009B010000}"/>
    <cellStyle name="20 % - Akzent3 9 3 4 2" xfId="26279" xr:uid="{00000000-0005-0000-0000-00009B010000}"/>
    <cellStyle name="20 % - Akzent3 9 3 4 3" xfId="39763" xr:uid="{00000000-0005-0000-0000-00009B010000}"/>
    <cellStyle name="20 % - Akzent3 9 3 4 4" xfId="53254" xr:uid="{00000000-0005-0000-0000-00009B010000}"/>
    <cellStyle name="20 % - Akzent3 9 3 5" xfId="16210" xr:uid="{00000000-0005-0000-0000-00009B010000}"/>
    <cellStyle name="20 % - Akzent3 9 3 6" xfId="29694" xr:uid="{00000000-0005-0000-0000-00009B010000}"/>
    <cellStyle name="20 % - Akzent3 9 3 7" xfId="43185" xr:uid="{00000000-0005-0000-0000-00009B010000}"/>
    <cellStyle name="20 % - Akzent3 9 4" xfId="4989" xr:uid="{00000000-0005-0000-0000-000098010000}"/>
    <cellStyle name="20 % - Akzent3 9 4 2" xfId="18440" xr:uid="{00000000-0005-0000-0000-000098010000}"/>
    <cellStyle name="20 % - Akzent3 9 4 3" xfId="31924" xr:uid="{00000000-0005-0000-0000-000098010000}"/>
    <cellStyle name="20 % - Akzent3 9 4 4" xfId="45415" xr:uid="{00000000-0005-0000-0000-000098010000}"/>
    <cellStyle name="20 % - Akzent3 9 5" xfId="8345" xr:uid="{00000000-0005-0000-0000-000098010000}"/>
    <cellStyle name="20 % - Akzent3 9 5 2" xfId="21796" xr:uid="{00000000-0005-0000-0000-000098010000}"/>
    <cellStyle name="20 % - Akzent3 9 5 3" xfId="35280" xr:uid="{00000000-0005-0000-0000-000098010000}"/>
    <cellStyle name="20 % - Akzent3 9 5 4" xfId="48771" xr:uid="{00000000-0005-0000-0000-000098010000}"/>
    <cellStyle name="20 % - Akzent3 9 6" xfId="11701" xr:uid="{00000000-0005-0000-0000-000098010000}"/>
    <cellStyle name="20 % - Akzent3 9 6 2" xfId="25152" xr:uid="{00000000-0005-0000-0000-000098010000}"/>
    <cellStyle name="20 % - Akzent3 9 6 3" xfId="38636" xr:uid="{00000000-0005-0000-0000-000098010000}"/>
    <cellStyle name="20 % - Akzent3 9 6 4" xfId="52127" xr:uid="{00000000-0005-0000-0000-000098010000}"/>
    <cellStyle name="20 % - Akzent3 9 7" xfId="15083" xr:uid="{00000000-0005-0000-0000-000098010000}"/>
    <cellStyle name="20 % - Akzent3 9 8" xfId="28567" xr:uid="{00000000-0005-0000-0000-000098010000}"/>
    <cellStyle name="20 % - Akzent3 9 9" xfId="42058" xr:uid="{00000000-0005-0000-0000-000098010000}"/>
    <cellStyle name="20 % - Akzent4" xfId="267" builtinId="42" customBuiltin="1"/>
    <cellStyle name="20 % - Akzent4 10" xfId="1650" xr:uid="{00000000-0005-0000-0000-00009D010000}"/>
    <cellStyle name="20 % - Akzent4 10 2" xfId="2786" xr:uid="{00000000-0005-0000-0000-00009E010000}"/>
    <cellStyle name="20 % - Akzent4 10 2 2" xfId="6147" xr:uid="{00000000-0005-0000-0000-00009E010000}"/>
    <cellStyle name="20 % - Akzent4 10 2 2 2" xfId="19598" xr:uid="{00000000-0005-0000-0000-00009E010000}"/>
    <cellStyle name="20 % - Akzent4 10 2 2 3" xfId="33082" xr:uid="{00000000-0005-0000-0000-00009E010000}"/>
    <cellStyle name="20 % - Akzent4 10 2 2 4" xfId="46573" xr:uid="{00000000-0005-0000-0000-00009E010000}"/>
    <cellStyle name="20 % - Akzent4 10 2 3" xfId="9503" xr:uid="{00000000-0005-0000-0000-00009E010000}"/>
    <cellStyle name="20 % - Akzent4 10 2 3 2" xfId="22954" xr:uid="{00000000-0005-0000-0000-00009E010000}"/>
    <cellStyle name="20 % - Akzent4 10 2 3 3" xfId="36438" xr:uid="{00000000-0005-0000-0000-00009E010000}"/>
    <cellStyle name="20 % - Akzent4 10 2 3 4" xfId="49929" xr:uid="{00000000-0005-0000-0000-00009E010000}"/>
    <cellStyle name="20 % - Akzent4 10 2 4" xfId="12859" xr:uid="{00000000-0005-0000-0000-00009E010000}"/>
    <cellStyle name="20 % - Akzent4 10 2 4 2" xfId="26310" xr:uid="{00000000-0005-0000-0000-00009E010000}"/>
    <cellStyle name="20 % - Akzent4 10 2 4 3" xfId="39794" xr:uid="{00000000-0005-0000-0000-00009E010000}"/>
    <cellStyle name="20 % - Akzent4 10 2 4 4" xfId="53285" xr:uid="{00000000-0005-0000-0000-00009E010000}"/>
    <cellStyle name="20 % - Akzent4 10 2 5" xfId="16241" xr:uid="{00000000-0005-0000-0000-00009E010000}"/>
    <cellStyle name="20 % - Akzent4 10 2 6" xfId="29725" xr:uid="{00000000-0005-0000-0000-00009E010000}"/>
    <cellStyle name="20 % - Akzent4 10 2 7" xfId="43216" xr:uid="{00000000-0005-0000-0000-00009E010000}"/>
    <cellStyle name="20 % - Akzent4 10 3" xfId="5020" xr:uid="{00000000-0005-0000-0000-00009D010000}"/>
    <cellStyle name="20 % - Akzent4 10 3 2" xfId="18471" xr:uid="{00000000-0005-0000-0000-00009D010000}"/>
    <cellStyle name="20 % - Akzent4 10 3 3" xfId="31955" xr:uid="{00000000-0005-0000-0000-00009D010000}"/>
    <cellStyle name="20 % - Akzent4 10 3 4" xfId="45446" xr:uid="{00000000-0005-0000-0000-00009D010000}"/>
    <cellStyle name="20 % - Akzent4 10 4" xfId="8376" xr:uid="{00000000-0005-0000-0000-00009D010000}"/>
    <cellStyle name="20 % - Akzent4 10 4 2" xfId="21827" xr:uid="{00000000-0005-0000-0000-00009D010000}"/>
    <cellStyle name="20 % - Akzent4 10 4 3" xfId="35311" xr:uid="{00000000-0005-0000-0000-00009D010000}"/>
    <cellStyle name="20 % - Akzent4 10 4 4" xfId="48802" xr:uid="{00000000-0005-0000-0000-00009D010000}"/>
    <cellStyle name="20 % - Akzent4 10 5" xfId="11732" xr:uid="{00000000-0005-0000-0000-00009D010000}"/>
    <cellStyle name="20 % - Akzent4 10 5 2" xfId="25183" xr:uid="{00000000-0005-0000-0000-00009D010000}"/>
    <cellStyle name="20 % - Akzent4 10 5 3" xfId="38667" xr:uid="{00000000-0005-0000-0000-00009D010000}"/>
    <cellStyle name="20 % - Akzent4 10 5 4" xfId="52158" xr:uid="{00000000-0005-0000-0000-00009D010000}"/>
    <cellStyle name="20 % - Akzent4 10 6" xfId="15114" xr:uid="{00000000-0005-0000-0000-00009D010000}"/>
    <cellStyle name="20 % - Akzent4 10 7" xfId="28598" xr:uid="{00000000-0005-0000-0000-00009D010000}"/>
    <cellStyle name="20 % - Akzent4 10 8" xfId="42089" xr:uid="{00000000-0005-0000-0000-00009D010000}"/>
    <cellStyle name="20 % - Akzent4 11" xfId="2209" xr:uid="{00000000-0005-0000-0000-00009F010000}"/>
    <cellStyle name="20 % - Akzent4 11 2" xfId="5584" xr:uid="{00000000-0005-0000-0000-00009F010000}"/>
    <cellStyle name="20 % - Akzent4 11 2 2" xfId="19035" xr:uid="{00000000-0005-0000-0000-00009F010000}"/>
    <cellStyle name="20 % - Akzent4 11 2 3" xfId="32519" xr:uid="{00000000-0005-0000-0000-00009F010000}"/>
    <cellStyle name="20 % - Akzent4 11 2 4" xfId="46010" xr:uid="{00000000-0005-0000-0000-00009F010000}"/>
    <cellStyle name="20 % - Akzent4 11 3" xfId="8940" xr:uid="{00000000-0005-0000-0000-00009F010000}"/>
    <cellStyle name="20 % - Akzent4 11 3 2" xfId="22391" xr:uid="{00000000-0005-0000-0000-00009F010000}"/>
    <cellStyle name="20 % - Akzent4 11 3 3" xfId="35875" xr:uid="{00000000-0005-0000-0000-00009F010000}"/>
    <cellStyle name="20 % - Akzent4 11 3 4" xfId="49366" xr:uid="{00000000-0005-0000-0000-00009F010000}"/>
    <cellStyle name="20 % - Akzent4 11 4" xfId="12296" xr:uid="{00000000-0005-0000-0000-00009F010000}"/>
    <cellStyle name="20 % - Akzent4 11 4 2" xfId="25747" xr:uid="{00000000-0005-0000-0000-00009F010000}"/>
    <cellStyle name="20 % - Akzent4 11 4 3" xfId="39231" xr:uid="{00000000-0005-0000-0000-00009F010000}"/>
    <cellStyle name="20 % - Akzent4 11 4 4" xfId="52722" xr:uid="{00000000-0005-0000-0000-00009F010000}"/>
    <cellStyle name="20 % - Akzent4 11 5" xfId="15678" xr:uid="{00000000-0005-0000-0000-00009F010000}"/>
    <cellStyle name="20 % - Akzent4 11 6" xfId="29162" xr:uid="{00000000-0005-0000-0000-00009F010000}"/>
    <cellStyle name="20 % - Akzent4 11 7" xfId="42653" xr:uid="{00000000-0005-0000-0000-00009F010000}"/>
    <cellStyle name="20 % - Akzent4 12" xfId="3350" xr:uid="{00000000-0005-0000-0000-0000A0010000}"/>
    <cellStyle name="20 % - Akzent4 12 2" xfId="6711" xr:uid="{00000000-0005-0000-0000-0000A0010000}"/>
    <cellStyle name="20 % - Akzent4 12 2 2" xfId="20162" xr:uid="{00000000-0005-0000-0000-0000A0010000}"/>
    <cellStyle name="20 % - Akzent4 12 2 3" xfId="33646" xr:uid="{00000000-0005-0000-0000-0000A0010000}"/>
    <cellStyle name="20 % - Akzent4 12 2 4" xfId="47137" xr:uid="{00000000-0005-0000-0000-0000A0010000}"/>
    <cellStyle name="20 % - Akzent4 12 3" xfId="10067" xr:uid="{00000000-0005-0000-0000-0000A0010000}"/>
    <cellStyle name="20 % - Akzent4 12 3 2" xfId="23518" xr:uid="{00000000-0005-0000-0000-0000A0010000}"/>
    <cellStyle name="20 % - Akzent4 12 3 3" xfId="37002" xr:uid="{00000000-0005-0000-0000-0000A0010000}"/>
    <cellStyle name="20 % - Akzent4 12 3 4" xfId="50493" xr:uid="{00000000-0005-0000-0000-0000A0010000}"/>
    <cellStyle name="20 % - Akzent4 12 4" xfId="13423" xr:uid="{00000000-0005-0000-0000-0000A0010000}"/>
    <cellStyle name="20 % - Akzent4 12 4 2" xfId="26874" xr:uid="{00000000-0005-0000-0000-0000A0010000}"/>
    <cellStyle name="20 % - Akzent4 12 4 3" xfId="40358" xr:uid="{00000000-0005-0000-0000-0000A0010000}"/>
    <cellStyle name="20 % - Akzent4 12 4 4" xfId="53849" xr:uid="{00000000-0005-0000-0000-0000A0010000}"/>
    <cellStyle name="20 % - Akzent4 12 5" xfId="16805" xr:uid="{00000000-0005-0000-0000-0000A0010000}"/>
    <cellStyle name="20 % - Akzent4 12 6" xfId="30289" xr:uid="{00000000-0005-0000-0000-0000A0010000}"/>
    <cellStyle name="20 % - Akzent4 12 7" xfId="43780" xr:uid="{00000000-0005-0000-0000-0000A0010000}"/>
    <cellStyle name="20 % - Akzent4 13" xfId="3866" xr:uid="{00000000-0005-0000-0000-0000A1010000}"/>
    <cellStyle name="20 % - Akzent4 13 2" xfId="7227" xr:uid="{00000000-0005-0000-0000-0000A1010000}"/>
    <cellStyle name="20 % - Akzent4 13 2 2" xfId="20678" xr:uid="{00000000-0005-0000-0000-0000A1010000}"/>
    <cellStyle name="20 % - Akzent4 13 2 3" xfId="34162" xr:uid="{00000000-0005-0000-0000-0000A1010000}"/>
    <cellStyle name="20 % - Akzent4 13 2 4" xfId="47653" xr:uid="{00000000-0005-0000-0000-0000A1010000}"/>
    <cellStyle name="20 % - Akzent4 13 3" xfId="10583" xr:uid="{00000000-0005-0000-0000-0000A1010000}"/>
    <cellStyle name="20 % - Akzent4 13 3 2" xfId="24034" xr:uid="{00000000-0005-0000-0000-0000A1010000}"/>
    <cellStyle name="20 % - Akzent4 13 3 3" xfId="37518" xr:uid="{00000000-0005-0000-0000-0000A1010000}"/>
    <cellStyle name="20 % - Akzent4 13 3 4" xfId="51009" xr:uid="{00000000-0005-0000-0000-0000A1010000}"/>
    <cellStyle name="20 % - Akzent4 13 4" xfId="13939" xr:uid="{00000000-0005-0000-0000-0000A1010000}"/>
    <cellStyle name="20 % - Akzent4 13 4 2" xfId="27390" xr:uid="{00000000-0005-0000-0000-0000A1010000}"/>
    <cellStyle name="20 % - Akzent4 13 4 3" xfId="40874" xr:uid="{00000000-0005-0000-0000-0000A1010000}"/>
    <cellStyle name="20 % - Akzent4 13 4 4" xfId="54365" xr:uid="{00000000-0005-0000-0000-0000A1010000}"/>
    <cellStyle name="20 % - Akzent4 13 5" xfId="17321" xr:uid="{00000000-0005-0000-0000-0000A1010000}"/>
    <cellStyle name="20 % - Akzent4 13 6" xfId="30805" xr:uid="{00000000-0005-0000-0000-0000A1010000}"/>
    <cellStyle name="20 % - Akzent4 13 7" xfId="44296" xr:uid="{00000000-0005-0000-0000-0000A1010000}"/>
    <cellStyle name="20 % - Akzent4 14" xfId="3930" xr:uid="{00000000-0005-0000-0000-0000A2010000}"/>
    <cellStyle name="20 % - Akzent4 14 2" xfId="7287" xr:uid="{00000000-0005-0000-0000-0000A2010000}"/>
    <cellStyle name="20 % - Akzent4 14 2 2" xfId="20738" xr:uid="{00000000-0005-0000-0000-0000A2010000}"/>
    <cellStyle name="20 % - Akzent4 14 2 3" xfId="34222" xr:uid="{00000000-0005-0000-0000-0000A2010000}"/>
    <cellStyle name="20 % - Akzent4 14 2 4" xfId="47713" xr:uid="{00000000-0005-0000-0000-0000A2010000}"/>
    <cellStyle name="20 % - Akzent4 14 3" xfId="10643" xr:uid="{00000000-0005-0000-0000-0000A2010000}"/>
    <cellStyle name="20 % - Akzent4 14 3 2" xfId="24094" xr:uid="{00000000-0005-0000-0000-0000A2010000}"/>
    <cellStyle name="20 % - Akzent4 14 3 3" xfId="37578" xr:uid="{00000000-0005-0000-0000-0000A2010000}"/>
    <cellStyle name="20 % - Akzent4 14 3 4" xfId="51069" xr:uid="{00000000-0005-0000-0000-0000A2010000}"/>
    <cellStyle name="20 % - Akzent4 14 4" xfId="13999" xr:uid="{00000000-0005-0000-0000-0000A2010000}"/>
    <cellStyle name="20 % - Akzent4 14 4 2" xfId="27450" xr:uid="{00000000-0005-0000-0000-0000A2010000}"/>
    <cellStyle name="20 % - Akzent4 14 4 3" xfId="40934" xr:uid="{00000000-0005-0000-0000-0000A2010000}"/>
    <cellStyle name="20 % - Akzent4 14 4 4" xfId="54425" xr:uid="{00000000-0005-0000-0000-0000A2010000}"/>
    <cellStyle name="20 % - Akzent4 14 5" xfId="17381" xr:uid="{00000000-0005-0000-0000-0000A2010000}"/>
    <cellStyle name="20 % - Akzent4 14 6" xfId="30865" xr:uid="{00000000-0005-0000-0000-0000A2010000}"/>
    <cellStyle name="20 % - Akzent4 14 7" xfId="44356" xr:uid="{00000000-0005-0000-0000-0000A2010000}"/>
    <cellStyle name="20 % - Akzent4 15" xfId="4458" xr:uid="{00000000-0005-0000-0000-00000C110000}"/>
    <cellStyle name="20 % - Akzent4 15 2" xfId="17909" xr:uid="{00000000-0005-0000-0000-00000C110000}"/>
    <cellStyle name="20 % - Akzent4 15 3" xfId="31393" xr:uid="{00000000-0005-0000-0000-00000C110000}"/>
    <cellStyle name="20 % - Akzent4 15 4" xfId="44884" xr:uid="{00000000-0005-0000-0000-00000C110000}"/>
    <cellStyle name="20 % - Akzent4 16" xfId="7814" xr:uid="{00000000-0005-0000-0000-0000281E0000}"/>
    <cellStyle name="20 % - Akzent4 16 2" xfId="21265" xr:uid="{00000000-0005-0000-0000-0000281E0000}"/>
    <cellStyle name="20 % - Akzent4 16 3" xfId="34749" xr:uid="{00000000-0005-0000-0000-0000281E0000}"/>
    <cellStyle name="20 % - Akzent4 16 4" xfId="48240" xr:uid="{00000000-0005-0000-0000-0000281E0000}"/>
    <cellStyle name="20 % - Akzent4 17" xfId="11170" xr:uid="{00000000-0005-0000-0000-0000442B0000}"/>
    <cellStyle name="20 % - Akzent4 17 2" xfId="24621" xr:uid="{00000000-0005-0000-0000-0000442B0000}"/>
    <cellStyle name="20 % - Akzent4 17 3" xfId="38105" xr:uid="{00000000-0005-0000-0000-0000442B0000}"/>
    <cellStyle name="20 % - Akzent4 17 4" xfId="51596" xr:uid="{00000000-0005-0000-0000-0000442B0000}"/>
    <cellStyle name="20 % - Akzent4 18" xfId="14517" xr:uid="{00000000-0005-0000-0000-0000183D0000}"/>
    <cellStyle name="20 % - Akzent4 19" xfId="28001" xr:uid="{00000000-0005-0000-0000-0000B3710000}"/>
    <cellStyle name="20 % - Akzent4 2" xfId="582" xr:uid="{00000000-0005-0000-0000-000021000000}"/>
    <cellStyle name="20 % - Akzent4 2 10" xfId="4514" xr:uid="{00000000-0005-0000-0000-0000A3010000}"/>
    <cellStyle name="20 % - Akzent4 2 10 2" xfId="17965" xr:uid="{00000000-0005-0000-0000-0000A3010000}"/>
    <cellStyle name="20 % - Akzent4 2 10 3" xfId="31449" xr:uid="{00000000-0005-0000-0000-0000A3010000}"/>
    <cellStyle name="20 % - Akzent4 2 10 4" xfId="44940" xr:uid="{00000000-0005-0000-0000-0000A3010000}"/>
    <cellStyle name="20 % - Akzent4 2 11" xfId="7870" xr:uid="{00000000-0005-0000-0000-0000A3010000}"/>
    <cellStyle name="20 % - Akzent4 2 11 2" xfId="21321" xr:uid="{00000000-0005-0000-0000-0000A3010000}"/>
    <cellStyle name="20 % - Akzent4 2 11 3" xfId="34805" xr:uid="{00000000-0005-0000-0000-0000A3010000}"/>
    <cellStyle name="20 % - Akzent4 2 11 4" xfId="48296" xr:uid="{00000000-0005-0000-0000-0000A3010000}"/>
    <cellStyle name="20 % - Akzent4 2 12" xfId="11226" xr:uid="{00000000-0005-0000-0000-0000A3010000}"/>
    <cellStyle name="20 % - Akzent4 2 12 2" xfId="24677" xr:uid="{00000000-0005-0000-0000-0000A3010000}"/>
    <cellStyle name="20 % - Akzent4 2 12 3" xfId="38161" xr:uid="{00000000-0005-0000-0000-0000A3010000}"/>
    <cellStyle name="20 % - Akzent4 2 12 4" xfId="51652" xr:uid="{00000000-0005-0000-0000-0000A3010000}"/>
    <cellStyle name="20 % - Akzent4 2 13" xfId="14607" xr:uid="{00000000-0005-0000-0000-0000A3010000}"/>
    <cellStyle name="20 % - Akzent4 2 14" xfId="28086" xr:uid="{00000000-0005-0000-0000-0000A3010000}"/>
    <cellStyle name="20 % - Akzent4 2 15" xfId="41564" xr:uid="{00000000-0005-0000-0000-0000A3010000}"/>
    <cellStyle name="20 % - Akzent4 2 2" xfId="702" xr:uid="{00000000-0005-0000-0000-000022000000}"/>
    <cellStyle name="20 % - Akzent4 2 2 10" xfId="14709" xr:uid="{00000000-0005-0000-0000-0000A4010000}"/>
    <cellStyle name="20 % - Akzent4 2 2 11" xfId="28192" xr:uid="{00000000-0005-0000-0000-0000A4010000}"/>
    <cellStyle name="20 % - Akzent4 2 2 12" xfId="41683" xr:uid="{00000000-0005-0000-0000-0000A4010000}"/>
    <cellStyle name="20 % - Akzent4 2 2 13" xfId="1239" xr:uid="{00000000-0005-0000-0000-0000A4010000}"/>
    <cellStyle name="20 % - Akzent4 2 2 2" xfId="1475" xr:uid="{00000000-0005-0000-0000-0000A5010000}"/>
    <cellStyle name="20 % - Akzent4 2 2 2 10" xfId="28442" xr:uid="{00000000-0005-0000-0000-0000A5010000}"/>
    <cellStyle name="20 % - Akzent4 2 2 2 11" xfId="41933" xr:uid="{00000000-0005-0000-0000-0000A5010000}"/>
    <cellStyle name="20 % - Akzent4 2 2 2 2" xfId="2050" xr:uid="{00000000-0005-0000-0000-0000A6010000}"/>
    <cellStyle name="20 % - Akzent4 2 2 2 2 2" xfId="3191" xr:uid="{00000000-0005-0000-0000-0000A7010000}"/>
    <cellStyle name="20 % - Akzent4 2 2 2 2 2 2" xfId="6552" xr:uid="{00000000-0005-0000-0000-0000A7010000}"/>
    <cellStyle name="20 % - Akzent4 2 2 2 2 2 2 2" xfId="20003" xr:uid="{00000000-0005-0000-0000-0000A7010000}"/>
    <cellStyle name="20 % - Akzent4 2 2 2 2 2 2 3" xfId="33487" xr:uid="{00000000-0005-0000-0000-0000A7010000}"/>
    <cellStyle name="20 % - Akzent4 2 2 2 2 2 2 4" xfId="46978" xr:uid="{00000000-0005-0000-0000-0000A7010000}"/>
    <cellStyle name="20 % - Akzent4 2 2 2 2 2 3" xfId="9908" xr:uid="{00000000-0005-0000-0000-0000A7010000}"/>
    <cellStyle name="20 % - Akzent4 2 2 2 2 2 3 2" xfId="23359" xr:uid="{00000000-0005-0000-0000-0000A7010000}"/>
    <cellStyle name="20 % - Akzent4 2 2 2 2 2 3 3" xfId="36843" xr:uid="{00000000-0005-0000-0000-0000A7010000}"/>
    <cellStyle name="20 % - Akzent4 2 2 2 2 2 3 4" xfId="50334" xr:uid="{00000000-0005-0000-0000-0000A7010000}"/>
    <cellStyle name="20 % - Akzent4 2 2 2 2 2 4" xfId="13264" xr:uid="{00000000-0005-0000-0000-0000A7010000}"/>
    <cellStyle name="20 % - Akzent4 2 2 2 2 2 4 2" xfId="26715" xr:uid="{00000000-0005-0000-0000-0000A7010000}"/>
    <cellStyle name="20 % - Akzent4 2 2 2 2 2 4 3" xfId="40199" xr:uid="{00000000-0005-0000-0000-0000A7010000}"/>
    <cellStyle name="20 % - Akzent4 2 2 2 2 2 4 4" xfId="53690" xr:uid="{00000000-0005-0000-0000-0000A7010000}"/>
    <cellStyle name="20 % - Akzent4 2 2 2 2 2 5" xfId="16646" xr:uid="{00000000-0005-0000-0000-0000A7010000}"/>
    <cellStyle name="20 % - Akzent4 2 2 2 2 2 6" xfId="30130" xr:uid="{00000000-0005-0000-0000-0000A7010000}"/>
    <cellStyle name="20 % - Akzent4 2 2 2 2 2 7" xfId="43621" xr:uid="{00000000-0005-0000-0000-0000A7010000}"/>
    <cellStyle name="20 % - Akzent4 2 2 2 2 3" xfId="5425" xr:uid="{00000000-0005-0000-0000-0000A6010000}"/>
    <cellStyle name="20 % - Akzent4 2 2 2 2 3 2" xfId="18876" xr:uid="{00000000-0005-0000-0000-0000A6010000}"/>
    <cellStyle name="20 % - Akzent4 2 2 2 2 3 3" xfId="32360" xr:uid="{00000000-0005-0000-0000-0000A6010000}"/>
    <cellStyle name="20 % - Akzent4 2 2 2 2 3 4" xfId="45851" xr:uid="{00000000-0005-0000-0000-0000A6010000}"/>
    <cellStyle name="20 % - Akzent4 2 2 2 2 4" xfId="8781" xr:uid="{00000000-0005-0000-0000-0000A6010000}"/>
    <cellStyle name="20 % - Akzent4 2 2 2 2 4 2" xfId="22232" xr:uid="{00000000-0005-0000-0000-0000A6010000}"/>
    <cellStyle name="20 % - Akzent4 2 2 2 2 4 3" xfId="35716" xr:uid="{00000000-0005-0000-0000-0000A6010000}"/>
    <cellStyle name="20 % - Akzent4 2 2 2 2 4 4" xfId="49207" xr:uid="{00000000-0005-0000-0000-0000A6010000}"/>
    <cellStyle name="20 % - Akzent4 2 2 2 2 5" xfId="12137" xr:uid="{00000000-0005-0000-0000-0000A6010000}"/>
    <cellStyle name="20 % - Akzent4 2 2 2 2 5 2" xfId="25588" xr:uid="{00000000-0005-0000-0000-0000A6010000}"/>
    <cellStyle name="20 % - Akzent4 2 2 2 2 5 3" xfId="39072" xr:uid="{00000000-0005-0000-0000-0000A6010000}"/>
    <cellStyle name="20 % - Akzent4 2 2 2 2 5 4" xfId="52563" xr:uid="{00000000-0005-0000-0000-0000A6010000}"/>
    <cellStyle name="20 % - Akzent4 2 2 2 2 6" xfId="15519" xr:uid="{00000000-0005-0000-0000-0000A6010000}"/>
    <cellStyle name="20 % - Akzent4 2 2 2 2 7" xfId="29003" xr:uid="{00000000-0005-0000-0000-0000A6010000}"/>
    <cellStyle name="20 % - Akzent4 2 2 2 2 8" xfId="42494" xr:uid="{00000000-0005-0000-0000-0000A6010000}"/>
    <cellStyle name="20 % - Akzent4 2 2 2 3" xfId="2631" xr:uid="{00000000-0005-0000-0000-0000A8010000}"/>
    <cellStyle name="20 % - Akzent4 2 2 2 3 2" xfId="5992" xr:uid="{00000000-0005-0000-0000-0000A8010000}"/>
    <cellStyle name="20 % - Akzent4 2 2 2 3 2 2" xfId="19443" xr:uid="{00000000-0005-0000-0000-0000A8010000}"/>
    <cellStyle name="20 % - Akzent4 2 2 2 3 2 3" xfId="32927" xr:uid="{00000000-0005-0000-0000-0000A8010000}"/>
    <cellStyle name="20 % - Akzent4 2 2 2 3 2 4" xfId="46418" xr:uid="{00000000-0005-0000-0000-0000A8010000}"/>
    <cellStyle name="20 % - Akzent4 2 2 2 3 3" xfId="9348" xr:uid="{00000000-0005-0000-0000-0000A8010000}"/>
    <cellStyle name="20 % - Akzent4 2 2 2 3 3 2" xfId="22799" xr:uid="{00000000-0005-0000-0000-0000A8010000}"/>
    <cellStyle name="20 % - Akzent4 2 2 2 3 3 3" xfId="36283" xr:uid="{00000000-0005-0000-0000-0000A8010000}"/>
    <cellStyle name="20 % - Akzent4 2 2 2 3 3 4" xfId="49774" xr:uid="{00000000-0005-0000-0000-0000A8010000}"/>
    <cellStyle name="20 % - Akzent4 2 2 2 3 4" xfId="12704" xr:uid="{00000000-0005-0000-0000-0000A8010000}"/>
    <cellStyle name="20 % - Akzent4 2 2 2 3 4 2" xfId="26155" xr:uid="{00000000-0005-0000-0000-0000A8010000}"/>
    <cellStyle name="20 % - Akzent4 2 2 2 3 4 3" xfId="39639" xr:uid="{00000000-0005-0000-0000-0000A8010000}"/>
    <cellStyle name="20 % - Akzent4 2 2 2 3 4 4" xfId="53130" xr:uid="{00000000-0005-0000-0000-0000A8010000}"/>
    <cellStyle name="20 % - Akzent4 2 2 2 3 5" xfId="16086" xr:uid="{00000000-0005-0000-0000-0000A8010000}"/>
    <cellStyle name="20 % - Akzent4 2 2 2 3 6" xfId="29570" xr:uid="{00000000-0005-0000-0000-0000A8010000}"/>
    <cellStyle name="20 % - Akzent4 2 2 2 3 7" xfId="43061" xr:uid="{00000000-0005-0000-0000-0000A8010000}"/>
    <cellStyle name="20 % - Akzent4 2 2 2 4" xfId="3736" xr:uid="{00000000-0005-0000-0000-0000A9010000}"/>
    <cellStyle name="20 % - Akzent4 2 2 2 4 2" xfId="7097" xr:uid="{00000000-0005-0000-0000-0000A9010000}"/>
    <cellStyle name="20 % - Akzent4 2 2 2 4 2 2" xfId="20548" xr:uid="{00000000-0005-0000-0000-0000A9010000}"/>
    <cellStyle name="20 % - Akzent4 2 2 2 4 2 3" xfId="34032" xr:uid="{00000000-0005-0000-0000-0000A9010000}"/>
    <cellStyle name="20 % - Akzent4 2 2 2 4 2 4" xfId="47523" xr:uid="{00000000-0005-0000-0000-0000A9010000}"/>
    <cellStyle name="20 % - Akzent4 2 2 2 4 3" xfId="10453" xr:uid="{00000000-0005-0000-0000-0000A9010000}"/>
    <cellStyle name="20 % - Akzent4 2 2 2 4 3 2" xfId="23904" xr:uid="{00000000-0005-0000-0000-0000A9010000}"/>
    <cellStyle name="20 % - Akzent4 2 2 2 4 3 3" xfId="37388" xr:uid="{00000000-0005-0000-0000-0000A9010000}"/>
    <cellStyle name="20 % - Akzent4 2 2 2 4 3 4" xfId="50879" xr:uid="{00000000-0005-0000-0000-0000A9010000}"/>
    <cellStyle name="20 % - Akzent4 2 2 2 4 4" xfId="13809" xr:uid="{00000000-0005-0000-0000-0000A9010000}"/>
    <cellStyle name="20 % - Akzent4 2 2 2 4 4 2" xfId="27260" xr:uid="{00000000-0005-0000-0000-0000A9010000}"/>
    <cellStyle name="20 % - Akzent4 2 2 2 4 4 3" xfId="40744" xr:uid="{00000000-0005-0000-0000-0000A9010000}"/>
    <cellStyle name="20 % - Akzent4 2 2 2 4 4 4" xfId="54235" xr:uid="{00000000-0005-0000-0000-0000A9010000}"/>
    <cellStyle name="20 % - Akzent4 2 2 2 4 5" xfId="17191" xr:uid="{00000000-0005-0000-0000-0000A9010000}"/>
    <cellStyle name="20 % - Akzent4 2 2 2 4 6" xfId="30675" xr:uid="{00000000-0005-0000-0000-0000A9010000}"/>
    <cellStyle name="20 % - Akzent4 2 2 2 4 7" xfId="44166" xr:uid="{00000000-0005-0000-0000-0000A9010000}"/>
    <cellStyle name="20 % - Akzent4 2 2 2 5" xfId="4316" xr:uid="{00000000-0005-0000-0000-0000AA010000}"/>
    <cellStyle name="20 % - Akzent4 2 2 2 5 2" xfId="7673" xr:uid="{00000000-0005-0000-0000-0000AA010000}"/>
    <cellStyle name="20 % - Akzent4 2 2 2 5 2 2" xfId="21124" xr:uid="{00000000-0005-0000-0000-0000AA010000}"/>
    <cellStyle name="20 % - Akzent4 2 2 2 5 2 3" xfId="34608" xr:uid="{00000000-0005-0000-0000-0000AA010000}"/>
    <cellStyle name="20 % - Akzent4 2 2 2 5 2 4" xfId="48099" xr:uid="{00000000-0005-0000-0000-0000AA010000}"/>
    <cellStyle name="20 % - Akzent4 2 2 2 5 3" xfId="11029" xr:uid="{00000000-0005-0000-0000-0000AA010000}"/>
    <cellStyle name="20 % - Akzent4 2 2 2 5 3 2" xfId="24480" xr:uid="{00000000-0005-0000-0000-0000AA010000}"/>
    <cellStyle name="20 % - Akzent4 2 2 2 5 3 3" xfId="37964" xr:uid="{00000000-0005-0000-0000-0000AA010000}"/>
    <cellStyle name="20 % - Akzent4 2 2 2 5 3 4" xfId="51455" xr:uid="{00000000-0005-0000-0000-0000AA010000}"/>
    <cellStyle name="20 % - Akzent4 2 2 2 5 4" xfId="14385" xr:uid="{00000000-0005-0000-0000-0000AA010000}"/>
    <cellStyle name="20 % - Akzent4 2 2 2 5 4 2" xfId="27836" xr:uid="{00000000-0005-0000-0000-0000AA010000}"/>
    <cellStyle name="20 % - Akzent4 2 2 2 5 4 3" xfId="41320" xr:uid="{00000000-0005-0000-0000-0000AA010000}"/>
    <cellStyle name="20 % - Akzent4 2 2 2 5 4 4" xfId="54811" xr:uid="{00000000-0005-0000-0000-0000AA010000}"/>
    <cellStyle name="20 % - Akzent4 2 2 2 5 5" xfId="17767" xr:uid="{00000000-0005-0000-0000-0000AA010000}"/>
    <cellStyle name="20 % - Akzent4 2 2 2 5 6" xfId="31251" xr:uid="{00000000-0005-0000-0000-0000AA010000}"/>
    <cellStyle name="20 % - Akzent4 2 2 2 5 7" xfId="44742" xr:uid="{00000000-0005-0000-0000-0000AA010000}"/>
    <cellStyle name="20 % - Akzent4 2 2 2 6" xfId="4866" xr:uid="{00000000-0005-0000-0000-0000A5010000}"/>
    <cellStyle name="20 % - Akzent4 2 2 2 6 2" xfId="18317" xr:uid="{00000000-0005-0000-0000-0000A5010000}"/>
    <cellStyle name="20 % - Akzent4 2 2 2 6 3" xfId="31801" xr:uid="{00000000-0005-0000-0000-0000A5010000}"/>
    <cellStyle name="20 % - Akzent4 2 2 2 6 4" xfId="45292" xr:uid="{00000000-0005-0000-0000-0000A5010000}"/>
    <cellStyle name="20 % - Akzent4 2 2 2 7" xfId="8222" xr:uid="{00000000-0005-0000-0000-0000A5010000}"/>
    <cellStyle name="20 % - Akzent4 2 2 2 7 2" xfId="21673" xr:uid="{00000000-0005-0000-0000-0000A5010000}"/>
    <cellStyle name="20 % - Akzent4 2 2 2 7 3" xfId="35157" xr:uid="{00000000-0005-0000-0000-0000A5010000}"/>
    <cellStyle name="20 % - Akzent4 2 2 2 7 4" xfId="48648" xr:uid="{00000000-0005-0000-0000-0000A5010000}"/>
    <cellStyle name="20 % - Akzent4 2 2 2 8" xfId="11578" xr:uid="{00000000-0005-0000-0000-0000A5010000}"/>
    <cellStyle name="20 % - Akzent4 2 2 2 8 2" xfId="25029" xr:uid="{00000000-0005-0000-0000-0000A5010000}"/>
    <cellStyle name="20 % - Akzent4 2 2 2 8 3" xfId="38513" xr:uid="{00000000-0005-0000-0000-0000A5010000}"/>
    <cellStyle name="20 % - Akzent4 2 2 2 8 4" xfId="52004" xr:uid="{00000000-0005-0000-0000-0000A5010000}"/>
    <cellStyle name="20 % - Akzent4 2 2 2 9" xfId="14959" xr:uid="{00000000-0005-0000-0000-0000A5010000}"/>
    <cellStyle name="20 % - Akzent4 2 2 3" xfId="1801" xr:uid="{00000000-0005-0000-0000-0000AB010000}"/>
    <cellStyle name="20 % - Akzent4 2 2 3 2" xfId="2941" xr:uid="{00000000-0005-0000-0000-0000AC010000}"/>
    <cellStyle name="20 % - Akzent4 2 2 3 2 2" xfId="6302" xr:uid="{00000000-0005-0000-0000-0000AC010000}"/>
    <cellStyle name="20 % - Akzent4 2 2 3 2 2 2" xfId="19753" xr:uid="{00000000-0005-0000-0000-0000AC010000}"/>
    <cellStyle name="20 % - Akzent4 2 2 3 2 2 3" xfId="33237" xr:uid="{00000000-0005-0000-0000-0000AC010000}"/>
    <cellStyle name="20 % - Akzent4 2 2 3 2 2 4" xfId="46728" xr:uid="{00000000-0005-0000-0000-0000AC010000}"/>
    <cellStyle name="20 % - Akzent4 2 2 3 2 3" xfId="9658" xr:uid="{00000000-0005-0000-0000-0000AC010000}"/>
    <cellStyle name="20 % - Akzent4 2 2 3 2 3 2" xfId="23109" xr:uid="{00000000-0005-0000-0000-0000AC010000}"/>
    <cellStyle name="20 % - Akzent4 2 2 3 2 3 3" xfId="36593" xr:uid="{00000000-0005-0000-0000-0000AC010000}"/>
    <cellStyle name="20 % - Akzent4 2 2 3 2 3 4" xfId="50084" xr:uid="{00000000-0005-0000-0000-0000AC010000}"/>
    <cellStyle name="20 % - Akzent4 2 2 3 2 4" xfId="13014" xr:uid="{00000000-0005-0000-0000-0000AC010000}"/>
    <cellStyle name="20 % - Akzent4 2 2 3 2 4 2" xfId="26465" xr:uid="{00000000-0005-0000-0000-0000AC010000}"/>
    <cellStyle name="20 % - Akzent4 2 2 3 2 4 3" xfId="39949" xr:uid="{00000000-0005-0000-0000-0000AC010000}"/>
    <cellStyle name="20 % - Akzent4 2 2 3 2 4 4" xfId="53440" xr:uid="{00000000-0005-0000-0000-0000AC010000}"/>
    <cellStyle name="20 % - Akzent4 2 2 3 2 5" xfId="16396" xr:uid="{00000000-0005-0000-0000-0000AC010000}"/>
    <cellStyle name="20 % - Akzent4 2 2 3 2 6" xfId="29880" xr:uid="{00000000-0005-0000-0000-0000AC010000}"/>
    <cellStyle name="20 % - Akzent4 2 2 3 2 7" xfId="43371" xr:uid="{00000000-0005-0000-0000-0000AC010000}"/>
    <cellStyle name="20 % - Akzent4 2 2 3 3" xfId="5175" xr:uid="{00000000-0005-0000-0000-0000AB010000}"/>
    <cellStyle name="20 % - Akzent4 2 2 3 3 2" xfId="18626" xr:uid="{00000000-0005-0000-0000-0000AB010000}"/>
    <cellStyle name="20 % - Akzent4 2 2 3 3 3" xfId="32110" xr:uid="{00000000-0005-0000-0000-0000AB010000}"/>
    <cellStyle name="20 % - Akzent4 2 2 3 3 4" xfId="45601" xr:uid="{00000000-0005-0000-0000-0000AB010000}"/>
    <cellStyle name="20 % - Akzent4 2 2 3 4" xfId="8531" xr:uid="{00000000-0005-0000-0000-0000AB010000}"/>
    <cellStyle name="20 % - Akzent4 2 2 3 4 2" xfId="21982" xr:uid="{00000000-0005-0000-0000-0000AB010000}"/>
    <cellStyle name="20 % - Akzent4 2 2 3 4 3" xfId="35466" xr:uid="{00000000-0005-0000-0000-0000AB010000}"/>
    <cellStyle name="20 % - Akzent4 2 2 3 4 4" xfId="48957" xr:uid="{00000000-0005-0000-0000-0000AB010000}"/>
    <cellStyle name="20 % - Akzent4 2 2 3 5" xfId="11887" xr:uid="{00000000-0005-0000-0000-0000AB010000}"/>
    <cellStyle name="20 % - Akzent4 2 2 3 5 2" xfId="25338" xr:uid="{00000000-0005-0000-0000-0000AB010000}"/>
    <cellStyle name="20 % - Akzent4 2 2 3 5 3" xfId="38822" xr:uid="{00000000-0005-0000-0000-0000AB010000}"/>
    <cellStyle name="20 % - Akzent4 2 2 3 5 4" xfId="52313" xr:uid="{00000000-0005-0000-0000-0000AB010000}"/>
    <cellStyle name="20 % - Akzent4 2 2 3 6" xfId="15269" xr:uid="{00000000-0005-0000-0000-0000AB010000}"/>
    <cellStyle name="20 % - Akzent4 2 2 3 7" xfId="28753" xr:uid="{00000000-0005-0000-0000-0000AB010000}"/>
    <cellStyle name="20 % - Akzent4 2 2 3 8" xfId="42244" xr:uid="{00000000-0005-0000-0000-0000AB010000}"/>
    <cellStyle name="20 % - Akzent4 2 2 4" xfId="2380" xr:uid="{00000000-0005-0000-0000-0000AD010000}"/>
    <cellStyle name="20 % - Akzent4 2 2 4 2" xfId="5742" xr:uid="{00000000-0005-0000-0000-0000AD010000}"/>
    <cellStyle name="20 % - Akzent4 2 2 4 2 2" xfId="19193" xr:uid="{00000000-0005-0000-0000-0000AD010000}"/>
    <cellStyle name="20 % - Akzent4 2 2 4 2 3" xfId="32677" xr:uid="{00000000-0005-0000-0000-0000AD010000}"/>
    <cellStyle name="20 % - Akzent4 2 2 4 2 4" xfId="46168" xr:uid="{00000000-0005-0000-0000-0000AD010000}"/>
    <cellStyle name="20 % - Akzent4 2 2 4 3" xfId="9098" xr:uid="{00000000-0005-0000-0000-0000AD010000}"/>
    <cellStyle name="20 % - Akzent4 2 2 4 3 2" xfId="22549" xr:uid="{00000000-0005-0000-0000-0000AD010000}"/>
    <cellStyle name="20 % - Akzent4 2 2 4 3 3" xfId="36033" xr:uid="{00000000-0005-0000-0000-0000AD010000}"/>
    <cellStyle name="20 % - Akzent4 2 2 4 3 4" xfId="49524" xr:uid="{00000000-0005-0000-0000-0000AD010000}"/>
    <cellStyle name="20 % - Akzent4 2 2 4 4" xfId="12454" xr:uid="{00000000-0005-0000-0000-0000AD010000}"/>
    <cellStyle name="20 % - Akzent4 2 2 4 4 2" xfId="25905" xr:uid="{00000000-0005-0000-0000-0000AD010000}"/>
    <cellStyle name="20 % - Akzent4 2 2 4 4 3" xfId="39389" xr:uid="{00000000-0005-0000-0000-0000AD010000}"/>
    <cellStyle name="20 % - Akzent4 2 2 4 4 4" xfId="52880" xr:uid="{00000000-0005-0000-0000-0000AD010000}"/>
    <cellStyle name="20 % - Akzent4 2 2 4 5" xfId="15836" xr:uid="{00000000-0005-0000-0000-0000AD010000}"/>
    <cellStyle name="20 % - Akzent4 2 2 4 6" xfId="29320" xr:uid="{00000000-0005-0000-0000-0000AD010000}"/>
    <cellStyle name="20 % - Akzent4 2 2 4 7" xfId="42811" xr:uid="{00000000-0005-0000-0000-0000AD010000}"/>
    <cellStyle name="20 % - Akzent4 2 2 5" xfId="3486" xr:uid="{00000000-0005-0000-0000-0000AE010000}"/>
    <cellStyle name="20 % - Akzent4 2 2 5 2" xfId="6847" xr:uid="{00000000-0005-0000-0000-0000AE010000}"/>
    <cellStyle name="20 % - Akzent4 2 2 5 2 2" xfId="20298" xr:uid="{00000000-0005-0000-0000-0000AE010000}"/>
    <cellStyle name="20 % - Akzent4 2 2 5 2 3" xfId="33782" xr:uid="{00000000-0005-0000-0000-0000AE010000}"/>
    <cellStyle name="20 % - Akzent4 2 2 5 2 4" xfId="47273" xr:uid="{00000000-0005-0000-0000-0000AE010000}"/>
    <cellStyle name="20 % - Akzent4 2 2 5 3" xfId="10203" xr:uid="{00000000-0005-0000-0000-0000AE010000}"/>
    <cellStyle name="20 % - Akzent4 2 2 5 3 2" xfId="23654" xr:uid="{00000000-0005-0000-0000-0000AE010000}"/>
    <cellStyle name="20 % - Akzent4 2 2 5 3 3" xfId="37138" xr:uid="{00000000-0005-0000-0000-0000AE010000}"/>
    <cellStyle name="20 % - Akzent4 2 2 5 3 4" xfId="50629" xr:uid="{00000000-0005-0000-0000-0000AE010000}"/>
    <cellStyle name="20 % - Akzent4 2 2 5 4" xfId="13559" xr:uid="{00000000-0005-0000-0000-0000AE010000}"/>
    <cellStyle name="20 % - Akzent4 2 2 5 4 2" xfId="27010" xr:uid="{00000000-0005-0000-0000-0000AE010000}"/>
    <cellStyle name="20 % - Akzent4 2 2 5 4 3" xfId="40494" xr:uid="{00000000-0005-0000-0000-0000AE010000}"/>
    <cellStyle name="20 % - Akzent4 2 2 5 4 4" xfId="53985" xr:uid="{00000000-0005-0000-0000-0000AE010000}"/>
    <cellStyle name="20 % - Akzent4 2 2 5 5" xfId="16941" xr:uid="{00000000-0005-0000-0000-0000AE010000}"/>
    <cellStyle name="20 % - Akzent4 2 2 5 6" xfId="30425" xr:uid="{00000000-0005-0000-0000-0000AE010000}"/>
    <cellStyle name="20 % - Akzent4 2 2 5 7" xfId="43916" xr:uid="{00000000-0005-0000-0000-0000AE010000}"/>
    <cellStyle name="20 % - Akzent4 2 2 6" xfId="4066" xr:uid="{00000000-0005-0000-0000-0000AF010000}"/>
    <cellStyle name="20 % - Akzent4 2 2 6 2" xfId="7423" xr:uid="{00000000-0005-0000-0000-0000AF010000}"/>
    <cellStyle name="20 % - Akzent4 2 2 6 2 2" xfId="20874" xr:uid="{00000000-0005-0000-0000-0000AF010000}"/>
    <cellStyle name="20 % - Akzent4 2 2 6 2 3" xfId="34358" xr:uid="{00000000-0005-0000-0000-0000AF010000}"/>
    <cellStyle name="20 % - Akzent4 2 2 6 2 4" xfId="47849" xr:uid="{00000000-0005-0000-0000-0000AF010000}"/>
    <cellStyle name="20 % - Akzent4 2 2 6 3" xfId="10779" xr:uid="{00000000-0005-0000-0000-0000AF010000}"/>
    <cellStyle name="20 % - Akzent4 2 2 6 3 2" xfId="24230" xr:uid="{00000000-0005-0000-0000-0000AF010000}"/>
    <cellStyle name="20 % - Akzent4 2 2 6 3 3" xfId="37714" xr:uid="{00000000-0005-0000-0000-0000AF010000}"/>
    <cellStyle name="20 % - Akzent4 2 2 6 3 4" xfId="51205" xr:uid="{00000000-0005-0000-0000-0000AF010000}"/>
    <cellStyle name="20 % - Akzent4 2 2 6 4" xfId="14135" xr:uid="{00000000-0005-0000-0000-0000AF010000}"/>
    <cellStyle name="20 % - Akzent4 2 2 6 4 2" xfId="27586" xr:uid="{00000000-0005-0000-0000-0000AF010000}"/>
    <cellStyle name="20 % - Akzent4 2 2 6 4 3" xfId="41070" xr:uid="{00000000-0005-0000-0000-0000AF010000}"/>
    <cellStyle name="20 % - Akzent4 2 2 6 4 4" xfId="54561" xr:uid="{00000000-0005-0000-0000-0000AF010000}"/>
    <cellStyle name="20 % - Akzent4 2 2 6 5" xfId="17517" xr:uid="{00000000-0005-0000-0000-0000AF010000}"/>
    <cellStyle name="20 % - Akzent4 2 2 6 6" xfId="31001" xr:uid="{00000000-0005-0000-0000-0000AF010000}"/>
    <cellStyle name="20 % - Akzent4 2 2 6 7" xfId="44492" xr:uid="{00000000-0005-0000-0000-0000AF010000}"/>
    <cellStyle name="20 % - Akzent4 2 2 7" xfId="4616" xr:uid="{00000000-0005-0000-0000-0000A4010000}"/>
    <cellStyle name="20 % - Akzent4 2 2 7 2" xfId="18067" xr:uid="{00000000-0005-0000-0000-0000A4010000}"/>
    <cellStyle name="20 % - Akzent4 2 2 7 3" xfId="31551" xr:uid="{00000000-0005-0000-0000-0000A4010000}"/>
    <cellStyle name="20 % - Akzent4 2 2 7 4" xfId="45042" xr:uid="{00000000-0005-0000-0000-0000A4010000}"/>
    <cellStyle name="20 % - Akzent4 2 2 8" xfId="7972" xr:uid="{00000000-0005-0000-0000-0000A4010000}"/>
    <cellStyle name="20 % - Akzent4 2 2 8 2" xfId="21423" xr:uid="{00000000-0005-0000-0000-0000A4010000}"/>
    <cellStyle name="20 % - Akzent4 2 2 8 3" xfId="34907" xr:uid="{00000000-0005-0000-0000-0000A4010000}"/>
    <cellStyle name="20 % - Akzent4 2 2 8 4" xfId="48398" xr:uid="{00000000-0005-0000-0000-0000A4010000}"/>
    <cellStyle name="20 % - Akzent4 2 2 9" xfId="11328" xr:uid="{00000000-0005-0000-0000-0000A4010000}"/>
    <cellStyle name="20 % - Akzent4 2 2 9 2" xfId="24779" xr:uid="{00000000-0005-0000-0000-0000A4010000}"/>
    <cellStyle name="20 % - Akzent4 2 2 9 3" xfId="38263" xr:uid="{00000000-0005-0000-0000-0000A4010000}"/>
    <cellStyle name="20 % - Akzent4 2 2 9 4" xfId="51754" xr:uid="{00000000-0005-0000-0000-0000A4010000}"/>
    <cellStyle name="20 % - Akzent4 2 3" xfId="1319" xr:uid="{00000000-0005-0000-0000-0000B0010000}"/>
    <cellStyle name="20 % - Akzent4 2 3 10" xfId="14795" xr:uid="{00000000-0005-0000-0000-0000B0010000}"/>
    <cellStyle name="20 % - Akzent4 2 3 11" xfId="28278" xr:uid="{00000000-0005-0000-0000-0000B0010000}"/>
    <cellStyle name="20 % - Akzent4 2 3 12" xfId="41769" xr:uid="{00000000-0005-0000-0000-0000B0010000}"/>
    <cellStyle name="20 % - Akzent4 2 3 2" xfId="1559" xr:uid="{00000000-0005-0000-0000-0000B1010000}"/>
    <cellStyle name="20 % - Akzent4 2 3 2 10" xfId="28528" xr:uid="{00000000-0005-0000-0000-0000B1010000}"/>
    <cellStyle name="20 % - Akzent4 2 3 2 11" xfId="42019" xr:uid="{00000000-0005-0000-0000-0000B1010000}"/>
    <cellStyle name="20 % - Akzent4 2 3 2 2" xfId="2136" xr:uid="{00000000-0005-0000-0000-0000B2010000}"/>
    <cellStyle name="20 % - Akzent4 2 3 2 2 2" xfId="3277" xr:uid="{00000000-0005-0000-0000-0000B3010000}"/>
    <cellStyle name="20 % - Akzent4 2 3 2 2 2 2" xfId="6638" xr:uid="{00000000-0005-0000-0000-0000B3010000}"/>
    <cellStyle name="20 % - Akzent4 2 3 2 2 2 2 2" xfId="20089" xr:uid="{00000000-0005-0000-0000-0000B3010000}"/>
    <cellStyle name="20 % - Akzent4 2 3 2 2 2 2 3" xfId="33573" xr:uid="{00000000-0005-0000-0000-0000B3010000}"/>
    <cellStyle name="20 % - Akzent4 2 3 2 2 2 2 4" xfId="47064" xr:uid="{00000000-0005-0000-0000-0000B3010000}"/>
    <cellStyle name="20 % - Akzent4 2 3 2 2 2 3" xfId="9994" xr:uid="{00000000-0005-0000-0000-0000B3010000}"/>
    <cellStyle name="20 % - Akzent4 2 3 2 2 2 3 2" xfId="23445" xr:uid="{00000000-0005-0000-0000-0000B3010000}"/>
    <cellStyle name="20 % - Akzent4 2 3 2 2 2 3 3" xfId="36929" xr:uid="{00000000-0005-0000-0000-0000B3010000}"/>
    <cellStyle name="20 % - Akzent4 2 3 2 2 2 3 4" xfId="50420" xr:uid="{00000000-0005-0000-0000-0000B3010000}"/>
    <cellStyle name="20 % - Akzent4 2 3 2 2 2 4" xfId="13350" xr:uid="{00000000-0005-0000-0000-0000B3010000}"/>
    <cellStyle name="20 % - Akzent4 2 3 2 2 2 4 2" xfId="26801" xr:uid="{00000000-0005-0000-0000-0000B3010000}"/>
    <cellStyle name="20 % - Akzent4 2 3 2 2 2 4 3" xfId="40285" xr:uid="{00000000-0005-0000-0000-0000B3010000}"/>
    <cellStyle name="20 % - Akzent4 2 3 2 2 2 4 4" xfId="53776" xr:uid="{00000000-0005-0000-0000-0000B3010000}"/>
    <cellStyle name="20 % - Akzent4 2 3 2 2 2 5" xfId="16732" xr:uid="{00000000-0005-0000-0000-0000B3010000}"/>
    <cellStyle name="20 % - Akzent4 2 3 2 2 2 6" xfId="30216" xr:uid="{00000000-0005-0000-0000-0000B3010000}"/>
    <cellStyle name="20 % - Akzent4 2 3 2 2 2 7" xfId="43707" xr:uid="{00000000-0005-0000-0000-0000B3010000}"/>
    <cellStyle name="20 % - Akzent4 2 3 2 2 3" xfId="5511" xr:uid="{00000000-0005-0000-0000-0000B2010000}"/>
    <cellStyle name="20 % - Akzent4 2 3 2 2 3 2" xfId="18962" xr:uid="{00000000-0005-0000-0000-0000B2010000}"/>
    <cellStyle name="20 % - Akzent4 2 3 2 2 3 3" xfId="32446" xr:uid="{00000000-0005-0000-0000-0000B2010000}"/>
    <cellStyle name="20 % - Akzent4 2 3 2 2 3 4" xfId="45937" xr:uid="{00000000-0005-0000-0000-0000B2010000}"/>
    <cellStyle name="20 % - Akzent4 2 3 2 2 4" xfId="8867" xr:uid="{00000000-0005-0000-0000-0000B2010000}"/>
    <cellStyle name="20 % - Akzent4 2 3 2 2 4 2" xfId="22318" xr:uid="{00000000-0005-0000-0000-0000B2010000}"/>
    <cellStyle name="20 % - Akzent4 2 3 2 2 4 3" xfId="35802" xr:uid="{00000000-0005-0000-0000-0000B2010000}"/>
    <cellStyle name="20 % - Akzent4 2 3 2 2 4 4" xfId="49293" xr:uid="{00000000-0005-0000-0000-0000B2010000}"/>
    <cellStyle name="20 % - Akzent4 2 3 2 2 5" xfId="12223" xr:uid="{00000000-0005-0000-0000-0000B2010000}"/>
    <cellStyle name="20 % - Akzent4 2 3 2 2 5 2" xfId="25674" xr:uid="{00000000-0005-0000-0000-0000B2010000}"/>
    <cellStyle name="20 % - Akzent4 2 3 2 2 5 3" xfId="39158" xr:uid="{00000000-0005-0000-0000-0000B2010000}"/>
    <cellStyle name="20 % - Akzent4 2 3 2 2 5 4" xfId="52649" xr:uid="{00000000-0005-0000-0000-0000B2010000}"/>
    <cellStyle name="20 % - Akzent4 2 3 2 2 6" xfId="15605" xr:uid="{00000000-0005-0000-0000-0000B2010000}"/>
    <cellStyle name="20 % - Akzent4 2 3 2 2 7" xfId="29089" xr:uid="{00000000-0005-0000-0000-0000B2010000}"/>
    <cellStyle name="20 % - Akzent4 2 3 2 2 8" xfId="42580" xr:uid="{00000000-0005-0000-0000-0000B2010000}"/>
    <cellStyle name="20 % - Akzent4 2 3 2 3" xfId="2717" xr:uid="{00000000-0005-0000-0000-0000B4010000}"/>
    <cellStyle name="20 % - Akzent4 2 3 2 3 2" xfId="6078" xr:uid="{00000000-0005-0000-0000-0000B4010000}"/>
    <cellStyle name="20 % - Akzent4 2 3 2 3 2 2" xfId="19529" xr:uid="{00000000-0005-0000-0000-0000B4010000}"/>
    <cellStyle name="20 % - Akzent4 2 3 2 3 2 3" xfId="33013" xr:uid="{00000000-0005-0000-0000-0000B4010000}"/>
    <cellStyle name="20 % - Akzent4 2 3 2 3 2 4" xfId="46504" xr:uid="{00000000-0005-0000-0000-0000B4010000}"/>
    <cellStyle name="20 % - Akzent4 2 3 2 3 3" xfId="9434" xr:uid="{00000000-0005-0000-0000-0000B4010000}"/>
    <cellStyle name="20 % - Akzent4 2 3 2 3 3 2" xfId="22885" xr:uid="{00000000-0005-0000-0000-0000B4010000}"/>
    <cellStyle name="20 % - Akzent4 2 3 2 3 3 3" xfId="36369" xr:uid="{00000000-0005-0000-0000-0000B4010000}"/>
    <cellStyle name="20 % - Akzent4 2 3 2 3 3 4" xfId="49860" xr:uid="{00000000-0005-0000-0000-0000B4010000}"/>
    <cellStyle name="20 % - Akzent4 2 3 2 3 4" xfId="12790" xr:uid="{00000000-0005-0000-0000-0000B4010000}"/>
    <cellStyle name="20 % - Akzent4 2 3 2 3 4 2" xfId="26241" xr:uid="{00000000-0005-0000-0000-0000B4010000}"/>
    <cellStyle name="20 % - Akzent4 2 3 2 3 4 3" xfId="39725" xr:uid="{00000000-0005-0000-0000-0000B4010000}"/>
    <cellStyle name="20 % - Akzent4 2 3 2 3 4 4" xfId="53216" xr:uid="{00000000-0005-0000-0000-0000B4010000}"/>
    <cellStyle name="20 % - Akzent4 2 3 2 3 5" xfId="16172" xr:uid="{00000000-0005-0000-0000-0000B4010000}"/>
    <cellStyle name="20 % - Akzent4 2 3 2 3 6" xfId="29656" xr:uid="{00000000-0005-0000-0000-0000B4010000}"/>
    <cellStyle name="20 % - Akzent4 2 3 2 3 7" xfId="43147" xr:uid="{00000000-0005-0000-0000-0000B4010000}"/>
    <cellStyle name="20 % - Akzent4 2 3 2 4" xfId="3822" xr:uid="{00000000-0005-0000-0000-0000B5010000}"/>
    <cellStyle name="20 % - Akzent4 2 3 2 4 2" xfId="7183" xr:uid="{00000000-0005-0000-0000-0000B5010000}"/>
    <cellStyle name="20 % - Akzent4 2 3 2 4 2 2" xfId="20634" xr:uid="{00000000-0005-0000-0000-0000B5010000}"/>
    <cellStyle name="20 % - Akzent4 2 3 2 4 2 3" xfId="34118" xr:uid="{00000000-0005-0000-0000-0000B5010000}"/>
    <cellStyle name="20 % - Akzent4 2 3 2 4 2 4" xfId="47609" xr:uid="{00000000-0005-0000-0000-0000B5010000}"/>
    <cellStyle name="20 % - Akzent4 2 3 2 4 3" xfId="10539" xr:uid="{00000000-0005-0000-0000-0000B5010000}"/>
    <cellStyle name="20 % - Akzent4 2 3 2 4 3 2" xfId="23990" xr:uid="{00000000-0005-0000-0000-0000B5010000}"/>
    <cellStyle name="20 % - Akzent4 2 3 2 4 3 3" xfId="37474" xr:uid="{00000000-0005-0000-0000-0000B5010000}"/>
    <cellStyle name="20 % - Akzent4 2 3 2 4 3 4" xfId="50965" xr:uid="{00000000-0005-0000-0000-0000B5010000}"/>
    <cellStyle name="20 % - Akzent4 2 3 2 4 4" xfId="13895" xr:uid="{00000000-0005-0000-0000-0000B5010000}"/>
    <cellStyle name="20 % - Akzent4 2 3 2 4 4 2" xfId="27346" xr:uid="{00000000-0005-0000-0000-0000B5010000}"/>
    <cellStyle name="20 % - Akzent4 2 3 2 4 4 3" xfId="40830" xr:uid="{00000000-0005-0000-0000-0000B5010000}"/>
    <cellStyle name="20 % - Akzent4 2 3 2 4 4 4" xfId="54321" xr:uid="{00000000-0005-0000-0000-0000B5010000}"/>
    <cellStyle name="20 % - Akzent4 2 3 2 4 5" xfId="17277" xr:uid="{00000000-0005-0000-0000-0000B5010000}"/>
    <cellStyle name="20 % - Akzent4 2 3 2 4 6" xfId="30761" xr:uid="{00000000-0005-0000-0000-0000B5010000}"/>
    <cellStyle name="20 % - Akzent4 2 3 2 4 7" xfId="44252" xr:uid="{00000000-0005-0000-0000-0000B5010000}"/>
    <cellStyle name="20 % - Akzent4 2 3 2 5" xfId="4402" xr:uid="{00000000-0005-0000-0000-0000B6010000}"/>
    <cellStyle name="20 % - Akzent4 2 3 2 5 2" xfId="7759" xr:uid="{00000000-0005-0000-0000-0000B6010000}"/>
    <cellStyle name="20 % - Akzent4 2 3 2 5 2 2" xfId="21210" xr:uid="{00000000-0005-0000-0000-0000B6010000}"/>
    <cellStyle name="20 % - Akzent4 2 3 2 5 2 3" xfId="34694" xr:uid="{00000000-0005-0000-0000-0000B6010000}"/>
    <cellStyle name="20 % - Akzent4 2 3 2 5 2 4" xfId="48185" xr:uid="{00000000-0005-0000-0000-0000B6010000}"/>
    <cellStyle name="20 % - Akzent4 2 3 2 5 3" xfId="11115" xr:uid="{00000000-0005-0000-0000-0000B6010000}"/>
    <cellStyle name="20 % - Akzent4 2 3 2 5 3 2" xfId="24566" xr:uid="{00000000-0005-0000-0000-0000B6010000}"/>
    <cellStyle name="20 % - Akzent4 2 3 2 5 3 3" xfId="38050" xr:uid="{00000000-0005-0000-0000-0000B6010000}"/>
    <cellStyle name="20 % - Akzent4 2 3 2 5 3 4" xfId="51541" xr:uid="{00000000-0005-0000-0000-0000B6010000}"/>
    <cellStyle name="20 % - Akzent4 2 3 2 5 4" xfId="14471" xr:uid="{00000000-0005-0000-0000-0000B6010000}"/>
    <cellStyle name="20 % - Akzent4 2 3 2 5 4 2" xfId="27922" xr:uid="{00000000-0005-0000-0000-0000B6010000}"/>
    <cellStyle name="20 % - Akzent4 2 3 2 5 4 3" xfId="41406" xr:uid="{00000000-0005-0000-0000-0000B6010000}"/>
    <cellStyle name="20 % - Akzent4 2 3 2 5 4 4" xfId="54897" xr:uid="{00000000-0005-0000-0000-0000B6010000}"/>
    <cellStyle name="20 % - Akzent4 2 3 2 5 5" xfId="17853" xr:uid="{00000000-0005-0000-0000-0000B6010000}"/>
    <cellStyle name="20 % - Akzent4 2 3 2 5 6" xfId="31337" xr:uid="{00000000-0005-0000-0000-0000B6010000}"/>
    <cellStyle name="20 % - Akzent4 2 3 2 5 7" xfId="44828" xr:uid="{00000000-0005-0000-0000-0000B6010000}"/>
    <cellStyle name="20 % - Akzent4 2 3 2 6" xfId="4952" xr:uid="{00000000-0005-0000-0000-0000B1010000}"/>
    <cellStyle name="20 % - Akzent4 2 3 2 6 2" xfId="18403" xr:uid="{00000000-0005-0000-0000-0000B1010000}"/>
    <cellStyle name="20 % - Akzent4 2 3 2 6 3" xfId="31887" xr:uid="{00000000-0005-0000-0000-0000B1010000}"/>
    <cellStyle name="20 % - Akzent4 2 3 2 6 4" xfId="45378" xr:uid="{00000000-0005-0000-0000-0000B1010000}"/>
    <cellStyle name="20 % - Akzent4 2 3 2 7" xfId="8308" xr:uid="{00000000-0005-0000-0000-0000B1010000}"/>
    <cellStyle name="20 % - Akzent4 2 3 2 7 2" xfId="21759" xr:uid="{00000000-0005-0000-0000-0000B1010000}"/>
    <cellStyle name="20 % - Akzent4 2 3 2 7 3" xfId="35243" xr:uid="{00000000-0005-0000-0000-0000B1010000}"/>
    <cellStyle name="20 % - Akzent4 2 3 2 7 4" xfId="48734" xr:uid="{00000000-0005-0000-0000-0000B1010000}"/>
    <cellStyle name="20 % - Akzent4 2 3 2 8" xfId="11664" xr:uid="{00000000-0005-0000-0000-0000B1010000}"/>
    <cellStyle name="20 % - Akzent4 2 3 2 8 2" xfId="25115" xr:uid="{00000000-0005-0000-0000-0000B1010000}"/>
    <cellStyle name="20 % - Akzent4 2 3 2 8 3" xfId="38599" xr:uid="{00000000-0005-0000-0000-0000B1010000}"/>
    <cellStyle name="20 % - Akzent4 2 3 2 8 4" xfId="52090" xr:uid="{00000000-0005-0000-0000-0000B1010000}"/>
    <cellStyle name="20 % - Akzent4 2 3 2 9" xfId="15045" xr:uid="{00000000-0005-0000-0000-0000B1010000}"/>
    <cellStyle name="20 % - Akzent4 2 3 3" xfId="1887" xr:uid="{00000000-0005-0000-0000-0000B7010000}"/>
    <cellStyle name="20 % - Akzent4 2 3 3 2" xfId="3027" xr:uid="{00000000-0005-0000-0000-0000B8010000}"/>
    <cellStyle name="20 % - Akzent4 2 3 3 2 2" xfId="6388" xr:uid="{00000000-0005-0000-0000-0000B8010000}"/>
    <cellStyle name="20 % - Akzent4 2 3 3 2 2 2" xfId="19839" xr:uid="{00000000-0005-0000-0000-0000B8010000}"/>
    <cellStyle name="20 % - Akzent4 2 3 3 2 2 3" xfId="33323" xr:uid="{00000000-0005-0000-0000-0000B8010000}"/>
    <cellStyle name="20 % - Akzent4 2 3 3 2 2 4" xfId="46814" xr:uid="{00000000-0005-0000-0000-0000B8010000}"/>
    <cellStyle name="20 % - Akzent4 2 3 3 2 3" xfId="9744" xr:uid="{00000000-0005-0000-0000-0000B8010000}"/>
    <cellStyle name="20 % - Akzent4 2 3 3 2 3 2" xfId="23195" xr:uid="{00000000-0005-0000-0000-0000B8010000}"/>
    <cellStyle name="20 % - Akzent4 2 3 3 2 3 3" xfId="36679" xr:uid="{00000000-0005-0000-0000-0000B8010000}"/>
    <cellStyle name="20 % - Akzent4 2 3 3 2 3 4" xfId="50170" xr:uid="{00000000-0005-0000-0000-0000B8010000}"/>
    <cellStyle name="20 % - Akzent4 2 3 3 2 4" xfId="13100" xr:uid="{00000000-0005-0000-0000-0000B8010000}"/>
    <cellStyle name="20 % - Akzent4 2 3 3 2 4 2" xfId="26551" xr:uid="{00000000-0005-0000-0000-0000B8010000}"/>
    <cellStyle name="20 % - Akzent4 2 3 3 2 4 3" xfId="40035" xr:uid="{00000000-0005-0000-0000-0000B8010000}"/>
    <cellStyle name="20 % - Akzent4 2 3 3 2 4 4" xfId="53526" xr:uid="{00000000-0005-0000-0000-0000B8010000}"/>
    <cellStyle name="20 % - Akzent4 2 3 3 2 5" xfId="16482" xr:uid="{00000000-0005-0000-0000-0000B8010000}"/>
    <cellStyle name="20 % - Akzent4 2 3 3 2 6" xfId="29966" xr:uid="{00000000-0005-0000-0000-0000B8010000}"/>
    <cellStyle name="20 % - Akzent4 2 3 3 2 7" xfId="43457" xr:uid="{00000000-0005-0000-0000-0000B8010000}"/>
    <cellStyle name="20 % - Akzent4 2 3 3 3" xfId="5261" xr:uid="{00000000-0005-0000-0000-0000B7010000}"/>
    <cellStyle name="20 % - Akzent4 2 3 3 3 2" xfId="18712" xr:uid="{00000000-0005-0000-0000-0000B7010000}"/>
    <cellStyle name="20 % - Akzent4 2 3 3 3 3" xfId="32196" xr:uid="{00000000-0005-0000-0000-0000B7010000}"/>
    <cellStyle name="20 % - Akzent4 2 3 3 3 4" xfId="45687" xr:uid="{00000000-0005-0000-0000-0000B7010000}"/>
    <cellStyle name="20 % - Akzent4 2 3 3 4" xfId="8617" xr:uid="{00000000-0005-0000-0000-0000B7010000}"/>
    <cellStyle name="20 % - Akzent4 2 3 3 4 2" xfId="22068" xr:uid="{00000000-0005-0000-0000-0000B7010000}"/>
    <cellStyle name="20 % - Akzent4 2 3 3 4 3" xfId="35552" xr:uid="{00000000-0005-0000-0000-0000B7010000}"/>
    <cellStyle name="20 % - Akzent4 2 3 3 4 4" xfId="49043" xr:uid="{00000000-0005-0000-0000-0000B7010000}"/>
    <cellStyle name="20 % - Akzent4 2 3 3 5" xfId="11973" xr:uid="{00000000-0005-0000-0000-0000B7010000}"/>
    <cellStyle name="20 % - Akzent4 2 3 3 5 2" xfId="25424" xr:uid="{00000000-0005-0000-0000-0000B7010000}"/>
    <cellStyle name="20 % - Akzent4 2 3 3 5 3" xfId="38908" xr:uid="{00000000-0005-0000-0000-0000B7010000}"/>
    <cellStyle name="20 % - Akzent4 2 3 3 5 4" xfId="52399" xr:uid="{00000000-0005-0000-0000-0000B7010000}"/>
    <cellStyle name="20 % - Akzent4 2 3 3 6" xfId="15355" xr:uid="{00000000-0005-0000-0000-0000B7010000}"/>
    <cellStyle name="20 % - Akzent4 2 3 3 7" xfId="28839" xr:uid="{00000000-0005-0000-0000-0000B7010000}"/>
    <cellStyle name="20 % - Akzent4 2 3 3 8" xfId="42330" xr:uid="{00000000-0005-0000-0000-0000B7010000}"/>
    <cellStyle name="20 % - Akzent4 2 3 4" xfId="2466" xr:uid="{00000000-0005-0000-0000-0000B9010000}"/>
    <cellStyle name="20 % - Akzent4 2 3 4 2" xfId="5828" xr:uid="{00000000-0005-0000-0000-0000B9010000}"/>
    <cellStyle name="20 % - Akzent4 2 3 4 2 2" xfId="19279" xr:uid="{00000000-0005-0000-0000-0000B9010000}"/>
    <cellStyle name="20 % - Akzent4 2 3 4 2 3" xfId="32763" xr:uid="{00000000-0005-0000-0000-0000B9010000}"/>
    <cellStyle name="20 % - Akzent4 2 3 4 2 4" xfId="46254" xr:uid="{00000000-0005-0000-0000-0000B9010000}"/>
    <cellStyle name="20 % - Akzent4 2 3 4 3" xfId="9184" xr:uid="{00000000-0005-0000-0000-0000B9010000}"/>
    <cellStyle name="20 % - Akzent4 2 3 4 3 2" xfId="22635" xr:uid="{00000000-0005-0000-0000-0000B9010000}"/>
    <cellStyle name="20 % - Akzent4 2 3 4 3 3" xfId="36119" xr:uid="{00000000-0005-0000-0000-0000B9010000}"/>
    <cellStyle name="20 % - Akzent4 2 3 4 3 4" xfId="49610" xr:uid="{00000000-0005-0000-0000-0000B9010000}"/>
    <cellStyle name="20 % - Akzent4 2 3 4 4" xfId="12540" xr:uid="{00000000-0005-0000-0000-0000B9010000}"/>
    <cellStyle name="20 % - Akzent4 2 3 4 4 2" xfId="25991" xr:uid="{00000000-0005-0000-0000-0000B9010000}"/>
    <cellStyle name="20 % - Akzent4 2 3 4 4 3" xfId="39475" xr:uid="{00000000-0005-0000-0000-0000B9010000}"/>
    <cellStyle name="20 % - Akzent4 2 3 4 4 4" xfId="52966" xr:uid="{00000000-0005-0000-0000-0000B9010000}"/>
    <cellStyle name="20 % - Akzent4 2 3 4 5" xfId="15922" xr:uid="{00000000-0005-0000-0000-0000B9010000}"/>
    <cellStyle name="20 % - Akzent4 2 3 4 6" xfId="29406" xr:uid="{00000000-0005-0000-0000-0000B9010000}"/>
    <cellStyle name="20 % - Akzent4 2 3 4 7" xfId="42897" xr:uid="{00000000-0005-0000-0000-0000B9010000}"/>
    <cellStyle name="20 % - Akzent4 2 3 5" xfId="3572" xr:uid="{00000000-0005-0000-0000-0000BA010000}"/>
    <cellStyle name="20 % - Akzent4 2 3 5 2" xfId="6933" xr:uid="{00000000-0005-0000-0000-0000BA010000}"/>
    <cellStyle name="20 % - Akzent4 2 3 5 2 2" xfId="20384" xr:uid="{00000000-0005-0000-0000-0000BA010000}"/>
    <cellStyle name="20 % - Akzent4 2 3 5 2 3" xfId="33868" xr:uid="{00000000-0005-0000-0000-0000BA010000}"/>
    <cellStyle name="20 % - Akzent4 2 3 5 2 4" xfId="47359" xr:uid="{00000000-0005-0000-0000-0000BA010000}"/>
    <cellStyle name="20 % - Akzent4 2 3 5 3" xfId="10289" xr:uid="{00000000-0005-0000-0000-0000BA010000}"/>
    <cellStyle name="20 % - Akzent4 2 3 5 3 2" xfId="23740" xr:uid="{00000000-0005-0000-0000-0000BA010000}"/>
    <cellStyle name="20 % - Akzent4 2 3 5 3 3" xfId="37224" xr:uid="{00000000-0005-0000-0000-0000BA010000}"/>
    <cellStyle name="20 % - Akzent4 2 3 5 3 4" xfId="50715" xr:uid="{00000000-0005-0000-0000-0000BA010000}"/>
    <cellStyle name="20 % - Akzent4 2 3 5 4" xfId="13645" xr:uid="{00000000-0005-0000-0000-0000BA010000}"/>
    <cellStyle name="20 % - Akzent4 2 3 5 4 2" xfId="27096" xr:uid="{00000000-0005-0000-0000-0000BA010000}"/>
    <cellStyle name="20 % - Akzent4 2 3 5 4 3" xfId="40580" xr:uid="{00000000-0005-0000-0000-0000BA010000}"/>
    <cellStyle name="20 % - Akzent4 2 3 5 4 4" xfId="54071" xr:uid="{00000000-0005-0000-0000-0000BA010000}"/>
    <cellStyle name="20 % - Akzent4 2 3 5 5" xfId="17027" xr:uid="{00000000-0005-0000-0000-0000BA010000}"/>
    <cellStyle name="20 % - Akzent4 2 3 5 6" xfId="30511" xr:uid="{00000000-0005-0000-0000-0000BA010000}"/>
    <cellStyle name="20 % - Akzent4 2 3 5 7" xfId="44002" xr:uid="{00000000-0005-0000-0000-0000BA010000}"/>
    <cellStyle name="20 % - Akzent4 2 3 6" xfId="4152" xr:uid="{00000000-0005-0000-0000-0000BB010000}"/>
    <cellStyle name="20 % - Akzent4 2 3 6 2" xfId="7509" xr:uid="{00000000-0005-0000-0000-0000BB010000}"/>
    <cellStyle name="20 % - Akzent4 2 3 6 2 2" xfId="20960" xr:uid="{00000000-0005-0000-0000-0000BB010000}"/>
    <cellStyle name="20 % - Akzent4 2 3 6 2 3" xfId="34444" xr:uid="{00000000-0005-0000-0000-0000BB010000}"/>
    <cellStyle name="20 % - Akzent4 2 3 6 2 4" xfId="47935" xr:uid="{00000000-0005-0000-0000-0000BB010000}"/>
    <cellStyle name="20 % - Akzent4 2 3 6 3" xfId="10865" xr:uid="{00000000-0005-0000-0000-0000BB010000}"/>
    <cellStyle name="20 % - Akzent4 2 3 6 3 2" xfId="24316" xr:uid="{00000000-0005-0000-0000-0000BB010000}"/>
    <cellStyle name="20 % - Akzent4 2 3 6 3 3" xfId="37800" xr:uid="{00000000-0005-0000-0000-0000BB010000}"/>
    <cellStyle name="20 % - Akzent4 2 3 6 3 4" xfId="51291" xr:uid="{00000000-0005-0000-0000-0000BB010000}"/>
    <cellStyle name="20 % - Akzent4 2 3 6 4" xfId="14221" xr:uid="{00000000-0005-0000-0000-0000BB010000}"/>
    <cellStyle name="20 % - Akzent4 2 3 6 4 2" xfId="27672" xr:uid="{00000000-0005-0000-0000-0000BB010000}"/>
    <cellStyle name="20 % - Akzent4 2 3 6 4 3" xfId="41156" xr:uid="{00000000-0005-0000-0000-0000BB010000}"/>
    <cellStyle name="20 % - Akzent4 2 3 6 4 4" xfId="54647" xr:uid="{00000000-0005-0000-0000-0000BB010000}"/>
    <cellStyle name="20 % - Akzent4 2 3 6 5" xfId="17603" xr:uid="{00000000-0005-0000-0000-0000BB010000}"/>
    <cellStyle name="20 % - Akzent4 2 3 6 6" xfId="31087" xr:uid="{00000000-0005-0000-0000-0000BB010000}"/>
    <cellStyle name="20 % - Akzent4 2 3 6 7" xfId="44578" xr:uid="{00000000-0005-0000-0000-0000BB010000}"/>
    <cellStyle name="20 % - Akzent4 2 3 7" xfId="4702" xr:uid="{00000000-0005-0000-0000-0000B0010000}"/>
    <cellStyle name="20 % - Akzent4 2 3 7 2" xfId="18153" xr:uid="{00000000-0005-0000-0000-0000B0010000}"/>
    <cellStyle name="20 % - Akzent4 2 3 7 3" xfId="31637" xr:uid="{00000000-0005-0000-0000-0000B0010000}"/>
    <cellStyle name="20 % - Akzent4 2 3 7 4" xfId="45128" xr:uid="{00000000-0005-0000-0000-0000B0010000}"/>
    <cellStyle name="20 % - Akzent4 2 3 8" xfId="8058" xr:uid="{00000000-0005-0000-0000-0000B0010000}"/>
    <cellStyle name="20 % - Akzent4 2 3 8 2" xfId="21509" xr:uid="{00000000-0005-0000-0000-0000B0010000}"/>
    <cellStyle name="20 % - Akzent4 2 3 8 3" xfId="34993" xr:uid="{00000000-0005-0000-0000-0000B0010000}"/>
    <cellStyle name="20 % - Akzent4 2 3 8 4" xfId="48484" xr:uid="{00000000-0005-0000-0000-0000B0010000}"/>
    <cellStyle name="20 % - Akzent4 2 3 9" xfId="11414" xr:uid="{00000000-0005-0000-0000-0000B0010000}"/>
    <cellStyle name="20 % - Akzent4 2 3 9 2" xfId="24865" xr:uid="{00000000-0005-0000-0000-0000B0010000}"/>
    <cellStyle name="20 % - Akzent4 2 3 9 3" xfId="38349" xr:uid="{00000000-0005-0000-0000-0000B0010000}"/>
    <cellStyle name="20 % - Akzent4 2 3 9 4" xfId="51840" xr:uid="{00000000-0005-0000-0000-0000B0010000}"/>
    <cellStyle name="20 % - Akzent4 2 4" xfId="1377" xr:uid="{00000000-0005-0000-0000-0000BC010000}"/>
    <cellStyle name="20 % - Akzent4 2 4 10" xfId="28341" xr:uid="{00000000-0005-0000-0000-0000BC010000}"/>
    <cellStyle name="20 % - Akzent4 2 4 11" xfId="41832" xr:uid="{00000000-0005-0000-0000-0000BC010000}"/>
    <cellStyle name="20 % - Akzent4 2 4 2" xfId="1950" xr:uid="{00000000-0005-0000-0000-0000BD010000}"/>
    <cellStyle name="20 % - Akzent4 2 4 2 2" xfId="3090" xr:uid="{00000000-0005-0000-0000-0000BE010000}"/>
    <cellStyle name="20 % - Akzent4 2 4 2 2 2" xfId="6451" xr:uid="{00000000-0005-0000-0000-0000BE010000}"/>
    <cellStyle name="20 % - Akzent4 2 4 2 2 2 2" xfId="19902" xr:uid="{00000000-0005-0000-0000-0000BE010000}"/>
    <cellStyle name="20 % - Akzent4 2 4 2 2 2 3" xfId="33386" xr:uid="{00000000-0005-0000-0000-0000BE010000}"/>
    <cellStyle name="20 % - Akzent4 2 4 2 2 2 4" xfId="46877" xr:uid="{00000000-0005-0000-0000-0000BE010000}"/>
    <cellStyle name="20 % - Akzent4 2 4 2 2 3" xfId="9807" xr:uid="{00000000-0005-0000-0000-0000BE010000}"/>
    <cellStyle name="20 % - Akzent4 2 4 2 2 3 2" xfId="23258" xr:uid="{00000000-0005-0000-0000-0000BE010000}"/>
    <cellStyle name="20 % - Akzent4 2 4 2 2 3 3" xfId="36742" xr:uid="{00000000-0005-0000-0000-0000BE010000}"/>
    <cellStyle name="20 % - Akzent4 2 4 2 2 3 4" xfId="50233" xr:uid="{00000000-0005-0000-0000-0000BE010000}"/>
    <cellStyle name="20 % - Akzent4 2 4 2 2 4" xfId="13163" xr:uid="{00000000-0005-0000-0000-0000BE010000}"/>
    <cellStyle name="20 % - Akzent4 2 4 2 2 4 2" xfId="26614" xr:uid="{00000000-0005-0000-0000-0000BE010000}"/>
    <cellStyle name="20 % - Akzent4 2 4 2 2 4 3" xfId="40098" xr:uid="{00000000-0005-0000-0000-0000BE010000}"/>
    <cellStyle name="20 % - Akzent4 2 4 2 2 4 4" xfId="53589" xr:uid="{00000000-0005-0000-0000-0000BE010000}"/>
    <cellStyle name="20 % - Akzent4 2 4 2 2 5" xfId="16545" xr:uid="{00000000-0005-0000-0000-0000BE010000}"/>
    <cellStyle name="20 % - Akzent4 2 4 2 2 6" xfId="30029" xr:uid="{00000000-0005-0000-0000-0000BE010000}"/>
    <cellStyle name="20 % - Akzent4 2 4 2 2 7" xfId="43520" xr:uid="{00000000-0005-0000-0000-0000BE010000}"/>
    <cellStyle name="20 % - Akzent4 2 4 2 3" xfId="5324" xr:uid="{00000000-0005-0000-0000-0000BD010000}"/>
    <cellStyle name="20 % - Akzent4 2 4 2 3 2" xfId="18775" xr:uid="{00000000-0005-0000-0000-0000BD010000}"/>
    <cellStyle name="20 % - Akzent4 2 4 2 3 3" xfId="32259" xr:uid="{00000000-0005-0000-0000-0000BD010000}"/>
    <cellStyle name="20 % - Akzent4 2 4 2 3 4" xfId="45750" xr:uid="{00000000-0005-0000-0000-0000BD010000}"/>
    <cellStyle name="20 % - Akzent4 2 4 2 4" xfId="8680" xr:uid="{00000000-0005-0000-0000-0000BD010000}"/>
    <cellStyle name="20 % - Akzent4 2 4 2 4 2" xfId="22131" xr:uid="{00000000-0005-0000-0000-0000BD010000}"/>
    <cellStyle name="20 % - Akzent4 2 4 2 4 3" xfId="35615" xr:uid="{00000000-0005-0000-0000-0000BD010000}"/>
    <cellStyle name="20 % - Akzent4 2 4 2 4 4" xfId="49106" xr:uid="{00000000-0005-0000-0000-0000BD010000}"/>
    <cellStyle name="20 % - Akzent4 2 4 2 5" xfId="12036" xr:uid="{00000000-0005-0000-0000-0000BD010000}"/>
    <cellStyle name="20 % - Akzent4 2 4 2 5 2" xfId="25487" xr:uid="{00000000-0005-0000-0000-0000BD010000}"/>
    <cellStyle name="20 % - Akzent4 2 4 2 5 3" xfId="38971" xr:uid="{00000000-0005-0000-0000-0000BD010000}"/>
    <cellStyle name="20 % - Akzent4 2 4 2 5 4" xfId="52462" xr:uid="{00000000-0005-0000-0000-0000BD010000}"/>
    <cellStyle name="20 % - Akzent4 2 4 2 6" xfId="15418" xr:uid="{00000000-0005-0000-0000-0000BD010000}"/>
    <cellStyle name="20 % - Akzent4 2 4 2 7" xfId="28902" xr:uid="{00000000-0005-0000-0000-0000BD010000}"/>
    <cellStyle name="20 % - Akzent4 2 4 2 8" xfId="42393" xr:uid="{00000000-0005-0000-0000-0000BD010000}"/>
    <cellStyle name="20 % - Akzent4 2 4 3" xfId="2530" xr:uid="{00000000-0005-0000-0000-0000BF010000}"/>
    <cellStyle name="20 % - Akzent4 2 4 3 2" xfId="5891" xr:uid="{00000000-0005-0000-0000-0000BF010000}"/>
    <cellStyle name="20 % - Akzent4 2 4 3 2 2" xfId="19342" xr:uid="{00000000-0005-0000-0000-0000BF010000}"/>
    <cellStyle name="20 % - Akzent4 2 4 3 2 3" xfId="32826" xr:uid="{00000000-0005-0000-0000-0000BF010000}"/>
    <cellStyle name="20 % - Akzent4 2 4 3 2 4" xfId="46317" xr:uid="{00000000-0005-0000-0000-0000BF010000}"/>
    <cellStyle name="20 % - Akzent4 2 4 3 3" xfId="9247" xr:uid="{00000000-0005-0000-0000-0000BF010000}"/>
    <cellStyle name="20 % - Akzent4 2 4 3 3 2" xfId="22698" xr:uid="{00000000-0005-0000-0000-0000BF010000}"/>
    <cellStyle name="20 % - Akzent4 2 4 3 3 3" xfId="36182" xr:uid="{00000000-0005-0000-0000-0000BF010000}"/>
    <cellStyle name="20 % - Akzent4 2 4 3 3 4" xfId="49673" xr:uid="{00000000-0005-0000-0000-0000BF010000}"/>
    <cellStyle name="20 % - Akzent4 2 4 3 4" xfId="12603" xr:uid="{00000000-0005-0000-0000-0000BF010000}"/>
    <cellStyle name="20 % - Akzent4 2 4 3 4 2" xfId="26054" xr:uid="{00000000-0005-0000-0000-0000BF010000}"/>
    <cellStyle name="20 % - Akzent4 2 4 3 4 3" xfId="39538" xr:uid="{00000000-0005-0000-0000-0000BF010000}"/>
    <cellStyle name="20 % - Akzent4 2 4 3 4 4" xfId="53029" xr:uid="{00000000-0005-0000-0000-0000BF010000}"/>
    <cellStyle name="20 % - Akzent4 2 4 3 5" xfId="15985" xr:uid="{00000000-0005-0000-0000-0000BF010000}"/>
    <cellStyle name="20 % - Akzent4 2 4 3 6" xfId="29469" xr:uid="{00000000-0005-0000-0000-0000BF010000}"/>
    <cellStyle name="20 % - Akzent4 2 4 3 7" xfId="42960" xr:uid="{00000000-0005-0000-0000-0000BF010000}"/>
    <cellStyle name="20 % - Akzent4 2 4 4" xfId="3635" xr:uid="{00000000-0005-0000-0000-0000C0010000}"/>
    <cellStyle name="20 % - Akzent4 2 4 4 2" xfId="6996" xr:uid="{00000000-0005-0000-0000-0000C0010000}"/>
    <cellStyle name="20 % - Akzent4 2 4 4 2 2" xfId="20447" xr:uid="{00000000-0005-0000-0000-0000C0010000}"/>
    <cellStyle name="20 % - Akzent4 2 4 4 2 3" xfId="33931" xr:uid="{00000000-0005-0000-0000-0000C0010000}"/>
    <cellStyle name="20 % - Akzent4 2 4 4 2 4" xfId="47422" xr:uid="{00000000-0005-0000-0000-0000C0010000}"/>
    <cellStyle name="20 % - Akzent4 2 4 4 3" xfId="10352" xr:uid="{00000000-0005-0000-0000-0000C0010000}"/>
    <cellStyle name="20 % - Akzent4 2 4 4 3 2" xfId="23803" xr:uid="{00000000-0005-0000-0000-0000C0010000}"/>
    <cellStyle name="20 % - Akzent4 2 4 4 3 3" xfId="37287" xr:uid="{00000000-0005-0000-0000-0000C0010000}"/>
    <cellStyle name="20 % - Akzent4 2 4 4 3 4" xfId="50778" xr:uid="{00000000-0005-0000-0000-0000C0010000}"/>
    <cellStyle name="20 % - Akzent4 2 4 4 4" xfId="13708" xr:uid="{00000000-0005-0000-0000-0000C0010000}"/>
    <cellStyle name="20 % - Akzent4 2 4 4 4 2" xfId="27159" xr:uid="{00000000-0005-0000-0000-0000C0010000}"/>
    <cellStyle name="20 % - Akzent4 2 4 4 4 3" xfId="40643" xr:uid="{00000000-0005-0000-0000-0000C0010000}"/>
    <cellStyle name="20 % - Akzent4 2 4 4 4 4" xfId="54134" xr:uid="{00000000-0005-0000-0000-0000C0010000}"/>
    <cellStyle name="20 % - Akzent4 2 4 4 5" xfId="17090" xr:uid="{00000000-0005-0000-0000-0000C0010000}"/>
    <cellStyle name="20 % - Akzent4 2 4 4 6" xfId="30574" xr:uid="{00000000-0005-0000-0000-0000C0010000}"/>
    <cellStyle name="20 % - Akzent4 2 4 4 7" xfId="44065" xr:uid="{00000000-0005-0000-0000-0000C0010000}"/>
    <cellStyle name="20 % - Akzent4 2 4 5" xfId="4215" xr:uid="{00000000-0005-0000-0000-0000C1010000}"/>
    <cellStyle name="20 % - Akzent4 2 4 5 2" xfId="7572" xr:uid="{00000000-0005-0000-0000-0000C1010000}"/>
    <cellStyle name="20 % - Akzent4 2 4 5 2 2" xfId="21023" xr:uid="{00000000-0005-0000-0000-0000C1010000}"/>
    <cellStyle name="20 % - Akzent4 2 4 5 2 3" xfId="34507" xr:uid="{00000000-0005-0000-0000-0000C1010000}"/>
    <cellStyle name="20 % - Akzent4 2 4 5 2 4" xfId="47998" xr:uid="{00000000-0005-0000-0000-0000C1010000}"/>
    <cellStyle name="20 % - Akzent4 2 4 5 3" xfId="10928" xr:uid="{00000000-0005-0000-0000-0000C1010000}"/>
    <cellStyle name="20 % - Akzent4 2 4 5 3 2" xfId="24379" xr:uid="{00000000-0005-0000-0000-0000C1010000}"/>
    <cellStyle name="20 % - Akzent4 2 4 5 3 3" xfId="37863" xr:uid="{00000000-0005-0000-0000-0000C1010000}"/>
    <cellStyle name="20 % - Akzent4 2 4 5 3 4" xfId="51354" xr:uid="{00000000-0005-0000-0000-0000C1010000}"/>
    <cellStyle name="20 % - Akzent4 2 4 5 4" xfId="14284" xr:uid="{00000000-0005-0000-0000-0000C1010000}"/>
    <cellStyle name="20 % - Akzent4 2 4 5 4 2" xfId="27735" xr:uid="{00000000-0005-0000-0000-0000C1010000}"/>
    <cellStyle name="20 % - Akzent4 2 4 5 4 3" xfId="41219" xr:uid="{00000000-0005-0000-0000-0000C1010000}"/>
    <cellStyle name="20 % - Akzent4 2 4 5 4 4" xfId="54710" xr:uid="{00000000-0005-0000-0000-0000C1010000}"/>
    <cellStyle name="20 % - Akzent4 2 4 5 5" xfId="17666" xr:uid="{00000000-0005-0000-0000-0000C1010000}"/>
    <cellStyle name="20 % - Akzent4 2 4 5 6" xfId="31150" xr:uid="{00000000-0005-0000-0000-0000C1010000}"/>
    <cellStyle name="20 % - Akzent4 2 4 5 7" xfId="44641" xr:uid="{00000000-0005-0000-0000-0000C1010000}"/>
    <cellStyle name="20 % - Akzent4 2 4 6" xfId="4765" xr:uid="{00000000-0005-0000-0000-0000BC010000}"/>
    <cellStyle name="20 % - Akzent4 2 4 6 2" xfId="18216" xr:uid="{00000000-0005-0000-0000-0000BC010000}"/>
    <cellStyle name="20 % - Akzent4 2 4 6 3" xfId="31700" xr:uid="{00000000-0005-0000-0000-0000BC010000}"/>
    <cellStyle name="20 % - Akzent4 2 4 6 4" xfId="45191" xr:uid="{00000000-0005-0000-0000-0000BC010000}"/>
    <cellStyle name="20 % - Akzent4 2 4 7" xfId="8121" xr:uid="{00000000-0005-0000-0000-0000BC010000}"/>
    <cellStyle name="20 % - Akzent4 2 4 7 2" xfId="21572" xr:uid="{00000000-0005-0000-0000-0000BC010000}"/>
    <cellStyle name="20 % - Akzent4 2 4 7 3" xfId="35056" xr:uid="{00000000-0005-0000-0000-0000BC010000}"/>
    <cellStyle name="20 % - Akzent4 2 4 7 4" xfId="48547" xr:uid="{00000000-0005-0000-0000-0000BC010000}"/>
    <cellStyle name="20 % - Akzent4 2 4 8" xfId="11477" xr:uid="{00000000-0005-0000-0000-0000BC010000}"/>
    <cellStyle name="20 % - Akzent4 2 4 8 2" xfId="24928" xr:uid="{00000000-0005-0000-0000-0000BC010000}"/>
    <cellStyle name="20 % - Akzent4 2 4 8 3" xfId="38412" xr:uid="{00000000-0005-0000-0000-0000BC010000}"/>
    <cellStyle name="20 % - Akzent4 2 4 8 4" xfId="51903" xr:uid="{00000000-0005-0000-0000-0000BC010000}"/>
    <cellStyle name="20 % - Akzent4 2 4 9" xfId="14858" xr:uid="{00000000-0005-0000-0000-0000BC010000}"/>
    <cellStyle name="20 % - Akzent4 2 5" xfId="1702" xr:uid="{00000000-0005-0000-0000-0000C2010000}"/>
    <cellStyle name="20 % - Akzent4 2 5 2" xfId="2840" xr:uid="{00000000-0005-0000-0000-0000C3010000}"/>
    <cellStyle name="20 % - Akzent4 2 5 2 2" xfId="6201" xr:uid="{00000000-0005-0000-0000-0000C3010000}"/>
    <cellStyle name="20 % - Akzent4 2 5 2 2 2" xfId="19652" xr:uid="{00000000-0005-0000-0000-0000C3010000}"/>
    <cellStyle name="20 % - Akzent4 2 5 2 2 3" xfId="33136" xr:uid="{00000000-0005-0000-0000-0000C3010000}"/>
    <cellStyle name="20 % - Akzent4 2 5 2 2 4" xfId="46627" xr:uid="{00000000-0005-0000-0000-0000C3010000}"/>
    <cellStyle name="20 % - Akzent4 2 5 2 3" xfId="9557" xr:uid="{00000000-0005-0000-0000-0000C3010000}"/>
    <cellStyle name="20 % - Akzent4 2 5 2 3 2" xfId="23008" xr:uid="{00000000-0005-0000-0000-0000C3010000}"/>
    <cellStyle name="20 % - Akzent4 2 5 2 3 3" xfId="36492" xr:uid="{00000000-0005-0000-0000-0000C3010000}"/>
    <cellStyle name="20 % - Akzent4 2 5 2 3 4" xfId="49983" xr:uid="{00000000-0005-0000-0000-0000C3010000}"/>
    <cellStyle name="20 % - Akzent4 2 5 2 4" xfId="12913" xr:uid="{00000000-0005-0000-0000-0000C3010000}"/>
    <cellStyle name="20 % - Akzent4 2 5 2 4 2" xfId="26364" xr:uid="{00000000-0005-0000-0000-0000C3010000}"/>
    <cellStyle name="20 % - Akzent4 2 5 2 4 3" xfId="39848" xr:uid="{00000000-0005-0000-0000-0000C3010000}"/>
    <cellStyle name="20 % - Akzent4 2 5 2 4 4" xfId="53339" xr:uid="{00000000-0005-0000-0000-0000C3010000}"/>
    <cellStyle name="20 % - Akzent4 2 5 2 5" xfId="16295" xr:uid="{00000000-0005-0000-0000-0000C3010000}"/>
    <cellStyle name="20 % - Akzent4 2 5 2 6" xfId="29779" xr:uid="{00000000-0005-0000-0000-0000C3010000}"/>
    <cellStyle name="20 % - Akzent4 2 5 2 7" xfId="43270" xr:uid="{00000000-0005-0000-0000-0000C3010000}"/>
    <cellStyle name="20 % - Akzent4 2 5 3" xfId="5074" xr:uid="{00000000-0005-0000-0000-0000C2010000}"/>
    <cellStyle name="20 % - Akzent4 2 5 3 2" xfId="18525" xr:uid="{00000000-0005-0000-0000-0000C2010000}"/>
    <cellStyle name="20 % - Akzent4 2 5 3 3" xfId="32009" xr:uid="{00000000-0005-0000-0000-0000C2010000}"/>
    <cellStyle name="20 % - Akzent4 2 5 3 4" xfId="45500" xr:uid="{00000000-0005-0000-0000-0000C2010000}"/>
    <cellStyle name="20 % - Akzent4 2 5 4" xfId="8430" xr:uid="{00000000-0005-0000-0000-0000C2010000}"/>
    <cellStyle name="20 % - Akzent4 2 5 4 2" xfId="21881" xr:uid="{00000000-0005-0000-0000-0000C2010000}"/>
    <cellStyle name="20 % - Akzent4 2 5 4 3" xfId="35365" xr:uid="{00000000-0005-0000-0000-0000C2010000}"/>
    <cellStyle name="20 % - Akzent4 2 5 4 4" xfId="48856" xr:uid="{00000000-0005-0000-0000-0000C2010000}"/>
    <cellStyle name="20 % - Akzent4 2 5 5" xfId="11786" xr:uid="{00000000-0005-0000-0000-0000C2010000}"/>
    <cellStyle name="20 % - Akzent4 2 5 5 2" xfId="25237" xr:uid="{00000000-0005-0000-0000-0000C2010000}"/>
    <cellStyle name="20 % - Akzent4 2 5 5 3" xfId="38721" xr:uid="{00000000-0005-0000-0000-0000C2010000}"/>
    <cellStyle name="20 % - Akzent4 2 5 5 4" xfId="52212" xr:uid="{00000000-0005-0000-0000-0000C2010000}"/>
    <cellStyle name="20 % - Akzent4 2 5 6" xfId="15168" xr:uid="{00000000-0005-0000-0000-0000C2010000}"/>
    <cellStyle name="20 % - Akzent4 2 5 7" xfId="28652" xr:uid="{00000000-0005-0000-0000-0000C2010000}"/>
    <cellStyle name="20 % - Akzent4 2 5 8" xfId="42143" xr:uid="{00000000-0005-0000-0000-0000C2010000}"/>
    <cellStyle name="20 % - Akzent4 2 6" xfId="2267" xr:uid="{00000000-0005-0000-0000-0000C4010000}"/>
    <cellStyle name="20 % - Akzent4 2 6 2" xfId="5640" xr:uid="{00000000-0005-0000-0000-0000C4010000}"/>
    <cellStyle name="20 % - Akzent4 2 6 2 2" xfId="19091" xr:uid="{00000000-0005-0000-0000-0000C4010000}"/>
    <cellStyle name="20 % - Akzent4 2 6 2 3" xfId="32575" xr:uid="{00000000-0005-0000-0000-0000C4010000}"/>
    <cellStyle name="20 % - Akzent4 2 6 2 4" xfId="46066" xr:uid="{00000000-0005-0000-0000-0000C4010000}"/>
    <cellStyle name="20 % - Akzent4 2 6 3" xfId="8996" xr:uid="{00000000-0005-0000-0000-0000C4010000}"/>
    <cellStyle name="20 % - Akzent4 2 6 3 2" xfId="22447" xr:uid="{00000000-0005-0000-0000-0000C4010000}"/>
    <cellStyle name="20 % - Akzent4 2 6 3 3" xfId="35931" xr:uid="{00000000-0005-0000-0000-0000C4010000}"/>
    <cellStyle name="20 % - Akzent4 2 6 3 4" xfId="49422" xr:uid="{00000000-0005-0000-0000-0000C4010000}"/>
    <cellStyle name="20 % - Akzent4 2 6 4" xfId="12352" xr:uid="{00000000-0005-0000-0000-0000C4010000}"/>
    <cellStyle name="20 % - Akzent4 2 6 4 2" xfId="25803" xr:uid="{00000000-0005-0000-0000-0000C4010000}"/>
    <cellStyle name="20 % - Akzent4 2 6 4 3" xfId="39287" xr:uid="{00000000-0005-0000-0000-0000C4010000}"/>
    <cellStyle name="20 % - Akzent4 2 6 4 4" xfId="52778" xr:uid="{00000000-0005-0000-0000-0000C4010000}"/>
    <cellStyle name="20 % - Akzent4 2 6 5" xfId="15734" xr:uid="{00000000-0005-0000-0000-0000C4010000}"/>
    <cellStyle name="20 % - Akzent4 2 6 6" xfId="29218" xr:uid="{00000000-0005-0000-0000-0000C4010000}"/>
    <cellStyle name="20 % - Akzent4 2 6 7" xfId="42709" xr:uid="{00000000-0005-0000-0000-0000C4010000}"/>
    <cellStyle name="20 % - Akzent4 2 7" xfId="3384" xr:uid="{00000000-0005-0000-0000-0000C5010000}"/>
    <cellStyle name="20 % - Akzent4 2 7 2" xfId="6745" xr:uid="{00000000-0005-0000-0000-0000C5010000}"/>
    <cellStyle name="20 % - Akzent4 2 7 2 2" xfId="20196" xr:uid="{00000000-0005-0000-0000-0000C5010000}"/>
    <cellStyle name="20 % - Akzent4 2 7 2 3" xfId="33680" xr:uid="{00000000-0005-0000-0000-0000C5010000}"/>
    <cellStyle name="20 % - Akzent4 2 7 2 4" xfId="47171" xr:uid="{00000000-0005-0000-0000-0000C5010000}"/>
    <cellStyle name="20 % - Akzent4 2 7 3" xfId="10101" xr:uid="{00000000-0005-0000-0000-0000C5010000}"/>
    <cellStyle name="20 % - Akzent4 2 7 3 2" xfId="23552" xr:uid="{00000000-0005-0000-0000-0000C5010000}"/>
    <cellStyle name="20 % - Akzent4 2 7 3 3" xfId="37036" xr:uid="{00000000-0005-0000-0000-0000C5010000}"/>
    <cellStyle name="20 % - Akzent4 2 7 3 4" xfId="50527" xr:uid="{00000000-0005-0000-0000-0000C5010000}"/>
    <cellStyle name="20 % - Akzent4 2 7 4" xfId="13457" xr:uid="{00000000-0005-0000-0000-0000C5010000}"/>
    <cellStyle name="20 % - Akzent4 2 7 4 2" xfId="26908" xr:uid="{00000000-0005-0000-0000-0000C5010000}"/>
    <cellStyle name="20 % - Akzent4 2 7 4 3" xfId="40392" xr:uid="{00000000-0005-0000-0000-0000C5010000}"/>
    <cellStyle name="20 % - Akzent4 2 7 4 4" xfId="53883" xr:uid="{00000000-0005-0000-0000-0000C5010000}"/>
    <cellStyle name="20 % - Akzent4 2 7 5" xfId="16839" xr:uid="{00000000-0005-0000-0000-0000C5010000}"/>
    <cellStyle name="20 % - Akzent4 2 7 6" xfId="30323" xr:uid="{00000000-0005-0000-0000-0000C5010000}"/>
    <cellStyle name="20 % - Akzent4 2 7 7" xfId="43814" xr:uid="{00000000-0005-0000-0000-0000C5010000}"/>
    <cellStyle name="20 % - Akzent4 2 8" xfId="3892" xr:uid="{00000000-0005-0000-0000-0000C6010000}"/>
    <cellStyle name="20 % - Akzent4 2 8 2" xfId="7253" xr:uid="{00000000-0005-0000-0000-0000C6010000}"/>
    <cellStyle name="20 % - Akzent4 2 8 2 2" xfId="20704" xr:uid="{00000000-0005-0000-0000-0000C6010000}"/>
    <cellStyle name="20 % - Akzent4 2 8 2 3" xfId="34188" xr:uid="{00000000-0005-0000-0000-0000C6010000}"/>
    <cellStyle name="20 % - Akzent4 2 8 2 4" xfId="47679" xr:uid="{00000000-0005-0000-0000-0000C6010000}"/>
    <cellStyle name="20 % - Akzent4 2 8 3" xfId="10609" xr:uid="{00000000-0005-0000-0000-0000C6010000}"/>
    <cellStyle name="20 % - Akzent4 2 8 3 2" xfId="24060" xr:uid="{00000000-0005-0000-0000-0000C6010000}"/>
    <cellStyle name="20 % - Akzent4 2 8 3 3" xfId="37544" xr:uid="{00000000-0005-0000-0000-0000C6010000}"/>
    <cellStyle name="20 % - Akzent4 2 8 3 4" xfId="51035" xr:uid="{00000000-0005-0000-0000-0000C6010000}"/>
    <cellStyle name="20 % - Akzent4 2 8 4" xfId="13965" xr:uid="{00000000-0005-0000-0000-0000C6010000}"/>
    <cellStyle name="20 % - Akzent4 2 8 4 2" xfId="27416" xr:uid="{00000000-0005-0000-0000-0000C6010000}"/>
    <cellStyle name="20 % - Akzent4 2 8 4 3" xfId="40900" xr:uid="{00000000-0005-0000-0000-0000C6010000}"/>
    <cellStyle name="20 % - Akzent4 2 8 4 4" xfId="54391" xr:uid="{00000000-0005-0000-0000-0000C6010000}"/>
    <cellStyle name="20 % - Akzent4 2 8 5" xfId="17347" xr:uid="{00000000-0005-0000-0000-0000C6010000}"/>
    <cellStyle name="20 % - Akzent4 2 8 6" xfId="30831" xr:uid="{00000000-0005-0000-0000-0000C6010000}"/>
    <cellStyle name="20 % - Akzent4 2 8 7" xfId="44322" xr:uid="{00000000-0005-0000-0000-0000C6010000}"/>
    <cellStyle name="20 % - Akzent4 2 9" xfId="3964" xr:uid="{00000000-0005-0000-0000-0000C7010000}"/>
    <cellStyle name="20 % - Akzent4 2 9 2" xfId="7321" xr:uid="{00000000-0005-0000-0000-0000C7010000}"/>
    <cellStyle name="20 % - Akzent4 2 9 2 2" xfId="20772" xr:uid="{00000000-0005-0000-0000-0000C7010000}"/>
    <cellStyle name="20 % - Akzent4 2 9 2 3" xfId="34256" xr:uid="{00000000-0005-0000-0000-0000C7010000}"/>
    <cellStyle name="20 % - Akzent4 2 9 2 4" xfId="47747" xr:uid="{00000000-0005-0000-0000-0000C7010000}"/>
    <cellStyle name="20 % - Akzent4 2 9 3" xfId="10677" xr:uid="{00000000-0005-0000-0000-0000C7010000}"/>
    <cellStyle name="20 % - Akzent4 2 9 3 2" xfId="24128" xr:uid="{00000000-0005-0000-0000-0000C7010000}"/>
    <cellStyle name="20 % - Akzent4 2 9 3 3" xfId="37612" xr:uid="{00000000-0005-0000-0000-0000C7010000}"/>
    <cellStyle name="20 % - Akzent4 2 9 3 4" xfId="51103" xr:uid="{00000000-0005-0000-0000-0000C7010000}"/>
    <cellStyle name="20 % - Akzent4 2 9 4" xfId="14033" xr:uid="{00000000-0005-0000-0000-0000C7010000}"/>
    <cellStyle name="20 % - Akzent4 2 9 4 2" xfId="27484" xr:uid="{00000000-0005-0000-0000-0000C7010000}"/>
    <cellStyle name="20 % - Akzent4 2 9 4 3" xfId="40968" xr:uid="{00000000-0005-0000-0000-0000C7010000}"/>
    <cellStyle name="20 % - Akzent4 2 9 4 4" xfId="54459" xr:uid="{00000000-0005-0000-0000-0000C7010000}"/>
    <cellStyle name="20 % - Akzent4 2 9 5" xfId="17415" xr:uid="{00000000-0005-0000-0000-0000C7010000}"/>
    <cellStyle name="20 % - Akzent4 2 9 6" xfId="30899" xr:uid="{00000000-0005-0000-0000-0000C7010000}"/>
    <cellStyle name="20 % - Akzent4 2 9 7" xfId="44390" xr:uid="{00000000-0005-0000-0000-0000C7010000}"/>
    <cellStyle name="20 % - Akzent4 20" xfId="41468" xr:uid="{00000000-0005-0000-0000-000057A60000}"/>
    <cellStyle name="20 % - Akzent4 3" xfId="1157" xr:uid="{00000000-0005-0000-0000-0000C8010000}"/>
    <cellStyle name="20 % - Akzent4 3 10" xfId="11241" xr:uid="{00000000-0005-0000-0000-0000C8010000}"/>
    <cellStyle name="20 % - Akzent4 3 10 2" xfId="24692" xr:uid="{00000000-0005-0000-0000-0000C8010000}"/>
    <cellStyle name="20 % - Akzent4 3 10 3" xfId="38176" xr:uid="{00000000-0005-0000-0000-0000C8010000}"/>
    <cellStyle name="20 % - Akzent4 3 10 4" xfId="51667" xr:uid="{00000000-0005-0000-0000-0000C8010000}"/>
    <cellStyle name="20 % - Akzent4 3 11" xfId="14622" xr:uid="{00000000-0005-0000-0000-0000C8010000}"/>
    <cellStyle name="20 % - Akzent4 3 12" xfId="28105" xr:uid="{00000000-0005-0000-0000-0000C8010000}"/>
    <cellStyle name="20 % - Akzent4 3 13" xfId="41596" xr:uid="{00000000-0005-0000-0000-0000C8010000}"/>
    <cellStyle name="20 % - Akzent4 3 2" xfId="1251" xr:uid="{00000000-0005-0000-0000-0000C9010000}"/>
    <cellStyle name="20 % - Akzent4 3 2 10" xfId="14724" xr:uid="{00000000-0005-0000-0000-0000C9010000}"/>
    <cellStyle name="20 % - Akzent4 3 2 11" xfId="28207" xr:uid="{00000000-0005-0000-0000-0000C9010000}"/>
    <cellStyle name="20 % - Akzent4 3 2 12" xfId="41698" xr:uid="{00000000-0005-0000-0000-0000C9010000}"/>
    <cellStyle name="20 % - Akzent4 3 2 2" xfId="1489" xr:uid="{00000000-0005-0000-0000-0000CA010000}"/>
    <cellStyle name="20 % - Akzent4 3 2 2 10" xfId="28457" xr:uid="{00000000-0005-0000-0000-0000CA010000}"/>
    <cellStyle name="20 % - Akzent4 3 2 2 11" xfId="41948" xr:uid="{00000000-0005-0000-0000-0000CA010000}"/>
    <cellStyle name="20 % - Akzent4 3 2 2 2" xfId="2065" xr:uid="{00000000-0005-0000-0000-0000CB010000}"/>
    <cellStyle name="20 % - Akzent4 3 2 2 2 2" xfId="3206" xr:uid="{00000000-0005-0000-0000-0000CC010000}"/>
    <cellStyle name="20 % - Akzent4 3 2 2 2 2 2" xfId="6567" xr:uid="{00000000-0005-0000-0000-0000CC010000}"/>
    <cellStyle name="20 % - Akzent4 3 2 2 2 2 2 2" xfId="20018" xr:uid="{00000000-0005-0000-0000-0000CC010000}"/>
    <cellStyle name="20 % - Akzent4 3 2 2 2 2 2 3" xfId="33502" xr:uid="{00000000-0005-0000-0000-0000CC010000}"/>
    <cellStyle name="20 % - Akzent4 3 2 2 2 2 2 4" xfId="46993" xr:uid="{00000000-0005-0000-0000-0000CC010000}"/>
    <cellStyle name="20 % - Akzent4 3 2 2 2 2 3" xfId="9923" xr:uid="{00000000-0005-0000-0000-0000CC010000}"/>
    <cellStyle name="20 % - Akzent4 3 2 2 2 2 3 2" xfId="23374" xr:uid="{00000000-0005-0000-0000-0000CC010000}"/>
    <cellStyle name="20 % - Akzent4 3 2 2 2 2 3 3" xfId="36858" xr:uid="{00000000-0005-0000-0000-0000CC010000}"/>
    <cellStyle name="20 % - Akzent4 3 2 2 2 2 3 4" xfId="50349" xr:uid="{00000000-0005-0000-0000-0000CC010000}"/>
    <cellStyle name="20 % - Akzent4 3 2 2 2 2 4" xfId="13279" xr:uid="{00000000-0005-0000-0000-0000CC010000}"/>
    <cellStyle name="20 % - Akzent4 3 2 2 2 2 4 2" xfId="26730" xr:uid="{00000000-0005-0000-0000-0000CC010000}"/>
    <cellStyle name="20 % - Akzent4 3 2 2 2 2 4 3" xfId="40214" xr:uid="{00000000-0005-0000-0000-0000CC010000}"/>
    <cellStyle name="20 % - Akzent4 3 2 2 2 2 4 4" xfId="53705" xr:uid="{00000000-0005-0000-0000-0000CC010000}"/>
    <cellStyle name="20 % - Akzent4 3 2 2 2 2 5" xfId="16661" xr:uid="{00000000-0005-0000-0000-0000CC010000}"/>
    <cellStyle name="20 % - Akzent4 3 2 2 2 2 6" xfId="30145" xr:uid="{00000000-0005-0000-0000-0000CC010000}"/>
    <cellStyle name="20 % - Akzent4 3 2 2 2 2 7" xfId="43636" xr:uid="{00000000-0005-0000-0000-0000CC010000}"/>
    <cellStyle name="20 % - Akzent4 3 2 2 2 3" xfId="5440" xr:uid="{00000000-0005-0000-0000-0000CB010000}"/>
    <cellStyle name="20 % - Akzent4 3 2 2 2 3 2" xfId="18891" xr:uid="{00000000-0005-0000-0000-0000CB010000}"/>
    <cellStyle name="20 % - Akzent4 3 2 2 2 3 3" xfId="32375" xr:uid="{00000000-0005-0000-0000-0000CB010000}"/>
    <cellStyle name="20 % - Akzent4 3 2 2 2 3 4" xfId="45866" xr:uid="{00000000-0005-0000-0000-0000CB010000}"/>
    <cellStyle name="20 % - Akzent4 3 2 2 2 4" xfId="8796" xr:uid="{00000000-0005-0000-0000-0000CB010000}"/>
    <cellStyle name="20 % - Akzent4 3 2 2 2 4 2" xfId="22247" xr:uid="{00000000-0005-0000-0000-0000CB010000}"/>
    <cellStyle name="20 % - Akzent4 3 2 2 2 4 3" xfId="35731" xr:uid="{00000000-0005-0000-0000-0000CB010000}"/>
    <cellStyle name="20 % - Akzent4 3 2 2 2 4 4" xfId="49222" xr:uid="{00000000-0005-0000-0000-0000CB010000}"/>
    <cellStyle name="20 % - Akzent4 3 2 2 2 5" xfId="12152" xr:uid="{00000000-0005-0000-0000-0000CB010000}"/>
    <cellStyle name="20 % - Akzent4 3 2 2 2 5 2" xfId="25603" xr:uid="{00000000-0005-0000-0000-0000CB010000}"/>
    <cellStyle name="20 % - Akzent4 3 2 2 2 5 3" xfId="39087" xr:uid="{00000000-0005-0000-0000-0000CB010000}"/>
    <cellStyle name="20 % - Akzent4 3 2 2 2 5 4" xfId="52578" xr:uid="{00000000-0005-0000-0000-0000CB010000}"/>
    <cellStyle name="20 % - Akzent4 3 2 2 2 6" xfId="15534" xr:uid="{00000000-0005-0000-0000-0000CB010000}"/>
    <cellStyle name="20 % - Akzent4 3 2 2 2 7" xfId="29018" xr:uid="{00000000-0005-0000-0000-0000CB010000}"/>
    <cellStyle name="20 % - Akzent4 3 2 2 2 8" xfId="42509" xr:uid="{00000000-0005-0000-0000-0000CB010000}"/>
    <cellStyle name="20 % - Akzent4 3 2 2 3" xfId="2646" xr:uid="{00000000-0005-0000-0000-0000CD010000}"/>
    <cellStyle name="20 % - Akzent4 3 2 2 3 2" xfId="6007" xr:uid="{00000000-0005-0000-0000-0000CD010000}"/>
    <cellStyle name="20 % - Akzent4 3 2 2 3 2 2" xfId="19458" xr:uid="{00000000-0005-0000-0000-0000CD010000}"/>
    <cellStyle name="20 % - Akzent4 3 2 2 3 2 3" xfId="32942" xr:uid="{00000000-0005-0000-0000-0000CD010000}"/>
    <cellStyle name="20 % - Akzent4 3 2 2 3 2 4" xfId="46433" xr:uid="{00000000-0005-0000-0000-0000CD010000}"/>
    <cellStyle name="20 % - Akzent4 3 2 2 3 3" xfId="9363" xr:uid="{00000000-0005-0000-0000-0000CD010000}"/>
    <cellStyle name="20 % - Akzent4 3 2 2 3 3 2" xfId="22814" xr:uid="{00000000-0005-0000-0000-0000CD010000}"/>
    <cellStyle name="20 % - Akzent4 3 2 2 3 3 3" xfId="36298" xr:uid="{00000000-0005-0000-0000-0000CD010000}"/>
    <cellStyle name="20 % - Akzent4 3 2 2 3 3 4" xfId="49789" xr:uid="{00000000-0005-0000-0000-0000CD010000}"/>
    <cellStyle name="20 % - Akzent4 3 2 2 3 4" xfId="12719" xr:uid="{00000000-0005-0000-0000-0000CD010000}"/>
    <cellStyle name="20 % - Akzent4 3 2 2 3 4 2" xfId="26170" xr:uid="{00000000-0005-0000-0000-0000CD010000}"/>
    <cellStyle name="20 % - Akzent4 3 2 2 3 4 3" xfId="39654" xr:uid="{00000000-0005-0000-0000-0000CD010000}"/>
    <cellStyle name="20 % - Akzent4 3 2 2 3 4 4" xfId="53145" xr:uid="{00000000-0005-0000-0000-0000CD010000}"/>
    <cellStyle name="20 % - Akzent4 3 2 2 3 5" xfId="16101" xr:uid="{00000000-0005-0000-0000-0000CD010000}"/>
    <cellStyle name="20 % - Akzent4 3 2 2 3 6" xfId="29585" xr:uid="{00000000-0005-0000-0000-0000CD010000}"/>
    <cellStyle name="20 % - Akzent4 3 2 2 3 7" xfId="43076" xr:uid="{00000000-0005-0000-0000-0000CD010000}"/>
    <cellStyle name="20 % - Akzent4 3 2 2 4" xfId="3751" xr:uid="{00000000-0005-0000-0000-0000CE010000}"/>
    <cellStyle name="20 % - Akzent4 3 2 2 4 2" xfId="7112" xr:uid="{00000000-0005-0000-0000-0000CE010000}"/>
    <cellStyle name="20 % - Akzent4 3 2 2 4 2 2" xfId="20563" xr:uid="{00000000-0005-0000-0000-0000CE010000}"/>
    <cellStyle name="20 % - Akzent4 3 2 2 4 2 3" xfId="34047" xr:uid="{00000000-0005-0000-0000-0000CE010000}"/>
    <cellStyle name="20 % - Akzent4 3 2 2 4 2 4" xfId="47538" xr:uid="{00000000-0005-0000-0000-0000CE010000}"/>
    <cellStyle name="20 % - Akzent4 3 2 2 4 3" xfId="10468" xr:uid="{00000000-0005-0000-0000-0000CE010000}"/>
    <cellStyle name="20 % - Akzent4 3 2 2 4 3 2" xfId="23919" xr:uid="{00000000-0005-0000-0000-0000CE010000}"/>
    <cellStyle name="20 % - Akzent4 3 2 2 4 3 3" xfId="37403" xr:uid="{00000000-0005-0000-0000-0000CE010000}"/>
    <cellStyle name="20 % - Akzent4 3 2 2 4 3 4" xfId="50894" xr:uid="{00000000-0005-0000-0000-0000CE010000}"/>
    <cellStyle name="20 % - Akzent4 3 2 2 4 4" xfId="13824" xr:uid="{00000000-0005-0000-0000-0000CE010000}"/>
    <cellStyle name="20 % - Akzent4 3 2 2 4 4 2" xfId="27275" xr:uid="{00000000-0005-0000-0000-0000CE010000}"/>
    <cellStyle name="20 % - Akzent4 3 2 2 4 4 3" xfId="40759" xr:uid="{00000000-0005-0000-0000-0000CE010000}"/>
    <cellStyle name="20 % - Akzent4 3 2 2 4 4 4" xfId="54250" xr:uid="{00000000-0005-0000-0000-0000CE010000}"/>
    <cellStyle name="20 % - Akzent4 3 2 2 4 5" xfId="17206" xr:uid="{00000000-0005-0000-0000-0000CE010000}"/>
    <cellStyle name="20 % - Akzent4 3 2 2 4 6" xfId="30690" xr:uid="{00000000-0005-0000-0000-0000CE010000}"/>
    <cellStyle name="20 % - Akzent4 3 2 2 4 7" xfId="44181" xr:uid="{00000000-0005-0000-0000-0000CE010000}"/>
    <cellStyle name="20 % - Akzent4 3 2 2 5" xfId="4331" xr:uid="{00000000-0005-0000-0000-0000CF010000}"/>
    <cellStyle name="20 % - Akzent4 3 2 2 5 2" xfId="7688" xr:uid="{00000000-0005-0000-0000-0000CF010000}"/>
    <cellStyle name="20 % - Akzent4 3 2 2 5 2 2" xfId="21139" xr:uid="{00000000-0005-0000-0000-0000CF010000}"/>
    <cellStyle name="20 % - Akzent4 3 2 2 5 2 3" xfId="34623" xr:uid="{00000000-0005-0000-0000-0000CF010000}"/>
    <cellStyle name="20 % - Akzent4 3 2 2 5 2 4" xfId="48114" xr:uid="{00000000-0005-0000-0000-0000CF010000}"/>
    <cellStyle name="20 % - Akzent4 3 2 2 5 3" xfId="11044" xr:uid="{00000000-0005-0000-0000-0000CF010000}"/>
    <cellStyle name="20 % - Akzent4 3 2 2 5 3 2" xfId="24495" xr:uid="{00000000-0005-0000-0000-0000CF010000}"/>
    <cellStyle name="20 % - Akzent4 3 2 2 5 3 3" xfId="37979" xr:uid="{00000000-0005-0000-0000-0000CF010000}"/>
    <cellStyle name="20 % - Akzent4 3 2 2 5 3 4" xfId="51470" xr:uid="{00000000-0005-0000-0000-0000CF010000}"/>
    <cellStyle name="20 % - Akzent4 3 2 2 5 4" xfId="14400" xr:uid="{00000000-0005-0000-0000-0000CF010000}"/>
    <cellStyle name="20 % - Akzent4 3 2 2 5 4 2" xfId="27851" xr:uid="{00000000-0005-0000-0000-0000CF010000}"/>
    <cellStyle name="20 % - Akzent4 3 2 2 5 4 3" xfId="41335" xr:uid="{00000000-0005-0000-0000-0000CF010000}"/>
    <cellStyle name="20 % - Akzent4 3 2 2 5 4 4" xfId="54826" xr:uid="{00000000-0005-0000-0000-0000CF010000}"/>
    <cellStyle name="20 % - Akzent4 3 2 2 5 5" xfId="17782" xr:uid="{00000000-0005-0000-0000-0000CF010000}"/>
    <cellStyle name="20 % - Akzent4 3 2 2 5 6" xfId="31266" xr:uid="{00000000-0005-0000-0000-0000CF010000}"/>
    <cellStyle name="20 % - Akzent4 3 2 2 5 7" xfId="44757" xr:uid="{00000000-0005-0000-0000-0000CF010000}"/>
    <cellStyle name="20 % - Akzent4 3 2 2 6" xfId="4881" xr:uid="{00000000-0005-0000-0000-0000CA010000}"/>
    <cellStyle name="20 % - Akzent4 3 2 2 6 2" xfId="18332" xr:uid="{00000000-0005-0000-0000-0000CA010000}"/>
    <cellStyle name="20 % - Akzent4 3 2 2 6 3" xfId="31816" xr:uid="{00000000-0005-0000-0000-0000CA010000}"/>
    <cellStyle name="20 % - Akzent4 3 2 2 6 4" xfId="45307" xr:uid="{00000000-0005-0000-0000-0000CA010000}"/>
    <cellStyle name="20 % - Akzent4 3 2 2 7" xfId="8237" xr:uid="{00000000-0005-0000-0000-0000CA010000}"/>
    <cellStyle name="20 % - Akzent4 3 2 2 7 2" xfId="21688" xr:uid="{00000000-0005-0000-0000-0000CA010000}"/>
    <cellStyle name="20 % - Akzent4 3 2 2 7 3" xfId="35172" xr:uid="{00000000-0005-0000-0000-0000CA010000}"/>
    <cellStyle name="20 % - Akzent4 3 2 2 7 4" xfId="48663" xr:uid="{00000000-0005-0000-0000-0000CA010000}"/>
    <cellStyle name="20 % - Akzent4 3 2 2 8" xfId="11593" xr:uid="{00000000-0005-0000-0000-0000CA010000}"/>
    <cellStyle name="20 % - Akzent4 3 2 2 8 2" xfId="25044" xr:uid="{00000000-0005-0000-0000-0000CA010000}"/>
    <cellStyle name="20 % - Akzent4 3 2 2 8 3" xfId="38528" xr:uid="{00000000-0005-0000-0000-0000CA010000}"/>
    <cellStyle name="20 % - Akzent4 3 2 2 8 4" xfId="52019" xr:uid="{00000000-0005-0000-0000-0000CA010000}"/>
    <cellStyle name="20 % - Akzent4 3 2 2 9" xfId="14974" xr:uid="{00000000-0005-0000-0000-0000CA010000}"/>
    <cellStyle name="20 % - Akzent4 3 2 3" xfId="1816" xr:uid="{00000000-0005-0000-0000-0000D0010000}"/>
    <cellStyle name="20 % - Akzent4 3 2 3 2" xfId="2956" xr:uid="{00000000-0005-0000-0000-0000D1010000}"/>
    <cellStyle name="20 % - Akzent4 3 2 3 2 2" xfId="6317" xr:uid="{00000000-0005-0000-0000-0000D1010000}"/>
    <cellStyle name="20 % - Akzent4 3 2 3 2 2 2" xfId="19768" xr:uid="{00000000-0005-0000-0000-0000D1010000}"/>
    <cellStyle name="20 % - Akzent4 3 2 3 2 2 3" xfId="33252" xr:uid="{00000000-0005-0000-0000-0000D1010000}"/>
    <cellStyle name="20 % - Akzent4 3 2 3 2 2 4" xfId="46743" xr:uid="{00000000-0005-0000-0000-0000D1010000}"/>
    <cellStyle name="20 % - Akzent4 3 2 3 2 3" xfId="9673" xr:uid="{00000000-0005-0000-0000-0000D1010000}"/>
    <cellStyle name="20 % - Akzent4 3 2 3 2 3 2" xfId="23124" xr:uid="{00000000-0005-0000-0000-0000D1010000}"/>
    <cellStyle name="20 % - Akzent4 3 2 3 2 3 3" xfId="36608" xr:uid="{00000000-0005-0000-0000-0000D1010000}"/>
    <cellStyle name="20 % - Akzent4 3 2 3 2 3 4" xfId="50099" xr:uid="{00000000-0005-0000-0000-0000D1010000}"/>
    <cellStyle name="20 % - Akzent4 3 2 3 2 4" xfId="13029" xr:uid="{00000000-0005-0000-0000-0000D1010000}"/>
    <cellStyle name="20 % - Akzent4 3 2 3 2 4 2" xfId="26480" xr:uid="{00000000-0005-0000-0000-0000D1010000}"/>
    <cellStyle name="20 % - Akzent4 3 2 3 2 4 3" xfId="39964" xr:uid="{00000000-0005-0000-0000-0000D1010000}"/>
    <cellStyle name="20 % - Akzent4 3 2 3 2 4 4" xfId="53455" xr:uid="{00000000-0005-0000-0000-0000D1010000}"/>
    <cellStyle name="20 % - Akzent4 3 2 3 2 5" xfId="16411" xr:uid="{00000000-0005-0000-0000-0000D1010000}"/>
    <cellStyle name="20 % - Akzent4 3 2 3 2 6" xfId="29895" xr:uid="{00000000-0005-0000-0000-0000D1010000}"/>
    <cellStyle name="20 % - Akzent4 3 2 3 2 7" xfId="43386" xr:uid="{00000000-0005-0000-0000-0000D1010000}"/>
    <cellStyle name="20 % - Akzent4 3 2 3 3" xfId="5190" xr:uid="{00000000-0005-0000-0000-0000D0010000}"/>
    <cellStyle name="20 % - Akzent4 3 2 3 3 2" xfId="18641" xr:uid="{00000000-0005-0000-0000-0000D0010000}"/>
    <cellStyle name="20 % - Akzent4 3 2 3 3 3" xfId="32125" xr:uid="{00000000-0005-0000-0000-0000D0010000}"/>
    <cellStyle name="20 % - Akzent4 3 2 3 3 4" xfId="45616" xr:uid="{00000000-0005-0000-0000-0000D0010000}"/>
    <cellStyle name="20 % - Akzent4 3 2 3 4" xfId="8546" xr:uid="{00000000-0005-0000-0000-0000D0010000}"/>
    <cellStyle name="20 % - Akzent4 3 2 3 4 2" xfId="21997" xr:uid="{00000000-0005-0000-0000-0000D0010000}"/>
    <cellStyle name="20 % - Akzent4 3 2 3 4 3" xfId="35481" xr:uid="{00000000-0005-0000-0000-0000D0010000}"/>
    <cellStyle name="20 % - Akzent4 3 2 3 4 4" xfId="48972" xr:uid="{00000000-0005-0000-0000-0000D0010000}"/>
    <cellStyle name="20 % - Akzent4 3 2 3 5" xfId="11902" xr:uid="{00000000-0005-0000-0000-0000D0010000}"/>
    <cellStyle name="20 % - Akzent4 3 2 3 5 2" xfId="25353" xr:uid="{00000000-0005-0000-0000-0000D0010000}"/>
    <cellStyle name="20 % - Akzent4 3 2 3 5 3" xfId="38837" xr:uid="{00000000-0005-0000-0000-0000D0010000}"/>
    <cellStyle name="20 % - Akzent4 3 2 3 5 4" xfId="52328" xr:uid="{00000000-0005-0000-0000-0000D0010000}"/>
    <cellStyle name="20 % - Akzent4 3 2 3 6" xfId="15284" xr:uid="{00000000-0005-0000-0000-0000D0010000}"/>
    <cellStyle name="20 % - Akzent4 3 2 3 7" xfId="28768" xr:uid="{00000000-0005-0000-0000-0000D0010000}"/>
    <cellStyle name="20 % - Akzent4 3 2 3 8" xfId="42259" xr:uid="{00000000-0005-0000-0000-0000D0010000}"/>
    <cellStyle name="20 % - Akzent4 3 2 4" xfId="2395" xr:uid="{00000000-0005-0000-0000-0000D2010000}"/>
    <cellStyle name="20 % - Akzent4 3 2 4 2" xfId="5757" xr:uid="{00000000-0005-0000-0000-0000D2010000}"/>
    <cellStyle name="20 % - Akzent4 3 2 4 2 2" xfId="19208" xr:uid="{00000000-0005-0000-0000-0000D2010000}"/>
    <cellStyle name="20 % - Akzent4 3 2 4 2 3" xfId="32692" xr:uid="{00000000-0005-0000-0000-0000D2010000}"/>
    <cellStyle name="20 % - Akzent4 3 2 4 2 4" xfId="46183" xr:uid="{00000000-0005-0000-0000-0000D2010000}"/>
    <cellStyle name="20 % - Akzent4 3 2 4 3" xfId="9113" xr:uid="{00000000-0005-0000-0000-0000D2010000}"/>
    <cellStyle name="20 % - Akzent4 3 2 4 3 2" xfId="22564" xr:uid="{00000000-0005-0000-0000-0000D2010000}"/>
    <cellStyle name="20 % - Akzent4 3 2 4 3 3" xfId="36048" xr:uid="{00000000-0005-0000-0000-0000D2010000}"/>
    <cellStyle name="20 % - Akzent4 3 2 4 3 4" xfId="49539" xr:uid="{00000000-0005-0000-0000-0000D2010000}"/>
    <cellStyle name="20 % - Akzent4 3 2 4 4" xfId="12469" xr:uid="{00000000-0005-0000-0000-0000D2010000}"/>
    <cellStyle name="20 % - Akzent4 3 2 4 4 2" xfId="25920" xr:uid="{00000000-0005-0000-0000-0000D2010000}"/>
    <cellStyle name="20 % - Akzent4 3 2 4 4 3" xfId="39404" xr:uid="{00000000-0005-0000-0000-0000D2010000}"/>
    <cellStyle name="20 % - Akzent4 3 2 4 4 4" xfId="52895" xr:uid="{00000000-0005-0000-0000-0000D2010000}"/>
    <cellStyle name="20 % - Akzent4 3 2 4 5" xfId="15851" xr:uid="{00000000-0005-0000-0000-0000D2010000}"/>
    <cellStyle name="20 % - Akzent4 3 2 4 6" xfId="29335" xr:uid="{00000000-0005-0000-0000-0000D2010000}"/>
    <cellStyle name="20 % - Akzent4 3 2 4 7" xfId="42826" xr:uid="{00000000-0005-0000-0000-0000D2010000}"/>
    <cellStyle name="20 % - Akzent4 3 2 5" xfId="3501" xr:uid="{00000000-0005-0000-0000-0000D3010000}"/>
    <cellStyle name="20 % - Akzent4 3 2 5 2" xfId="6862" xr:uid="{00000000-0005-0000-0000-0000D3010000}"/>
    <cellStyle name="20 % - Akzent4 3 2 5 2 2" xfId="20313" xr:uid="{00000000-0005-0000-0000-0000D3010000}"/>
    <cellStyle name="20 % - Akzent4 3 2 5 2 3" xfId="33797" xr:uid="{00000000-0005-0000-0000-0000D3010000}"/>
    <cellStyle name="20 % - Akzent4 3 2 5 2 4" xfId="47288" xr:uid="{00000000-0005-0000-0000-0000D3010000}"/>
    <cellStyle name="20 % - Akzent4 3 2 5 3" xfId="10218" xr:uid="{00000000-0005-0000-0000-0000D3010000}"/>
    <cellStyle name="20 % - Akzent4 3 2 5 3 2" xfId="23669" xr:uid="{00000000-0005-0000-0000-0000D3010000}"/>
    <cellStyle name="20 % - Akzent4 3 2 5 3 3" xfId="37153" xr:uid="{00000000-0005-0000-0000-0000D3010000}"/>
    <cellStyle name="20 % - Akzent4 3 2 5 3 4" xfId="50644" xr:uid="{00000000-0005-0000-0000-0000D3010000}"/>
    <cellStyle name="20 % - Akzent4 3 2 5 4" xfId="13574" xr:uid="{00000000-0005-0000-0000-0000D3010000}"/>
    <cellStyle name="20 % - Akzent4 3 2 5 4 2" xfId="27025" xr:uid="{00000000-0005-0000-0000-0000D3010000}"/>
    <cellStyle name="20 % - Akzent4 3 2 5 4 3" xfId="40509" xr:uid="{00000000-0005-0000-0000-0000D3010000}"/>
    <cellStyle name="20 % - Akzent4 3 2 5 4 4" xfId="54000" xr:uid="{00000000-0005-0000-0000-0000D3010000}"/>
    <cellStyle name="20 % - Akzent4 3 2 5 5" xfId="16956" xr:uid="{00000000-0005-0000-0000-0000D3010000}"/>
    <cellStyle name="20 % - Akzent4 3 2 5 6" xfId="30440" xr:uid="{00000000-0005-0000-0000-0000D3010000}"/>
    <cellStyle name="20 % - Akzent4 3 2 5 7" xfId="43931" xr:uid="{00000000-0005-0000-0000-0000D3010000}"/>
    <cellStyle name="20 % - Akzent4 3 2 6" xfId="4081" xr:uid="{00000000-0005-0000-0000-0000D4010000}"/>
    <cellStyle name="20 % - Akzent4 3 2 6 2" xfId="7438" xr:uid="{00000000-0005-0000-0000-0000D4010000}"/>
    <cellStyle name="20 % - Akzent4 3 2 6 2 2" xfId="20889" xr:uid="{00000000-0005-0000-0000-0000D4010000}"/>
    <cellStyle name="20 % - Akzent4 3 2 6 2 3" xfId="34373" xr:uid="{00000000-0005-0000-0000-0000D4010000}"/>
    <cellStyle name="20 % - Akzent4 3 2 6 2 4" xfId="47864" xr:uid="{00000000-0005-0000-0000-0000D4010000}"/>
    <cellStyle name="20 % - Akzent4 3 2 6 3" xfId="10794" xr:uid="{00000000-0005-0000-0000-0000D4010000}"/>
    <cellStyle name="20 % - Akzent4 3 2 6 3 2" xfId="24245" xr:uid="{00000000-0005-0000-0000-0000D4010000}"/>
    <cellStyle name="20 % - Akzent4 3 2 6 3 3" xfId="37729" xr:uid="{00000000-0005-0000-0000-0000D4010000}"/>
    <cellStyle name="20 % - Akzent4 3 2 6 3 4" xfId="51220" xr:uid="{00000000-0005-0000-0000-0000D4010000}"/>
    <cellStyle name="20 % - Akzent4 3 2 6 4" xfId="14150" xr:uid="{00000000-0005-0000-0000-0000D4010000}"/>
    <cellStyle name="20 % - Akzent4 3 2 6 4 2" xfId="27601" xr:uid="{00000000-0005-0000-0000-0000D4010000}"/>
    <cellStyle name="20 % - Akzent4 3 2 6 4 3" xfId="41085" xr:uid="{00000000-0005-0000-0000-0000D4010000}"/>
    <cellStyle name="20 % - Akzent4 3 2 6 4 4" xfId="54576" xr:uid="{00000000-0005-0000-0000-0000D4010000}"/>
    <cellStyle name="20 % - Akzent4 3 2 6 5" xfId="17532" xr:uid="{00000000-0005-0000-0000-0000D4010000}"/>
    <cellStyle name="20 % - Akzent4 3 2 6 6" xfId="31016" xr:uid="{00000000-0005-0000-0000-0000D4010000}"/>
    <cellStyle name="20 % - Akzent4 3 2 6 7" xfId="44507" xr:uid="{00000000-0005-0000-0000-0000D4010000}"/>
    <cellStyle name="20 % - Akzent4 3 2 7" xfId="4631" xr:uid="{00000000-0005-0000-0000-0000C9010000}"/>
    <cellStyle name="20 % - Akzent4 3 2 7 2" xfId="18082" xr:uid="{00000000-0005-0000-0000-0000C9010000}"/>
    <cellStyle name="20 % - Akzent4 3 2 7 3" xfId="31566" xr:uid="{00000000-0005-0000-0000-0000C9010000}"/>
    <cellStyle name="20 % - Akzent4 3 2 7 4" xfId="45057" xr:uid="{00000000-0005-0000-0000-0000C9010000}"/>
    <cellStyle name="20 % - Akzent4 3 2 8" xfId="7987" xr:uid="{00000000-0005-0000-0000-0000C9010000}"/>
    <cellStyle name="20 % - Akzent4 3 2 8 2" xfId="21438" xr:uid="{00000000-0005-0000-0000-0000C9010000}"/>
    <cellStyle name="20 % - Akzent4 3 2 8 3" xfId="34922" xr:uid="{00000000-0005-0000-0000-0000C9010000}"/>
    <cellStyle name="20 % - Akzent4 3 2 8 4" xfId="48413" xr:uid="{00000000-0005-0000-0000-0000C9010000}"/>
    <cellStyle name="20 % - Akzent4 3 2 9" xfId="11343" xr:uid="{00000000-0005-0000-0000-0000C9010000}"/>
    <cellStyle name="20 % - Akzent4 3 2 9 2" xfId="24794" xr:uid="{00000000-0005-0000-0000-0000C9010000}"/>
    <cellStyle name="20 % - Akzent4 3 2 9 3" xfId="38278" xr:uid="{00000000-0005-0000-0000-0000C9010000}"/>
    <cellStyle name="20 % - Akzent4 3 2 9 4" xfId="51769" xr:uid="{00000000-0005-0000-0000-0000C9010000}"/>
    <cellStyle name="20 % - Akzent4 3 3" xfId="1391" xr:uid="{00000000-0005-0000-0000-0000D5010000}"/>
    <cellStyle name="20 % - Akzent4 3 3 10" xfId="28356" xr:uid="{00000000-0005-0000-0000-0000D5010000}"/>
    <cellStyle name="20 % - Akzent4 3 3 11" xfId="41847" xr:uid="{00000000-0005-0000-0000-0000D5010000}"/>
    <cellStyle name="20 % - Akzent4 3 3 2" xfId="1965" xr:uid="{00000000-0005-0000-0000-0000D6010000}"/>
    <cellStyle name="20 % - Akzent4 3 3 2 2" xfId="3105" xr:uid="{00000000-0005-0000-0000-0000D7010000}"/>
    <cellStyle name="20 % - Akzent4 3 3 2 2 2" xfId="6466" xr:uid="{00000000-0005-0000-0000-0000D7010000}"/>
    <cellStyle name="20 % - Akzent4 3 3 2 2 2 2" xfId="19917" xr:uid="{00000000-0005-0000-0000-0000D7010000}"/>
    <cellStyle name="20 % - Akzent4 3 3 2 2 2 3" xfId="33401" xr:uid="{00000000-0005-0000-0000-0000D7010000}"/>
    <cellStyle name="20 % - Akzent4 3 3 2 2 2 4" xfId="46892" xr:uid="{00000000-0005-0000-0000-0000D7010000}"/>
    <cellStyle name="20 % - Akzent4 3 3 2 2 3" xfId="9822" xr:uid="{00000000-0005-0000-0000-0000D7010000}"/>
    <cellStyle name="20 % - Akzent4 3 3 2 2 3 2" xfId="23273" xr:uid="{00000000-0005-0000-0000-0000D7010000}"/>
    <cellStyle name="20 % - Akzent4 3 3 2 2 3 3" xfId="36757" xr:uid="{00000000-0005-0000-0000-0000D7010000}"/>
    <cellStyle name="20 % - Akzent4 3 3 2 2 3 4" xfId="50248" xr:uid="{00000000-0005-0000-0000-0000D7010000}"/>
    <cellStyle name="20 % - Akzent4 3 3 2 2 4" xfId="13178" xr:uid="{00000000-0005-0000-0000-0000D7010000}"/>
    <cellStyle name="20 % - Akzent4 3 3 2 2 4 2" xfId="26629" xr:uid="{00000000-0005-0000-0000-0000D7010000}"/>
    <cellStyle name="20 % - Akzent4 3 3 2 2 4 3" xfId="40113" xr:uid="{00000000-0005-0000-0000-0000D7010000}"/>
    <cellStyle name="20 % - Akzent4 3 3 2 2 4 4" xfId="53604" xr:uid="{00000000-0005-0000-0000-0000D7010000}"/>
    <cellStyle name="20 % - Akzent4 3 3 2 2 5" xfId="16560" xr:uid="{00000000-0005-0000-0000-0000D7010000}"/>
    <cellStyle name="20 % - Akzent4 3 3 2 2 6" xfId="30044" xr:uid="{00000000-0005-0000-0000-0000D7010000}"/>
    <cellStyle name="20 % - Akzent4 3 3 2 2 7" xfId="43535" xr:uid="{00000000-0005-0000-0000-0000D7010000}"/>
    <cellStyle name="20 % - Akzent4 3 3 2 3" xfId="5339" xr:uid="{00000000-0005-0000-0000-0000D6010000}"/>
    <cellStyle name="20 % - Akzent4 3 3 2 3 2" xfId="18790" xr:uid="{00000000-0005-0000-0000-0000D6010000}"/>
    <cellStyle name="20 % - Akzent4 3 3 2 3 3" xfId="32274" xr:uid="{00000000-0005-0000-0000-0000D6010000}"/>
    <cellStyle name="20 % - Akzent4 3 3 2 3 4" xfId="45765" xr:uid="{00000000-0005-0000-0000-0000D6010000}"/>
    <cellStyle name="20 % - Akzent4 3 3 2 4" xfId="8695" xr:uid="{00000000-0005-0000-0000-0000D6010000}"/>
    <cellStyle name="20 % - Akzent4 3 3 2 4 2" xfId="22146" xr:uid="{00000000-0005-0000-0000-0000D6010000}"/>
    <cellStyle name="20 % - Akzent4 3 3 2 4 3" xfId="35630" xr:uid="{00000000-0005-0000-0000-0000D6010000}"/>
    <cellStyle name="20 % - Akzent4 3 3 2 4 4" xfId="49121" xr:uid="{00000000-0005-0000-0000-0000D6010000}"/>
    <cellStyle name="20 % - Akzent4 3 3 2 5" xfId="12051" xr:uid="{00000000-0005-0000-0000-0000D6010000}"/>
    <cellStyle name="20 % - Akzent4 3 3 2 5 2" xfId="25502" xr:uid="{00000000-0005-0000-0000-0000D6010000}"/>
    <cellStyle name="20 % - Akzent4 3 3 2 5 3" xfId="38986" xr:uid="{00000000-0005-0000-0000-0000D6010000}"/>
    <cellStyle name="20 % - Akzent4 3 3 2 5 4" xfId="52477" xr:uid="{00000000-0005-0000-0000-0000D6010000}"/>
    <cellStyle name="20 % - Akzent4 3 3 2 6" xfId="15433" xr:uid="{00000000-0005-0000-0000-0000D6010000}"/>
    <cellStyle name="20 % - Akzent4 3 3 2 7" xfId="28917" xr:uid="{00000000-0005-0000-0000-0000D6010000}"/>
    <cellStyle name="20 % - Akzent4 3 3 2 8" xfId="42408" xr:uid="{00000000-0005-0000-0000-0000D6010000}"/>
    <cellStyle name="20 % - Akzent4 3 3 3" xfId="2545" xr:uid="{00000000-0005-0000-0000-0000D8010000}"/>
    <cellStyle name="20 % - Akzent4 3 3 3 2" xfId="5906" xr:uid="{00000000-0005-0000-0000-0000D8010000}"/>
    <cellStyle name="20 % - Akzent4 3 3 3 2 2" xfId="19357" xr:uid="{00000000-0005-0000-0000-0000D8010000}"/>
    <cellStyle name="20 % - Akzent4 3 3 3 2 3" xfId="32841" xr:uid="{00000000-0005-0000-0000-0000D8010000}"/>
    <cellStyle name="20 % - Akzent4 3 3 3 2 4" xfId="46332" xr:uid="{00000000-0005-0000-0000-0000D8010000}"/>
    <cellStyle name="20 % - Akzent4 3 3 3 3" xfId="9262" xr:uid="{00000000-0005-0000-0000-0000D8010000}"/>
    <cellStyle name="20 % - Akzent4 3 3 3 3 2" xfId="22713" xr:uid="{00000000-0005-0000-0000-0000D8010000}"/>
    <cellStyle name="20 % - Akzent4 3 3 3 3 3" xfId="36197" xr:uid="{00000000-0005-0000-0000-0000D8010000}"/>
    <cellStyle name="20 % - Akzent4 3 3 3 3 4" xfId="49688" xr:uid="{00000000-0005-0000-0000-0000D8010000}"/>
    <cellStyle name="20 % - Akzent4 3 3 3 4" xfId="12618" xr:uid="{00000000-0005-0000-0000-0000D8010000}"/>
    <cellStyle name="20 % - Akzent4 3 3 3 4 2" xfId="26069" xr:uid="{00000000-0005-0000-0000-0000D8010000}"/>
    <cellStyle name="20 % - Akzent4 3 3 3 4 3" xfId="39553" xr:uid="{00000000-0005-0000-0000-0000D8010000}"/>
    <cellStyle name="20 % - Akzent4 3 3 3 4 4" xfId="53044" xr:uid="{00000000-0005-0000-0000-0000D8010000}"/>
    <cellStyle name="20 % - Akzent4 3 3 3 5" xfId="16000" xr:uid="{00000000-0005-0000-0000-0000D8010000}"/>
    <cellStyle name="20 % - Akzent4 3 3 3 6" xfId="29484" xr:uid="{00000000-0005-0000-0000-0000D8010000}"/>
    <cellStyle name="20 % - Akzent4 3 3 3 7" xfId="42975" xr:uid="{00000000-0005-0000-0000-0000D8010000}"/>
    <cellStyle name="20 % - Akzent4 3 3 4" xfId="3650" xr:uid="{00000000-0005-0000-0000-0000D9010000}"/>
    <cellStyle name="20 % - Akzent4 3 3 4 2" xfId="7011" xr:uid="{00000000-0005-0000-0000-0000D9010000}"/>
    <cellStyle name="20 % - Akzent4 3 3 4 2 2" xfId="20462" xr:uid="{00000000-0005-0000-0000-0000D9010000}"/>
    <cellStyle name="20 % - Akzent4 3 3 4 2 3" xfId="33946" xr:uid="{00000000-0005-0000-0000-0000D9010000}"/>
    <cellStyle name="20 % - Akzent4 3 3 4 2 4" xfId="47437" xr:uid="{00000000-0005-0000-0000-0000D9010000}"/>
    <cellStyle name="20 % - Akzent4 3 3 4 3" xfId="10367" xr:uid="{00000000-0005-0000-0000-0000D9010000}"/>
    <cellStyle name="20 % - Akzent4 3 3 4 3 2" xfId="23818" xr:uid="{00000000-0005-0000-0000-0000D9010000}"/>
    <cellStyle name="20 % - Akzent4 3 3 4 3 3" xfId="37302" xr:uid="{00000000-0005-0000-0000-0000D9010000}"/>
    <cellStyle name="20 % - Akzent4 3 3 4 3 4" xfId="50793" xr:uid="{00000000-0005-0000-0000-0000D9010000}"/>
    <cellStyle name="20 % - Akzent4 3 3 4 4" xfId="13723" xr:uid="{00000000-0005-0000-0000-0000D9010000}"/>
    <cellStyle name="20 % - Akzent4 3 3 4 4 2" xfId="27174" xr:uid="{00000000-0005-0000-0000-0000D9010000}"/>
    <cellStyle name="20 % - Akzent4 3 3 4 4 3" xfId="40658" xr:uid="{00000000-0005-0000-0000-0000D9010000}"/>
    <cellStyle name="20 % - Akzent4 3 3 4 4 4" xfId="54149" xr:uid="{00000000-0005-0000-0000-0000D9010000}"/>
    <cellStyle name="20 % - Akzent4 3 3 4 5" xfId="17105" xr:uid="{00000000-0005-0000-0000-0000D9010000}"/>
    <cellStyle name="20 % - Akzent4 3 3 4 6" xfId="30589" xr:uid="{00000000-0005-0000-0000-0000D9010000}"/>
    <cellStyle name="20 % - Akzent4 3 3 4 7" xfId="44080" xr:uid="{00000000-0005-0000-0000-0000D9010000}"/>
    <cellStyle name="20 % - Akzent4 3 3 5" xfId="4230" xr:uid="{00000000-0005-0000-0000-0000DA010000}"/>
    <cellStyle name="20 % - Akzent4 3 3 5 2" xfId="7587" xr:uid="{00000000-0005-0000-0000-0000DA010000}"/>
    <cellStyle name="20 % - Akzent4 3 3 5 2 2" xfId="21038" xr:uid="{00000000-0005-0000-0000-0000DA010000}"/>
    <cellStyle name="20 % - Akzent4 3 3 5 2 3" xfId="34522" xr:uid="{00000000-0005-0000-0000-0000DA010000}"/>
    <cellStyle name="20 % - Akzent4 3 3 5 2 4" xfId="48013" xr:uid="{00000000-0005-0000-0000-0000DA010000}"/>
    <cellStyle name="20 % - Akzent4 3 3 5 3" xfId="10943" xr:uid="{00000000-0005-0000-0000-0000DA010000}"/>
    <cellStyle name="20 % - Akzent4 3 3 5 3 2" xfId="24394" xr:uid="{00000000-0005-0000-0000-0000DA010000}"/>
    <cellStyle name="20 % - Akzent4 3 3 5 3 3" xfId="37878" xr:uid="{00000000-0005-0000-0000-0000DA010000}"/>
    <cellStyle name="20 % - Akzent4 3 3 5 3 4" xfId="51369" xr:uid="{00000000-0005-0000-0000-0000DA010000}"/>
    <cellStyle name="20 % - Akzent4 3 3 5 4" xfId="14299" xr:uid="{00000000-0005-0000-0000-0000DA010000}"/>
    <cellStyle name="20 % - Akzent4 3 3 5 4 2" xfId="27750" xr:uid="{00000000-0005-0000-0000-0000DA010000}"/>
    <cellStyle name="20 % - Akzent4 3 3 5 4 3" xfId="41234" xr:uid="{00000000-0005-0000-0000-0000DA010000}"/>
    <cellStyle name="20 % - Akzent4 3 3 5 4 4" xfId="54725" xr:uid="{00000000-0005-0000-0000-0000DA010000}"/>
    <cellStyle name="20 % - Akzent4 3 3 5 5" xfId="17681" xr:uid="{00000000-0005-0000-0000-0000DA010000}"/>
    <cellStyle name="20 % - Akzent4 3 3 5 6" xfId="31165" xr:uid="{00000000-0005-0000-0000-0000DA010000}"/>
    <cellStyle name="20 % - Akzent4 3 3 5 7" xfId="44656" xr:uid="{00000000-0005-0000-0000-0000DA010000}"/>
    <cellStyle name="20 % - Akzent4 3 3 6" xfId="4780" xr:uid="{00000000-0005-0000-0000-0000D5010000}"/>
    <cellStyle name="20 % - Akzent4 3 3 6 2" xfId="18231" xr:uid="{00000000-0005-0000-0000-0000D5010000}"/>
    <cellStyle name="20 % - Akzent4 3 3 6 3" xfId="31715" xr:uid="{00000000-0005-0000-0000-0000D5010000}"/>
    <cellStyle name="20 % - Akzent4 3 3 6 4" xfId="45206" xr:uid="{00000000-0005-0000-0000-0000D5010000}"/>
    <cellStyle name="20 % - Akzent4 3 3 7" xfId="8136" xr:uid="{00000000-0005-0000-0000-0000D5010000}"/>
    <cellStyle name="20 % - Akzent4 3 3 7 2" xfId="21587" xr:uid="{00000000-0005-0000-0000-0000D5010000}"/>
    <cellStyle name="20 % - Akzent4 3 3 7 3" xfId="35071" xr:uid="{00000000-0005-0000-0000-0000D5010000}"/>
    <cellStyle name="20 % - Akzent4 3 3 7 4" xfId="48562" xr:uid="{00000000-0005-0000-0000-0000D5010000}"/>
    <cellStyle name="20 % - Akzent4 3 3 8" xfId="11492" xr:uid="{00000000-0005-0000-0000-0000D5010000}"/>
    <cellStyle name="20 % - Akzent4 3 3 8 2" xfId="24943" xr:uid="{00000000-0005-0000-0000-0000D5010000}"/>
    <cellStyle name="20 % - Akzent4 3 3 8 3" xfId="38427" xr:uid="{00000000-0005-0000-0000-0000D5010000}"/>
    <cellStyle name="20 % - Akzent4 3 3 8 4" xfId="51918" xr:uid="{00000000-0005-0000-0000-0000D5010000}"/>
    <cellStyle name="20 % - Akzent4 3 3 9" xfId="14873" xr:uid="{00000000-0005-0000-0000-0000D5010000}"/>
    <cellStyle name="20 % - Akzent4 3 4" xfId="1716" xr:uid="{00000000-0005-0000-0000-0000DB010000}"/>
    <cellStyle name="20 % - Akzent4 3 4 2" xfId="2855" xr:uid="{00000000-0005-0000-0000-0000DC010000}"/>
    <cellStyle name="20 % - Akzent4 3 4 2 2" xfId="6216" xr:uid="{00000000-0005-0000-0000-0000DC010000}"/>
    <cellStyle name="20 % - Akzent4 3 4 2 2 2" xfId="19667" xr:uid="{00000000-0005-0000-0000-0000DC010000}"/>
    <cellStyle name="20 % - Akzent4 3 4 2 2 3" xfId="33151" xr:uid="{00000000-0005-0000-0000-0000DC010000}"/>
    <cellStyle name="20 % - Akzent4 3 4 2 2 4" xfId="46642" xr:uid="{00000000-0005-0000-0000-0000DC010000}"/>
    <cellStyle name="20 % - Akzent4 3 4 2 3" xfId="9572" xr:uid="{00000000-0005-0000-0000-0000DC010000}"/>
    <cellStyle name="20 % - Akzent4 3 4 2 3 2" xfId="23023" xr:uid="{00000000-0005-0000-0000-0000DC010000}"/>
    <cellStyle name="20 % - Akzent4 3 4 2 3 3" xfId="36507" xr:uid="{00000000-0005-0000-0000-0000DC010000}"/>
    <cellStyle name="20 % - Akzent4 3 4 2 3 4" xfId="49998" xr:uid="{00000000-0005-0000-0000-0000DC010000}"/>
    <cellStyle name="20 % - Akzent4 3 4 2 4" xfId="12928" xr:uid="{00000000-0005-0000-0000-0000DC010000}"/>
    <cellStyle name="20 % - Akzent4 3 4 2 4 2" xfId="26379" xr:uid="{00000000-0005-0000-0000-0000DC010000}"/>
    <cellStyle name="20 % - Akzent4 3 4 2 4 3" xfId="39863" xr:uid="{00000000-0005-0000-0000-0000DC010000}"/>
    <cellStyle name="20 % - Akzent4 3 4 2 4 4" xfId="53354" xr:uid="{00000000-0005-0000-0000-0000DC010000}"/>
    <cellStyle name="20 % - Akzent4 3 4 2 5" xfId="16310" xr:uid="{00000000-0005-0000-0000-0000DC010000}"/>
    <cellStyle name="20 % - Akzent4 3 4 2 6" xfId="29794" xr:uid="{00000000-0005-0000-0000-0000DC010000}"/>
    <cellStyle name="20 % - Akzent4 3 4 2 7" xfId="43285" xr:uid="{00000000-0005-0000-0000-0000DC010000}"/>
    <cellStyle name="20 % - Akzent4 3 4 3" xfId="5089" xr:uid="{00000000-0005-0000-0000-0000DB010000}"/>
    <cellStyle name="20 % - Akzent4 3 4 3 2" xfId="18540" xr:uid="{00000000-0005-0000-0000-0000DB010000}"/>
    <cellStyle name="20 % - Akzent4 3 4 3 3" xfId="32024" xr:uid="{00000000-0005-0000-0000-0000DB010000}"/>
    <cellStyle name="20 % - Akzent4 3 4 3 4" xfId="45515" xr:uid="{00000000-0005-0000-0000-0000DB010000}"/>
    <cellStyle name="20 % - Akzent4 3 4 4" xfId="8445" xr:uid="{00000000-0005-0000-0000-0000DB010000}"/>
    <cellStyle name="20 % - Akzent4 3 4 4 2" xfId="21896" xr:uid="{00000000-0005-0000-0000-0000DB010000}"/>
    <cellStyle name="20 % - Akzent4 3 4 4 3" xfId="35380" xr:uid="{00000000-0005-0000-0000-0000DB010000}"/>
    <cellStyle name="20 % - Akzent4 3 4 4 4" xfId="48871" xr:uid="{00000000-0005-0000-0000-0000DB010000}"/>
    <cellStyle name="20 % - Akzent4 3 4 5" xfId="11801" xr:uid="{00000000-0005-0000-0000-0000DB010000}"/>
    <cellStyle name="20 % - Akzent4 3 4 5 2" xfId="25252" xr:uid="{00000000-0005-0000-0000-0000DB010000}"/>
    <cellStyle name="20 % - Akzent4 3 4 5 3" xfId="38736" xr:uid="{00000000-0005-0000-0000-0000DB010000}"/>
    <cellStyle name="20 % - Akzent4 3 4 5 4" xfId="52227" xr:uid="{00000000-0005-0000-0000-0000DB010000}"/>
    <cellStyle name="20 % - Akzent4 3 4 6" xfId="15183" xr:uid="{00000000-0005-0000-0000-0000DB010000}"/>
    <cellStyle name="20 % - Akzent4 3 4 7" xfId="28667" xr:uid="{00000000-0005-0000-0000-0000DB010000}"/>
    <cellStyle name="20 % - Akzent4 3 4 8" xfId="42158" xr:uid="{00000000-0005-0000-0000-0000DB010000}"/>
    <cellStyle name="20 % - Akzent4 3 5" xfId="2293" xr:uid="{00000000-0005-0000-0000-0000DD010000}"/>
    <cellStyle name="20 % - Akzent4 3 5 2" xfId="5655" xr:uid="{00000000-0005-0000-0000-0000DD010000}"/>
    <cellStyle name="20 % - Akzent4 3 5 2 2" xfId="19106" xr:uid="{00000000-0005-0000-0000-0000DD010000}"/>
    <cellStyle name="20 % - Akzent4 3 5 2 3" xfId="32590" xr:uid="{00000000-0005-0000-0000-0000DD010000}"/>
    <cellStyle name="20 % - Akzent4 3 5 2 4" xfId="46081" xr:uid="{00000000-0005-0000-0000-0000DD010000}"/>
    <cellStyle name="20 % - Akzent4 3 5 3" xfId="9011" xr:uid="{00000000-0005-0000-0000-0000DD010000}"/>
    <cellStyle name="20 % - Akzent4 3 5 3 2" xfId="22462" xr:uid="{00000000-0005-0000-0000-0000DD010000}"/>
    <cellStyle name="20 % - Akzent4 3 5 3 3" xfId="35946" xr:uid="{00000000-0005-0000-0000-0000DD010000}"/>
    <cellStyle name="20 % - Akzent4 3 5 3 4" xfId="49437" xr:uid="{00000000-0005-0000-0000-0000DD010000}"/>
    <cellStyle name="20 % - Akzent4 3 5 4" xfId="12367" xr:uid="{00000000-0005-0000-0000-0000DD010000}"/>
    <cellStyle name="20 % - Akzent4 3 5 4 2" xfId="25818" xr:uid="{00000000-0005-0000-0000-0000DD010000}"/>
    <cellStyle name="20 % - Akzent4 3 5 4 3" xfId="39302" xr:uid="{00000000-0005-0000-0000-0000DD010000}"/>
    <cellStyle name="20 % - Akzent4 3 5 4 4" xfId="52793" xr:uid="{00000000-0005-0000-0000-0000DD010000}"/>
    <cellStyle name="20 % - Akzent4 3 5 5" xfId="15749" xr:uid="{00000000-0005-0000-0000-0000DD010000}"/>
    <cellStyle name="20 % - Akzent4 3 5 6" xfId="29233" xr:uid="{00000000-0005-0000-0000-0000DD010000}"/>
    <cellStyle name="20 % - Akzent4 3 5 7" xfId="42724" xr:uid="{00000000-0005-0000-0000-0000DD010000}"/>
    <cellStyle name="20 % - Akzent4 3 6" xfId="3399" xr:uid="{00000000-0005-0000-0000-0000DE010000}"/>
    <cellStyle name="20 % - Akzent4 3 6 2" xfId="6760" xr:uid="{00000000-0005-0000-0000-0000DE010000}"/>
    <cellStyle name="20 % - Akzent4 3 6 2 2" xfId="20211" xr:uid="{00000000-0005-0000-0000-0000DE010000}"/>
    <cellStyle name="20 % - Akzent4 3 6 2 3" xfId="33695" xr:uid="{00000000-0005-0000-0000-0000DE010000}"/>
    <cellStyle name="20 % - Akzent4 3 6 2 4" xfId="47186" xr:uid="{00000000-0005-0000-0000-0000DE010000}"/>
    <cellStyle name="20 % - Akzent4 3 6 3" xfId="10116" xr:uid="{00000000-0005-0000-0000-0000DE010000}"/>
    <cellStyle name="20 % - Akzent4 3 6 3 2" xfId="23567" xr:uid="{00000000-0005-0000-0000-0000DE010000}"/>
    <cellStyle name="20 % - Akzent4 3 6 3 3" xfId="37051" xr:uid="{00000000-0005-0000-0000-0000DE010000}"/>
    <cellStyle name="20 % - Akzent4 3 6 3 4" xfId="50542" xr:uid="{00000000-0005-0000-0000-0000DE010000}"/>
    <cellStyle name="20 % - Akzent4 3 6 4" xfId="13472" xr:uid="{00000000-0005-0000-0000-0000DE010000}"/>
    <cellStyle name="20 % - Akzent4 3 6 4 2" xfId="26923" xr:uid="{00000000-0005-0000-0000-0000DE010000}"/>
    <cellStyle name="20 % - Akzent4 3 6 4 3" xfId="40407" xr:uid="{00000000-0005-0000-0000-0000DE010000}"/>
    <cellStyle name="20 % - Akzent4 3 6 4 4" xfId="53898" xr:uid="{00000000-0005-0000-0000-0000DE010000}"/>
    <cellStyle name="20 % - Akzent4 3 6 5" xfId="16854" xr:uid="{00000000-0005-0000-0000-0000DE010000}"/>
    <cellStyle name="20 % - Akzent4 3 6 6" xfId="30338" xr:uid="{00000000-0005-0000-0000-0000DE010000}"/>
    <cellStyle name="20 % - Akzent4 3 6 7" xfId="43829" xr:uid="{00000000-0005-0000-0000-0000DE010000}"/>
    <cellStyle name="20 % - Akzent4 3 7" xfId="3979" xr:uid="{00000000-0005-0000-0000-0000DF010000}"/>
    <cellStyle name="20 % - Akzent4 3 7 2" xfId="7336" xr:uid="{00000000-0005-0000-0000-0000DF010000}"/>
    <cellStyle name="20 % - Akzent4 3 7 2 2" xfId="20787" xr:uid="{00000000-0005-0000-0000-0000DF010000}"/>
    <cellStyle name="20 % - Akzent4 3 7 2 3" xfId="34271" xr:uid="{00000000-0005-0000-0000-0000DF010000}"/>
    <cellStyle name="20 % - Akzent4 3 7 2 4" xfId="47762" xr:uid="{00000000-0005-0000-0000-0000DF010000}"/>
    <cellStyle name="20 % - Akzent4 3 7 3" xfId="10692" xr:uid="{00000000-0005-0000-0000-0000DF010000}"/>
    <cellStyle name="20 % - Akzent4 3 7 3 2" xfId="24143" xr:uid="{00000000-0005-0000-0000-0000DF010000}"/>
    <cellStyle name="20 % - Akzent4 3 7 3 3" xfId="37627" xr:uid="{00000000-0005-0000-0000-0000DF010000}"/>
    <cellStyle name="20 % - Akzent4 3 7 3 4" xfId="51118" xr:uid="{00000000-0005-0000-0000-0000DF010000}"/>
    <cellStyle name="20 % - Akzent4 3 7 4" xfId="14048" xr:uid="{00000000-0005-0000-0000-0000DF010000}"/>
    <cellStyle name="20 % - Akzent4 3 7 4 2" xfId="27499" xr:uid="{00000000-0005-0000-0000-0000DF010000}"/>
    <cellStyle name="20 % - Akzent4 3 7 4 3" xfId="40983" xr:uid="{00000000-0005-0000-0000-0000DF010000}"/>
    <cellStyle name="20 % - Akzent4 3 7 4 4" xfId="54474" xr:uid="{00000000-0005-0000-0000-0000DF010000}"/>
    <cellStyle name="20 % - Akzent4 3 7 5" xfId="17430" xr:uid="{00000000-0005-0000-0000-0000DF010000}"/>
    <cellStyle name="20 % - Akzent4 3 7 6" xfId="30914" xr:uid="{00000000-0005-0000-0000-0000DF010000}"/>
    <cellStyle name="20 % - Akzent4 3 7 7" xfId="44405" xr:uid="{00000000-0005-0000-0000-0000DF010000}"/>
    <cellStyle name="20 % - Akzent4 3 8" xfId="4529" xr:uid="{00000000-0005-0000-0000-0000C8010000}"/>
    <cellStyle name="20 % - Akzent4 3 8 2" xfId="17980" xr:uid="{00000000-0005-0000-0000-0000C8010000}"/>
    <cellStyle name="20 % - Akzent4 3 8 3" xfId="31464" xr:uid="{00000000-0005-0000-0000-0000C8010000}"/>
    <cellStyle name="20 % - Akzent4 3 8 4" xfId="44955" xr:uid="{00000000-0005-0000-0000-0000C8010000}"/>
    <cellStyle name="20 % - Akzent4 3 9" xfId="7885" xr:uid="{00000000-0005-0000-0000-0000C8010000}"/>
    <cellStyle name="20 % - Akzent4 3 9 2" xfId="21336" xr:uid="{00000000-0005-0000-0000-0000C8010000}"/>
    <cellStyle name="20 % - Akzent4 3 9 3" xfId="34820" xr:uid="{00000000-0005-0000-0000-0000C8010000}"/>
    <cellStyle name="20 % - Akzent4 3 9 4" xfId="48311" xr:uid="{00000000-0005-0000-0000-0000C8010000}"/>
    <cellStyle name="20 % - Akzent4 4" xfId="1176" xr:uid="{00000000-0005-0000-0000-0000E0010000}"/>
    <cellStyle name="20 % - Akzent4 4 10" xfId="11260" xr:uid="{00000000-0005-0000-0000-0000E0010000}"/>
    <cellStyle name="20 % - Akzent4 4 10 2" xfId="24711" xr:uid="{00000000-0005-0000-0000-0000E0010000}"/>
    <cellStyle name="20 % - Akzent4 4 10 3" xfId="38195" xr:uid="{00000000-0005-0000-0000-0000E0010000}"/>
    <cellStyle name="20 % - Akzent4 4 10 4" xfId="51686" xr:uid="{00000000-0005-0000-0000-0000E0010000}"/>
    <cellStyle name="20 % - Akzent4 4 11" xfId="14641" xr:uid="{00000000-0005-0000-0000-0000E0010000}"/>
    <cellStyle name="20 % - Akzent4 4 12" xfId="28124" xr:uid="{00000000-0005-0000-0000-0000E0010000}"/>
    <cellStyle name="20 % - Akzent4 4 13" xfId="41615" xr:uid="{00000000-0005-0000-0000-0000E0010000}"/>
    <cellStyle name="20 % - Akzent4 4 2" xfId="1270" xr:uid="{00000000-0005-0000-0000-0000E1010000}"/>
    <cellStyle name="20 % - Akzent4 4 2 10" xfId="14743" xr:uid="{00000000-0005-0000-0000-0000E1010000}"/>
    <cellStyle name="20 % - Akzent4 4 2 11" xfId="28226" xr:uid="{00000000-0005-0000-0000-0000E1010000}"/>
    <cellStyle name="20 % - Akzent4 4 2 12" xfId="41717" xr:uid="{00000000-0005-0000-0000-0000E1010000}"/>
    <cellStyle name="20 % - Akzent4 4 2 2" xfId="1508" xr:uid="{00000000-0005-0000-0000-0000E2010000}"/>
    <cellStyle name="20 % - Akzent4 4 2 2 10" xfId="28476" xr:uid="{00000000-0005-0000-0000-0000E2010000}"/>
    <cellStyle name="20 % - Akzent4 4 2 2 11" xfId="41967" xr:uid="{00000000-0005-0000-0000-0000E2010000}"/>
    <cellStyle name="20 % - Akzent4 4 2 2 2" xfId="2084" xr:uid="{00000000-0005-0000-0000-0000E3010000}"/>
    <cellStyle name="20 % - Akzent4 4 2 2 2 2" xfId="3225" xr:uid="{00000000-0005-0000-0000-0000E4010000}"/>
    <cellStyle name="20 % - Akzent4 4 2 2 2 2 2" xfId="6586" xr:uid="{00000000-0005-0000-0000-0000E4010000}"/>
    <cellStyle name="20 % - Akzent4 4 2 2 2 2 2 2" xfId="20037" xr:uid="{00000000-0005-0000-0000-0000E4010000}"/>
    <cellStyle name="20 % - Akzent4 4 2 2 2 2 2 3" xfId="33521" xr:uid="{00000000-0005-0000-0000-0000E4010000}"/>
    <cellStyle name="20 % - Akzent4 4 2 2 2 2 2 4" xfId="47012" xr:uid="{00000000-0005-0000-0000-0000E4010000}"/>
    <cellStyle name="20 % - Akzent4 4 2 2 2 2 3" xfId="9942" xr:uid="{00000000-0005-0000-0000-0000E4010000}"/>
    <cellStyle name="20 % - Akzent4 4 2 2 2 2 3 2" xfId="23393" xr:uid="{00000000-0005-0000-0000-0000E4010000}"/>
    <cellStyle name="20 % - Akzent4 4 2 2 2 2 3 3" xfId="36877" xr:uid="{00000000-0005-0000-0000-0000E4010000}"/>
    <cellStyle name="20 % - Akzent4 4 2 2 2 2 3 4" xfId="50368" xr:uid="{00000000-0005-0000-0000-0000E4010000}"/>
    <cellStyle name="20 % - Akzent4 4 2 2 2 2 4" xfId="13298" xr:uid="{00000000-0005-0000-0000-0000E4010000}"/>
    <cellStyle name="20 % - Akzent4 4 2 2 2 2 4 2" xfId="26749" xr:uid="{00000000-0005-0000-0000-0000E4010000}"/>
    <cellStyle name="20 % - Akzent4 4 2 2 2 2 4 3" xfId="40233" xr:uid="{00000000-0005-0000-0000-0000E4010000}"/>
    <cellStyle name="20 % - Akzent4 4 2 2 2 2 4 4" xfId="53724" xr:uid="{00000000-0005-0000-0000-0000E4010000}"/>
    <cellStyle name="20 % - Akzent4 4 2 2 2 2 5" xfId="16680" xr:uid="{00000000-0005-0000-0000-0000E4010000}"/>
    <cellStyle name="20 % - Akzent4 4 2 2 2 2 6" xfId="30164" xr:uid="{00000000-0005-0000-0000-0000E4010000}"/>
    <cellStyle name="20 % - Akzent4 4 2 2 2 2 7" xfId="43655" xr:uid="{00000000-0005-0000-0000-0000E4010000}"/>
    <cellStyle name="20 % - Akzent4 4 2 2 2 3" xfId="5459" xr:uid="{00000000-0005-0000-0000-0000E3010000}"/>
    <cellStyle name="20 % - Akzent4 4 2 2 2 3 2" xfId="18910" xr:uid="{00000000-0005-0000-0000-0000E3010000}"/>
    <cellStyle name="20 % - Akzent4 4 2 2 2 3 3" xfId="32394" xr:uid="{00000000-0005-0000-0000-0000E3010000}"/>
    <cellStyle name="20 % - Akzent4 4 2 2 2 3 4" xfId="45885" xr:uid="{00000000-0005-0000-0000-0000E3010000}"/>
    <cellStyle name="20 % - Akzent4 4 2 2 2 4" xfId="8815" xr:uid="{00000000-0005-0000-0000-0000E3010000}"/>
    <cellStyle name="20 % - Akzent4 4 2 2 2 4 2" xfId="22266" xr:uid="{00000000-0005-0000-0000-0000E3010000}"/>
    <cellStyle name="20 % - Akzent4 4 2 2 2 4 3" xfId="35750" xr:uid="{00000000-0005-0000-0000-0000E3010000}"/>
    <cellStyle name="20 % - Akzent4 4 2 2 2 4 4" xfId="49241" xr:uid="{00000000-0005-0000-0000-0000E3010000}"/>
    <cellStyle name="20 % - Akzent4 4 2 2 2 5" xfId="12171" xr:uid="{00000000-0005-0000-0000-0000E3010000}"/>
    <cellStyle name="20 % - Akzent4 4 2 2 2 5 2" xfId="25622" xr:uid="{00000000-0005-0000-0000-0000E3010000}"/>
    <cellStyle name="20 % - Akzent4 4 2 2 2 5 3" xfId="39106" xr:uid="{00000000-0005-0000-0000-0000E3010000}"/>
    <cellStyle name="20 % - Akzent4 4 2 2 2 5 4" xfId="52597" xr:uid="{00000000-0005-0000-0000-0000E3010000}"/>
    <cellStyle name="20 % - Akzent4 4 2 2 2 6" xfId="15553" xr:uid="{00000000-0005-0000-0000-0000E3010000}"/>
    <cellStyle name="20 % - Akzent4 4 2 2 2 7" xfId="29037" xr:uid="{00000000-0005-0000-0000-0000E3010000}"/>
    <cellStyle name="20 % - Akzent4 4 2 2 2 8" xfId="42528" xr:uid="{00000000-0005-0000-0000-0000E3010000}"/>
    <cellStyle name="20 % - Akzent4 4 2 2 3" xfId="2665" xr:uid="{00000000-0005-0000-0000-0000E5010000}"/>
    <cellStyle name="20 % - Akzent4 4 2 2 3 2" xfId="6026" xr:uid="{00000000-0005-0000-0000-0000E5010000}"/>
    <cellStyle name="20 % - Akzent4 4 2 2 3 2 2" xfId="19477" xr:uid="{00000000-0005-0000-0000-0000E5010000}"/>
    <cellStyle name="20 % - Akzent4 4 2 2 3 2 3" xfId="32961" xr:uid="{00000000-0005-0000-0000-0000E5010000}"/>
    <cellStyle name="20 % - Akzent4 4 2 2 3 2 4" xfId="46452" xr:uid="{00000000-0005-0000-0000-0000E5010000}"/>
    <cellStyle name="20 % - Akzent4 4 2 2 3 3" xfId="9382" xr:uid="{00000000-0005-0000-0000-0000E5010000}"/>
    <cellStyle name="20 % - Akzent4 4 2 2 3 3 2" xfId="22833" xr:uid="{00000000-0005-0000-0000-0000E5010000}"/>
    <cellStyle name="20 % - Akzent4 4 2 2 3 3 3" xfId="36317" xr:uid="{00000000-0005-0000-0000-0000E5010000}"/>
    <cellStyle name="20 % - Akzent4 4 2 2 3 3 4" xfId="49808" xr:uid="{00000000-0005-0000-0000-0000E5010000}"/>
    <cellStyle name="20 % - Akzent4 4 2 2 3 4" xfId="12738" xr:uid="{00000000-0005-0000-0000-0000E5010000}"/>
    <cellStyle name="20 % - Akzent4 4 2 2 3 4 2" xfId="26189" xr:uid="{00000000-0005-0000-0000-0000E5010000}"/>
    <cellStyle name="20 % - Akzent4 4 2 2 3 4 3" xfId="39673" xr:uid="{00000000-0005-0000-0000-0000E5010000}"/>
    <cellStyle name="20 % - Akzent4 4 2 2 3 4 4" xfId="53164" xr:uid="{00000000-0005-0000-0000-0000E5010000}"/>
    <cellStyle name="20 % - Akzent4 4 2 2 3 5" xfId="16120" xr:uid="{00000000-0005-0000-0000-0000E5010000}"/>
    <cellStyle name="20 % - Akzent4 4 2 2 3 6" xfId="29604" xr:uid="{00000000-0005-0000-0000-0000E5010000}"/>
    <cellStyle name="20 % - Akzent4 4 2 2 3 7" xfId="43095" xr:uid="{00000000-0005-0000-0000-0000E5010000}"/>
    <cellStyle name="20 % - Akzent4 4 2 2 4" xfId="3770" xr:uid="{00000000-0005-0000-0000-0000E6010000}"/>
    <cellStyle name="20 % - Akzent4 4 2 2 4 2" xfId="7131" xr:uid="{00000000-0005-0000-0000-0000E6010000}"/>
    <cellStyle name="20 % - Akzent4 4 2 2 4 2 2" xfId="20582" xr:uid="{00000000-0005-0000-0000-0000E6010000}"/>
    <cellStyle name="20 % - Akzent4 4 2 2 4 2 3" xfId="34066" xr:uid="{00000000-0005-0000-0000-0000E6010000}"/>
    <cellStyle name="20 % - Akzent4 4 2 2 4 2 4" xfId="47557" xr:uid="{00000000-0005-0000-0000-0000E6010000}"/>
    <cellStyle name="20 % - Akzent4 4 2 2 4 3" xfId="10487" xr:uid="{00000000-0005-0000-0000-0000E6010000}"/>
    <cellStyle name="20 % - Akzent4 4 2 2 4 3 2" xfId="23938" xr:uid="{00000000-0005-0000-0000-0000E6010000}"/>
    <cellStyle name="20 % - Akzent4 4 2 2 4 3 3" xfId="37422" xr:uid="{00000000-0005-0000-0000-0000E6010000}"/>
    <cellStyle name="20 % - Akzent4 4 2 2 4 3 4" xfId="50913" xr:uid="{00000000-0005-0000-0000-0000E6010000}"/>
    <cellStyle name="20 % - Akzent4 4 2 2 4 4" xfId="13843" xr:uid="{00000000-0005-0000-0000-0000E6010000}"/>
    <cellStyle name="20 % - Akzent4 4 2 2 4 4 2" xfId="27294" xr:uid="{00000000-0005-0000-0000-0000E6010000}"/>
    <cellStyle name="20 % - Akzent4 4 2 2 4 4 3" xfId="40778" xr:uid="{00000000-0005-0000-0000-0000E6010000}"/>
    <cellStyle name="20 % - Akzent4 4 2 2 4 4 4" xfId="54269" xr:uid="{00000000-0005-0000-0000-0000E6010000}"/>
    <cellStyle name="20 % - Akzent4 4 2 2 4 5" xfId="17225" xr:uid="{00000000-0005-0000-0000-0000E6010000}"/>
    <cellStyle name="20 % - Akzent4 4 2 2 4 6" xfId="30709" xr:uid="{00000000-0005-0000-0000-0000E6010000}"/>
    <cellStyle name="20 % - Akzent4 4 2 2 4 7" xfId="44200" xr:uid="{00000000-0005-0000-0000-0000E6010000}"/>
    <cellStyle name="20 % - Akzent4 4 2 2 5" xfId="4350" xr:uid="{00000000-0005-0000-0000-0000E7010000}"/>
    <cellStyle name="20 % - Akzent4 4 2 2 5 2" xfId="7707" xr:uid="{00000000-0005-0000-0000-0000E7010000}"/>
    <cellStyle name="20 % - Akzent4 4 2 2 5 2 2" xfId="21158" xr:uid="{00000000-0005-0000-0000-0000E7010000}"/>
    <cellStyle name="20 % - Akzent4 4 2 2 5 2 3" xfId="34642" xr:uid="{00000000-0005-0000-0000-0000E7010000}"/>
    <cellStyle name="20 % - Akzent4 4 2 2 5 2 4" xfId="48133" xr:uid="{00000000-0005-0000-0000-0000E7010000}"/>
    <cellStyle name="20 % - Akzent4 4 2 2 5 3" xfId="11063" xr:uid="{00000000-0005-0000-0000-0000E7010000}"/>
    <cellStyle name="20 % - Akzent4 4 2 2 5 3 2" xfId="24514" xr:uid="{00000000-0005-0000-0000-0000E7010000}"/>
    <cellStyle name="20 % - Akzent4 4 2 2 5 3 3" xfId="37998" xr:uid="{00000000-0005-0000-0000-0000E7010000}"/>
    <cellStyle name="20 % - Akzent4 4 2 2 5 3 4" xfId="51489" xr:uid="{00000000-0005-0000-0000-0000E7010000}"/>
    <cellStyle name="20 % - Akzent4 4 2 2 5 4" xfId="14419" xr:uid="{00000000-0005-0000-0000-0000E7010000}"/>
    <cellStyle name="20 % - Akzent4 4 2 2 5 4 2" xfId="27870" xr:uid="{00000000-0005-0000-0000-0000E7010000}"/>
    <cellStyle name="20 % - Akzent4 4 2 2 5 4 3" xfId="41354" xr:uid="{00000000-0005-0000-0000-0000E7010000}"/>
    <cellStyle name="20 % - Akzent4 4 2 2 5 4 4" xfId="54845" xr:uid="{00000000-0005-0000-0000-0000E7010000}"/>
    <cellStyle name="20 % - Akzent4 4 2 2 5 5" xfId="17801" xr:uid="{00000000-0005-0000-0000-0000E7010000}"/>
    <cellStyle name="20 % - Akzent4 4 2 2 5 6" xfId="31285" xr:uid="{00000000-0005-0000-0000-0000E7010000}"/>
    <cellStyle name="20 % - Akzent4 4 2 2 5 7" xfId="44776" xr:uid="{00000000-0005-0000-0000-0000E7010000}"/>
    <cellStyle name="20 % - Akzent4 4 2 2 6" xfId="4900" xr:uid="{00000000-0005-0000-0000-0000E2010000}"/>
    <cellStyle name="20 % - Akzent4 4 2 2 6 2" xfId="18351" xr:uid="{00000000-0005-0000-0000-0000E2010000}"/>
    <cellStyle name="20 % - Akzent4 4 2 2 6 3" xfId="31835" xr:uid="{00000000-0005-0000-0000-0000E2010000}"/>
    <cellStyle name="20 % - Akzent4 4 2 2 6 4" xfId="45326" xr:uid="{00000000-0005-0000-0000-0000E2010000}"/>
    <cellStyle name="20 % - Akzent4 4 2 2 7" xfId="8256" xr:uid="{00000000-0005-0000-0000-0000E2010000}"/>
    <cellStyle name="20 % - Akzent4 4 2 2 7 2" xfId="21707" xr:uid="{00000000-0005-0000-0000-0000E2010000}"/>
    <cellStyle name="20 % - Akzent4 4 2 2 7 3" xfId="35191" xr:uid="{00000000-0005-0000-0000-0000E2010000}"/>
    <cellStyle name="20 % - Akzent4 4 2 2 7 4" xfId="48682" xr:uid="{00000000-0005-0000-0000-0000E2010000}"/>
    <cellStyle name="20 % - Akzent4 4 2 2 8" xfId="11612" xr:uid="{00000000-0005-0000-0000-0000E2010000}"/>
    <cellStyle name="20 % - Akzent4 4 2 2 8 2" xfId="25063" xr:uid="{00000000-0005-0000-0000-0000E2010000}"/>
    <cellStyle name="20 % - Akzent4 4 2 2 8 3" xfId="38547" xr:uid="{00000000-0005-0000-0000-0000E2010000}"/>
    <cellStyle name="20 % - Akzent4 4 2 2 8 4" xfId="52038" xr:uid="{00000000-0005-0000-0000-0000E2010000}"/>
    <cellStyle name="20 % - Akzent4 4 2 2 9" xfId="14993" xr:uid="{00000000-0005-0000-0000-0000E2010000}"/>
    <cellStyle name="20 % - Akzent4 4 2 3" xfId="1835" xr:uid="{00000000-0005-0000-0000-0000E8010000}"/>
    <cellStyle name="20 % - Akzent4 4 2 3 2" xfId="2975" xr:uid="{00000000-0005-0000-0000-0000E9010000}"/>
    <cellStyle name="20 % - Akzent4 4 2 3 2 2" xfId="6336" xr:uid="{00000000-0005-0000-0000-0000E9010000}"/>
    <cellStyle name="20 % - Akzent4 4 2 3 2 2 2" xfId="19787" xr:uid="{00000000-0005-0000-0000-0000E9010000}"/>
    <cellStyle name="20 % - Akzent4 4 2 3 2 2 3" xfId="33271" xr:uid="{00000000-0005-0000-0000-0000E9010000}"/>
    <cellStyle name="20 % - Akzent4 4 2 3 2 2 4" xfId="46762" xr:uid="{00000000-0005-0000-0000-0000E9010000}"/>
    <cellStyle name="20 % - Akzent4 4 2 3 2 3" xfId="9692" xr:uid="{00000000-0005-0000-0000-0000E9010000}"/>
    <cellStyle name="20 % - Akzent4 4 2 3 2 3 2" xfId="23143" xr:uid="{00000000-0005-0000-0000-0000E9010000}"/>
    <cellStyle name="20 % - Akzent4 4 2 3 2 3 3" xfId="36627" xr:uid="{00000000-0005-0000-0000-0000E9010000}"/>
    <cellStyle name="20 % - Akzent4 4 2 3 2 3 4" xfId="50118" xr:uid="{00000000-0005-0000-0000-0000E9010000}"/>
    <cellStyle name="20 % - Akzent4 4 2 3 2 4" xfId="13048" xr:uid="{00000000-0005-0000-0000-0000E9010000}"/>
    <cellStyle name="20 % - Akzent4 4 2 3 2 4 2" xfId="26499" xr:uid="{00000000-0005-0000-0000-0000E9010000}"/>
    <cellStyle name="20 % - Akzent4 4 2 3 2 4 3" xfId="39983" xr:uid="{00000000-0005-0000-0000-0000E9010000}"/>
    <cellStyle name="20 % - Akzent4 4 2 3 2 4 4" xfId="53474" xr:uid="{00000000-0005-0000-0000-0000E9010000}"/>
    <cellStyle name="20 % - Akzent4 4 2 3 2 5" xfId="16430" xr:uid="{00000000-0005-0000-0000-0000E9010000}"/>
    <cellStyle name="20 % - Akzent4 4 2 3 2 6" xfId="29914" xr:uid="{00000000-0005-0000-0000-0000E9010000}"/>
    <cellStyle name="20 % - Akzent4 4 2 3 2 7" xfId="43405" xr:uid="{00000000-0005-0000-0000-0000E9010000}"/>
    <cellStyle name="20 % - Akzent4 4 2 3 3" xfId="5209" xr:uid="{00000000-0005-0000-0000-0000E8010000}"/>
    <cellStyle name="20 % - Akzent4 4 2 3 3 2" xfId="18660" xr:uid="{00000000-0005-0000-0000-0000E8010000}"/>
    <cellStyle name="20 % - Akzent4 4 2 3 3 3" xfId="32144" xr:uid="{00000000-0005-0000-0000-0000E8010000}"/>
    <cellStyle name="20 % - Akzent4 4 2 3 3 4" xfId="45635" xr:uid="{00000000-0005-0000-0000-0000E8010000}"/>
    <cellStyle name="20 % - Akzent4 4 2 3 4" xfId="8565" xr:uid="{00000000-0005-0000-0000-0000E8010000}"/>
    <cellStyle name="20 % - Akzent4 4 2 3 4 2" xfId="22016" xr:uid="{00000000-0005-0000-0000-0000E8010000}"/>
    <cellStyle name="20 % - Akzent4 4 2 3 4 3" xfId="35500" xr:uid="{00000000-0005-0000-0000-0000E8010000}"/>
    <cellStyle name="20 % - Akzent4 4 2 3 4 4" xfId="48991" xr:uid="{00000000-0005-0000-0000-0000E8010000}"/>
    <cellStyle name="20 % - Akzent4 4 2 3 5" xfId="11921" xr:uid="{00000000-0005-0000-0000-0000E8010000}"/>
    <cellStyle name="20 % - Akzent4 4 2 3 5 2" xfId="25372" xr:uid="{00000000-0005-0000-0000-0000E8010000}"/>
    <cellStyle name="20 % - Akzent4 4 2 3 5 3" xfId="38856" xr:uid="{00000000-0005-0000-0000-0000E8010000}"/>
    <cellStyle name="20 % - Akzent4 4 2 3 5 4" xfId="52347" xr:uid="{00000000-0005-0000-0000-0000E8010000}"/>
    <cellStyle name="20 % - Akzent4 4 2 3 6" xfId="15303" xr:uid="{00000000-0005-0000-0000-0000E8010000}"/>
    <cellStyle name="20 % - Akzent4 4 2 3 7" xfId="28787" xr:uid="{00000000-0005-0000-0000-0000E8010000}"/>
    <cellStyle name="20 % - Akzent4 4 2 3 8" xfId="42278" xr:uid="{00000000-0005-0000-0000-0000E8010000}"/>
    <cellStyle name="20 % - Akzent4 4 2 4" xfId="2414" xr:uid="{00000000-0005-0000-0000-0000EA010000}"/>
    <cellStyle name="20 % - Akzent4 4 2 4 2" xfId="5776" xr:uid="{00000000-0005-0000-0000-0000EA010000}"/>
    <cellStyle name="20 % - Akzent4 4 2 4 2 2" xfId="19227" xr:uid="{00000000-0005-0000-0000-0000EA010000}"/>
    <cellStyle name="20 % - Akzent4 4 2 4 2 3" xfId="32711" xr:uid="{00000000-0005-0000-0000-0000EA010000}"/>
    <cellStyle name="20 % - Akzent4 4 2 4 2 4" xfId="46202" xr:uid="{00000000-0005-0000-0000-0000EA010000}"/>
    <cellStyle name="20 % - Akzent4 4 2 4 3" xfId="9132" xr:uid="{00000000-0005-0000-0000-0000EA010000}"/>
    <cellStyle name="20 % - Akzent4 4 2 4 3 2" xfId="22583" xr:uid="{00000000-0005-0000-0000-0000EA010000}"/>
    <cellStyle name="20 % - Akzent4 4 2 4 3 3" xfId="36067" xr:uid="{00000000-0005-0000-0000-0000EA010000}"/>
    <cellStyle name="20 % - Akzent4 4 2 4 3 4" xfId="49558" xr:uid="{00000000-0005-0000-0000-0000EA010000}"/>
    <cellStyle name="20 % - Akzent4 4 2 4 4" xfId="12488" xr:uid="{00000000-0005-0000-0000-0000EA010000}"/>
    <cellStyle name="20 % - Akzent4 4 2 4 4 2" xfId="25939" xr:uid="{00000000-0005-0000-0000-0000EA010000}"/>
    <cellStyle name="20 % - Akzent4 4 2 4 4 3" xfId="39423" xr:uid="{00000000-0005-0000-0000-0000EA010000}"/>
    <cellStyle name="20 % - Akzent4 4 2 4 4 4" xfId="52914" xr:uid="{00000000-0005-0000-0000-0000EA010000}"/>
    <cellStyle name="20 % - Akzent4 4 2 4 5" xfId="15870" xr:uid="{00000000-0005-0000-0000-0000EA010000}"/>
    <cellStyle name="20 % - Akzent4 4 2 4 6" xfId="29354" xr:uid="{00000000-0005-0000-0000-0000EA010000}"/>
    <cellStyle name="20 % - Akzent4 4 2 4 7" xfId="42845" xr:uid="{00000000-0005-0000-0000-0000EA010000}"/>
    <cellStyle name="20 % - Akzent4 4 2 5" xfId="3520" xr:uid="{00000000-0005-0000-0000-0000EB010000}"/>
    <cellStyle name="20 % - Akzent4 4 2 5 2" xfId="6881" xr:uid="{00000000-0005-0000-0000-0000EB010000}"/>
    <cellStyle name="20 % - Akzent4 4 2 5 2 2" xfId="20332" xr:uid="{00000000-0005-0000-0000-0000EB010000}"/>
    <cellStyle name="20 % - Akzent4 4 2 5 2 3" xfId="33816" xr:uid="{00000000-0005-0000-0000-0000EB010000}"/>
    <cellStyle name="20 % - Akzent4 4 2 5 2 4" xfId="47307" xr:uid="{00000000-0005-0000-0000-0000EB010000}"/>
    <cellStyle name="20 % - Akzent4 4 2 5 3" xfId="10237" xr:uid="{00000000-0005-0000-0000-0000EB010000}"/>
    <cellStyle name="20 % - Akzent4 4 2 5 3 2" xfId="23688" xr:uid="{00000000-0005-0000-0000-0000EB010000}"/>
    <cellStyle name="20 % - Akzent4 4 2 5 3 3" xfId="37172" xr:uid="{00000000-0005-0000-0000-0000EB010000}"/>
    <cellStyle name="20 % - Akzent4 4 2 5 3 4" xfId="50663" xr:uid="{00000000-0005-0000-0000-0000EB010000}"/>
    <cellStyle name="20 % - Akzent4 4 2 5 4" xfId="13593" xr:uid="{00000000-0005-0000-0000-0000EB010000}"/>
    <cellStyle name="20 % - Akzent4 4 2 5 4 2" xfId="27044" xr:uid="{00000000-0005-0000-0000-0000EB010000}"/>
    <cellStyle name="20 % - Akzent4 4 2 5 4 3" xfId="40528" xr:uid="{00000000-0005-0000-0000-0000EB010000}"/>
    <cellStyle name="20 % - Akzent4 4 2 5 4 4" xfId="54019" xr:uid="{00000000-0005-0000-0000-0000EB010000}"/>
    <cellStyle name="20 % - Akzent4 4 2 5 5" xfId="16975" xr:uid="{00000000-0005-0000-0000-0000EB010000}"/>
    <cellStyle name="20 % - Akzent4 4 2 5 6" xfId="30459" xr:uid="{00000000-0005-0000-0000-0000EB010000}"/>
    <cellStyle name="20 % - Akzent4 4 2 5 7" xfId="43950" xr:uid="{00000000-0005-0000-0000-0000EB010000}"/>
    <cellStyle name="20 % - Akzent4 4 2 6" xfId="4100" xr:uid="{00000000-0005-0000-0000-0000EC010000}"/>
    <cellStyle name="20 % - Akzent4 4 2 6 2" xfId="7457" xr:uid="{00000000-0005-0000-0000-0000EC010000}"/>
    <cellStyle name="20 % - Akzent4 4 2 6 2 2" xfId="20908" xr:uid="{00000000-0005-0000-0000-0000EC010000}"/>
    <cellStyle name="20 % - Akzent4 4 2 6 2 3" xfId="34392" xr:uid="{00000000-0005-0000-0000-0000EC010000}"/>
    <cellStyle name="20 % - Akzent4 4 2 6 2 4" xfId="47883" xr:uid="{00000000-0005-0000-0000-0000EC010000}"/>
    <cellStyle name="20 % - Akzent4 4 2 6 3" xfId="10813" xr:uid="{00000000-0005-0000-0000-0000EC010000}"/>
    <cellStyle name="20 % - Akzent4 4 2 6 3 2" xfId="24264" xr:uid="{00000000-0005-0000-0000-0000EC010000}"/>
    <cellStyle name="20 % - Akzent4 4 2 6 3 3" xfId="37748" xr:uid="{00000000-0005-0000-0000-0000EC010000}"/>
    <cellStyle name="20 % - Akzent4 4 2 6 3 4" xfId="51239" xr:uid="{00000000-0005-0000-0000-0000EC010000}"/>
    <cellStyle name="20 % - Akzent4 4 2 6 4" xfId="14169" xr:uid="{00000000-0005-0000-0000-0000EC010000}"/>
    <cellStyle name="20 % - Akzent4 4 2 6 4 2" xfId="27620" xr:uid="{00000000-0005-0000-0000-0000EC010000}"/>
    <cellStyle name="20 % - Akzent4 4 2 6 4 3" xfId="41104" xr:uid="{00000000-0005-0000-0000-0000EC010000}"/>
    <cellStyle name="20 % - Akzent4 4 2 6 4 4" xfId="54595" xr:uid="{00000000-0005-0000-0000-0000EC010000}"/>
    <cellStyle name="20 % - Akzent4 4 2 6 5" xfId="17551" xr:uid="{00000000-0005-0000-0000-0000EC010000}"/>
    <cellStyle name="20 % - Akzent4 4 2 6 6" xfId="31035" xr:uid="{00000000-0005-0000-0000-0000EC010000}"/>
    <cellStyle name="20 % - Akzent4 4 2 6 7" xfId="44526" xr:uid="{00000000-0005-0000-0000-0000EC010000}"/>
    <cellStyle name="20 % - Akzent4 4 2 7" xfId="4650" xr:uid="{00000000-0005-0000-0000-0000E1010000}"/>
    <cellStyle name="20 % - Akzent4 4 2 7 2" xfId="18101" xr:uid="{00000000-0005-0000-0000-0000E1010000}"/>
    <cellStyle name="20 % - Akzent4 4 2 7 3" xfId="31585" xr:uid="{00000000-0005-0000-0000-0000E1010000}"/>
    <cellStyle name="20 % - Akzent4 4 2 7 4" xfId="45076" xr:uid="{00000000-0005-0000-0000-0000E1010000}"/>
    <cellStyle name="20 % - Akzent4 4 2 8" xfId="8006" xr:uid="{00000000-0005-0000-0000-0000E1010000}"/>
    <cellStyle name="20 % - Akzent4 4 2 8 2" xfId="21457" xr:uid="{00000000-0005-0000-0000-0000E1010000}"/>
    <cellStyle name="20 % - Akzent4 4 2 8 3" xfId="34941" xr:uid="{00000000-0005-0000-0000-0000E1010000}"/>
    <cellStyle name="20 % - Akzent4 4 2 8 4" xfId="48432" xr:uid="{00000000-0005-0000-0000-0000E1010000}"/>
    <cellStyle name="20 % - Akzent4 4 2 9" xfId="11362" xr:uid="{00000000-0005-0000-0000-0000E1010000}"/>
    <cellStyle name="20 % - Akzent4 4 2 9 2" xfId="24813" xr:uid="{00000000-0005-0000-0000-0000E1010000}"/>
    <cellStyle name="20 % - Akzent4 4 2 9 3" xfId="38297" xr:uid="{00000000-0005-0000-0000-0000E1010000}"/>
    <cellStyle name="20 % - Akzent4 4 2 9 4" xfId="51788" xr:uid="{00000000-0005-0000-0000-0000E1010000}"/>
    <cellStyle name="20 % - Akzent4 4 3" xfId="1410" xr:uid="{00000000-0005-0000-0000-0000ED010000}"/>
    <cellStyle name="20 % - Akzent4 4 3 10" xfId="28375" xr:uid="{00000000-0005-0000-0000-0000ED010000}"/>
    <cellStyle name="20 % - Akzent4 4 3 11" xfId="41866" xr:uid="{00000000-0005-0000-0000-0000ED010000}"/>
    <cellStyle name="20 % - Akzent4 4 3 2" xfId="1984" xr:uid="{00000000-0005-0000-0000-0000EE010000}"/>
    <cellStyle name="20 % - Akzent4 4 3 2 2" xfId="3124" xr:uid="{00000000-0005-0000-0000-0000EF010000}"/>
    <cellStyle name="20 % - Akzent4 4 3 2 2 2" xfId="6485" xr:uid="{00000000-0005-0000-0000-0000EF010000}"/>
    <cellStyle name="20 % - Akzent4 4 3 2 2 2 2" xfId="19936" xr:uid="{00000000-0005-0000-0000-0000EF010000}"/>
    <cellStyle name="20 % - Akzent4 4 3 2 2 2 3" xfId="33420" xr:uid="{00000000-0005-0000-0000-0000EF010000}"/>
    <cellStyle name="20 % - Akzent4 4 3 2 2 2 4" xfId="46911" xr:uid="{00000000-0005-0000-0000-0000EF010000}"/>
    <cellStyle name="20 % - Akzent4 4 3 2 2 3" xfId="9841" xr:uid="{00000000-0005-0000-0000-0000EF010000}"/>
    <cellStyle name="20 % - Akzent4 4 3 2 2 3 2" xfId="23292" xr:uid="{00000000-0005-0000-0000-0000EF010000}"/>
    <cellStyle name="20 % - Akzent4 4 3 2 2 3 3" xfId="36776" xr:uid="{00000000-0005-0000-0000-0000EF010000}"/>
    <cellStyle name="20 % - Akzent4 4 3 2 2 3 4" xfId="50267" xr:uid="{00000000-0005-0000-0000-0000EF010000}"/>
    <cellStyle name="20 % - Akzent4 4 3 2 2 4" xfId="13197" xr:uid="{00000000-0005-0000-0000-0000EF010000}"/>
    <cellStyle name="20 % - Akzent4 4 3 2 2 4 2" xfId="26648" xr:uid="{00000000-0005-0000-0000-0000EF010000}"/>
    <cellStyle name="20 % - Akzent4 4 3 2 2 4 3" xfId="40132" xr:uid="{00000000-0005-0000-0000-0000EF010000}"/>
    <cellStyle name="20 % - Akzent4 4 3 2 2 4 4" xfId="53623" xr:uid="{00000000-0005-0000-0000-0000EF010000}"/>
    <cellStyle name="20 % - Akzent4 4 3 2 2 5" xfId="16579" xr:uid="{00000000-0005-0000-0000-0000EF010000}"/>
    <cellStyle name="20 % - Akzent4 4 3 2 2 6" xfId="30063" xr:uid="{00000000-0005-0000-0000-0000EF010000}"/>
    <cellStyle name="20 % - Akzent4 4 3 2 2 7" xfId="43554" xr:uid="{00000000-0005-0000-0000-0000EF010000}"/>
    <cellStyle name="20 % - Akzent4 4 3 2 3" xfId="5358" xr:uid="{00000000-0005-0000-0000-0000EE010000}"/>
    <cellStyle name="20 % - Akzent4 4 3 2 3 2" xfId="18809" xr:uid="{00000000-0005-0000-0000-0000EE010000}"/>
    <cellStyle name="20 % - Akzent4 4 3 2 3 3" xfId="32293" xr:uid="{00000000-0005-0000-0000-0000EE010000}"/>
    <cellStyle name="20 % - Akzent4 4 3 2 3 4" xfId="45784" xr:uid="{00000000-0005-0000-0000-0000EE010000}"/>
    <cellStyle name="20 % - Akzent4 4 3 2 4" xfId="8714" xr:uid="{00000000-0005-0000-0000-0000EE010000}"/>
    <cellStyle name="20 % - Akzent4 4 3 2 4 2" xfId="22165" xr:uid="{00000000-0005-0000-0000-0000EE010000}"/>
    <cellStyle name="20 % - Akzent4 4 3 2 4 3" xfId="35649" xr:uid="{00000000-0005-0000-0000-0000EE010000}"/>
    <cellStyle name="20 % - Akzent4 4 3 2 4 4" xfId="49140" xr:uid="{00000000-0005-0000-0000-0000EE010000}"/>
    <cellStyle name="20 % - Akzent4 4 3 2 5" xfId="12070" xr:uid="{00000000-0005-0000-0000-0000EE010000}"/>
    <cellStyle name="20 % - Akzent4 4 3 2 5 2" xfId="25521" xr:uid="{00000000-0005-0000-0000-0000EE010000}"/>
    <cellStyle name="20 % - Akzent4 4 3 2 5 3" xfId="39005" xr:uid="{00000000-0005-0000-0000-0000EE010000}"/>
    <cellStyle name="20 % - Akzent4 4 3 2 5 4" xfId="52496" xr:uid="{00000000-0005-0000-0000-0000EE010000}"/>
    <cellStyle name="20 % - Akzent4 4 3 2 6" xfId="15452" xr:uid="{00000000-0005-0000-0000-0000EE010000}"/>
    <cellStyle name="20 % - Akzent4 4 3 2 7" xfId="28936" xr:uid="{00000000-0005-0000-0000-0000EE010000}"/>
    <cellStyle name="20 % - Akzent4 4 3 2 8" xfId="42427" xr:uid="{00000000-0005-0000-0000-0000EE010000}"/>
    <cellStyle name="20 % - Akzent4 4 3 3" xfId="2564" xr:uid="{00000000-0005-0000-0000-0000F0010000}"/>
    <cellStyle name="20 % - Akzent4 4 3 3 2" xfId="5925" xr:uid="{00000000-0005-0000-0000-0000F0010000}"/>
    <cellStyle name="20 % - Akzent4 4 3 3 2 2" xfId="19376" xr:uid="{00000000-0005-0000-0000-0000F0010000}"/>
    <cellStyle name="20 % - Akzent4 4 3 3 2 3" xfId="32860" xr:uid="{00000000-0005-0000-0000-0000F0010000}"/>
    <cellStyle name="20 % - Akzent4 4 3 3 2 4" xfId="46351" xr:uid="{00000000-0005-0000-0000-0000F0010000}"/>
    <cellStyle name="20 % - Akzent4 4 3 3 3" xfId="9281" xr:uid="{00000000-0005-0000-0000-0000F0010000}"/>
    <cellStyle name="20 % - Akzent4 4 3 3 3 2" xfId="22732" xr:uid="{00000000-0005-0000-0000-0000F0010000}"/>
    <cellStyle name="20 % - Akzent4 4 3 3 3 3" xfId="36216" xr:uid="{00000000-0005-0000-0000-0000F0010000}"/>
    <cellStyle name="20 % - Akzent4 4 3 3 3 4" xfId="49707" xr:uid="{00000000-0005-0000-0000-0000F0010000}"/>
    <cellStyle name="20 % - Akzent4 4 3 3 4" xfId="12637" xr:uid="{00000000-0005-0000-0000-0000F0010000}"/>
    <cellStyle name="20 % - Akzent4 4 3 3 4 2" xfId="26088" xr:uid="{00000000-0005-0000-0000-0000F0010000}"/>
    <cellStyle name="20 % - Akzent4 4 3 3 4 3" xfId="39572" xr:uid="{00000000-0005-0000-0000-0000F0010000}"/>
    <cellStyle name="20 % - Akzent4 4 3 3 4 4" xfId="53063" xr:uid="{00000000-0005-0000-0000-0000F0010000}"/>
    <cellStyle name="20 % - Akzent4 4 3 3 5" xfId="16019" xr:uid="{00000000-0005-0000-0000-0000F0010000}"/>
    <cellStyle name="20 % - Akzent4 4 3 3 6" xfId="29503" xr:uid="{00000000-0005-0000-0000-0000F0010000}"/>
    <cellStyle name="20 % - Akzent4 4 3 3 7" xfId="42994" xr:uid="{00000000-0005-0000-0000-0000F0010000}"/>
    <cellStyle name="20 % - Akzent4 4 3 4" xfId="3669" xr:uid="{00000000-0005-0000-0000-0000F1010000}"/>
    <cellStyle name="20 % - Akzent4 4 3 4 2" xfId="7030" xr:uid="{00000000-0005-0000-0000-0000F1010000}"/>
    <cellStyle name="20 % - Akzent4 4 3 4 2 2" xfId="20481" xr:uid="{00000000-0005-0000-0000-0000F1010000}"/>
    <cellStyle name="20 % - Akzent4 4 3 4 2 3" xfId="33965" xr:uid="{00000000-0005-0000-0000-0000F1010000}"/>
    <cellStyle name="20 % - Akzent4 4 3 4 2 4" xfId="47456" xr:uid="{00000000-0005-0000-0000-0000F1010000}"/>
    <cellStyle name="20 % - Akzent4 4 3 4 3" xfId="10386" xr:uid="{00000000-0005-0000-0000-0000F1010000}"/>
    <cellStyle name="20 % - Akzent4 4 3 4 3 2" xfId="23837" xr:uid="{00000000-0005-0000-0000-0000F1010000}"/>
    <cellStyle name="20 % - Akzent4 4 3 4 3 3" xfId="37321" xr:uid="{00000000-0005-0000-0000-0000F1010000}"/>
    <cellStyle name="20 % - Akzent4 4 3 4 3 4" xfId="50812" xr:uid="{00000000-0005-0000-0000-0000F1010000}"/>
    <cellStyle name="20 % - Akzent4 4 3 4 4" xfId="13742" xr:uid="{00000000-0005-0000-0000-0000F1010000}"/>
    <cellStyle name="20 % - Akzent4 4 3 4 4 2" xfId="27193" xr:uid="{00000000-0005-0000-0000-0000F1010000}"/>
    <cellStyle name="20 % - Akzent4 4 3 4 4 3" xfId="40677" xr:uid="{00000000-0005-0000-0000-0000F1010000}"/>
    <cellStyle name="20 % - Akzent4 4 3 4 4 4" xfId="54168" xr:uid="{00000000-0005-0000-0000-0000F1010000}"/>
    <cellStyle name="20 % - Akzent4 4 3 4 5" xfId="17124" xr:uid="{00000000-0005-0000-0000-0000F1010000}"/>
    <cellStyle name="20 % - Akzent4 4 3 4 6" xfId="30608" xr:uid="{00000000-0005-0000-0000-0000F1010000}"/>
    <cellStyle name="20 % - Akzent4 4 3 4 7" xfId="44099" xr:uid="{00000000-0005-0000-0000-0000F1010000}"/>
    <cellStyle name="20 % - Akzent4 4 3 5" xfId="4249" xr:uid="{00000000-0005-0000-0000-0000F2010000}"/>
    <cellStyle name="20 % - Akzent4 4 3 5 2" xfId="7606" xr:uid="{00000000-0005-0000-0000-0000F2010000}"/>
    <cellStyle name="20 % - Akzent4 4 3 5 2 2" xfId="21057" xr:uid="{00000000-0005-0000-0000-0000F2010000}"/>
    <cellStyle name="20 % - Akzent4 4 3 5 2 3" xfId="34541" xr:uid="{00000000-0005-0000-0000-0000F2010000}"/>
    <cellStyle name="20 % - Akzent4 4 3 5 2 4" xfId="48032" xr:uid="{00000000-0005-0000-0000-0000F2010000}"/>
    <cellStyle name="20 % - Akzent4 4 3 5 3" xfId="10962" xr:uid="{00000000-0005-0000-0000-0000F2010000}"/>
    <cellStyle name="20 % - Akzent4 4 3 5 3 2" xfId="24413" xr:uid="{00000000-0005-0000-0000-0000F2010000}"/>
    <cellStyle name="20 % - Akzent4 4 3 5 3 3" xfId="37897" xr:uid="{00000000-0005-0000-0000-0000F2010000}"/>
    <cellStyle name="20 % - Akzent4 4 3 5 3 4" xfId="51388" xr:uid="{00000000-0005-0000-0000-0000F2010000}"/>
    <cellStyle name="20 % - Akzent4 4 3 5 4" xfId="14318" xr:uid="{00000000-0005-0000-0000-0000F2010000}"/>
    <cellStyle name="20 % - Akzent4 4 3 5 4 2" xfId="27769" xr:uid="{00000000-0005-0000-0000-0000F2010000}"/>
    <cellStyle name="20 % - Akzent4 4 3 5 4 3" xfId="41253" xr:uid="{00000000-0005-0000-0000-0000F2010000}"/>
    <cellStyle name="20 % - Akzent4 4 3 5 4 4" xfId="54744" xr:uid="{00000000-0005-0000-0000-0000F2010000}"/>
    <cellStyle name="20 % - Akzent4 4 3 5 5" xfId="17700" xr:uid="{00000000-0005-0000-0000-0000F2010000}"/>
    <cellStyle name="20 % - Akzent4 4 3 5 6" xfId="31184" xr:uid="{00000000-0005-0000-0000-0000F2010000}"/>
    <cellStyle name="20 % - Akzent4 4 3 5 7" xfId="44675" xr:uid="{00000000-0005-0000-0000-0000F2010000}"/>
    <cellStyle name="20 % - Akzent4 4 3 6" xfId="4799" xr:uid="{00000000-0005-0000-0000-0000ED010000}"/>
    <cellStyle name="20 % - Akzent4 4 3 6 2" xfId="18250" xr:uid="{00000000-0005-0000-0000-0000ED010000}"/>
    <cellStyle name="20 % - Akzent4 4 3 6 3" xfId="31734" xr:uid="{00000000-0005-0000-0000-0000ED010000}"/>
    <cellStyle name="20 % - Akzent4 4 3 6 4" xfId="45225" xr:uid="{00000000-0005-0000-0000-0000ED010000}"/>
    <cellStyle name="20 % - Akzent4 4 3 7" xfId="8155" xr:uid="{00000000-0005-0000-0000-0000ED010000}"/>
    <cellStyle name="20 % - Akzent4 4 3 7 2" xfId="21606" xr:uid="{00000000-0005-0000-0000-0000ED010000}"/>
    <cellStyle name="20 % - Akzent4 4 3 7 3" xfId="35090" xr:uid="{00000000-0005-0000-0000-0000ED010000}"/>
    <cellStyle name="20 % - Akzent4 4 3 7 4" xfId="48581" xr:uid="{00000000-0005-0000-0000-0000ED010000}"/>
    <cellStyle name="20 % - Akzent4 4 3 8" xfId="11511" xr:uid="{00000000-0005-0000-0000-0000ED010000}"/>
    <cellStyle name="20 % - Akzent4 4 3 8 2" xfId="24962" xr:uid="{00000000-0005-0000-0000-0000ED010000}"/>
    <cellStyle name="20 % - Akzent4 4 3 8 3" xfId="38446" xr:uid="{00000000-0005-0000-0000-0000ED010000}"/>
    <cellStyle name="20 % - Akzent4 4 3 8 4" xfId="51937" xr:uid="{00000000-0005-0000-0000-0000ED010000}"/>
    <cellStyle name="20 % - Akzent4 4 3 9" xfId="14892" xr:uid="{00000000-0005-0000-0000-0000ED010000}"/>
    <cellStyle name="20 % - Akzent4 4 4" xfId="1735" xr:uid="{00000000-0005-0000-0000-0000F3010000}"/>
    <cellStyle name="20 % - Akzent4 4 4 2" xfId="2874" xr:uid="{00000000-0005-0000-0000-0000F4010000}"/>
    <cellStyle name="20 % - Akzent4 4 4 2 2" xfId="6235" xr:uid="{00000000-0005-0000-0000-0000F4010000}"/>
    <cellStyle name="20 % - Akzent4 4 4 2 2 2" xfId="19686" xr:uid="{00000000-0005-0000-0000-0000F4010000}"/>
    <cellStyle name="20 % - Akzent4 4 4 2 2 3" xfId="33170" xr:uid="{00000000-0005-0000-0000-0000F4010000}"/>
    <cellStyle name="20 % - Akzent4 4 4 2 2 4" xfId="46661" xr:uid="{00000000-0005-0000-0000-0000F4010000}"/>
    <cellStyle name="20 % - Akzent4 4 4 2 3" xfId="9591" xr:uid="{00000000-0005-0000-0000-0000F4010000}"/>
    <cellStyle name="20 % - Akzent4 4 4 2 3 2" xfId="23042" xr:uid="{00000000-0005-0000-0000-0000F4010000}"/>
    <cellStyle name="20 % - Akzent4 4 4 2 3 3" xfId="36526" xr:uid="{00000000-0005-0000-0000-0000F4010000}"/>
    <cellStyle name="20 % - Akzent4 4 4 2 3 4" xfId="50017" xr:uid="{00000000-0005-0000-0000-0000F4010000}"/>
    <cellStyle name="20 % - Akzent4 4 4 2 4" xfId="12947" xr:uid="{00000000-0005-0000-0000-0000F4010000}"/>
    <cellStyle name="20 % - Akzent4 4 4 2 4 2" xfId="26398" xr:uid="{00000000-0005-0000-0000-0000F4010000}"/>
    <cellStyle name="20 % - Akzent4 4 4 2 4 3" xfId="39882" xr:uid="{00000000-0005-0000-0000-0000F4010000}"/>
    <cellStyle name="20 % - Akzent4 4 4 2 4 4" xfId="53373" xr:uid="{00000000-0005-0000-0000-0000F4010000}"/>
    <cellStyle name="20 % - Akzent4 4 4 2 5" xfId="16329" xr:uid="{00000000-0005-0000-0000-0000F4010000}"/>
    <cellStyle name="20 % - Akzent4 4 4 2 6" xfId="29813" xr:uid="{00000000-0005-0000-0000-0000F4010000}"/>
    <cellStyle name="20 % - Akzent4 4 4 2 7" xfId="43304" xr:uid="{00000000-0005-0000-0000-0000F4010000}"/>
    <cellStyle name="20 % - Akzent4 4 4 3" xfId="5108" xr:uid="{00000000-0005-0000-0000-0000F3010000}"/>
    <cellStyle name="20 % - Akzent4 4 4 3 2" xfId="18559" xr:uid="{00000000-0005-0000-0000-0000F3010000}"/>
    <cellStyle name="20 % - Akzent4 4 4 3 3" xfId="32043" xr:uid="{00000000-0005-0000-0000-0000F3010000}"/>
    <cellStyle name="20 % - Akzent4 4 4 3 4" xfId="45534" xr:uid="{00000000-0005-0000-0000-0000F3010000}"/>
    <cellStyle name="20 % - Akzent4 4 4 4" xfId="8464" xr:uid="{00000000-0005-0000-0000-0000F3010000}"/>
    <cellStyle name="20 % - Akzent4 4 4 4 2" xfId="21915" xr:uid="{00000000-0005-0000-0000-0000F3010000}"/>
    <cellStyle name="20 % - Akzent4 4 4 4 3" xfId="35399" xr:uid="{00000000-0005-0000-0000-0000F3010000}"/>
    <cellStyle name="20 % - Akzent4 4 4 4 4" xfId="48890" xr:uid="{00000000-0005-0000-0000-0000F3010000}"/>
    <cellStyle name="20 % - Akzent4 4 4 5" xfId="11820" xr:uid="{00000000-0005-0000-0000-0000F3010000}"/>
    <cellStyle name="20 % - Akzent4 4 4 5 2" xfId="25271" xr:uid="{00000000-0005-0000-0000-0000F3010000}"/>
    <cellStyle name="20 % - Akzent4 4 4 5 3" xfId="38755" xr:uid="{00000000-0005-0000-0000-0000F3010000}"/>
    <cellStyle name="20 % - Akzent4 4 4 5 4" xfId="52246" xr:uid="{00000000-0005-0000-0000-0000F3010000}"/>
    <cellStyle name="20 % - Akzent4 4 4 6" xfId="15202" xr:uid="{00000000-0005-0000-0000-0000F3010000}"/>
    <cellStyle name="20 % - Akzent4 4 4 7" xfId="28686" xr:uid="{00000000-0005-0000-0000-0000F3010000}"/>
    <cellStyle name="20 % - Akzent4 4 4 8" xfId="42177" xr:uid="{00000000-0005-0000-0000-0000F3010000}"/>
    <cellStyle name="20 % - Akzent4 4 5" xfId="2312" xr:uid="{00000000-0005-0000-0000-0000F5010000}"/>
    <cellStyle name="20 % - Akzent4 4 5 2" xfId="5674" xr:uid="{00000000-0005-0000-0000-0000F5010000}"/>
    <cellStyle name="20 % - Akzent4 4 5 2 2" xfId="19125" xr:uid="{00000000-0005-0000-0000-0000F5010000}"/>
    <cellStyle name="20 % - Akzent4 4 5 2 3" xfId="32609" xr:uid="{00000000-0005-0000-0000-0000F5010000}"/>
    <cellStyle name="20 % - Akzent4 4 5 2 4" xfId="46100" xr:uid="{00000000-0005-0000-0000-0000F5010000}"/>
    <cellStyle name="20 % - Akzent4 4 5 3" xfId="9030" xr:uid="{00000000-0005-0000-0000-0000F5010000}"/>
    <cellStyle name="20 % - Akzent4 4 5 3 2" xfId="22481" xr:uid="{00000000-0005-0000-0000-0000F5010000}"/>
    <cellStyle name="20 % - Akzent4 4 5 3 3" xfId="35965" xr:uid="{00000000-0005-0000-0000-0000F5010000}"/>
    <cellStyle name="20 % - Akzent4 4 5 3 4" xfId="49456" xr:uid="{00000000-0005-0000-0000-0000F5010000}"/>
    <cellStyle name="20 % - Akzent4 4 5 4" xfId="12386" xr:uid="{00000000-0005-0000-0000-0000F5010000}"/>
    <cellStyle name="20 % - Akzent4 4 5 4 2" xfId="25837" xr:uid="{00000000-0005-0000-0000-0000F5010000}"/>
    <cellStyle name="20 % - Akzent4 4 5 4 3" xfId="39321" xr:uid="{00000000-0005-0000-0000-0000F5010000}"/>
    <cellStyle name="20 % - Akzent4 4 5 4 4" xfId="52812" xr:uid="{00000000-0005-0000-0000-0000F5010000}"/>
    <cellStyle name="20 % - Akzent4 4 5 5" xfId="15768" xr:uid="{00000000-0005-0000-0000-0000F5010000}"/>
    <cellStyle name="20 % - Akzent4 4 5 6" xfId="29252" xr:uid="{00000000-0005-0000-0000-0000F5010000}"/>
    <cellStyle name="20 % - Akzent4 4 5 7" xfId="42743" xr:uid="{00000000-0005-0000-0000-0000F5010000}"/>
    <cellStyle name="20 % - Akzent4 4 6" xfId="3418" xr:uid="{00000000-0005-0000-0000-0000F6010000}"/>
    <cellStyle name="20 % - Akzent4 4 6 2" xfId="6779" xr:uid="{00000000-0005-0000-0000-0000F6010000}"/>
    <cellStyle name="20 % - Akzent4 4 6 2 2" xfId="20230" xr:uid="{00000000-0005-0000-0000-0000F6010000}"/>
    <cellStyle name="20 % - Akzent4 4 6 2 3" xfId="33714" xr:uid="{00000000-0005-0000-0000-0000F6010000}"/>
    <cellStyle name="20 % - Akzent4 4 6 2 4" xfId="47205" xr:uid="{00000000-0005-0000-0000-0000F6010000}"/>
    <cellStyle name="20 % - Akzent4 4 6 3" xfId="10135" xr:uid="{00000000-0005-0000-0000-0000F6010000}"/>
    <cellStyle name="20 % - Akzent4 4 6 3 2" xfId="23586" xr:uid="{00000000-0005-0000-0000-0000F6010000}"/>
    <cellStyle name="20 % - Akzent4 4 6 3 3" xfId="37070" xr:uid="{00000000-0005-0000-0000-0000F6010000}"/>
    <cellStyle name="20 % - Akzent4 4 6 3 4" xfId="50561" xr:uid="{00000000-0005-0000-0000-0000F6010000}"/>
    <cellStyle name="20 % - Akzent4 4 6 4" xfId="13491" xr:uid="{00000000-0005-0000-0000-0000F6010000}"/>
    <cellStyle name="20 % - Akzent4 4 6 4 2" xfId="26942" xr:uid="{00000000-0005-0000-0000-0000F6010000}"/>
    <cellStyle name="20 % - Akzent4 4 6 4 3" xfId="40426" xr:uid="{00000000-0005-0000-0000-0000F6010000}"/>
    <cellStyle name="20 % - Akzent4 4 6 4 4" xfId="53917" xr:uid="{00000000-0005-0000-0000-0000F6010000}"/>
    <cellStyle name="20 % - Akzent4 4 6 5" xfId="16873" xr:uid="{00000000-0005-0000-0000-0000F6010000}"/>
    <cellStyle name="20 % - Akzent4 4 6 6" xfId="30357" xr:uid="{00000000-0005-0000-0000-0000F6010000}"/>
    <cellStyle name="20 % - Akzent4 4 6 7" xfId="43848" xr:uid="{00000000-0005-0000-0000-0000F6010000}"/>
    <cellStyle name="20 % - Akzent4 4 7" xfId="3998" xr:uid="{00000000-0005-0000-0000-0000F7010000}"/>
    <cellStyle name="20 % - Akzent4 4 7 2" xfId="7355" xr:uid="{00000000-0005-0000-0000-0000F7010000}"/>
    <cellStyle name="20 % - Akzent4 4 7 2 2" xfId="20806" xr:uid="{00000000-0005-0000-0000-0000F7010000}"/>
    <cellStyle name="20 % - Akzent4 4 7 2 3" xfId="34290" xr:uid="{00000000-0005-0000-0000-0000F7010000}"/>
    <cellStyle name="20 % - Akzent4 4 7 2 4" xfId="47781" xr:uid="{00000000-0005-0000-0000-0000F7010000}"/>
    <cellStyle name="20 % - Akzent4 4 7 3" xfId="10711" xr:uid="{00000000-0005-0000-0000-0000F7010000}"/>
    <cellStyle name="20 % - Akzent4 4 7 3 2" xfId="24162" xr:uid="{00000000-0005-0000-0000-0000F7010000}"/>
    <cellStyle name="20 % - Akzent4 4 7 3 3" xfId="37646" xr:uid="{00000000-0005-0000-0000-0000F7010000}"/>
    <cellStyle name="20 % - Akzent4 4 7 3 4" xfId="51137" xr:uid="{00000000-0005-0000-0000-0000F7010000}"/>
    <cellStyle name="20 % - Akzent4 4 7 4" xfId="14067" xr:uid="{00000000-0005-0000-0000-0000F7010000}"/>
    <cellStyle name="20 % - Akzent4 4 7 4 2" xfId="27518" xr:uid="{00000000-0005-0000-0000-0000F7010000}"/>
    <cellStyle name="20 % - Akzent4 4 7 4 3" xfId="41002" xr:uid="{00000000-0005-0000-0000-0000F7010000}"/>
    <cellStyle name="20 % - Akzent4 4 7 4 4" xfId="54493" xr:uid="{00000000-0005-0000-0000-0000F7010000}"/>
    <cellStyle name="20 % - Akzent4 4 7 5" xfId="17449" xr:uid="{00000000-0005-0000-0000-0000F7010000}"/>
    <cellStyle name="20 % - Akzent4 4 7 6" xfId="30933" xr:uid="{00000000-0005-0000-0000-0000F7010000}"/>
    <cellStyle name="20 % - Akzent4 4 7 7" xfId="44424" xr:uid="{00000000-0005-0000-0000-0000F7010000}"/>
    <cellStyle name="20 % - Akzent4 4 8" xfId="4548" xr:uid="{00000000-0005-0000-0000-0000E0010000}"/>
    <cellStyle name="20 % - Akzent4 4 8 2" xfId="17999" xr:uid="{00000000-0005-0000-0000-0000E0010000}"/>
    <cellStyle name="20 % - Akzent4 4 8 3" xfId="31483" xr:uid="{00000000-0005-0000-0000-0000E0010000}"/>
    <cellStyle name="20 % - Akzent4 4 8 4" xfId="44974" xr:uid="{00000000-0005-0000-0000-0000E0010000}"/>
    <cellStyle name="20 % - Akzent4 4 9" xfId="7904" xr:uid="{00000000-0005-0000-0000-0000E0010000}"/>
    <cellStyle name="20 % - Akzent4 4 9 2" xfId="21355" xr:uid="{00000000-0005-0000-0000-0000E0010000}"/>
    <cellStyle name="20 % - Akzent4 4 9 3" xfId="34839" xr:uid="{00000000-0005-0000-0000-0000E0010000}"/>
    <cellStyle name="20 % - Akzent4 4 9 4" xfId="48330" xr:uid="{00000000-0005-0000-0000-0000E0010000}"/>
    <cellStyle name="20 % - Akzent4 5" xfId="1196" xr:uid="{00000000-0005-0000-0000-0000F8010000}"/>
    <cellStyle name="20 % - Akzent4 5 10" xfId="14659" xr:uid="{00000000-0005-0000-0000-0000F8010000}"/>
    <cellStyle name="20 % - Akzent4 5 11" xfId="28142" xr:uid="{00000000-0005-0000-0000-0000F8010000}"/>
    <cellStyle name="20 % - Akzent4 5 12" xfId="41633" xr:uid="{00000000-0005-0000-0000-0000F8010000}"/>
    <cellStyle name="20 % - Akzent4 5 2" xfId="1427" xr:uid="{00000000-0005-0000-0000-0000F9010000}"/>
    <cellStyle name="20 % - Akzent4 5 2 10" xfId="28392" xr:uid="{00000000-0005-0000-0000-0000F9010000}"/>
    <cellStyle name="20 % - Akzent4 5 2 11" xfId="41883" xr:uid="{00000000-0005-0000-0000-0000F9010000}"/>
    <cellStyle name="20 % - Akzent4 5 2 2" xfId="2001" xr:uid="{00000000-0005-0000-0000-0000FA010000}"/>
    <cellStyle name="20 % - Akzent4 5 2 2 2" xfId="3141" xr:uid="{00000000-0005-0000-0000-0000FB010000}"/>
    <cellStyle name="20 % - Akzent4 5 2 2 2 2" xfId="6502" xr:uid="{00000000-0005-0000-0000-0000FB010000}"/>
    <cellStyle name="20 % - Akzent4 5 2 2 2 2 2" xfId="19953" xr:uid="{00000000-0005-0000-0000-0000FB010000}"/>
    <cellStyle name="20 % - Akzent4 5 2 2 2 2 3" xfId="33437" xr:uid="{00000000-0005-0000-0000-0000FB010000}"/>
    <cellStyle name="20 % - Akzent4 5 2 2 2 2 4" xfId="46928" xr:uid="{00000000-0005-0000-0000-0000FB010000}"/>
    <cellStyle name="20 % - Akzent4 5 2 2 2 3" xfId="9858" xr:uid="{00000000-0005-0000-0000-0000FB010000}"/>
    <cellStyle name="20 % - Akzent4 5 2 2 2 3 2" xfId="23309" xr:uid="{00000000-0005-0000-0000-0000FB010000}"/>
    <cellStyle name="20 % - Akzent4 5 2 2 2 3 3" xfId="36793" xr:uid="{00000000-0005-0000-0000-0000FB010000}"/>
    <cellStyle name="20 % - Akzent4 5 2 2 2 3 4" xfId="50284" xr:uid="{00000000-0005-0000-0000-0000FB010000}"/>
    <cellStyle name="20 % - Akzent4 5 2 2 2 4" xfId="13214" xr:uid="{00000000-0005-0000-0000-0000FB010000}"/>
    <cellStyle name="20 % - Akzent4 5 2 2 2 4 2" xfId="26665" xr:uid="{00000000-0005-0000-0000-0000FB010000}"/>
    <cellStyle name="20 % - Akzent4 5 2 2 2 4 3" xfId="40149" xr:uid="{00000000-0005-0000-0000-0000FB010000}"/>
    <cellStyle name="20 % - Akzent4 5 2 2 2 4 4" xfId="53640" xr:uid="{00000000-0005-0000-0000-0000FB010000}"/>
    <cellStyle name="20 % - Akzent4 5 2 2 2 5" xfId="16596" xr:uid="{00000000-0005-0000-0000-0000FB010000}"/>
    <cellStyle name="20 % - Akzent4 5 2 2 2 6" xfId="30080" xr:uid="{00000000-0005-0000-0000-0000FB010000}"/>
    <cellStyle name="20 % - Akzent4 5 2 2 2 7" xfId="43571" xr:uid="{00000000-0005-0000-0000-0000FB010000}"/>
    <cellStyle name="20 % - Akzent4 5 2 2 3" xfId="5375" xr:uid="{00000000-0005-0000-0000-0000FA010000}"/>
    <cellStyle name="20 % - Akzent4 5 2 2 3 2" xfId="18826" xr:uid="{00000000-0005-0000-0000-0000FA010000}"/>
    <cellStyle name="20 % - Akzent4 5 2 2 3 3" xfId="32310" xr:uid="{00000000-0005-0000-0000-0000FA010000}"/>
    <cellStyle name="20 % - Akzent4 5 2 2 3 4" xfId="45801" xr:uid="{00000000-0005-0000-0000-0000FA010000}"/>
    <cellStyle name="20 % - Akzent4 5 2 2 4" xfId="8731" xr:uid="{00000000-0005-0000-0000-0000FA010000}"/>
    <cellStyle name="20 % - Akzent4 5 2 2 4 2" xfId="22182" xr:uid="{00000000-0005-0000-0000-0000FA010000}"/>
    <cellStyle name="20 % - Akzent4 5 2 2 4 3" xfId="35666" xr:uid="{00000000-0005-0000-0000-0000FA010000}"/>
    <cellStyle name="20 % - Akzent4 5 2 2 4 4" xfId="49157" xr:uid="{00000000-0005-0000-0000-0000FA010000}"/>
    <cellStyle name="20 % - Akzent4 5 2 2 5" xfId="12087" xr:uid="{00000000-0005-0000-0000-0000FA010000}"/>
    <cellStyle name="20 % - Akzent4 5 2 2 5 2" xfId="25538" xr:uid="{00000000-0005-0000-0000-0000FA010000}"/>
    <cellStyle name="20 % - Akzent4 5 2 2 5 3" xfId="39022" xr:uid="{00000000-0005-0000-0000-0000FA010000}"/>
    <cellStyle name="20 % - Akzent4 5 2 2 5 4" xfId="52513" xr:uid="{00000000-0005-0000-0000-0000FA010000}"/>
    <cellStyle name="20 % - Akzent4 5 2 2 6" xfId="15469" xr:uid="{00000000-0005-0000-0000-0000FA010000}"/>
    <cellStyle name="20 % - Akzent4 5 2 2 7" xfId="28953" xr:uid="{00000000-0005-0000-0000-0000FA010000}"/>
    <cellStyle name="20 % - Akzent4 5 2 2 8" xfId="42444" xr:uid="{00000000-0005-0000-0000-0000FA010000}"/>
    <cellStyle name="20 % - Akzent4 5 2 3" xfId="2581" xr:uid="{00000000-0005-0000-0000-0000FC010000}"/>
    <cellStyle name="20 % - Akzent4 5 2 3 2" xfId="5942" xr:uid="{00000000-0005-0000-0000-0000FC010000}"/>
    <cellStyle name="20 % - Akzent4 5 2 3 2 2" xfId="19393" xr:uid="{00000000-0005-0000-0000-0000FC010000}"/>
    <cellStyle name="20 % - Akzent4 5 2 3 2 3" xfId="32877" xr:uid="{00000000-0005-0000-0000-0000FC010000}"/>
    <cellStyle name="20 % - Akzent4 5 2 3 2 4" xfId="46368" xr:uid="{00000000-0005-0000-0000-0000FC010000}"/>
    <cellStyle name="20 % - Akzent4 5 2 3 3" xfId="9298" xr:uid="{00000000-0005-0000-0000-0000FC010000}"/>
    <cellStyle name="20 % - Akzent4 5 2 3 3 2" xfId="22749" xr:uid="{00000000-0005-0000-0000-0000FC010000}"/>
    <cellStyle name="20 % - Akzent4 5 2 3 3 3" xfId="36233" xr:uid="{00000000-0005-0000-0000-0000FC010000}"/>
    <cellStyle name="20 % - Akzent4 5 2 3 3 4" xfId="49724" xr:uid="{00000000-0005-0000-0000-0000FC010000}"/>
    <cellStyle name="20 % - Akzent4 5 2 3 4" xfId="12654" xr:uid="{00000000-0005-0000-0000-0000FC010000}"/>
    <cellStyle name="20 % - Akzent4 5 2 3 4 2" xfId="26105" xr:uid="{00000000-0005-0000-0000-0000FC010000}"/>
    <cellStyle name="20 % - Akzent4 5 2 3 4 3" xfId="39589" xr:uid="{00000000-0005-0000-0000-0000FC010000}"/>
    <cellStyle name="20 % - Akzent4 5 2 3 4 4" xfId="53080" xr:uid="{00000000-0005-0000-0000-0000FC010000}"/>
    <cellStyle name="20 % - Akzent4 5 2 3 5" xfId="16036" xr:uid="{00000000-0005-0000-0000-0000FC010000}"/>
    <cellStyle name="20 % - Akzent4 5 2 3 6" xfId="29520" xr:uid="{00000000-0005-0000-0000-0000FC010000}"/>
    <cellStyle name="20 % - Akzent4 5 2 3 7" xfId="43011" xr:uid="{00000000-0005-0000-0000-0000FC010000}"/>
    <cellStyle name="20 % - Akzent4 5 2 4" xfId="3686" xr:uid="{00000000-0005-0000-0000-0000FD010000}"/>
    <cellStyle name="20 % - Akzent4 5 2 4 2" xfId="7047" xr:uid="{00000000-0005-0000-0000-0000FD010000}"/>
    <cellStyle name="20 % - Akzent4 5 2 4 2 2" xfId="20498" xr:uid="{00000000-0005-0000-0000-0000FD010000}"/>
    <cellStyle name="20 % - Akzent4 5 2 4 2 3" xfId="33982" xr:uid="{00000000-0005-0000-0000-0000FD010000}"/>
    <cellStyle name="20 % - Akzent4 5 2 4 2 4" xfId="47473" xr:uid="{00000000-0005-0000-0000-0000FD010000}"/>
    <cellStyle name="20 % - Akzent4 5 2 4 3" xfId="10403" xr:uid="{00000000-0005-0000-0000-0000FD010000}"/>
    <cellStyle name="20 % - Akzent4 5 2 4 3 2" xfId="23854" xr:uid="{00000000-0005-0000-0000-0000FD010000}"/>
    <cellStyle name="20 % - Akzent4 5 2 4 3 3" xfId="37338" xr:uid="{00000000-0005-0000-0000-0000FD010000}"/>
    <cellStyle name="20 % - Akzent4 5 2 4 3 4" xfId="50829" xr:uid="{00000000-0005-0000-0000-0000FD010000}"/>
    <cellStyle name="20 % - Akzent4 5 2 4 4" xfId="13759" xr:uid="{00000000-0005-0000-0000-0000FD010000}"/>
    <cellStyle name="20 % - Akzent4 5 2 4 4 2" xfId="27210" xr:uid="{00000000-0005-0000-0000-0000FD010000}"/>
    <cellStyle name="20 % - Akzent4 5 2 4 4 3" xfId="40694" xr:uid="{00000000-0005-0000-0000-0000FD010000}"/>
    <cellStyle name="20 % - Akzent4 5 2 4 4 4" xfId="54185" xr:uid="{00000000-0005-0000-0000-0000FD010000}"/>
    <cellStyle name="20 % - Akzent4 5 2 4 5" xfId="17141" xr:uid="{00000000-0005-0000-0000-0000FD010000}"/>
    <cellStyle name="20 % - Akzent4 5 2 4 6" xfId="30625" xr:uid="{00000000-0005-0000-0000-0000FD010000}"/>
    <cellStyle name="20 % - Akzent4 5 2 4 7" xfId="44116" xr:uid="{00000000-0005-0000-0000-0000FD010000}"/>
    <cellStyle name="20 % - Akzent4 5 2 5" xfId="4266" xr:uid="{00000000-0005-0000-0000-0000FE010000}"/>
    <cellStyle name="20 % - Akzent4 5 2 5 2" xfId="7623" xr:uid="{00000000-0005-0000-0000-0000FE010000}"/>
    <cellStyle name="20 % - Akzent4 5 2 5 2 2" xfId="21074" xr:uid="{00000000-0005-0000-0000-0000FE010000}"/>
    <cellStyle name="20 % - Akzent4 5 2 5 2 3" xfId="34558" xr:uid="{00000000-0005-0000-0000-0000FE010000}"/>
    <cellStyle name="20 % - Akzent4 5 2 5 2 4" xfId="48049" xr:uid="{00000000-0005-0000-0000-0000FE010000}"/>
    <cellStyle name="20 % - Akzent4 5 2 5 3" xfId="10979" xr:uid="{00000000-0005-0000-0000-0000FE010000}"/>
    <cellStyle name="20 % - Akzent4 5 2 5 3 2" xfId="24430" xr:uid="{00000000-0005-0000-0000-0000FE010000}"/>
    <cellStyle name="20 % - Akzent4 5 2 5 3 3" xfId="37914" xr:uid="{00000000-0005-0000-0000-0000FE010000}"/>
    <cellStyle name="20 % - Akzent4 5 2 5 3 4" xfId="51405" xr:uid="{00000000-0005-0000-0000-0000FE010000}"/>
    <cellStyle name="20 % - Akzent4 5 2 5 4" xfId="14335" xr:uid="{00000000-0005-0000-0000-0000FE010000}"/>
    <cellStyle name="20 % - Akzent4 5 2 5 4 2" xfId="27786" xr:uid="{00000000-0005-0000-0000-0000FE010000}"/>
    <cellStyle name="20 % - Akzent4 5 2 5 4 3" xfId="41270" xr:uid="{00000000-0005-0000-0000-0000FE010000}"/>
    <cellStyle name="20 % - Akzent4 5 2 5 4 4" xfId="54761" xr:uid="{00000000-0005-0000-0000-0000FE010000}"/>
    <cellStyle name="20 % - Akzent4 5 2 5 5" xfId="17717" xr:uid="{00000000-0005-0000-0000-0000FE010000}"/>
    <cellStyle name="20 % - Akzent4 5 2 5 6" xfId="31201" xr:uid="{00000000-0005-0000-0000-0000FE010000}"/>
    <cellStyle name="20 % - Akzent4 5 2 5 7" xfId="44692" xr:uid="{00000000-0005-0000-0000-0000FE010000}"/>
    <cellStyle name="20 % - Akzent4 5 2 6" xfId="4816" xr:uid="{00000000-0005-0000-0000-0000F9010000}"/>
    <cellStyle name="20 % - Akzent4 5 2 6 2" xfId="18267" xr:uid="{00000000-0005-0000-0000-0000F9010000}"/>
    <cellStyle name="20 % - Akzent4 5 2 6 3" xfId="31751" xr:uid="{00000000-0005-0000-0000-0000F9010000}"/>
    <cellStyle name="20 % - Akzent4 5 2 6 4" xfId="45242" xr:uid="{00000000-0005-0000-0000-0000F9010000}"/>
    <cellStyle name="20 % - Akzent4 5 2 7" xfId="8172" xr:uid="{00000000-0005-0000-0000-0000F9010000}"/>
    <cellStyle name="20 % - Akzent4 5 2 7 2" xfId="21623" xr:uid="{00000000-0005-0000-0000-0000F9010000}"/>
    <cellStyle name="20 % - Akzent4 5 2 7 3" xfId="35107" xr:uid="{00000000-0005-0000-0000-0000F9010000}"/>
    <cellStyle name="20 % - Akzent4 5 2 7 4" xfId="48598" xr:uid="{00000000-0005-0000-0000-0000F9010000}"/>
    <cellStyle name="20 % - Akzent4 5 2 8" xfId="11528" xr:uid="{00000000-0005-0000-0000-0000F9010000}"/>
    <cellStyle name="20 % - Akzent4 5 2 8 2" xfId="24979" xr:uid="{00000000-0005-0000-0000-0000F9010000}"/>
    <cellStyle name="20 % - Akzent4 5 2 8 3" xfId="38463" xr:uid="{00000000-0005-0000-0000-0000F9010000}"/>
    <cellStyle name="20 % - Akzent4 5 2 8 4" xfId="51954" xr:uid="{00000000-0005-0000-0000-0000F9010000}"/>
    <cellStyle name="20 % - Akzent4 5 2 9" xfId="14909" xr:uid="{00000000-0005-0000-0000-0000F9010000}"/>
    <cellStyle name="20 % - Akzent4 5 3" xfId="1752" xr:uid="{00000000-0005-0000-0000-0000FF010000}"/>
    <cellStyle name="20 % - Akzent4 5 3 2" xfId="2891" xr:uid="{00000000-0005-0000-0000-000000020000}"/>
    <cellStyle name="20 % - Akzent4 5 3 2 2" xfId="6252" xr:uid="{00000000-0005-0000-0000-000000020000}"/>
    <cellStyle name="20 % - Akzent4 5 3 2 2 2" xfId="19703" xr:uid="{00000000-0005-0000-0000-000000020000}"/>
    <cellStyle name="20 % - Akzent4 5 3 2 2 3" xfId="33187" xr:uid="{00000000-0005-0000-0000-000000020000}"/>
    <cellStyle name="20 % - Akzent4 5 3 2 2 4" xfId="46678" xr:uid="{00000000-0005-0000-0000-000000020000}"/>
    <cellStyle name="20 % - Akzent4 5 3 2 3" xfId="9608" xr:uid="{00000000-0005-0000-0000-000000020000}"/>
    <cellStyle name="20 % - Akzent4 5 3 2 3 2" xfId="23059" xr:uid="{00000000-0005-0000-0000-000000020000}"/>
    <cellStyle name="20 % - Akzent4 5 3 2 3 3" xfId="36543" xr:uid="{00000000-0005-0000-0000-000000020000}"/>
    <cellStyle name="20 % - Akzent4 5 3 2 3 4" xfId="50034" xr:uid="{00000000-0005-0000-0000-000000020000}"/>
    <cellStyle name="20 % - Akzent4 5 3 2 4" xfId="12964" xr:uid="{00000000-0005-0000-0000-000000020000}"/>
    <cellStyle name="20 % - Akzent4 5 3 2 4 2" xfId="26415" xr:uid="{00000000-0005-0000-0000-000000020000}"/>
    <cellStyle name="20 % - Akzent4 5 3 2 4 3" xfId="39899" xr:uid="{00000000-0005-0000-0000-000000020000}"/>
    <cellStyle name="20 % - Akzent4 5 3 2 4 4" xfId="53390" xr:uid="{00000000-0005-0000-0000-000000020000}"/>
    <cellStyle name="20 % - Akzent4 5 3 2 5" xfId="16346" xr:uid="{00000000-0005-0000-0000-000000020000}"/>
    <cellStyle name="20 % - Akzent4 5 3 2 6" xfId="29830" xr:uid="{00000000-0005-0000-0000-000000020000}"/>
    <cellStyle name="20 % - Akzent4 5 3 2 7" xfId="43321" xr:uid="{00000000-0005-0000-0000-000000020000}"/>
    <cellStyle name="20 % - Akzent4 5 3 3" xfId="5125" xr:uid="{00000000-0005-0000-0000-0000FF010000}"/>
    <cellStyle name="20 % - Akzent4 5 3 3 2" xfId="18576" xr:uid="{00000000-0005-0000-0000-0000FF010000}"/>
    <cellStyle name="20 % - Akzent4 5 3 3 3" xfId="32060" xr:uid="{00000000-0005-0000-0000-0000FF010000}"/>
    <cellStyle name="20 % - Akzent4 5 3 3 4" xfId="45551" xr:uid="{00000000-0005-0000-0000-0000FF010000}"/>
    <cellStyle name="20 % - Akzent4 5 3 4" xfId="8481" xr:uid="{00000000-0005-0000-0000-0000FF010000}"/>
    <cellStyle name="20 % - Akzent4 5 3 4 2" xfId="21932" xr:uid="{00000000-0005-0000-0000-0000FF010000}"/>
    <cellStyle name="20 % - Akzent4 5 3 4 3" xfId="35416" xr:uid="{00000000-0005-0000-0000-0000FF010000}"/>
    <cellStyle name="20 % - Akzent4 5 3 4 4" xfId="48907" xr:uid="{00000000-0005-0000-0000-0000FF010000}"/>
    <cellStyle name="20 % - Akzent4 5 3 5" xfId="11837" xr:uid="{00000000-0005-0000-0000-0000FF010000}"/>
    <cellStyle name="20 % - Akzent4 5 3 5 2" xfId="25288" xr:uid="{00000000-0005-0000-0000-0000FF010000}"/>
    <cellStyle name="20 % - Akzent4 5 3 5 3" xfId="38772" xr:uid="{00000000-0005-0000-0000-0000FF010000}"/>
    <cellStyle name="20 % - Akzent4 5 3 5 4" xfId="52263" xr:uid="{00000000-0005-0000-0000-0000FF010000}"/>
    <cellStyle name="20 % - Akzent4 5 3 6" xfId="15219" xr:uid="{00000000-0005-0000-0000-0000FF010000}"/>
    <cellStyle name="20 % - Akzent4 5 3 7" xfId="28703" xr:uid="{00000000-0005-0000-0000-0000FF010000}"/>
    <cellStyle name="20 % - Akzent4 5 3 8" xfId="42194" xr:uid="{00000000-0005-0000-0000-0000FF010000}"/>
    <cellStyle name="20 % - Akzent4 5 4" xfId="2330" xr:uid="{00000000-0005-0000-0000-000001020000}"/>
    <cellStyle name="20 % - Akzent4 5 4 2" xfId="5692" xr:uid="{00000000-0005-0000-0000-000001020000}"/>
    <cellStyle name="20 % - Akzent4 5 4 2 2" xfId="19143" xr:uid="{00000000-0005-0000-0000-000001020000}"/>
    <cellStyle name="20 % - Akzent4 5 4 2 3" xfId="32627" xr:uid="{00000000-0005-0000-0000-000001020000}"/>
    <cellStyle name="20 % - Akzent4 5 4 2 4" xfId="46118" xr:uid="{00000000-0005-0000-0000-000001020000}"/>
    <cellStyle name="20 % - Akzent4 5 4 3" xfId="9048" xr:uid="{00000000-0005-0000-0000-000001020000}"/>
    <cellStyle name="20 % - Akzent4 5 4 3 2" xfId="22499" xr:uid="{00000000-0005-0000-0000-000001020000}"/>
    <cellStyle name="20 % - Akzent4 5 4 3 3" xfId="35983" xr:uid="{00000000-0005-0000-0000-000001020000}"/>
    <cellStyle name="20 % - Akzent4 5 4 3 4" xfId="49474" xr:uid="{00000000-0005-0000-0000-000001020000}"/>
    <cellStyle name="20 % - Akzent4 5 4 4" xfId="12404" xr:uid="{00000000-0005-0000-0000-000001020000}"/>
    <cellStyle name="20 % - Akzent4 5 4 4 2" xfId="25855" xr:uid="{00000000-0005-0000-0000-000001020000}"/>
    <cellStyle name="20 % - Akzent4 5 4 4 3" xfId="39339" xr:uid="{00000000-0005-0000-0000-000001020000}"/>
    <cellStyle name="20 % - Akzent4 5 4 4 4" xfId="52830" xr:uid="{00000000-0005-0000-0000-000001020000}"/>
    <cellStyle name="20 % - Akzent4 5 4 5" xfId="15786" xr:uid="{00000000-0005-0000-0000-000001020000}"/>
    <cellStyle name="20 % - Akzent4 5 4 6" xfId="29270" xr:uid="{00000000-0005-0000-0000-000001020000}"/>
    <cellStyle name="20 % - Akzent4 5 4 7" xfId="42761" xr:uid="{00000000-0005-0000-0000-000001020000}"/>
    <cellStyle name="20 % - Akzent4 5 5" xfId="3436" xr:uid="{00000000-0005-0000-0000-000002020000}"/>
    <cellStyle name="20 % - Akzent4 5 5 2" xfId="6797" xr:uid="{00000000-0005-0000-0000-000002020000}"/>
    <cellStyle name="20 % - Akzent4 5 5 2 2" xfId="20248" xr:uid="{00000000-0005-0000-0000-000002020000}"/>
    <cellStyle name="20 % - Akzent4 5 5 2 3" xfId="33732" xr:uid="{00000000-0005-0000-0000-000002020000}"/>
    <cellStyle name="20 % - Akzent4 5 5 2 4" xfId="47223" xr:uid="{00000000-0005-0000-0000-000002020000}"/>
    <cellStyle name="20 % - Akzent4 5 5 3" xfId="10153" xr:uid="{00000000-0005-0000-0000-000002020000}"/>
    <cellStyle name="20 % - Akzent4 5 5 3 2" xfId="23604" xr:uid="{00000000-0005-0000-0000-000002020000}"/>
    <cellStyle name="20 % - Akzent4 5 5 3 3" xfId="37088" xr:uid="{00000000-0005-0000-0000-000002020000}"/>
    <cellStyle name="20 % - Akzent4 5 5 3 4" xfId="50579" xr:uid="{00000000-0005-0000-0000-000002020000}"/>
    <cellStyle name="20 % - Akzent4 5 5 4" xfId="13509" xr:uid="{00000000-0005-0000-0000-000002020000}"/>
    <cellStyle name="20 % - Akzent4 5 5 4 2" xfId="26960" xr:uid="{00000000-0005-0000-0000-000002020000}"/>
    <cellStyle name="20 % - Akzent4 5 5 4 3" xfId="40444" xr:uid="{00000000-0005-0000-0000-000002020000}"/>
    <cellStyle name="20 % - Akzent4 5 5 4 4" xfId="53935" xr:uid="{00000000-0005-0000-0000-000002020000}"/>
    <cellStyle name="20 % - Akzent4 5 5 5" xfId="16891" xr:uid="{00000000-0005-0000-0000-000002020000}"/>
    <cellStyle name="20 % - Akzent4 5 5 6" xfId="30375" xr:uid="{00000000-0005-0000-0000-000002020000}"/>
    <cellStyle name="20 % - Akzent4 5 5 7" xfId="43866" xr:uid="{00000000-0005-0000-0000-000002020000}"/>
    <cellStyle name="20 % - Akzent4 5 6" xfId="4016" xr:uid="{00000000-0005-0000-0000-000003020000}"/>
    <cellStyle name="20 % - Akzent4 5 6 2" xfId="7373" xr:uid="{00000000-0005-0000-0000-000003020000}"/>
    <cellStyle name="20 % - Akzent4 5 6 2 2" xfId="20824" xr:uid="{00000000-0005-0000-0000-000003020000}"/>
    <cellStyle name="20 % - Akzent4 5 6 2 3" xfId="34308" xr:uid="{00000000-0005-0000-0000-000003020000}"/>
    <cellStyle name="20 % - Akzent4 5 6 2 4" xfId="47799" xr:uid="{00000000-0005-0000-0000-000003020000}"/>
    <cellStyle name="20 % - Akzent4 5 6 3" xfId="10729" xr:uid="{00000000-0005-0000-0000-000003020000}"/>
    <cellStyle name="20 % - Akzent4 5 6 3 2" xfId="24180" xr:uid="{00000000-0005-0000-0000-000003020000}"/>
    <cellStyle name="20 % - Akzent4 5 6 3 3" xfId="37664" xr:uid="{00000000-0005-0000-0000-000003020000}"/>
    <cellStyle name="20 % - Akzent4 5 6 3 4" xfId="51155" xr:uid="{00000000-0005-0000-0000-000003020000}"/>
    <cellStyle name="20 % - Akzent4 5 6 4" xfId="14085" xr:uid="{00000000-0005-0000-0000-000003020000}"/>
    <cellStyle name="20 % - Akzent4 5 6 4 2" xfId="27536" xr:uid="{00000000-0005-0000-0000-000003020000}"/>
    <cellStyle name="20 % - Akzent4 5 6 4 3" xfId="41020" xr:uid="{00000000-0005-0000-0000-000003020000}"/>
    <cellStyle name="20 % - Akzent4 5 6 4 4" xfId="54511" xr:uid="{00000000-0005-0000-0000-000003020000}"/>
    <cellStyle name="20 % - Akzent4 5 6 5" xfId="17467" xr:uid="{00000000-0005-0000-0000-000003020000}"/>
    <cellStyle name="20 % - Akzent4 5 6 6" xfId="30951" xr:uid="{00000000-0005-0000-0000-000003020000}"/>
    <cellStyle name="20 % - Akzent4 5 6 7" xfId="44442" xr:uid="{00000000-0005-0000-0000-000003020000}"/>
    <cellStyle name="20 % - Akzent4 5 7" xfId="4566" xr:uid="{00000000-0005-0000-0000-0000F8010000}"/>
    <cellStyle name="20 % - Akzent4 5 7 2" xfId="18017" xr:uid="{00000000-0005-0000-0000-0000F8010000}"/>
    <cellStyle name="20 % - Akzent4 5 7 3" xfId="31501" xr:uid="{00000000-0005-0000-0000-0000F8010000}"/>
    <cellStyle name="20 % - Akzent4 5 7 4" xfId="44992" xr:uid="{00000000-0005-0000-0000-0000F8010000}"/>
    <cellStyle name="20 % - Akzent4 5 8" xfId="7922" xr:uid="{00000000-0005-0000-0000-0000F8010000}"/>
    <cellStyle name="20 % - Akzent4 5 8 2" xfId="21373" xr:uid="{00000000-0005-0000-0000-0000F8010000}"/>
    <cellStyle name="20 % - Akzent4 5 8 3" xfId="34857" xr:uid="{00000000-0005-0000-0000-0000F8010000}"/>
    <cellStyle name="20 % - Akzent4 5 8 4" xfId="48348" xr:uid="{00000000-0005-0000-0000-0000F8010000}"/>
    <cellStyle name="20 % - Akzent4 5 9" xfId="11278" xr:uid="{00000000-0005-0000-0000-0000F8010000}"/>
    <cellStyle name="20 % - Akzent4 5 9 2" xfId="24729" xr:uid="{00000000-0005-0000-0000-0000F8010000}"/>
    <cellStyle name="20 % - Akzent4 5 9 3" xfId="38213" xr:uid="{00000000-0005-0000-0000-0000F8010000}"/>
    <cellStyle name="20 % - Akzent4 5 9 4" xfId="51704" xr:uid="{00000000-0005-0000-0000-0000F8010000}"/>
    <cellStyle name="20 % - Akzent4 6" xfId="1287" xr:uid="{00000000-0005-0000-0000-000004020000}"/>
    <cellStyle name="20 % - Akzent4 6 10" xfId="14760" xr:uid="{00000000-0005-0000-0000-000004020000}"/>
    <cellStyle name="20 % - Akzent4 6 11" xfId="28243" xr:uid="{00000000-0005-0000-0000-000004020000}"/>
    <cellStyle name="20 % - Akzent4 6 12" xfId="41734" xr:uid="{00000000-0005-0000-0000-000004020000}"/>
    <cellStyle name="20 % - Akzent4 6 2" xfId="1525" xr:uid="{00000000-0005-0000-0000-000005020000}"/>
    <cellStyle name="20 % - Akzent4 6 2 10" xfId="28493" xr:uid="{00000000-0005-0000-0000-000005020000}"/>
    <cellStyle name="20 % - Akzent4 6 2 11" xfId="41984" xr:uid="{00000000-0005-0000-0000-000005020000}"/>
    <cellStyle name="20 % - Akzent4 6 2 2" xfId="2101" xr:uid="{00000000-0005-0000-0000-000006020000}"/>
    <cellStyle name="20 % - Akzent4 6 2 2 2" xfId="3242" xr:uid="{00000000-0005-0000-0000-000007020000}"/>
    <cellStyle name="20 % - Akzent4 6 2 2 2 2" xfId="6603" xr:uid="{00000000-0005-0000-0000-000007020000}"/>
    <cellStyle name="20 % - Akzent4 6 2 2 2 2 2" xfId="20054" xr:uid="{00000000-0005-0000-0000-000007020000}"/>
    <cellStyle name="20 % - Akzent4 6 2 2 2 2 3" xfId="33538" xr:uid="{00000000-0005-0000-0000-000007020000}"/>
    <cellStyle name="20 % - Akzent4 6 2 2 2 2 4" xfId="47029" xr:uid="{00000000-0005-0000-0000-000007020000}"/>
    <cellStyle name="20 % - Akzent4 6 2 2 2 3" xfId="9959" xr:uid="{00000000-0005-0000-0000-000007020000}"/>
    <cellStyle name="20 % - Akzent4 6 2 2 2 3 2" xfId="23410" xr:uid="{00000000-0005-0000-0000-000007020000}"/>
    <cellStyle name="20 % - Akzent4 6 2 2 2 3 3" xfId="36894" xr:uid="{00000000-0005-0000-0000-000007020000}"/>
    <cellStyle name="20 % - Akzent4 6 2 2 2 3 4" xfId="50385" xr:uid="{00000000-0005-0000-0000-000007020000}"/>
    <cellStyle name="20 % - Akzent4 6 2 2 2 4" xfId="13315" xr:uid="{00000000-0005-0000-0000-000007020000}"/>
    <cellStyle name="20 % - Akzent4 6 2 2 2 4 2" xfId="26766" xr:uid="{00000000-0005-0000-0000-000007020000}"/>
    <cellStyle name="20 % - Akzent4 6 2 2 2 4 3" xfId="40250" xr:uid="{00000000-0005-0000-0000-000007020000}"/>
    <cellStyle name="20 % - Akzent4 6 2 2 2 4 4" xfId="53741" xr:uid="{00000000-0005-0000-0000-000007020000}"/>
    <cellStyle name="20 % - Akzent4 6 2 2 2 5" xfId="16697" xr:uid="{00000000-0005-0000-0000-000007020000}"/>
    <cellStyle name="20 % - Akzent4 6 2 2 2 6" xfId="30181" xr:uid="{00000000-0005-0000-0000-000007020000}"/>
    <cellStyle name="20 % - Akzent4 6 2 2 2 7" xfId="43672" xr:uid="{00000000-0005-0000-0000-000007020000}"/>
    <cellStyle name="20 % - Akzent4 6 2 2 3" xfId="5476" xr:uid="{00000000-0005-0000-0000-000006020000}"/>
    <cellStyle name="20 % - Akzent4 6 2 2 3 2" xfId="18927" xr:uid="{00000000-0005-0000-0000-000006020000}"/>
    <cellStyle name="20 % - Akzent4 6 2 2 3 3" xfId="32411" xr:uid="{00000000-0005-0000-0000-000006020000}"/>
    <cellStyle name="20 % - Akzent4 6 2 2 3 4" xfId="45902" xr:uid="{00000000-0005-0000-0000-000006020000}"/>
    <cellStyle name="20 % - Akzent4 6 2 2 4" xfId="8832" xr:uid="{00000000-0005-0000-0000-000006020000}"/>
    <cellStyle name="20 % - Akzent4 6 2 2 4 2" xfId="22283" xr:uid="{00000000-0005-0000-0000-000006020000}"/>
    <cellStyle name="20 % - Akzent4 6 2 2 4 3" xfId="35767" xr:uid="{00000000-0005-0000-0000-000006020000}"/>
    <cellStyle name="20 % - Akzent4 6 2 2 4 4" xfId="49258" xr:uid="{00000000-0005-0000-0000-000006020000}"/>
    <cellStyle name="20 % - Akzent4 6 2 2 5" xfId="12188" xr:uid="{00000000-0005-0000-0000-000006020000}"/>
    <cellStyle name="20 % - Akzent4 6 2 2 5 2" xfId="25639" xr:uid="{00000000-0005-0000-0000-000006020000}"/>
    <cellStyle name="20 % - Akzent4 6 2 2 5 3" xfId="39123" xr:uid="{00000000-0005-0000-0000-000006020000}"/>
    <cellStyle name="20 % - Akzent4 6 2 2 5 4" xfId="52614" xr:uid="{00000000-0005-0000-0000-000006020000}"/>
    <cellStyle name="20 % - Akzent4 6 2 2 6" xfId="15570" xr:uid="{00000000-0005-0000-0000-000006020000}"/>
    <cellStyle name="20 % - Akzent4 6 2 2 7" xfId="29054" xr:uid="{00000000-0005-0000-0000-000006020000}"/>
    <cellStyle name="20 % - Akzent4 6 2 2 8" xfId="42545" xr:uid="{00000000-0005-0000-0000-000006020000}"/>
    <cellStyle name="20 % - Akzent4 6 2 3" xfId="2682" xr:uid="{00000000-0005-0000-0000-000008020000}"/>
    <cellStyle name="20 % - Akzent4 6 2 3 2" xfId="6043" xr:uid="{00000000-0005-0000-0000-000008020000}"/>
    <cellStyle name="20 % - Akzent4 6 2 3 2 2" xfId="19494" xr:uid="{00000000-0005-0000-0000-000008020000}"/>
    <cellStyle name="20 % - Akzent4 6 2 3 2 3" xfId="32978" xr:uid="{00000000-0005-0000-0000-000008020000}"/>
    <cellStyle name="20 % - Akzent4 6 2 3 2 4" xfId="46469" xr:uid="{00000000-0005-0000-0000-000008020000}"/>
    <cellStyle name="20 % - Akzent4 6 2 3 3" xfId="9399" xr:uid="{00000000-0005-0000-0000-000008020000}"/>
    <cellStyle name="20 % - Akzent4 6 2 3 3 2" xfId="22850" xr:uid="{00000000-0005-0000-0000-000008020000}"/>
    <cellStyle name="20 % - Akzent4 6 2 3 3 3" xfId="36334" xr:uid="{00000000-0005-0000-0000-000008020000}"/>
    <cellStyle name="20 % - Akzent4 6 2 3 3 4" xfId="49825" xr:uid="{00000000-0005-0000-0000-000008020000}"/>
    <cellStyle name="20 % - Akzent4 6 2 3 4" xfId="12755" xr:uid="{00000000-0005-0000-0000-000008020000}"/>
    <cellStyle name="20 % - Akzent4 6 2 3 4 2" xfId="26206" xr:uid="{00000000-0005-0000-0000-000008020000}"/>
    <cellStyle name="20 % - Akzent4 6 2 3 4 3" xfId="39690" xr:uid="{00000000-0005-0000-0000-000008020000}"/>
    <cellStyle name="20 % - Akzent4 6 2 3 4 4" xfId="53181" xr:uid="{00000000-0005-0000-0000-000008020000}"/>
    <cellStyle name="20 % - Akzent4 6 2 3 5" xfId="16137" xr:uid="{00000000-0005-0000-0000-000008020000}"/>
    <cellStyle name="20 % - Akzent4 6 2 3 6" xfId="29621" xr:uid="{00000000-0005-0000-0000-000008020000}"/>
    <cellStyle name="20 % - Akzent4 6 2 3 7" xfId="43112" xr:uid="{00000000-0005-0000-0000-000008020000}"/>
    <cellStyle name="20 % - Akzent4 6 2 4" xfId="3787" xr:uid="{00000000-0005-0000-0000-000009020000}"/>
    <cellStyle name="20 % - Akzent4 6 2 4 2" xfId="7148" xr:uid="{00000000-0005-0000-0000-000009020000}"/>
    <cellStyle name="20 % - Akzent4 6 2 4 2 2" xfId="20599" xr:uid="{00000000-0005-0000-0000-000009020000}"/>
    <cellStyle name="20 % - Akzent4 6 2 4 2 3" xfId="34083" xr:uid="{00000000-0005-0000-0000-000009020000}"/>
    <cellStyle name="20 % - Akzent4 6 2 4 2 4" xfId="47574" xr:uid="{00000000-0005-0000-0000-000009020000}"/>
    <cellStyle name="20 % - Akzent4 6 2 4 3" xfId="10504" xr:uid="{00000000-0005-0000-0000-000009020000}"/>
    <cellStyle name="20 % - Akzent4 6 2 4 3 2" xfId="23955" xr:uid="{00000000-0005-0000-0000-000009020000}"/>
    <cellStyle name="20 % - Akzent4 6 2 4 3 3" xfId="37439" xr:uid="{00000000-0005-0000-0000-000009020000}"/>
    <cellStyle name="20 % - Akzent4 6 2 4 3 4" xfId="50930" xr:uid="{00000000-0005-0000-0000-000009020000}"/>
    <cellStyle name="20 % - Akzent4 6 2 4 4" xfId="13860" xr:uid="{00000000-0005-0000-0000-000009020000}"/>
    <cellStyle name="20 % - Akzent4 6 2 4 4 2" xfId="27311" xr:uid="{00000000-0005-0000-0000-000009020000}"/>
    <cellStyle name="20 % - Akzent4 6 2 4 4 3" xfId="40795" xr:uid="{00000000-0005-0000-0000-000009020000}"/>
    <cellStyle name="20 % - Akzent4 6 2 4 4 4" xfId="54286" xr:uid="{00000000-0005-0000-0000-000009020000}"/>
    <cellStyle name="20 % - Akzent4 6 2 4 5" xfId="17242" xr:uid="{00000000-0005-0000-0000-000009020000}"/>
    <cellStyle name="20 % - Akzent4 6 2 4 6" xfId="30726" xr:uid="{00000000-0005-0000-0000-000009020000}"/>
    <cellStyle name="20 % - Akzent4 6 2 4 7" xfId="44217" xr:uid="{00000000-0005-0000-0000-000009020000}"/>
    <cellStyle name="20 % - Akzent4 6 2 5" xfId="4367" xr:uid="{00000000-0005-0000-0000-00000A020000}"/>
    <cellStyle name="20 % - Akzent4 6 2 5 2" xfId="7724" xr:uid="{00000000-0005-0000-0000-00000A020000}"/>
    <cellStyle name="20 % - Akzent4 6 2 5 2 2" xfId="21175" xr:uid="{00000000-0005-0000-0000-00000A020000}"/>
    <cellStyle name="20 % - Akzent4 6 2 5 2 3" xfId="34659" xr:uid="{00000000-0005-0000-0000-00000A020000}"/>
    <cellStyle name="20 % - Akzent4 6 2 5 2 4" xfId="48150" xr:uid="{00000000-0005-0000-0000-00000A020000}"/>
    <cellStyle name="20 % - Akzent4 6 2 5 3" xfId="11080" xr:uid="{00000000-0005-0000-0000-00000A020000}"/>
    <cellStyle name="20 % - Akzent4 6 2 5 3 2" xfId="24531" xr:uid="{00000000-0005-0000-0000-00000A020000}"/>
    <cellStyle name="20 % - Akzent4 6 2 5 3 3" xfId="38015" xr:uid="{00000000-0005-0000-0000-00000A020000}"/>
    <cellStyle name="20 % - Akzent4 6 2 5 3 4" xfId="51506" xr:uid="{00000000-0005-0000-0000-00000A020000}"/>
    <cellStyle name="20 % - Akzent4 6 2 5 4" xfId="14436" xr:uid="{00000000-0005-0000-0000-00000A020000}"/>
    <cellStyle name="20 % - Akzent4 6 2 5 4 2" xfId="27887" xr:uid="{00000000-0005-0000-0000-00000A020000}"/>
    <cellStyle name="20 % - Akzent4 6 2 5 4 3" xfId="41371" xr:uid="{00000000-0005-0000-0000-00000A020000}"/>
    <cellStyle name="20 % - Akzent4 6 2 5 4 4" xfId="54862" xr:uid="{00000000-0005-0000-0000-00000A020000}"/>
    <cellStyle name="20 % - Akzent4 6 2 5 5" xfId="17818" xr:uid="{00000000-0005-0000-0000-00000A020000}"/>
    <cellStyle name="20 % - Akzent4 6 2 5 6" xfId="31302" xr:uid="{00000000-0005-0000-0000-00000A020000}"/>
    <cellStyle name="20 % - Akzent4 6 2 5 7" xfId="44793" xr:uid="{00000000-0005-0000-0000-00000A020000}"/>
    <cellStyle name="20 % - Akzent4 6 2 6" xfId="4917" xr:uid="{00000000-0005-0000-0000-000005020000}"/>
    <cellStyle name="20 % - Akzent4 6 2 6 2" xfId="18368" xr:uid="{00000000-0005-0000-0000-000005020000}"/>
    <cellStyle name="20 % - Akzent4 6 2 6 3" xfId="31852" xr:uid="{00000000-0005-0000-0000-000005020000}"/>
    <cellStyle name="20 % - Akzent4 6 2 6 4" xfId="45343" xr:uid="{00000000-0005-0000-0000-000005020000}"/>
    <cellStyle name="20 % - Akzent4 6 2 7" xfId="8273" xr:uid="{00000000-0005-0000-0000-000005020000}"/>
    <cellStyle name="20 % - Akzent4 6 2 7 2" xfId="21724" xr:uid="{00000000-0005-0000-0000-000005020000}"/>
    <cellStyle name="20 % - Akzent4 6 2 7 3" xfId="35208" xr:uid="{00000000-0005-0000-0000-000005020000}"/>
    <cellStyle name="20 % - Akzent4 6 2 7 4" xfId="48699" xr:uid="{00000000-0005-0000-0000-000005020000}"/>
    <cellStyle name="20 % - Akzent4 6 2 8" xfId="11629" xr:uid="{00000000-0005-0000-0000-000005020000}"/>
    <cellStyle name="20 % - Akzent4 6 2 8 2" xfId="25080" xr:uid="{00000000-0005-0000-0000-000005020000}"/>
    <cellStyle name="20 % - Akzent4 6 2 8 3" xfId="38564" xr:uid="{00000000-0005-0000-0000-000005020000}"/>
    <cellStyle name="20 % - Akzent4 6 2 8 4" xfId="52055" xr:uid="{00000000-0005-0000-0000-000005020000}"/>
    <cellStyle name="20 % - Akzent4 6 2 9" xfId="15010" xr:uid="{00000000-0005-0000-0000-000005020000}"/>
    <cellStyle name="20 % - Akzent4 6 3" xfId="1852" xr:uid="{00000000-0005-0000-0000-00000B020000}"/>
    <cellStyle name="20 % - Akzent4 6 3 2" xfId="2992" xr:uid="{00000000-0005-0000-0000-00000C020000}"/>
    <cellStyle name="20 % - Akzent4 6 3 2 2" xfId="6353" xr:uid="{00000000-0005-0000-0000-00000C020000}"/>
    <cellStyle name="20 % - Akzent4 6 3 2 2 2" xfId="19804" xr:uid="{00000000-0005-0000-0000-00000C020000}"/>
    <cellStyle name="20 % - Akzent4 6 3 2 2 3" xfId="33288" xr:uid="{00000000-0005-0000-0000-00000C020000}"/>
    <cellStyle name="20 % - Akzent4 6 3 2 2 4" xfId="46779" xr:uid="{00000000-0005-0000-0000-00000C020000}"/>
    <cellStyle name="20 % - Akzent4 6 3 2 3" xfId="9709" xr:uid="{00000000-0005-0000-0000-00000C020000}"/>
    <cellStyle name="20 % - Akzent4 6 3 2 3 2" xfId="23160" xr:uid="{00000000-0005-0000-0000-00000C020000}"/>
    <cellStyle name="20 % - Akzent4 6 3 2 3 3" xfId="36644" xr:uid="{00000000-0005-0000-0000-00000C020000}"/>
    <cellStyle name="20 % - Akzent4 6 3 2 3 4" xfId="50135" xr:uid="{00000000-0005-0000-0000-00000C020000}"/>
    <cellStyle name="20 % - Akzent4 6 3 2 4" xfId="13065" xr:uid="{00000000-0005-0000-0000-00000C020000}"/>
    <cellStyle name="20 % - Akzent4 6 3 2 4 2" xfId="26516" xr:uid="{00000000-0005-0000-0000-00000C020000}"/>
    <cellStyle name="20 % - Akzent4 6 3 2 4 3" xfId="40000" xr:uid="{00000000-0005-0000-0000-00000C020000}"/>
    <cellStyle name="20 % - Akzent4 6 3 2 4 4" xfId="53491" xr:uid="{00000000-0005-0000-0000-00000C020000}"/>
    <cellStyle name="20 % - Akzent4 6 3 2 5" xfId="16447" xr:uid="{00000000-0005-0000-0000-00000C020000}"/>
    <cellStyle name="20 % - Akzent4 6 3 2 6" xfId="29931" xr:uid="{00000000-0005-0000-0000-00000C020000}"/>
    <cellStyle name="20 % - Akzent4 6 3 2 7" xfId="43422" xr:uid="{00000000-0005-0000-0000-00000C020000}"/>
    <cellStyle name="20 % - Akzent4 6 3 3" xfId="5226" xr:uid="{00000000-0005-0000-0000-00000B020000}"/>
    <cellStyle name="20 % - Akzent4 6 3 3 2" xfId="18677" xr:uid="{00000000-0005-0000-0000-00000B020000}"/>
    <cellStyle name="20 % - Akzent4 6 3 3 3" xfId="32161" xr:uid="{00000000-0005-0000-0000-00000B020000}"/>
    <cellStyle name="20 % - Akzent4 6 3 3 4" xfId="45652" xr:uid="{00000000-0005-0000-0000-00000B020000}"/>
    <cellStyle name="20 % - Akzent4 6 3 4" xfId="8582" xr:uid="{00000000-0005-0000-0000-00000B020000}"/>
    <cellStyle name="20 % - Akzent4 6 3 4 2" xfId="22033" xr:uid="{00000000-0005-0000-0000-00000B020000}"/>
    <cellStyle name="20 % - Akzent4 6 3 4 3" xfId="35517" xr:uid="{00000000-0005-0000-0000-00000B020000}"/>
    <cellStyle name="20 % - Akzent4 6 3 4 4" xfId="49008" xr:uid="{00000000-0005-0000-0000-00000B020000}"/>
    <cellStyle name="20 % - Akzent4 6 3 5" xfId="11938" xr:uid="{00000000-0005-0000-0000-00000B020000}"/>
    <cellStyle name="20 % - Akzent4 6 3 5 2" xfId="25389" xr:uid="{00000000-0005-0000-0000-00000B020000}"/>
    <cellStyle name="20 % - Akzent4 6 3 5 3" xfId="38873" xr:uid="{00000000-0005-0000-0000-00000B020000}"/>
    <cellStyle name="20 % - Akzent4 6 3 5 4" xfId="52364" xr:uid="{00000000-0005-0000-0000-00000B020000}"/>
    <cellStyle name="20 % - Akzent4 6 3 6" xfId="15320" xr:uid="{00000000-0005-0000-0000-00000B020000}"/>
    <cellStyle name="20 % - Akzent4 6 3 7" xfId="28804" xr:uid="{00000000-0005-0000-0000-00000B020000}"/>
    <cellStyle name="20 % - Akzent4 6 3 8" xfId="42295" xr:uid="{00000000-0005-0000-0000-00000B020000}"/>
    <cellStyle name="20 % - Akzent4 6 4" xfId="2431" xr:uid="{00000000-0005-0000-0000-00000D020000}"/>
    <cellStyle name="20 % - Akzent4 6 4 2" xfId="5793" xr:uid="{00000000-0005-0000-0000-00000D020000}"/>
    <cellStyle name="20 % - Akzent4 6 4 2 2" xfId="19244" xr:uid="{00000000-0005-0000-0000-00000D020000}"/>
    <cellStyle name="20 % - Akzent4 6 4 2 3" xfId="32728" xr:uid="{00000000-0005-0000-0000-00000D020000}"/>
    <cellStyle name="20 % - Akzent4 6 4 2 4" xfId="46219" xr:uid="{00000000-0005-0000-0000-00000D020000}"/>
    <cellStyle name="20 % - Akzent4 6 4 3" xfId="9149" xr:uid="{00000000-0005-0000-0000-00000D020000}"/>
    <cellStyle name="20 % - Akzent4 6 4 3 2" xfId="22600" xr:uid="{00000000-0005-0000-0000-00000D020000}"/>
    <cellStyle name="20 % - Akzent4 6 4 3 3" xfId="36084" xr:uid="{00000000-0005-0000-0000-00000D020000}"/>
    <cellStyle name="20 % - Akzent4 6 4 3 4" xfId="49575" xr:uid="{00000000-0005-0000-0000-00000D020000}"/>
    <cellStyle name="20 % - Akzent4 6 4 4" xfId="12505" xr:uid="{00000000-0005-0000-0000-00000D020000}"/>
    <cellStyle name="20 % - Akzent4 6 4 4 2" xfId="25956" xr:uid="{00000000-0005-0000-0000-00000D020000}"/>
    <cellStyle name="20 % - Akzent4 6 4 4 3" xfId="39440" xr:uid="{00000000-0005-0000-0000-00000D020000}"/>
    <cellStyle name="20 % - Akzent4 6 4 4 4" xfId="52931" xr:uid="{00000000-0005-0000-0000-00000D020000}"/>
    <cellStyle name="20 % - Akzent4 6 4 5" xfId="15887" xr:uid="{00000000-0005-0000-0000-00000D020000}"/>
    <cellStyle name="20 % - Akzent4 6 4 6" xfId="29371" xr:uid="{00000000-0005-0000-0000-00000D020000}"/>
    <cellStyle name="20 % - Akzent4 6 4 7" xfId="42862" xr:uid="{00000000-0005-0000-0000-00000D020000}"/>
    <cellStyle name="20 % - Akzent4 6 5" xfId="3537" xr:uid="{00000000-0005-0000-0000-00000E020000}"/>
    <cellStyle name="20 % - Akzent4 6 5 2" xfId="6898" xr:uid="{00000000-0005-0000-0000-00000E020000}"/>
    <cellStyle name="20 % - Akzent4 6 5 2 2" xfId="20349" xr:uid="{00000000-0005-0000-0000-00000E020000}"/>
    <cellStyle name="20 % - Akzent4 6 5 2 3" xfId="33833" xr:uid="{00000000-0005-0000-0000-00000E020000}"/>
    <cellStyle name="20 % - Akzent4 6 5 2 4" xfId="47324" xr:uid="{00000000-0005-0000-0000-00000E020000}"/>
    <cellStyle name="20 % - Akzent4 6 5 3" xfId="10254" xr:uid="{00000000-0005-0000-0000-00000E020000}"/>
    <cellStyle name="20 % - Akzent4 6 5 3 2" xfId="23705" xr:uid="{00000000-0005-0000-0000-00000E020000}"/>
    <cellStyle name="20 % - Akzent4 6 5 3 3" xfId="37189" xr:uid="{00000000-0005-0000-0000-00000E020000}"/>
    <cellStyle name="20 % - Akzent4 6 5 3 4" xfId="50680" xr:uid="{00000000-0005-0000-0000-00000E020000}"/>
    <cellStyle name="20 % - Akzent4 6 5 4" xfId="13610" xr:uid="{00000000-0005-0000-0000-00000E020000}"/>
    <cellStyle name="20 % - Akzent4 6 5 4 2" xfId="27061" xr:uid="{00000000-0005-0000-0000-00000E020000}"/>
    <cellStyle name="20 % - Akzent4 6 5 4 3" xfId="40545" xr:uid="{00000000-0005-0000-0000-00000E020000}"/>
    <cellStyle name="20 % - Akzent4 6 5 4 4" xfId="54036" xr:uid="{00000000-0005-0000-0000-00000E020000}"/>
    <cellStyle name="20 % - Akzent4 6 5 5" xfId="16992" xr:uid="{00000000-0005-0000-0000-00000E020000}"/>
    <cellStyle name="20 % - Akzent4 6 5 6" xfId="30476" xr:uid="{00000000-0005-0000-0000-00000E020000}"/>
    <cellStyle name="20 % - Akzent4 6 5 7" xfId="43967" xr:uid="{00000000-0005-0000-0000-00000E020000}"/>
    <cellStyle name="20 % - Akzent4 6 6" xfId="4117" xr:uid="{00000000-0005-0000-0000-00000F020000}"/>
    <cellStyle name="20 % - Akzent4 6 6 2" xfId="7474" xr:uid="{00000000-0005-0000-0000-00000F020000}"/>
    <cellStyle name="20 % - Akzent4 6 6 2 2" xfId="20925" xr:uid="{00000000-0005-0000-0000-00000F020000}"/>
    <cellStyle name="20 % - Akzent4 6 6 2 3" xfId="34409" xr:uid="{00000000-0005-0000-0000-00000F020000}"/>
    <cellStyle name="20 % - Akzent4 6 6 2 4" xfId="47900" xr:uid="{00000000-0005-0000-0000-00000F020000}"/>
    <cellStyle name="20 % - Akzent4 6 6 3" xfId="10830" xr:uid="{00000000-0005-0000-0000-00000F020000}"/>
    <cellStyle name="20 % - Akzent4 6 6 3 2" xfId="24281" xr:uid="{00000000-0005-0000-0000-00000F020000}"/>
    <cellStyle name="20 % - Akzent4 6 6 3 3" xfId="37765" xr:uid="{00000000-0005-0000-0000-00000F020000}"/>
    <cellStyle name="20 % - Akzent4 6 6 3 4" xfId="51256" xr:uid="{00000000-0005-0000-0000-00000F020000}"/>
    <cellStyle name="20 % - Akzent4 6 6 4" xfId="14186" xr:uid="{00000000-0005-0000-0000-00000F020000}"/>
    <cellStyle name="20 % - Akzent4 6 6 4 2" xfId="27637" xr:uid="{00000000-0005-0000-0000-00000F020000}"/>
    <cellStyle name="20 % - Akzent4 6 6 4 3" xfId="41121" xr:uid="{00000000-0005-0000-0000-00000F020000}"/>
    <cellStyle name="20 % - Akzent4 6 6 4 4" xfId="54612" xr:uid="{00000000-0005-0000-0000-00000F020000}"/>
    <cellStyle name="20 % - Akzent4 6 6 5" xfId="17568" xr:uid="{00000000-0005-0000-0000-00000F020000}"/>
    <cellStyle name="20 % - Akzent4 6 6 6" xfId="31052" xr:uid="{00000000-0005-0000-0000-00000F020000}"/>
    <cellStyle name="20 % - Akzent4 6 6 7" xfId="44543" xr:uid="{00000000-0005-0000-0000-00000F020000}"/>
    <cellStyle name="20 % - Akzent4 6 7" xfId="4667" xr:uid="{00000000-0005-0000-0000-000004020000}"/>
    <cellStyle name="20 % - Akzent4 6 7 2" xfId="18118" xr:uid="{00000000-0005-0000-0000-000004020000}"/>
    <cellStyle name="20 % - Akzent4 6 7 3" xfId="31602" xr:uid="{00000000-0005-0000-0000-000004020000}"/>
    <cellStyle name="20 % - Akzent4 6 7 4" xfId="45093" xr:uid="{00000000-0005-0000-0000-000004020000}"/>
    <cellStyle name="20 % - Akzent4 6 8" xfId="8023" xr:uid="{00000000-0005-0000-0000-000004020000}"/>
    <cellStyle name="20 % - Akzent4 6 8 2" xfId="21474" xr:uid="{00000000-0005-0000-0000-000004020000}"/>
    <cellStyle name="20 % - Akzent4 6 8 3" xfId="34958" xr:uid="{00000000-0005-0000-0000-000004020000}"/>
    <cellStyle name="20 % - Akzent4 6 8 4" xfId="48449" xr:uid="{00000000-0005-0000-0000-000004020000}"/>
    <cellStyle name="20 % - Akzent4 6 9" xfId="11379" xr:uid="{00000000-0005-0000-0000-000004020000}"/>
    <cellStyle name="20 % - Akzent4 6 9 2" xfId="24830" xr:uid="{00000000-0005-0000-0000-000004020000}"/>
    <cellStyle name="20 % - Akzent4 6 9 3" xfId="38314" xr:uid="{00000000-0005-0000-0000-000004020000}"/>
    <cellStyle name="20 % - Akzent4 6 9 4" xfId="51805" xr:uid="{00000000-0005-0000-0000-000004020000}"/>
    <cellStyle name="20 % - Akzent4 7" xfId="1347" xr:uid="{00000000-0005-0000-0000-000010020000}"/>
    <cellStyle name="20 % - Akzent4 7 10" xfId="28309" xr:uid="{00000000-0005-0000-0000-000010020000}"/>
    <cellStyle name="20 % - Akzent4 7 11" xfId="41800" xr:uid="{00000000-0005-0000-0000-000010020000}"/>
    <cellStyle name="20 % - Akzent4 7 2" xfId="1918" xr:uid="{00000000-0005-0000-0000-000011020000}"/>
    <cellStyle name="20 % - Akzent4 7 2 2" xfId="3058" xr:uid="{00000000-0005-0000-0000-000012020000}"/>
    <cellStyle name="20 % - Akzent4 7 2 2 2" xfId="6419" xr:uid="{00000000-0005-0000-0000-000012020000}"/>
    <cellStyle name="20 % - Akzent4 7 2 2 2 2" xfId="19870" xr:uid="{00000000-0005-0000-0000-000012020000}"/>
    <cellStyle name="20 % - Akzent4 7 2 2 2 3" xfId="33354" xr:uid="{00000000-0005-0000-0000-000012020000}"/>
    <cellStyle name="20 % - Akzent4 7 2 2 2 4" xfId="46845" xr:uid="{00000000-0005-0000-0000-000012020000}"/>
    <cellStyle name="20 % - Akzent4 7 2 2 3" xfId="9775" xr:uid="{00000000-0005-0000-0000-000012020000}"/>
    <cellStyle name="20 % - Akzent4 7 2 2 3 2" xfId="23226" xr:uid="{00000000-0005-0000-0000-000012020000}"/>
    <cellStyle name="20 % - Akzent4 7 2 2 3 3" xfId="36710" xr:uid="{00000000-0005-0000-0000-000012020000}"/>
    <cellStyle name="20 % - Akzent4 7 2 2 3 4" xfId="50201" xr:uid="{00000000-0005-0000-0000-000012020000}"/>
    <cellStyle name="20 % - Akzent4 7 2 2 4" xfId="13131" xr:uid="{00000000-0005-0000-0000-000012020000}"/>
    <cellStyle name="20 % - Akzent4 7 2 2 4 2" xfId="26582" xr:uid="{00000000-0005-0000-0000-000012020000}"/>
    <cellStyle name="20 % - Akzent4 7 2 2 4 3" xfId="40066" xr:uid="{00000000-0005-0000-0000-000012020000}"/>
    <cellStyle name="20 % - Akzent4 7 2 2 4 4" xfId="53557" xr:uid="{00000000-0005-0000-0000-000012020000}"/>
    <cellStyle name="20 % - Akzent4 7 2 2 5" xfId="16513" xr:uid="{00000000-0005-0000-0000-000012020000}"/>
    <cellStyle name="20 % - Akzent4 7 2 2 6" xfId="29997" xr:uid="{00000000-0005-0000-0000-000012020000}"/>
    <cellStyle name="20 % - Akzent4 7 2 2 7" xfId="43488" xr:uid="{00000000-0005-0000-0000-000012020000}"/>
    <cellStyle name="20 % - Akzent4 7 2 3" xfId="5292" xr:uid="{00000000-0005-0000-0000-000011020000}"/>
    <cellStyle name="20 % - Akzent4 7 2 3 2" xfId="18743" xr:uid="{00000000-0005-0000-0000-000011020000}"/>
    <cellStyle name="20 % - Akzent4 7 2 3 3" xfId="32227" xr:uid="{00000000-0005-0000-0000-000011020000}"/>
    <cellStyle name="20 % - Akzent4 7 2 3 4" xfId="45718" xr:uid="{00000000-0005-0000-0000-000011020000}"/>
    <cellStyle name="20 % - Akzent4 7 2 4" xfId="8648" xr:uid="{00000000-0005-0000-0000-000011020000}"/>
    <cellStyle name="20 % - Akzent4 7 2 4 2" xfId="22099" xr:uid="{00000000-0005-0000-0000-000011020000}"/>
    <cellStyle name="20 % - Akzent4 7 2 4 3" xfId="35583" xr:uid="{00000000-0005-0000-0000-000011020000}"/>
    <cellStyle name="20 % - Akzent4 7 2 4 4" xfId="49074" xr:uid="{00000000-0005-0000-0000-000011020000}"/>
    <cellStyle name="20 % - Akzent4 7 2 5" xfId="12004" xr:uid="{00000000-0005-0000-0000-000011020000}"/>
    <cellStyle name="20 % - Akzent4 7 2 5 2" xfId="25455" xr:uid="{00000000-0005-0000-0000-000011020000}"/>
    <cellStyle name="20 % - Akzent4 7 2 5 3" xfId="38939" xr:uid="{00000000-0005-0000-0000-000011020000}"/>
    <cellStyle name="20 % - Akzent4 7 2 5 4" xfId="52430" xr:uid="{00000000-0005-0000-0000-000011020000}"/>
    <cellStyle name="20 % - Akzent4 7 2 6" xfId="15386" xr:uid="{00000000-0005-0000-0000-000011020000}"/>
    <cellStyle name="20 % - Akzent4 7 2 7" xfId="28870" xr:uid="{00000000-0005-0000-0000-000011020000}"/>
    <cellStyle name="20 % - Akzent4 7 2 8" xfId="42361" xr:uid="{00000000-0005-0000-0000-000011020000}"/>
    <cellStyle name="20 % - Akzent4 7 3" xfId="2498" xr:uid="{00000000-0005-0000-0000-000013020000}"/>
    <cellStyle name="20 % - Akzent4 7 3 2" xfId="5859" xr:uid="{00000000-0005-0000-0000-000013020000}"/>
    <cellStyle name="20 % - Akzent4 7 3 2 2" xfId="19310" xr:uid="{00000000-0005-0000-0000-000013020000}"/>
    <cellStyle name="20 % - Akzent4 7 3 2 3" xfId="32794" xr:uid="{00000000-0005-0000-0000-000013020000}"/>
    <cellStyle name="20 % - Akzent4 7 3 2 4" xfId="46285" xr:uid="{00000000-0005-0000-0000-000013020000}"/>
    <cellStyle name="20 % - Akzent4 7 3 3" xfId="9215" xr:uid="{00000000-0005-0000-0000-000013020000}"/>
    <cellStyle name="20 % - Akzent4 7 3 3 2" xfId="22666" xr:uid="{00000000-0005-0000-0000-000013020000}"/>
    <cellStyle name="20 % - Akzent4 7 3 3 3" xfId="36150" xr:uid="{00000000-0005-0000-0000-000013020000}"/>
    <cellStyle name="20 % - Akzent4 7 3 3 4" xfId="49641" xr:uid="{00000000-0005-0000-0000-000013020000}"/>
    <cellStyle name="20 % - Akzent4 7 3 4" xfId="12571" xr:uid="{00000000-0005-0000-0000-000013020000}"/>
    <cellStyle name="20 % - Akzent4 7 3 4 2" xfId="26022" xr:uid="{00000000-0005-0000-0000-000013020000}"/>
    <cellStyle name="20 % - Akzent4 7 3 4 3" xfId="39506" xr:uid="{00000000-0005-0000-0000-000013020000}"/>
    <cellStyle name="20 % - Akzent4 7 3 4 4" xfId="52997" xr:uid="{00000000-0005-0000-0000-000013020000}"/>
    <cellStyle name="20 % - Akzent4 7 3 5" xfId="15953" xr:uid="{00000000-0005-0000-0000-000013020000}"/>
    <cellStyle name="20 % - Akzent4 7 3 6" xfId="29437" xr:uid="{00000000-0005-0000-0000-000013020000}"/>
    <cellStyle name="20 % - Akzent4 7 3 7" xfId="42928" xr:uid="{00000000-0005-0000-0000-000013020000}"/>
    <cellStyle name="20 % - Akzent4 7 4" xfId="3603" xr:uid="{00000000-0005-0000-0000-000014020000}"/>
    <cellStyle name="20 % - Akzent4 7 4 2" xfId="6964" xr:uid="{00000000-0005-0000-0000-000014020000}"/>
    <cellStyle name="20 % - Akzent4 7 4 2 2" xfId="20415" xr:uid="{00000000-0005-0000-0000-000014020000}"/>
    <cellStyle name="20 % - Akzent4 7 4 2 3" xfId="33899" xr:uid="{00000000-0005-0000-0000-000014020000}"/>
    <cellStyle name="20 % - Akzent4 7 4 2 4" xfId="47390" xr:uid="{00000000-0005-0000-0000-000014020000}"/>
    <cellStyle name="20 % - Akzent4 7 4 3" xfId="10320" xr:uid="{00000000-0005-0000-0000-000014020000}"/>
    <cellStyle name="20 % - Akzent4 7 4 3 2" xfId="23771" xr:uid="{00000000-0005-0000-0000-000014020000}"/>
    <cellStyle name="20 % - Akzent4 7 4 3 3" xfId="37255" xr:uid="{00000000-0005-0000-0000-000014020000}"/>
    <cellStyle name="20 % - Akzent4 7 4 3 4" xfId="50746" xr:uid="{00000000-0005-0000-0000-000014020000}"/>
    <cellStyle name="20 % - Akzent4 7 4 4" xfId="13676" xr:uid="{00000000-0005-0000-0000-000014020000}"/>
    <cellStyle name="20 % - Akzent4 7 4 4 2" xfId="27127" xr:uid="{00000000-0005-0000-0000-000014020000}"/>
    <cellStyle name="20 % - Akzent4 7 4 4 3" xfId="40611" xr:uid="{00000000-0005-0000-0000-000014020000}"/>
    <cellStyle name="20 % - Akzent4 7 4 4 4" xfId="54102" xr:uid="{00000000-0005-0000-0000-000014020000}"/>
    <cellStyle name="20 % - Akzent4 7 4 5" xfId="17058" xr:uid="{00000000-0005-0000-0000-000014020000}"/>
    <cellStyle name="20 % - Akzent4 7 4 6" xfId="30542" xr:uid="{00000000-0005-0000-0000-000014020000}"/>
    <cellStyle name="20 % - Akzent4 7 4 7" xfId="44033" xr:uid="{00000000-0005-0000-0000-000014020000}"/>
    <cellStyle name="20 % - Akzent4 7 5" xfId="4183" xr:uid="{00000000-0005-0000-0000-000015020000}"/>
    <cellStyle name="20 % - Akzent4 7 5 2" xfId="7540" xr:uid="{00000000-0005-0000-0000-000015020000}"/>
    <cellStyle name="20 % - Akzent4 7 5 2 2" xfId="20991" xr:uid="{00000000-0005-0000-0000-000015020000}"/>
    <cellStyle name="20 % - Akzent4 7 5 2 3" xfId="34475" xr:uid="{00000000-0005-0000-0000-000015020000}"/>
    <cellStyle name="20 % - Akzent4 7 5 2 4" xfId="47966" xr:uid="{00000000-0005-0000-0000-000015020000}"/>
    <cellStyle name="20 % - Akzent4 7 5 3" xfId="10896" xr:uid="{00000000-0005-0000-0000-000015020000}"/>
    <cellStyle name="20 % - Akzent4 7 5 3 2" xfId="24347" xr:uid="{00000000-0005-0000-0000-000015020000}"/>
    <cellStyle name="20 % - Akzent4 7 5 3 3" xfId="37831" xr:uid="{00000000-0005-0000-0000-000015020000}"/>
    <cellStyle name="20 % - Akzent4 7 5 3 4" xfId="51322" xr:uid="{00000000-0005-0000-0000-000015020000}"/>
    <cellStyle name="20 % - Akzent4 7 5 4" xfId="14252" xr:uid="{00000000-0005-0000-0000-000015020000}"/>
    <cellStyle name="20 % - Akzent4 7 5 4 2" xfId="27703" xr:uid="{00000000-0005-0000-0000-000015020000}"/>
    <cellStyle name="20 % - Akzent4 7 5 4 3" xfId="41187" xr:uid="{00000000-0005-0000-0000-000015020000}"/>
    <cellStyle name="20 % - Akzent4 7 5 4 4" xfId="54678" xr:uid="{00000000-0005-0000-0000-000015020000}"/>
    <cellStyle name="20 % - Akzent4 7 5 5" xfId="17634" xr:uid="{00000000-0005-0000-0000-000015020000}"/>
    <cellStyle name="20 % - Akzent4 7 5 6" xfId="31118" xr:uid="{00000000-0005-0000-0000-000015020000}"/>
    <cellStyle name="20 % - Akzent4 7 5 7" xfId="44609" xr:uid="{00000000-0005-0000-0000-000015020000}"/>
    <cellStyle name="20 % - Akzent4 7 6" xfId="4733" xr:uid="{00000000-0005-0000-0000-000010020000}"/>
    <cellStyle name="20 % - Akzent4 7 6 2" xfId="18184" xr:uid="{00000000-0005-0000-0000-000010020000}"/>
    <cellStyle name="20 % - Akzent4 7 6 3" xfId="31668" xr:uid="{00000000-0005-0000-0000-000010020000}"/>
    <cellStyle name="20 % - Akzent4 7 6 4" xfId="45159" xr:uid="{00000000-0005-0000-0000-000010020000}"/>
    <cellStyle name="20 % - Akzent4 7 7" xfId="8089" xr:uid="{00000000-0005-0000-0000-000010020000}"/>
    <cellStyle name="20 % - Akzent4 7 7 2" xfId="21540" xr:uid="{00000000-0005-0000-0000-000010020000}"/>
    <cellStyle name="20 % - Akzent4 7 7 3" xfId="35024" xr:uid="{00000000-0005-0000-0000-000010020000}"/>
    <cellStyle name="20 % - Akzent4 7 7 4" xfId="48515" xr:uid="{00000000-0005-0000-0000-000010020000}"/>
    <cellStyle name="20 % - Akzent4 7 8" xfId="11445" xr:uid="{00000000-0005-0000-0000-000010020000}"/>
    <cellStyle name="20 % - Akzent4 7 8 2" xfId="24896" xr:uid="{00000000-0005-0000-0000-000010020000}"/>
    <cellStyle name="20 % - Akzent4 7 8 3" xfId="38380" xr:uid="{00000000-0005-0000-0000-000010020000}"/>
    <cellStyle name="20 % - Akzent4 7 8 4" xfId="51871" xr:uid="{00000000-0005-0000-0000-000010020000}"/>
    <cellStyle name="20 % - Akzent4 7 9" xfId="14826" xr:uid="{00000000-0005-0000-0000-000010020000}"/>
    <cellStyle name="20 % - Akzent4 8" xfId="1581" xr:uid="{00000000-0005-0000-0000-000016020000}"/>
    <cellStyle name="20 % - Akzent4 8 10" xfId="28550" xr:uid="{00000000-0005-0000-0000-000016020000}"/>
    <cellStyle name="20 % - Akzent4 8 11" xfId="42041" xr:uid="{00000000-0005-0000-0000-000016020000}"/>
    <cellStyle name="20 % - Akzent4 8 2" xfId="2158" xr:uid="{00000000-0005-0000-0000-000017020000}"/>
    <cellStyle name="20 % - Akzent4 8 2 2" xfId="3299" xr:uid="{00000000-0005-0000-0000-000018020000}"/>
    <cellStyle name="20 % - Akzent4 8 2 2 2" xfId="6660" xr:uid="{00000000-0005-0000-0000-000018020000}"/>
    <cellStyle name="20 % - Akzent4 8 2 2 2 2" xfId="20111" xr:uid="{00000000-0005-0000-0000-000018020000}"/>
    <cellStyle name="20 % - Akzent4 8 2 2 2 3" xfId="33595" xr:uid="{00000000-0005-0000-0000-000018020000}"/>
    <cellStyle name="20 % - Akzent4 8 2 2 2 4" xfId="47086" xr:uid="{00000000-0005-0000-0000-000018020000}"/>
    <cellStyle name="20 % - Akzent4 8 2 2 3" xfId="10016" xr:uid="{00000000-0005-0000-0000-000018020000}"/>
    <cellStyle name="20 % - Akzent4 8 2 2 3 2" xfId="23467" xr:uid="{00000000-0005-0000-0000-000018020000}"/>
    <cellStyle name="20 % - Akzent4 8 2 2 3 3" xfId="36951" xr:uid="{00000000-0005-0000-0000-000018020000}"/>
    <cellStyle name="20 % - Akzent4 8 2 2 3 4" xfId="50442" xr:uid="{00000000-0005-0000-0000-000018020000}"/>
    <cellStyle name="20 % - Akzent4 8 2 2 4" xfId="13372" xr:uid="{00000000-0005-0000-0000-000018020000}"/>
    <cellStyle name="20 % - Akzent4 8 2 2 4 2" xfId="26823" xr:uid="{00000000-0005-0000-0000-000018020000}"/>
    <cellStyle name="20 % - Akzent4 8 2 2 4 3" xfId="40307" xr:uid="{00000000-0005-0000-0000-000018020000}"/>
    <cellStyle name="20 % - Akzent4 8 2 2 4 4" xfId="53798" xr:uid="{00000000-0005-0000-0000-000018020000}"/>
    <cellStyle name="20 % - Akzent4 8 2 2 5" xfId="16754" xr:uid="{00000000-0005-0000-0000-000018020000}"/>
    <cellStyle name="20 % - Akzent4 8 2 2 6" xfId="30238" xr:uid="{00000000-0005-0000-0000-000018020000}"/>
    <cellStyle name="20 % - Akzent4 8 2 2 7" xfId="43729" xr:uid="{00000000-0005-0000-0000-000018020000}"/>
    <cellStyle name="20 % - Akzent4 8 2 3" xfId="5533" xr:uid="{00000000-0005-0000-0000-000017020000}"/>
    <cellStyle name="20 % - Akzent4 8 2 3 2" xfId="18984" xr:uid="{00000000-0005-0000-0000-000017020000}"/>
    <cellStyle name="20 % - Akzent4 8 2 3 3" xfId="32468" xr:uid="{00000000-0005-0000-0000-000017020000}"/>
    <cellStyle name="20 % - Akzent4 8 2 3 4" xfId="45959" xr:uid="{00000000-0005-0000-0000-000017020000}"/>
    <cellStyle name="20 % - Akzent4 8 2 4" xfId="8889" xr:uid="{00000000-0005-0000-0000-000017020000}"/>
    <cellStyle name="20 % - Akzent4 8 2 4 2" xfId="22340" xr:uid="{00000000-0005-0000-0000-000017020000}"/>
    <cellStyle name="20 % - Akzent4 8 2 4 3" xfId="35824" xr:uid="{00000000-0005-0000-0000-000017020000}"/>
    <cellStyle name="20 % - Akzent4 8 2 4 4" xfId="49315" xr:uid="{00000000-0005-0000-0000-000017020000}"/>
    <cellStyle name="20 % - Akzent4 8 2 5" xfId="12245" xr:uid="{00000000-0005-0000-0000-000017020000}"/>
    <cellStyle name="20 % - Akzent4 8 2 5 2" xfId="25696" xr:uid="{00000000-0005-0000-0000-000017020000}"/>
    <cellStyle name="20 % - Akzent4 8 2 5 3" xfId="39180" xr:uid="{00000000-0005-0000-0000-000017020000}"/>
    <cellStyle name="20 % - Akzent4 8 2 5 4" xfId="52671" xr:uid="{00000000-0005-0000-0000-000017020000}"/>
    <cellStyle name="20 % - Akzent4 8 2 6" xfId="15627" xr:uid="{00000000-0005-0000-0000-000017020000}"/>
    <cellStyle name="20 % - Akzent4 8 2 7" xfId="29111" xr:uid="{00000000-0005-0000-0000-000017020000}"/>
    <cellStyle name="20 % - Akzent4 8 2 8" xfId="42602" xr:uid="{00000000-0005-0000-0000-000017020000}"/>
    <cellStyle name="20 % - Akzent4 8 3" xfId="2739" xr:uid="{00000000-0005-0000-0000-000019020000}"/>
    <cellStyle name="20 % - Akzent4 8 3 2" xfId="6100" xr:uid="{00000000-0005-0000-0000-000019020000}"/>
    <cellStyle name="20 % - Akzent4 8 3 2 2" xfId="19551" xr:uid="{00000000-0005-0000-0000-000019020000}"/>
    <cellStyle name="20 % - Akzent4 8 3 2 3" xfId="33035" xr:uid="{00000000-0005-0000-0000-000019020000}"/>
    <cellStyle name="20 % - Akzent4 8 3 2 4" xfId="46526" xr:uid="{00000000-0005-0000-0000-000019020000}"/>
    <cellStyle name="20 % - Akzent4 8 3 3" xfId="9456" xr:uid="{00000000-0005-0000-0000-000019020000}"/>
    <cellStyle name="20 % - Akzent4 8 3 3 2" xfId="22907" xr:uid="{00000000-0005-0000-0000-000019020000}"/>
    <cellStyle name="20 % - Akzent4 8 3 3 3" xfId="36391" xr:uid="{00000000-0005-0000-0000-000019020000}"/>
    <cellStyle name="20 % - Akzent4 8 3 3 4" xfId="49882" xr:uid="{00000000-0005-0000-0000-000019020000}"/>
    <cellStyle name="20 % - Akzent4 8 3 4" xfId="12812" xr:uid="{00000000-0005-0000-0000-000019020000}"/>
    <cellStyle name="20 % - Akzent4 8 3 4 2" xfId="26263" xr:uid="{00000000-0005-0000-0000-000019020000}"/>
    <cellStyle name="20 % - Akzent4 8 3 4 3" xfId="39747" xr:uid="{00000000-0005-0000-0000-000019020000}"/>
    <cellStyle name="20 % - Akzent4 8 3 4 4" xfId="53238" xr:uid="{00000000-0005-0000-0000-000019020000}"/>
    <cellStyle name="20 % - Akzent4 8 3 5" xfId="16194" xr:uid="{00000000-0005-0000-0000-000019020000}"/>
    <cellStyle name="20 % - Akzent4 8 3 6" xfId="29678" xr:uid="{00000000-0005-0000-0000-000019020000}"/>
    <cellStyle name="20 % - Akzent4 8 3 7" xfId="43169" xr:uid="{00000000-0005-0000-0000-000019020000}"/>
    <cellStyle name="20 % - Akzent4 8 4" xfId="3844" xr:uid="{00000000-0005-0000-0000-00001A020000}"/>
    <cellStyle name="20 % - Akzent4 8 4 2" xfId="7205" xr:uid="{00000000-0005-0000-0000-00001A020000}"/>
    <cellStyle name="20 % - Akzent4 8 4 2 2" xfId="20656" xr:uid="{00000000-0005-0000-0000-00001A020000}"/>
    <cellStyle name="20 % - Akzent4 8 4 2 3" xfId="34140" xr:uid="{00000000-0005-0000-0000-00001A020000}"/>
    <cellStyle name="20 % - Akzent4 8 4 2 4" xfId="47631" xr:uid="{00000000-0005-0000-0000-00001A020000}"/>
    <cellStyle name="20 % - Akzent4 8 4 3" xfId="10561" xr:uid="{00000000-0005-0000-0000-00001A020000}"/>
    <cellStyle name="20 % - Akzent4 8 4 3 2" xfId="24012" xr:uid="{00000000-0005-0000-0000-00001A020000}"/>
    <cellStyle name="20 % - Akzent4 8 4 3 3" xfId="37496" xr:uid="{00000000-0005-0000-0000-00001A020000}"/>
    <cellStyle name="20 % - Akzent4 8 4 3 4" xfId="50987" xr:uid="{00000000-0005-0000-0000-00001A020000}"/>
    <cellStyle name="20 % - Akzent4 8 4 4" xfId="13917" xr:uid="{00000000-0005-0000-0000-00001A020000}"/>
    <cellStyle name="20 % - Akzent4 8 4 4 2" xfId="27368" xr:uid="{00000000-0005-0000-0000-00001A020000}"/>
    <cellStyle name="20 % - Akzent4 8 4 4 3" xfId="40852" xr:uid="{00000000-0005-0000-0000-00001A020000}"/>
    <cellStyle name="20 % - Akzent4 8 4 4 4" xfId="54343" xr:uid="{00000000-0005-0000-0000-00001A020000}"/>
    <cellStyle name="20 % - Akzent4 8 4 5" xfId="17299" xr:uid="{00000000-0005-0000-0000-00001A020000}"/>
    <cellStyle name="20 % - Akzent4 8 4 6" xfId="30783" xr:uid="{00000000-0005-0000-0000-00001A020000}"/>
    <cellStyle name="20 % - Akzent4 8 4 7" xfId="44274" xr:uid="{00000000-0005-0000-0000-00001A020000}"/>
    <cellStyle name="20 % - Akzent4 8 5" xfId="4424" xr:uid="{00000000-0005-0000-0000-00001B020000}"/>
    <cellStyle name="20 % - Akzent4 8 5 2" xfId="7781" xr:uid="{00000000-0005-0000-0000-00001B020000}"/>
    <cellStyle name="20 % - Akzent4 8 5 2 2" xfId="21232" xr:uid="{00000000-0005-0000-0000-00001B020000}"/>
    <cellStyle name="20 % - Akzent4 8 5 2 3" xfId="34716" xr:uid="{00000000-0005-0000-0000-00001B020000}"/>
    <cellStyle name="20 % - Akzent4 8 5 2 4" xfId="48207" xr:uid="{00000000-0005-0000-0000-00001B020000}"/>
    <cellStyle name="20 % - Akzent4 8 5 3" xfId="11137" xr:uid="{00000000-0005-0000-0000-00001B020000}"/>
    <cellStyle name="20 % - Akzent4 8 5 3 2" xfId="24588" xr:uid="{00000000-0005-0000-0000-00001B020000}"/>
    <cellStyle name="20 % - Akzent4 8 5 3 3" xfId="38072" xr:uid="{00000000-0005-0000-0000-00001B020000}"/>
    <cellStyle name="20 % - Akzent4 8 5 3 4" xfId="51563" xr:uid="{00000000-0005-0000-0000-00001B020000}"/>
    <cellStyle name="20 % - Akzent4 8 5 4" xfId="14493" xr:uid="{00000000-0005-0000-0000-00001B020000}"/>
    <cellStyle name="20 % - Akzent4 8 5 4 2" xfId="27944" xr:uid="{00000000-0005-0000-0000-00001B020000}"/>
    <cellStyle name="20 % - Akzent4 8 5 4 3" xfId="41428" xr:uid="{00000000-0005-0000-0000-00001B020000}"/>
    <cellStyle name="20 % - Akzent4 8 5 4 4" xfId="54919" xr:uid="{00000000-0005-0000-0000-00001B020000}"/>
    <cellStyle name="20 % - Akzent4 8 5 5" xfId="17875" xr:uid="{00000000-0005-0000-0000-00001B020000}"/>
    <cellStyle name="20 % - Akzent4 8 5 6" xfId="31359" xr:uid="{00000000-0005-0000-0000-00001B020000}"/>
    <cellStyle name="20 % - Akzent4 8 5 7" xfId="44850" xr:uid="{00000000-0005-0000-0000-00001B020000}"/>
    <cellStyle name="20 % - Akzent4 8 6" xfId="4974" xr:uid="{00000000-0005-0000-0000-000016020000}"/>
    <cellStyle name="20 % - Akzent4 8 6 2" xfId="18425" xr:uid="{00000000-0005-0000-0000-000016020000}"/>
    <cellStyle name="20 % - Akzent4 8 6 3" xfId="31909" xr:uid="{00000000-0005-0000-0000-000016020000}"/>
    <cellStyle name="20 % - Akzent4 8 6 4" xfId="45400" xr:uid="{00000000-0005-0000-0000-000016020000}"/>
    <cellStyle name="20 % - Akzent4 8 7" xfId="8330" xr:uid="{00000000-0005-0000-0000-000016020000}"/>
    <cellStyle name="20 % - Akzent4 8 7 2" xfId="21781" xr:uid="{00000000-0005-0000-0000-000016020000}"/>
    <cellStyle name="20 % - Akzent4 8 7 3" xfId="35265" xr:uid="{00000000-0005-0000-0000-000016020000}"/>
    <cellStyle name="20 % - Akzent4 8 7 4" xfId="48756" xr:uid="{00000000-0005-0000-0000-000016020000}"/>
    <cellStyle name="20 % - Akzent4 8 8" xfId="11686" xr:uid="{00000000-0005-0000-0000-000016020000}"/>
    <cellStyle name="20 % - Akzent4 8 8 2" xfId="25137" xr:uid="{00000000-0005-0000-0000-000016020000}"/>
    <cellStyle name="20 % - Akzent4 8 8 3" xfId="38621" xr:uid="{00000000-0005-0000-0000-000016020000}"/>
    <cellStyle name="20 % - Akzent4 8 8 4" xfId="52112" xr:uid="{00000000-0005-0000-0000-000016020000}"/>
    <cellStyle name="20 % - Akzent4 8 9" xfId="15067" xr:uid="{00000000-0005-0000-0000-000016020000}"/>
    <cellStyle name="20 % - Akzent4 9" xfId="1620" xr:uid="{00000000-0005-0000-0000-00001C020000}"/>
    <cellStyle name="20 % - Akzent4 9 2" xfId="2174" xr:uid="{00000000-0005-0000-0000-00001D020000}"/>
    <cellStyle name="20 % - Akzent4 9 2 2" xfId="3315" xr:uid="{00000000-0005-0000-0000-00001E020000}"/>
    <cellStyle name="20 % - Akzent4 9 2 2 2" xfId="6676" xr:uid="{00000000-0005-0000-0000-00001E020000}"/>
    <cellStyle name="20 % - Akzent4 9 2 2 2 2" xfId="20127" xr:uid="{00000000-0005-0000-0000-00001E020000}"/>
    <cellStyle name="20 % - Akzent4 9 2 2 2 3" xfId="33611" xr:uid="{00000000-0005-0000-0000-00001E020000}"/>
    <cellStyle name="20 % - Akzent4 9 2 2 2 4" xfId="47102" xr:uid="{00000000-0005-0000-0000-00001E020000}"/>
    <cellStyle name="20 % - Akzent4 9 2 2 3" xfId="10032" xr:uid="{00000000-0005-0000-0000-00001E020000}"/>
    <cellStyle name="20 % - Akzent4 9 2 2 3 2" xfId="23483" xr:uid="{00000000-0005-0000-0000-00001E020000}"/>
    <cellStyle name="20 % - Akzent4 9 2 2 3 3" xfId="36967" xr:uid="{00000000-0005-0000-0000-00001E020000}"/>
    <cellStyle name="20 % - Akzent4 9 2 2 3 4" xfId="50458" xr:uid="{00000000-0005-0000-0000-00001E020000}"/>
    <cellStyle name="20 % - Akzent4 9 2 2 4" xfId="13388" xr:uid="{00000000-0005-0000-0000-00001E020000}"/>
    <cellStyle name="20 % - Akzent4 9 2 2 4 2" xfId="26839" xr:uid="{00000000-0005-0000-0000-00001E020000}"/>
    <cellStyle name="20 % - Akzent4 9 2 2 4 3" xfId="40323" xr:uid="{00000000-0005-0000-0000-00001E020000}"/>
    <cellStyle name="20 % - Akzent4 9 2 2 4 4" xfId="53814" xr:uid="{00000000-0005-0000-0000-00001E020000}"/>
    <cellStyle name="20 % - Akzent4 9 2 2 5" xfId="16770" xr:uid="{00000000-0005-0000-0000-00001E020000}"/>
    <cellStyle name="20 % - Akzent4 9 2 2 6" xfId="30254" xr:uid="{00000000-0005-0000-0000-00001E020000}"/>
    <cellStyle name="20 % - Akzent4 9 2 2 7" xfId="43745" xr:uid="{00000000-0005-0000-0000-00001E020000}"/>
    <cellStyle name="20 % - Akzent4 9 2 3" xfId="5549" xr:uid="{00000000-0005-0000-0000-00001D020000}"/>
    <cellStyle name="20 % - Akzent4 9 2 3 2" xfId="19000" xr:uid="{00000000-0005-0000-0000-00001D020000}"/>
    <cellStyle name="20 % - Akzent4 9 2 3 3" xfId="32484" xr:uid="{00000000-0005-0000-0000-00001D020000}"/>
    <cellStyle name="20 % - Akzent4 9 2 3 4" xfId="45975" xr:uid="{00000000-0005-0000-0000-00001D020000}"/>
    <cellStyle name="20 % - Akzent4 9 2 4" xfId="8905" xr:uid="{00000000-0005-0000-0000-00001D020000}"/>
    <cellStyle name="20 % - Akzent4 9 2 4 2" xfId="22356" xr:uid="{00000000-0005-0000-0000-00001D020000}"/>
    <cellStyle name="20 % - Akzent4 9 2 4 3" xfId="35840" xr:uid="{00000000-0005-0000-0000-00001D020000}"/>
    <cellStyle name="20 % - Akzent4 9 2 4 4" xfId="49331" xr:uid="{00000000-0005-0000-0000-00001D020000}"/>
    <cellStyle name="20 % - Akzent4 9 2 5" xfId="12261" xr:uid="{00000000-0005-0000-0000-00001D020000}"/>
    <cellStyle name="20 % - Akzent4 9 2 5 2" xfId="25712" xr:uid="{00000000-0005-0000-0000-00001D020000}"/>
    <cellStyle name="20 % - Akzent4 9 2 5 3" xfId="39196" xr:uid="{00000000-0005-0000-0000-00001D020000}"/>
    <cellStyle name="20 % - Akzent4 9 2 5 4" xfId="52687" xr:uid="{00000000-0005-0000-0000-00001D020000}"/>
    <cellStyle name="20 % - Akzent4 9 2 6" xfId="15643" xr:uid="{00000000-0005-0000-0000-00001D020000}"/>
    <cellStyle name="20 % - Akzent4 9 2 7" xfId="29127" xr:uid="{00000000-0005-0000-0000-00001D020000}"/>
    <cellStyle name="20 % - Akzent4 9 2 8" xfId="42618" xr:uid="{00000000-0005-0000-0000-00001D020000}"/>
    <cellStyle name="20 % - Akzent4 9 3" xfId="2756" xr:uid="{00000000-0005-0000-0000-00001F020000}"/>
    <cellStyle name="20 % - Akzent4 9 3 2" xfId="6117" xr:uid="{00000000-0005-0000-0000-00001F020000}"/>
    <cellStyle name="20 % - Akzent4 9 3 2 2" xfId="19568" xr:uid="{00000000-0005-0000-0000-00001F020000}"/>
    <cellStyle name="20 % - Akzent4 9 3 2 3" xfId="33052" xr:uid="{00000000-0005-0000-0000-00001F020000}"/>
    <cellStyle name="20 % - Akzent4 9 3 2 4" xfId="46543" xr:uid="{00000000-0005-0000-0000-00001F020000}"/>
    <cellStyle name="20 % - Akzent4 9 3 3" xfId="9473" xr:uid="{00000000-0005-0000-0000-00001F020000}"/>
    <cellStyle name="20 % - Akzent4 9 3 3 2" xfId="22924" xr:uid="{00000000-0005-0000-0000-00001F020000}"/>
    <cellStyle name="20 % - Akzent4 9 3 3 3" xfId="36408" xr:uid="{00000000-0005-0000-0000-00001F020000}"/>
    <cellStyle name="20 % - Akzent4 9 3 3 4" xfId="49899" xr:uid="{00000000-0005-0000-0000-00001F020000}"/>
    <cellStyle name="20 % - Akzent4 9 3 4" xfId="12829" xr:uid="{00000000-0005-0000-0000-00001F020000}"/>
    <cellStyle name="20 % - Akzent4 9 3 4 2" xfId="26280" xr:uid="{00000000-0005-0000-0000-00001F020000}"/>
    <cellStyle name="20 % - Akzent4 9 3 4 3" xfId="39764" xr:uid="{00000000-0005-0000-0000-00001F020000}"/>
    <cellStyle name="20 % - Akzent4 9 3 4 4" xfId="53255" xr:uid="{00000000-0005-0000-0000-00001F020000}"/>
    <cellStyle name="20 % - Akzent4 9 3 5" xfId="16211" xr:uid="{00000000-0005-0000-0000-00001F020000}"/>
    <cellStyle name="20 % - Akzent4 9 3 6" xfId="29695" xr:uid="{00000000-0005-0000-0000-00001F020000}"/>
    <cellStyle name="20 % - Akzent4 9 3 7" xfId="43186" xr:uid="{00000000-0005-0000-0000-00001F020000}"/>
    <cellStyle name="20 % - Akzent4 9 4" xfId="4990" xr:uid="{00000000-0005-0000-0000-00001C020000}"/>
    <cellStyle name="20 % - Akzent4 9 4 2" xfId="18441" xr:uid="{00000000-0005-0000-0000-00001C020000}"/>
    <cellStyle name="20 % - Akzent4 9 4 3" xfId="31925" xr:uid="{00000000-0005-0000-0000-00001C020000}"/>
    <cellStyle name="20 % - Akzent4 9 4 4" xfId="45416" xr:uid="{00000000-0005-0000-0000-00001C020000}"/>
    <cellStyle name="20 % - Akzent4 9 5" xfId="8346" xr:uid="{00000000-0005-0000-0000-00001C020000}"/>
    <cellStyle name="20 % - Akzent4 9 5 2" xfId="21797" xr:uid="{00000000-0005-0000-0000-00001C020000}"/>
    <cellStyle name="20 % - Akzent4 9 5 3" xfId="35281" xr:uid="{00000000-0005-0000-0000-00001C020000}"/>
    <cellStyle name="20 % - Akzent4 9 5 4" xfId="48772" xr:uid="{00000000-0005-0000-0000-00001C020000}"/>
    <cellStyle name="20 % - Akzent4 9 6" xfId="11702" xr:uid="{00000000-0005-0000-0000-00001C020000}"/>
    <cellStyle name="20 % - Akzent4 9 6 2" xfId="25153" xr:uid="{00000000-0005-0000-0000-00001C020000}"/>
    <cellStyle name="20 % - Akzent4 9 6 3" xfId="38637" xr:uid="{00000000-0005-0000-0000-00001C020000}"/>
    <cellStyle name="20 % - Akzent4 9 6 4" xfId="52128" xr:uid="{00000000-0005-0000-0000-00001C020000}"/>
    <cellStyle name="20 % - Akzent4 9 7" xfId="15084" xr:uid="{00000000-0005-0000-0000-00001C020000}"/>
    <cellStyle name="20 % - Akzent4 9 8" xfId="28568" xr:uid="{00000000-0005-0000-0000-00001C020000}"/>
    <cellStyle name="20 % - Akzent4 9 9" xfId="42059" xr:uid="{00000000-0005-0000-0000-00001C020000}"/>
    <cellStyle name="20 % - Akzent5" xfId="271" builtinId="46" customBuiltin="1"/>
    <cellStyle name="20 % - Akzent5 10" xfId="1652" xr:uid="{00000000-0005-0000-0000-000021020000}"/>
    <cellStyle name="20 % - Akzent5 10 2" xfId="2788" xr:uid="{00000000-0005-0000-0000-000022020000}"/>
    <cellStyle name="20 % - Akzent5 10 2 2" xfId="6149" xr:uid="{00000000-0005-0000-0000-000022020000}"/>
    <cellStyle name="20 % - Akzent5 10 2 2 2" xfId="19600" xr:uid="{00000000-0005-0000-0000-000022020000}"/>
    <cellStyle name="20 % - Akzent5 10 2 2 3" xfId="33084" xr:uid="{00000000-0005-0000-0000-000022020000}"/>
    <cellStyle name="20 % - Akzent5 10 2 2 4" xfId="46575" xr:uid="{00000000-0005-0000-0000-000022020000}"/>
    <cellStyle name="20 % - Akzent5 10 2 3" xfId="9505" xr:uid="{00000000-0005-0000-0000-000022020000}"/>
    <cellStyle name="20 % - Akzent5 10 2 3 2" xfId="22956" xr:uid="{00000000-0005-0000-0000-000022020000}"/>
    <cellStyle name="20 % - Akzent5 10 2 3 3" xfId="36440" xr:uid="{00000000-0005-0000-0000-000022020000}"/>
    <cellStyle name="20 % - Akzent5 10 2 3 4" xfId="49931" xr:uid="{00000000-0005-0000-0000-000022020000}"/>
    <cellStyle name="20 % - Akzent5 10 2 4" xfId="12861" xr:uid="{00000000-0005-0000-0000-000022020000}"/>
    <cellStyle name="20 % - Akzent5 10 2 4 2" xfId="26312" xr:uid="{00000000-0005-0000-0000-000022020000}"/>
    <cellStyle name="20 % - Akzent5 10 2 4 3" xfId="39796" xr:uid="{00000000-0005-0000-0000-000022020000}"/>
    <cellStyle name="20 % - Akzent5 10 2 4 4" xfId="53287" xr:uid="{00000000-0005-0000-0000-000022020000}"/>
    <cellStyle name="20 % - Akzent5 10 2 5" xfId="16243" xr:uid="{00000000-0005-0000-0000-000022020000}"/>
    <cellStyle name="20 % - Akzent5 10 2 6" xfId="29727" xr:uid="{00000000-0005-0000-0000-000022020000}"/>
    <cellStyle name="20 % - Akzent5 10 2 7" xfId="43218" xr:uid="{00000000-0005-0000-0000-000022020000}"/>
    <cellStyle name="20 % - Akzent5 10 3" xfId="5022" xr:uid="{00000000-0005-0000-0000-000021020000}"/>
    <cellStyle name="20 % - Akzent5 10 3 2" xfId="18473" xr:uid="{00000000-0005-0000-0000-000021020000}"/>
    <cellStyle name="20 % - Akzent5 10 3 3" xfId="31957" xr:uid="{00000000-0005-0000-0000-000021020000}"/>
    <cellStyle name="20 % - Akzent5 10 3 4" xfId="45448" xr:uid="{00000000-0005-0000-0000-000021020000}"/>
    <cellStyle name="20 % - Akzent5 10 4" xfId="8378" xr:uid="{00000000-0005-0000-0000-000021020000}"/>
    <cellStyle name="20 % - Akzent5 10 4 2" xfId="21829" xr:uid="{00000000-0005-0000-0000-000021020000}"/>
    <cellStyle name="20 % - Akzent5 10 4 3" xfId="35313" xr:uid="{00000000-0005-0000-0000-000021020000}"/>
    <cellStyle name="20 % - Akzent5 10 4 4" xfId="48804" xr:uid="{00000000-0005-0000-0000-000021020000}"/>
    <cellStyle name="20 % - Akzent5 10 5" xfId="11734" xr:uid="{00000000-0005-0000-0000-000021020000}"/>
    <cellStyle name="20 % - Akzent5 10 5 2" xfId="25185" xr:uid="{00000000-0005-0000-0000-000021020000}"/>
    <cellStyle name="20 % - Akzent5 10 5 3" xfId="38669" xr:uid="{00000000-0005-0000-0000-000021020000}"/>
    <cellStyle name="20 % - Akzent5 10 5 4" xfId="52160" xr:uid="{00000000-0005-0000-0000-000021020000}"/>
    <cellStyle name="20 % - Akzent5 10 6" xfId="15116" xr:uid="{00000000-0005-0000-0000-000021020000}"/>
    <cellStyle name="20 % - Akzent5 10 7" xfId="28600" xr:uid="{00000000-0005-0000-0000-000021020000}"/>
    <cellStyle name="20 % - Akzent5 10 8" xfId="42091" xr:uid="{00000000-0005-0000-0000-000021020000}"/>
    <cellStyle name="20 % - Akzent5 11" xfId="2211" xr:uid="{00000000-0005-0000-0000-000023020000}"/>
    <cellStyle name="20 % - Akzent5 11 2" xfId="5586" xr:uid="{00000000-0005-0000-0000-000023020000}"/>
    <cellStyle name="20 % - Akzent5 11 2 2" xfId="19037" xr:uid="{00000000-0005-0000-0000-000023020000}"/>
    <cellStyle name="20 % - Akzent5 11 2 3" xfId="32521" xr:uid="{00000000-0005-0000-0000-000023020000}"/>
    <cellStyle name="20 % - Akzent5 11 2 4" xfId="46012" xr:uid="{00000000-0005-0000-0000-000023020000}"/>
    <cellStyle name="20 % - Akzent5 11 3" xfId="8942" xr:uid="{00000000-0005-0000-0000-000023020000}"/>
    <cellStyle name="20 % - Akzent5 11 3 2" xfId="22393" xr:uid="{00000000-0005-0000-0000-000023020000}"/>
    <cellStyle name="20 % - Akzent5 11 3 3" xfId="35877" xr:uid="{00000000-0005-0000-0000-000023020000}"/>
    <cellStyle name="20 % - Akzent5 11 3 4" xfId="49368" xr:uid="{00000000-0005-0000-0000-000023020000}"/>
    <cellStyle name="20 % - Akzent5 11 4" xfId="12298" xr:uid="{00000000-0005-0000-0000-000023020000}"/>
    <cellStyle name="20 % - Akzent5 11 4 2" xfId="25749" xr:uid="{00000000-0005-0000-0000-000023020000}"/>
    <cellStyle name="20 % - Akzent5 11 4 3" xfId="39233" xr:uid="{00000000-0005-0000-0000-000023020000}"/>
    <cellStyle name="20 % - Akzent5 11 4 4" xfId="52724" xr:uid="{00000000-0005-0000-0000-000023020000}"/>
    <cellStyle name="20 % - Akzent5 11 5" xfId="15680" xr:uid="{00000000-0005-0000-0000-000023020000}"/>
    <cellStyle name="20 % - Akzent5 11 6" xfId="29164" xr:uid="{00000000-0005-0000-0000-000023020000}"/>
    <cellStyle name="20 % - Akzent5 11 7" xfId="42655" xr:uid="{00000000-0005-0000-0000-000023020000}"/>
    <cellStyle name="20 % - Akzent5 12" xfId="3352" xr:uid="{00000000-0005-0000-0000-000024020000}"/>
    <cellStyle name="20 % - Akzent5 12 2" xfId="6713" xr:uid="{00000000-0005-0000-0000-000024020000}"/>
    <cellStyle name="20 % - Akzent5 12 2 2" xfId="20164" xr:uid="{00000000-0005-0000-0000-000024020000}"/>
    <cellStyle name="20 % - Akzent5 12 2 3" xfId="33648" xr:uid="{00000000-0005-0000-0000-000024020000}"/>
    <cellStyle name="20 % - Akzent5 12 2 4" xfId="47139" xr:uid="{00000000-0005-0000-0000-000024020000}"/>
    <cellStyle name="20 % - Akzent5 12 3" xfId="10069" xr:uid="{00000000-0005-0000-0000-000024020000}"/>
    <cellStyle name="20 % - Akzent5 12 3 2" xfId="23520" xr:uid="{00000000-0005-0000-0000-000024020000}"/>
    <cellStyle name="20 % - Akzent5 12 3 3" xfId="37004" xr:uid="{00000000-0005-0000-0000-000024020000}"/>
    <cellStyle name="20 % - Akzent5 12 3 4" xfId="50495" xr:uid="{00000000-0005-0000-0000-000024020000}"/>
    <cellStyle name="20 % - Akzent5 12 4" xfId="13425" xr:uid="{00000000-0005-0000-0000-000024020000}"/>
    <cellStyle name="20 % - Akzent5 12 4 2" xfId="26876" xr:uid="{00000000-0005-0000-0000-000024020000}"/>
    <cellStyle name="20 % - Akzent5 12 4 3" xfId="40360" xr:uid="{00000000-0005-0000-0000-000024020000}"/>
    <cellStyle name="20 % - Akzent5 12 4 4" xfId="53851" xr:uid="{00000000-0005-0000-0000-000024020000}"/>
    <cellStyle name="20 % - Akzent5 12 5" xfId="16807" xr:uid="{00000000-0005-0000-0000-000024020000}"/>
    <cellStyle name="20 % - Akzent5 12 6" xfId="30291" xr:uid="{00000000-0005-0000-0000-000024020000}"/>
    <cellStyle name="20 % - Akzent5 12 7" xfId="43782" xr:uid="{00000000-0005-0000-0000-000024020000}"/>
    <cellStyle name="20 % - Akzent5 13" xfId="3868" xr:uid="{00000000-0005-0000-0000-000025020000}"/>
    <cellStyle name="20 % - Akzent5 13 2" xfId="7229" xr:uid="{00000000-0005-0000-0000-000025020000}"/>
    <cellStyle name="20 % - Akzent5 13 2 2" xfId="20680" xr:uid="{00000000-0005-0000-0000-000025020000}"/>
    <cellStyle name="20 % - Akzent5 13 2 3" xfId="34164" xr:uid="{00000000-0005-0000-0000-000025020000}"/>
    <cellStyle name="20 % - Akzent5 13 2 4" xfId="47655" xr:uid="{00000000-0005-0000-0000-000025020000}"/>
    <cellStyle name="20 % - Akzent5 13 3" xfId="10585" xr:uid="{00000000-0005-0000-0000-000025020000}"/>
    <cellStyle name="20 % - Akzent5 13 3 2" xfId="24036" xr:uid="{00000000-0005-0000-0000-000025020000}"/>
    <cellStyle name="20 % - Akzent5 13 3 3" xfId="37520" xr:uid="{00000000-0005-0000-0000-000025020000}"/>
    <cellStyle name="20 % - Akzent5 13 3 4" xfId="51011" xr:uid="{00000000-0005-0000-0000-000025020000}"/>
    <cellStyle name="20 % - Akzent5 13 4" xfId="13941" xr:uid="{00000000-0005-0000-0000-000025020000}"/>
    <cellStyle name="20 % - Akzent5 13 4 2" xfId="27392" xr:uid="{00000000-0005-0000-0000-000025020000}"/>
    <cellStyle name="20 % - Akzent5 13 4 3" xfId="40876" xr:uid="{00000000-0005-0000-0000-000025020000}"/>
    <cellStyle name="20 % - Akzent5 13 4 4" xfId="54367" xr:uid="{00000000-0005-0000-0000-000025020000}"/>
    <cellStyle name="20 % - Akzent5 13 5" xfId="17323" xr:uid="{00000000-0005-0000-0000-000025020000}"/>
    <cellStyle name="20 % - Akzent5 13 6" xfId="30807" xr:uid="{00000000-0005-0000-0000-000025020000}"/>
    <cellStyle name="20 % - Akzent5 13 7" xfId="44298" xr:uid="{00000000-0005-0000-0000-000025020000}"/>
    <cellStyle name="20 % - Akzent5 14" xfId="3932" xr:uid="{00000000-0005-0000-0000-000026020000}"/>
    <cellStyle name="20 % - Akzent5 14 2" xfId="7289" xr:uid="{00000000-0005-0000-0000-000026020000}"/>
    <cellStyle name="20 % - Akzent5 14 2 2" xfId="20740" xr:uid="{00000000-0005-0000-0000-000026020000}"/>
    <cellStyle name="20 % - Akzent5 14 2 3" xfId="34224" xr:uid="{00000000-0005-0000-0000-000026020000}"/>
    <cellStyle name="20 % - Akzent5 14 2 4" xfId="47715" xr:uid="{00000000-0005-0000-0000-000026020000}"/>
    <cellStyle name="20 % - Akzent5 14 3" xfId="10645" xr:uid="{00000000-0005-0000-0000-000026020000}"/>
    <cellStyle name="20 % - Akzent5 14 3 2" xfId="24096" xr:uid="{00000000-0005-0000-0000-000026020000}"/>
    <cellStyle name="20 % - Akzent5 14 3 3" xfId="37580" xr:uid="{00000000-0005-0000-0000-000026020000}"/>
    <cellStyle name="20 % - Akzent5 14 3 4" xfId="51071" xr:uid="{00000000-0005-0000-0000-000026020000}"/>
    <cellStyle name="20 % - Akzent5 14 4" xfId="14001" xr:uid="{00000000-0005-0000-0000-000026020000}"/>
    <cellStyle name="20 % - Akzent5 14 4 2" xfId="27452" xr:uid="{00000000-0005-0000-0000-000026020000}"/>
    <cellStyle name="20 % - Akzent5 14 4 3" xfId="40936" xr:uid="{00000000-0005-0000-0000-000026020000}"/>
    <cellStyle name="20 % - Akzent5 14 4 4" xfId="54427" xr:uid="{00000000-0005-0000-0000-000026020000}"/>
    <cellStyle name="20 % - Akzent5 14 5" xfId="17383" xr:uid="{00000000-0005-0000-0000-000026020000}"/>
    <cellStyle name="20 % - Akzent5 14 6" xfId="30867" xr:uid="{00000000-0005-0000-0000-000026020000}"/>
    <cellStyle name="20 % - Akzent5 14 7" xfId="44358" xr:uid="{00000000-0005-0000-0000-000026020000}"/>
    <cellStyle name="20 % - Akzent5 15" xfId="4460" xr:uid="{00000000-0005-0000-0000-000090110000}"/>
    <cellStyle name="20 % - Akzent5 15 2" xfId="17911" xr:uid="{00000000-0005-0000-0000-000090110000}"/>
    <cellStyle name="20 % - Akzent5 15 3" xfId="31395" xr:uid="{00000000-0005-0000-0000-000090110000}"/>
    <cellStyle name="20 % - Akzent5 15 4" xfId="44886" xr:uid="{00000000-0005-0000-0000-000090110000}"/>
    <cellStyle name="20 % - Akzent5 16" xfId="7816" xr:uid="{00000000-0005-0000-0000-0000AC1E0000}"/>
    <cellStyle name="20 % - Akzent5 16 2" xfId="21267" xr:uid="{00000000-0005-0000-0000-0000AC1E0000}"/>
    <cellStyle name="20 % - Akzent5 16 3" xfId="34751" xr:uid="{00000000-0005-0000-0000-0000AC1E0000}"/>
    <cellStyle name="20 % - Akzent5 16 4" xfId="48242" xr:uid="{00000000-0005-0000-0000-0000AC1E0000}"/>
    <cellStyle name="20 % - Akzent5 17" xfId="11172" xr:uid="{00000000-0005-0000-0000-0000C82B0000}"/>
    <cellStyle name="20 % - Akzent5 17 2" xfId="24623" xr:uid="{00000000-0005-0000-0000-0000C82B0000}"/>
    <cellStyle name="20 % - Akzent5 17 3" xfId="38107" xr:uid="{00000000-0005-0000-0000-0000C82B0000}"/>
    <cellStyle name="20 % - Akzent5 17 4" xfId="51598" xr:uid="{00000000-0005-0000-0000-0000C82B0000}"/>
    <cellStyle name="20 % - Akzent5 18" xfId="14519" xr:uid="{00000000-0005-0000-0000-0000283F0000}"/>
    <cellStyle name="20 % - Akzent5 19" xfId="28003" xr:uid="{00000000-0005-0000-0000-0000C3730000}"/>
    <cellStyle name="20 % - Akzent5 2" xfId="563" xr:uid="{00000000-0005-0000-0000-000024000000}"/>
    <cellStyle name="20 % - Akzent5 2 10" xfId="4504" xr:uid="{00000000-0005-0000-0000-000027020000}"/>
    <cellStyle name="20 % - Akzent5 2 10 2" xfId="17955" xr:uid="{00000000-0005-0000-0000-000027020000}"/>
    <cellStyle name="20 % - Akzent5 2 10 3" xfId="31439" xr:uid="{00000000-0005-0000-0000-000027020000}"/>
    <cellStyle name="20 % - Akzent5 2 10 4" xfId="44930" xr:uid="{00000000-0005-0000-0000-000027020000}"/>
    <cellStyle name="20 % - Akzent5 2 11" xfId="7860" xr:uid="{00000000-0005-0000-0000-000027020000}"/>
    <cellStyle name="20 % - Akzent5 2 11 2" xfId="21311" xr:uid="{00000000-0005-0000-0000-000027020000}"/>
    <cellStyle name="20 % - Akzent5 2 11 3" xfId="34795" xr:uid="{00000000-0005-0000-0000-000027020000}"/>
    <cellStyle name="20 % - Akzent5 2 11 4" xfId="48286" xr:uid="{00000000-0005-0000-0000-000027020000}"/>
    <cellStyle name="20 % - Akzent5 2 12" xfId="11216" xr:uid="{00000000-0005-0000-0000-000027020000}"/>
    <cellStyle name="20 % - Akzent5 2 12 2" xfId="24667" xr:uid="{00000000-0005-0000-0000-000027020000}"/>
    <cellStyle name="20 % - Akzent5 2 12 3" xfId="38151" xr:uid="{00000000-0005-0000-0000-000027020000}"/>
    <cellStyle name="20 % - Akzent5 2 12 4" xfId="51642" xr:uid="{00000000-0005-0000-0000-000027020000}"/>
    <cellStyle name="20 % - Akzent5 2 13" xfId="14597" xr:uid="{00000000-0005-0000-0000-000027020000}"/>
    <cellStyle name="20 % - Akzent5 2 14" xfId="28076" xr:uid="{00000000-0005-0000-0000-000027020000}"/>
    <cellStyle name="20 % - Akzent5 2 15" xfId="41554" xr:uid="{00000000-0005-0000-0000-000027020000}"/>
    <cellStyle name="20 % - Akzent5 2 2" xfId="703" xr:uid="{00000000-0005-0000-0000-000025000000}"/>
    <cellStyle name="20 % - Akzent5 2 2 10" xfId="14699" xr:uid="{00000000-0005-0000-0000-000028020000}"/>
    <cellStyle name="20 % - Akzent5 2 2 11" xfId="28182" xr:uid="{00000000-0005-0000-0000-000028020000}"/>
    <cellStyle name="20 % - Akzent5 2 2 12" xfId="41673" xr:uid="{00000000-0005-0000-0000-000028020000}"/>
    <cellStyle name="20 % - Akzent5 2 2 13" xfId="1229" xr:uid="{00000000-0005-0000-0000-000028020000}"/>
    <cellStyle name="20 % - Akzent5 2 2 2" xfId="1465" xr:uid="{00000000-0005-0000-0000-000029020000}"/>
    <cellStyle name="20 % - Akzent5 2 2 2 10" xfId="28432" xr:uid="{00000000-0005-0000-0000-000029020000}"/>
    <cellStyle name="20 % - Akzent5 2 2 2 11" xfId="41923" xr:uid="{00000000-0005-0000-0000-000029020000}"/>
    <cellStyle name="20 % - Akzent5 2 2 2 2" xfId="2040" xr:uid="{00000000-0005-0000-0000-00002A020000}"/>
    <cellStyle name="20 % - Akzent5 2 2 2 2 2" xfId="3181" xr:uid="{00000000-0005-0000-0000-00002B020000}"/>
    <cellStyle name="20 % - Akzent5 2 2 2 2 2 2" xfId="6542" xr:uid="{00000000-0005-0000-0000-00002B020000}"/>
    <cellStyle name="20 % - Akzent5 2 2 2 2 2 2 2" xfId="19993" xr:uid="{00000000-0005-0000-0000-00002B020000}"/>
    <cellStyle name="20 % - Akzent5 2 2 2 2 2 2 3" xfId="33477" xr:uid="{00000000-0005-0000-0000-00002B020000}"/>
    <cellStyle name="20 % - Akzent5 2 2 2 2 2 2 4" xfId="46968" xr:uid="{00000000-0005-0000-0000-00002B020000}"/>
    <cellStyle name="20 % - Akzent5 2 2 2 2 2 3" xfId="9898" xr:uid="{00000000-0005-0000-0000-00002B020000}"/>
    <cellStyle name="20 % - Akzent5 2 2 2 2 2 3 2" xfId="23349" xr:uid="{00000000-0005-0000-0000-00002B020000}"/>
    <cellStyle name="20 % - Akzent5 2 2 2 2 2 3 3" xfId="36833" xr:uid="{00000000-0005-0000-0000-00002B020000}"/>
    <cellStyle name="20 % - Akzent5 2 2 2 2 2 3 4" xfId="50324" xr:uid="{00000000-0005-0000-0000-00002B020000}"/>
    <cellStyle name="20 % - Akzent5 2 2 2 2 2 4" xfId="13254" xr:uid="{00000000-0005-0000-0000-00002B020000}"/>
    <cellStyle name="20 % - Akzent5 2 2 2 2 2 4 2" xfId="26705" xr:uid="{00000000-0005-0000-0000-00002B020000}"/>
    <cellStyle name="20 % - Akzent5 2 2 2 2 2 4 3" xfId="40189" xr:uid="{00000000-0005-0000-0000-00002B020000}"/>
    <cellStyle name="20 % - Akzent5 2 2 2 2 2 4 4" xfId="53680" xr:uid="{00000000-0005-0000-0000-00002B020000}"/>
    <cellStyle name="20 % - Akzent5 2 2 2 2 2 5" xfId="16636" xr:uid="{00000000-0005-0000-0000-00002B020000}"/>
    <cellStyle name="20 % - Akzent5 2 2 2 2 2 6" xfId="30120" xr:uid="{00000000-0005-0000-0000-00002B020000}"/>
    <cellStyle name="20 % - Akzent5 2 2 2 2 2 7" xfId="43611" xr:uid="{00000000-0005-0000-0000-00002B020000}"/>
    <cellStyle name="20 % - Akzent5 2 2 2 2 3" xfId="5415" xr:uid="{00000000-0005-0000-0000-00002A020000}"/>
    <cellStyle name="20 % - Akzent5 2 2 2 2 3 2" xfId="18866" xr:uid="{00000000-0005-0000-0000-00002A020000}"/>
    <cellStyle name="20 % - Akzent5 2 2 2 2 3 3" xfId="32350" xr:uid="{00000000-0005-0000-0000-00002A020000}"/>
    <cellStyle name="20 % - Akzent5 2 2 2 2 3 4" xfId="45841" xr:uid="{00000000-0005-0000-0000-00002A020000}"/>
    <cellStyle name="20 % - Akzent5 2 2 2 2 4" xfId="8771" xr:uid="{00000000-0005-0000-0000-00002A020000}"/>
    <cellStyle name="20 % - Akzent5 2 2 2 2 4 2" xfId="22222" xr:uid="{00000000-0005-0000-0000-00002A020000}"/>
    <cellStyle name="20 % - Akzent5 2 2 2 2 4 3" xfId="35706" xr:uid="{00000000-0005-0000-0000-00002A020000}"/>
    <cellStyle name="20 % - Akzent5 2 2 2 2 4 4" xfId="49197" xr:uid="{00000000-0005-0000-0000-00002A020000}"/>
    <cellStyle name="20 % - Akzent5 2 2 2 2 5" xfId="12127" xr:uid="{00000000-0005-0000-0000-00002A020000}"/>
    <cellStyle name="20 % - Akzent5 2 2 2 2 5 2" xfId="25578" xr:uid="{00000000-0005-0000-0000-00002A020000}"/>
    <cellStyle name="20 % - Akzent5 2 2 2 2 5 3" xfId="39062" xr:uid="{00000000-0005-0000-0000-00002A020000}"/>
    <cellStyle name="20 % - Akzent5 2 2 2 2 5 4" xfId="52553" xr:uid="{00000000-0005-0000-0000-00002A020000}"/>
    <cellStyle name="20 % - Akzent5 2 2 2 2 6" xfId="15509" xr:uid="{00000000-0005-0000-0000-00002A020000}"/>
    <cellStyle name="20 % - Akzent5 2 2 2 2 7" xfId="28993" xr:uid="{00000000-0005-0000-0000-00002A020000}"/>
    <cellStyle name="20 % - Akzent5 2 2 2 2 8" xfId="42484" xr:uid="{00000000-0005-0000-0000-00002A020000}"/>
    <cellStyle name="20 % - Akzent5 2 2 2 3" xfId="2621" xr:uid="{00000000-0005-0000-0000-00002C020000}"/>
    <cellStyle name="20 % - Akzent5 2 2 2 3 2" xfId="5982" xr:uid="{00000000-0005-0000-0000-00002C020000}"/>
    <cellStyle name="20 % - Akzent5 2 2 2 3 2 2" xfId="19433" xr:uid="{00000000-0005-0000-0000-00002C020000}"/>
    <cellStyle name="20 % - Akzent5 2 2 2 3 2 3" xfId="32917" xr:uid="{00000000-0005-0000-0000-00002C020000}"/>
    <cellStyle name="20 % - Akzent5 2 2 2 3 2 4" xfId="46408" xr:uid="{00000000-0005-0000-0000-00002C020000}"/>
    <cellStyle name="20 % - Akzent5 2 2 2 3 3" xfId="9338" xr:uid="{00000000-0005-0000-0000-00002C020000}"/>
    <cellStyle name="20 % - Akzent5 2 2 2 3 3 2" xfId="22789" xr:uid="{00000000-0005-0000-0000-00002C020000}"/>
    <cellStyle name="20 % - Akzent5 2 2 2 3 3 3" xfId="36273" xr:uid="{00000000-0005-0000-0000-00002C020000}"/>
    <cellStyle name="20 % - Akzent5 2 2 2 3 3 4" xfId="49764" xr:uid="{00000000-0005-0000-0000-00002C020000}"/>
    <cellStyle name="20 % - Akzent5 2 2 2 3 4" xfId="12694" xr:uid="{00000000-0005-0000-0000-00002C020000}"/>
    <cellStyle name="20 % - Akzent5 2 2 2 3 4 2" xfId="26145" xr:uid="{00000000-0005-0000-0000-00002C020000}"/>
    <cellStyle name="20 % - Akzent5 2 2 2 3 4 3" xfId="39629" xr:uid="{00000000-0005-0000-0000-00002C020000}"/>
    <cellStyle name="20 % - Akzent5 2 2 2 3 4 4" xfId="53120" xr:uid="{00000000-0005-0000-0000-00002C020000}"/>
    <cellStyle name="20 % - Akzent5 2 2 2 3 5" xfId="16076" xr:uid="{00000000-0005-0000-0000-00002C020000}"/>
    <cellStyle name="20 % - Akzent5 2 2 2 3 6" xfId="29560" xr:uid="{00000000-0005-0000-0000-00002C020000}"/>
    <cellStyle name="20 % - Akzent5 2 2 2 3 7" xfId="43051" xr:uid="{00000000-0005-0000-0000-00002C020000}"/>
    <cellStyle name="20 % - Akzent5 2 2 2 4" xfId="3726" xr:uid="{00000000-0005-0000-0000-00002D020000}"/>
    <cellStyle name="20 % - Akzent5 2 2 2 4 2" xfId="7087" xr:uid="{00000000-0005-0000-0000-00002D020000}"/>
    <cellStyle name="20 % - Akzent5 2 2 2 4 2 2" xfId="20538" xr:uid="{00000000-0005-0000-0000-00002D020000}"/>
    <cellStyle name="20 % - Akzent5 2 2 2 4 2 3" xfId="34022" xr:uid="{00000000-0005-0000-0000-00002D020000}"/>
    <cellStyle name="20 % - Akzent5 2 2 2 4 2 4" xfId="47513" xr:uid="{00000000-0005-0000-0000-00002D020000}"/>
    <cellStyle name="20 % - Akzent5 2 2 2 4 3" xfId="10443" xr:uid="{00000000-0005-0000-0000-00002D020000}"/>
    <cellStyle name="20 % - Akzent5 2 2 2 4 3 2" xfId="23894" xr:uid="{00000000-0005-0000-0000-00002D020000}"/>
    <cellStyle name="20 % - Akzent5 2 2 2 4 3 3" xfId="37378" xr:uid="{00000000-0005-0000-0000-00002D020000}"/>
    <cellStyle name="20 % - Akzent5 2 2 2 4 3 4" xfId="50869" xr:uid="{00000000-0005-0000-0000-00002D020000}"/>
    <cellStyle name="20 % - Akzent5 2 2 2 4 4" xfId="13799" xr:uid="{00000000-0005-0000-0000-00002D020000}"/>
    <cellStyle name="20 % - Akzent5 2 2 2 4 4 2" xfId="27250" xr:uid="{00000000-0005-0000-0000-00002D020000}"/>
    <cellStyle name="20 % - Akzent5 2 2 2 4 4 3" xfId="40734" xr:uid="{00000000-0005-0000-0000-00002D020000}"/>
    <cellStyle name="20 % - Akzent5 2 2 2 4 4 4" xfId="54225" xr:uid="{00000000-0005-0000-0000-00002D020000}"/>
    <cellStyle name="20 % - Akzent5 2 2 2 4 5" xfId="17181" xr:uid="{00000000-0005-0000-0000-00002D020000}"/>
    <cellStyle name="20 % - Akzent5 2 2 2 4 6" xfId="30665" xr:uid="{00000000-0005-0000-0000-00002D020000}"/>
    <cellStyle name="20 % - Akzent5 2 2 2 4 7" xfId="44156" xr:uid="{00000000-0005-0000-0000-00002D020000}"/>
    <cellStyle name="20 % - Akzent5 2 2 2 5" xfId="4306" xr:uid="{00000000-0005-0000-0000-00002E020000}"/>
    <cellStyle name="20 % - Akzent5 2 2 2 5 2" xfId="7663" xr:uid="{00000000-0005-0000-0000-00002E020000}"/>
    <cellStyle name="20 % - Akzent5 2 2 2 5 2 2" xfId="21114" xr:uid="{00000000-0005-0000-0000-00002E020000}"/>
    <cellStyle name="20 % - Akzent5 2 2 2 5 2 3" xfId="34598" xr:uid="{00000000-0005-0000-0000-00002E020000}"/>
    <cellStyle name="20 % - Akzent5 2 2 2 5 2 4" xfId="48089" xr:uid="{00000000-0005-0000-0000-00002E020000}"/>
    <cellStyle name="20 % - Akzent5 2 2 2 5 3" xfId="11019" xr:uid="{00000000-0005-0000-0000-00002E020000}"/>
    <cellStyle name="20 % - Akzent5 2 2 2 5 3 2" xfId="24470" xr:uid="{00000000-0005-0000-0000-00002E020000}"/>
    <cellStyle name="20 % - Akzent5 2 2 2 5 3 3" xfId="37954" xr:uid="{00000000-0005-0000-0000-00002E020000}"/>
    <cellStyle name="20 % - Akzent5 2 2 2 5 3 4" xfId="51445" xr:uid="{00000000-0005-0000-0000-00002E020000}"/>
    <cellStyle name="20 % - Akzent5 2 2 2 5 4" xfId="14375" xr:uid="{00000000-0005-0000-0000-00002E020000}"/>
    <cellStyle name="20 % - Akzent5 2 2 2 5 4 2" xfId="27826" xr:uid="{00000000-0005-0000-0000-00002E020000}"/>
    <cellStyle name="20 % - Akzent5 2 2 2 5 4 3" xfId="41310" xr:uid="{00000000-0005-0000-0000-00002E020000}"/>
    <cellStyle name="20 % - Akzent5 2 2 2 5 4 4" xfId="54801" xr:uid="{00000000-0005-0000-0000-00002E020000}"/>
    <cellStyle name="20 % - Akzent5 2 2 2 5 5" xfId="17757" xr:uid="{00000000-0005-0000-0000-00002E020000}"/>
    <cellStyle name="20 % - Akzent5 2 2 2 5 6" xfId="31241" xr:uid="{00000000-0005-0000-0000-00002E020000}"/>
    <cellStyle name="20 % - Akzent5 2 2 2 5 7" xfId="44732" xr:uid="{00000000-0005-0000-0000-00002E020000}"/>
    <cellStyle name="20 % - Akzent5 2 2 2 6" xfId="4856" xr:uid="{00000000-0005-0000-0000-000029020000}"/>
    <cellStyle name="20 % - Akzent5 2 2 2 6 2" xfId="18307" xr:uid="{00000000-0005-0000-0000-000029020000}"/>
    <cellStyle name="20 % - Akzent5 2 2 2 6 3" xfId="31791" xr:uid="{00000000-0005-0000-0000-000029020000}"/>
    <cellStyle name="20 % - Akzent5 2 2 2 6 4" xfId="45282" xr:uid="{00000000-0005-0000-0000-000029020000}"/>
    <cellStyle name="20 % - Akzent5 2 2 2 7" xfId="8212" xr:uid="{00000000-0005-0000-0000-000029020000}"/>
    <cellStyle name="20 % - Akzent5 2 2 2 7 2" xfId="21663" xr:uid="{00000000-0005-0000-0000-000029020000}"/>
    <cellStyle name="20 % - Akzent5 2 2 2 7 3" xfId="35147" xr:uid="{00000000-0005-0000-0000-000029020000}"/>
    <cellStyle name="20 % - Akzent5 2 2 2 7 4" xfId="48638" xr:uid="{00000000-0005-0000-0000-000029020000}"/>
    <cellStyle name="20 % - Akzent5 2 2 2 8" xfId="11568" xr:uid="{00000000-0005-0000-0000-000029020000}"/>
    <cellStyle name="20 % - Akzent5 2 2 2 8 2" xfId="25019" xr:uid="{00000000-0005-0000-0000-000029020000}"/>
    <cellStyle name="20 % - Akzent5 2 2 2 8 3" xfId="38503" xr:uid="{00000000-0005-0000-0000-000029020000}"/>
    <cellStyle name="20 % - Akzent5 2 2 2 8 4" xfId="51994" xr:uid="{00000000-0005-0000-0000-000029020000}"/>
    <cellStyle name="20 % - Akzent5 2 2 2 9" xfId="14949" xr:uid="{00000000-0005-0000-0000-000029020000}"/>
    <cellStyle name="20 % - Akzent5 2 2 3" xfId="1791" xr:uid="{00000000-0005-0000-0000-00002F020000}"/>
    <cellStyle name="20 % - Akzent5 2 2 3 2" xfId="2931" xr:uid="{00000000-0005-0000-0000-000030020000}"/>
    <cellStyle name="20 % - Akzent5 2 2 3 2 2" xfId="6292" xr:uid="{00000000-0005-0000-0000-000030020000}"/>
    <cellStyle name="20 % - Akzent5 2 2 3 2 2 2" xfId="19743" xr:uid="{00000000-0005-0000-0000-000030020000}"/>
    <cellStyle name="20 % - Akzent5 2 2 3 2 2 3" xfId="33227" xr:uid="{00000000-0005-0000-0000-000030020000}"/>
    <cellStyle name="20 % - Akzent5 2 2 3 2 2 4" xfId="46718" xr:uid="{00000000-0005-0000-0000-000030020000}"/>
    <cellStyle name="20 % - Akzent5 2 2 3 2 3" xfId="9648" xr:uid="{00000000-0005-0000-0000-000030020000}"/>
    <cellStyle name="20 % - Akzent5 2 2 3 2 3 2" xfId="23099" xr:uid="{00000000-0005-0000-0000-000030020000}"/>
    <cellStyle name="20 % - Akzent5 2 2 3 2 3 3" xfId="36583" xr:uid="{00000000-0005-0000-0000-000030020000}"/>
    <cellStyle name="20 % - Akzent5 2 2 3 2 3 4" xfId="50074" xr:uid="{00000000-0005-0000-0000-000030020000}"/>
    <cellStyle name="20 % - Akzent5 2 2 3 2 4" xfId="13004" xr:uid="{00000000-0005-0000-0000-000030020000}"/>
    <cellStyle name="20 % - Akzent5 2 2 3 2 4 2" xfId="26455" xr:uid="{00000000-0005-0000-0000-000030020000}"/>
    <cellStyle name="20 % - Akzent5 2 2 3 2 4 3" xfId="39939" xr:uid="{00000000-0005-0000-0000-000030020000}"/>
    <cellStyle name="20 % - Akzent5 2 2 3 2 4 4" xfId="53430" xr:uid="{00000000-0005-0000-0000-000030020000}"/>
    <cellStyle name="20 % - Akzent5 2 2 3 2 5" xfId="16386" xr:uid="{00000000-0005-0000-0000-000030020000}"/>
    <cellStyle name="20 % - Akzent5 2 2 3 2 6" xfId="29870" xr:uid="{00000000-0005-0000-0000-000030020000}"/>
    <cellStyle name="20 % - Akzent5 2 2 3 2 7" xfId="43361" xr:uid="{00000000-0005-0000-0000-000030020000}"/>
    <cellStyle name="20 % - Akzent5 2 2 3 3" xfId="5165" xr:uid="{00000000-0005-0000-0000-00002F020000}"/>
    <cellStyle name="20 % - Akzent5 2 2 3 3 2" xfId="18616" xr:uid="{00000000-0005-0000-0000-00002F020000}"/>
    <cellStyle name="20 % - Akzent5 2 2 3 3 3" xfId="32100" xr:uid="{00000000-0005-0000-0000-00002F020000}"/>
    <cellStyle name="20 % - Akzent5 2 2 3 3 4" xfId="45591" xr:uid="{00000000-0005-0000-0000-00002F020000}"/>
    <cellStyle name="20 % - Akzent5 2 2 3 4" xfId="8521" xr:uid="{00000000-0005-0000-0000-00002F020000}"/>
    <cellStyle name="20 % - Akzent5 2 2 3 4 2" xfId="21972" xr:uid="{00000000-0005-0000-0000-00002F020000}"/>
    <cellStyle name="20 % - Akzent5 2 2 3 4 3" xfId="35456" xr:uid="{00000000-0005-0000-0000-00002F020000}"/>
    <cellStyle name="20 % - Akzent5 2 2 3 4 4" xfId="48947" xr:uid="{00000000-0005-0000-0000-00002F020000}"/>
    <cellStyle name="20 % - Akzent5 2 2 3 5" xfId="11877" xr:uid="{00000000-0005-0000-0000-00002F020000}"/>
    <cellStyle name="20 % - Akzent5 2 2 3 5 2" xfId="25328" xr:uid="{00000000-0005-0000-0000-00002F020000}"/>
    <cellStyle name="20 % - Akzent5 2 2 3 5 3" xfId="38812" xr:uid="{00000000-0005-0000-0000-00002F020000}"/>
    <cellStyle name="20 % - Akzent5 2 2 3 5 4" xfId="52303" xr:uid="{00000000-0005-0000-0000-00002F020000}"/>
    <cellStyle name="20 % - Akzent5 2 2 3 6" xfId="15259" xr:uid="{00000000-0005-0000-0000-00002F020000}"/>
    <cellStyle name="20 % - Akzent5 2 2 3 7" xfId="28743" xr:uid="{00000000-0005-0000-0000-00002F020000}"/>
    <cellStyle name="20 % - Akzent5 2 2 3 8" xfId="42234" xr:uid="{00000000-0005-0000-0000-00002F020000}"/>
    <cellStyle name="20 % - Akzent5 2 2 4" xfId="2370" xr:uid="{00000000-0005-0000-0000-000031020000}"/>
    <cellStyle name="20 % - Akzent5 2 2 4 2" xfId="5732" xr:uid="{00000000-0005-0000-0000-000031020000}"/>
    <cellStyle name="20 % - Akzent5 2 2 4 2 2" xfId="19183" xr:uid="{00000000-0005-0000-0000-000031020000}"/>
    <cellStyle name="20 % - Akzent5 2 2 4 2 3" xfId="32667" xr:uid="{00000000-0005-0000-0000-000031020000}"/>
    <cellStyle name="20 % - Akzent5 2 2 4 2 4" xfId="46158" xr:uid="{00000000-0005-0000-0000-000031020000}"/>
    <cellStyle name="20 % - Akzent5 2 2 4 3" xfId="9088" xr:uid="{00000000-0005-0000-0000-000031020000}"/>
    <cellStyle name="20 % - Akzent5 2 2 4 3 2" xfId="22539" xr:uid="{00000000-0005-0000-0000-000031020000}"/>
    <cellStyle name="20 % - Akzent5 2 2 4 3 3" xfId="36023" xr:uid="{00000000-0005-0000-0000-000031020000}"/>
    <cellStyle name="20 % - Akzent5 2 2 4 3 4" xfId="49514" xr:uid="{00000000-0005-0000-0000-000031020000}"/>
    <cellStyle name="20 % - Akzent5 2 2 4 4" xfId="12444" xr:uid="{00000000-0005-0000-0000-000031020000}"/>
    <cellStyle name="20 % - Akzent5 2 2 4 4 2" xfId="25895" xr:uid="{00000000-0005-0000-0000-000031020000}"/>
    <cellStyle name="20 % - Akzent5 2 2 4 4 3" xfId="39379" xr:uid="{00000000-0005-0000-0000-000031020000}"/>
    <cellStyle name="20 % - Akzent5 2 2 4 4 4" xfId="52870" xr:uid="{00000000-0005-0000-0000-000031020000}"/>
    <cellStyle name="20 % - Akzent5 2 2 4 5" xfId="15826" xr:uid="{00000000-0005-0000-0000-000031020000}"/>
    <cellStyle name="20 % - Akzent5 2 2 4 6" xfId="29310" xr:uid="{00000000-0005-0000-0000-000031020000}"/>
    <cellStyle name="20 % - Akzent5 2 2 4 7" xfId="42801" xr:uid="{00000000-0005-0000-0000-000031020000}"/>
    <cellStyle name="20 % - Akzent5 2 2 5" xfId="3476" xr:uid="{00000000-0005-0000-0000-000032020000}"/>
    <cellStyle name="20 % - Akzent5 2 2 5 2" xfId="6837" xr:uid="{00000000-0005-0000-0000-000032020000}"/>
    <cellStyle name="20 % - Akzent5 2 2 5 2 2" xfId="20288" xr:uid="{00000000-0005-0000-0000-000032020000}"/>
    <cellStyle name="20 % - Akzent5 2 2 5 2 3" xfId="33772" xr:uid="{00000000-0005-0000-0000-000032020000}"/>
    <cellStyle name="20 % - Akzent5 2 2 5 2 4" xfId="47263" xr:uid="{00000000-0005-0000-0000-000032020000}"/>
    <cellStyle name="20 % - Akzent5 2 2 5 3" xfId="10193" xr:uid="{00000000-0005-0000-0000-000032020000}"/>
    <cellStyle name="20 % - Akzent5 2 2 5 3 2" xfId="23644" xr:uid="{00000000-0005-0000-0000-000032020000}"/>
    <cellStyle name="20 % - Akzent5 2 2 5 3 3" xfId="37128" xr:uid="{00000000-0005-0000-0000-000032020000}"/>
    <cellStyle name="20 % - Akzent5 2 2 5 3 4" xfId="50619" xr:uid="{00000000-0005-0000-0000-000032020000}"/>
    <cellStyle name="20 % - Akzent5 2 2 5 4" xfId="13549" xr:uid="{00000000-0005-0000-0000-000032020000}"/>
    <cellStyle name="20 % - Akzent5 2 2 5 4 2" xfId="27000" xr:uid="{00000000-0005-0000-0000-000032020000}"/>
    <cellStyle name="20 % - Akzent5 2 2 5 4 3" xfId="40484" xr:uid="{00000000-0005-0000-0000-000032020000}"/>
    <cellStyle name="20 % - Akzent5 2 2 5 4 4" xfId="53975" xr:uid="{00000000-0005-0000-0000-000032020000}"/>
    <cellStyle name="20 % - Akzent5 2 2 5 5" xfId="16931" xr:uid="{00000000-0005-0000-0000-000032020000}"/>
    <cellStyle name="20 % - Akzent5 2 2 5 6" xfId="30415" xr:uid="{00000000-0005-0000-0000-000032020000}"/>
    <cellStyle name="20 % - Akzent5 2 2 5 7" xfId="43906" xr:uid="{00000000-0005-0000-0000-000032020000}"/>
    <cellStyle name="20 % - Akzent5 2 2 6" xfId="4056" xr:uid="{00000000-0005-0000-0000-000033020000}"/>
    <cellStyle name="20 % - Akzent5 2 2 6 2" xfId="7413" xr:uid="{00000000-0005-0000-0000-000033020000}"/>
    <cellStyle name="20 % - Akzent5 2 2 6 2 2" xfId="20864" xr:uid="{00000000-0005-0000-0000-000033020000}"/>
    <cellStyle name="20 % - Akzent5 2 2 6 2 3" xfId="34348" xr:uid="{00000000-0005-0000-0000-000033020000}"/>
    <cellStyle name="20 % - Akzent5 2 2 6 2 4" xfId="47839" xr:uid="{00000000-0005-0000-0000-000033020000}"/>
    <cellStyle name="20 % - Akzent5 2 2 6 3" xfId="10769" xr:uid="{00000000-0005-0000-0000-000033020000}"/>
    <cellStyle name="20 % - Akzent5 2 2 6 3 2" xfId="24220" xr:uid="{00000000-0005-0000-0000-000033020000}"/>
    <cellStyle name="20 % - Akzent5 2 2 6 3 3" xfId="37704" xr:uid="{00000000-0005-0000-0000-000033020000}"/>
    <cellStyle name="20 % - Akzent5 2 2 6 3 4" xfId="51195" xr:uid="{00000000-0005-0000-0000-000033020000}"/>
    <cellStyle name="20 % - Akzent5 2 2 6 4" xfId="14125" xr:uid="{00000000-0005-0000-0000-000033020000}"/>
    <cellStyle name="20 % - Akzent5 2 2 6 4 2" xfId="27576" xr:uid="{00000000-0005-0000-0000-000033020000}"/>
    <cellStyle name="20 % - Akzent5 2 2 6 4 3" xfId="41060" xr:uid="{00000000-0005-0000-0000-000033020000}"/>
    <cellStyle name="20 % - Akzent5 2 2 6 4 4" xfId="54551" xr:uid="{00000000-0005-0000-0000-000033020000}"/>
    <cellStyle name="20 % - Akzent5 2 2 6 5" xfId="17507" xr:uid="{00000000-0005-0000-0000-000033020000}"/>
    <cellStyle name="20 % - Akzent5 2 2 6 6" xfId="30991" xr:uid="{00000000-0005-0000-0000-000033020000}"/>
    <cellStyle name="20 % - Akzent5 2 2 6 7" xfId="44482" xr:uid="{00000000-0005-0000-0000-000033020000}"/>
    <cellStyle name="20 % - Akzent5 2 2 7" xfId="4606" xr:uid="{00000000-0005-0000-0000-000028020000}"/>
    <cellStyle name="20 % - Akzent5 2 2 7 2" xfId="18057" xr:uid="{00000000-0005-0000-0000-000028020000}"/>
    <cellStyle name="20 % - Akzent5 2 2 7 3" xfId="31541" xr:uid="{00000000-0005-0000-0000-000028020000}"/>
    <cellStyle name="20 % - Akzent5 2 2 7 4" xfId="45032" xr:uid="{00000000-0005-0000-0000-000028020000}"/>
    <cellStyle name="20 % - Akzent5 2 2 8" xfId="7962" xr:uid="{00000000-0005-0000-0000-000028020000}"/>
    <cellStyle name="20 % - Akzent5 2 2 8 2" xfId="21413" xr:uid="{00000000-0005-0000-0000-000028020000}"/>
    <cellStyle name="20 % - Akzent5 2 2 8 3" xfId="34897" xr:uid="{00000000-0005-0000-0000-000028020000}"/>
    <cellStyle name="20 % - Akzent5 2 2 8 4" xfId="48388" xr:uid="{00000000-0005-0000-0000-000028020000}"/>
    <cellStyle name="20 % - Akzent5 2 2 9" xfId="11318" xr:uid="{00000000-0005-0000-0000-000028020000}"/>
    <cellStyle name="20 % - Akzent5 2 2 9 2" xfId="24769" xr:uid="{00000000-0005-0000-0000-000028020000}"/>
    <cellStyle name="20 % - Akzent5 2 2 9 3" xfId="38253" xr:uid="{00000000-0005-0000-0000-000028020000}"/>
    <cellStyle name="20 % - Akzent5 2 2 9 4" xfId="51744" xr:uid="{00000000-0005-0000-0000-000028020000}"/>
    <cellStyle name="20 % - Akzent5 2 3" xfId="1309" xr:uid="{00000000-0005-0000-0000-000034020000}"/>
    <cellStyle name="20 % - Akzent5 2 3 10" xfId="14785" xr:uid="{00000000-0005-0000-0000-000034020000}"/>
    <cellStyle name="20 % - Akzent5 2 3 11" xfId="28268" xr:uid="{00000000-0005-0000-0000-000034020000}"/>
    <cellStyle name="20 % - Akzent5 2 3 12" xfId="41759" xr:uid="{00000000-0005-0000-0000-000034020000}"/>
    <cellStyle name="20 % - Akzent5 2 3 2" xfId="1549" xr:uid="{00000000-0005-0000-0000-000035020000}"/>
    <cellStyle name="20 % - Akzent5 2 3 2 10" xfId="28518" xr:uid="{00000000-0005-0000-0000-000035020000}"/>
    <cellStyle name="20 % - Akzent5 2 3 2 11" xfId="42009" xr:uid="{00000000-0005-0000-0000-000035020000}"/>
    <cellStyle name="20 % - Akzent5 2 3 2 2" xfId="2126" xr:uid="{00000000-0005-0000-0000-000036020000}"/>
    <cellStyle name="20 % - Akzent5 2 3 2 2 2" xfId="3267" xr:uid="{00000000-0005-0000-0000-000037020000}"/>
    <cellStyle name="20 % - Akzent5 2 3 2 2 2 2" xfId="6628" xr:uid="{00000000-0005-0000-0000-000037020000}"/>
    <cellStyle name="20 % - Akzent5 2 3 2 2 2 2 2" xfId="20079" xr:uid="{00000000-0005-0000-0000-000037020000}"/>
    <cellStyle name="20 % - Akzent5 2 3 2 2 2 2 3" xfId="33563" xr:uid="{00000000-0005-0000-0000-000037020000}"/>
    <cellStyle name="20 % - Akzent5 2 3 2 2 2 2 4" xfId="47054" xr:uid="{00000000-0005-0000-0000-000037020000}"/>
    <cellStyle name="20 % - Akzent5 2 3 2 2 2 3" xfId="9984" xr:uid="{00000000-0005-0000-0000-000037020000}"/>
    <cellStyle name="20 % - Akzent5 2 3 2 2 2 3 2" xfId="23435" xr:uid="{00000000-0005-0000-0000-000037020000}"/>
    <cellStyle name="20 % - Akzent5 2 3 2 2 2 3 3" xfId="36919" xr:uid="{00000000-0005-0000-0000-000037020000}"/>
    <cellStyle name="20 % - Akzent5 2 3 2 2 2 3 4" xfId="50410" xr:uid="{00000000-0005-0000-0000-000037020000}"/>
    <cellStyle name="20 % - Akzent5 2 3 2 2 2 4" xfId="13340" xr:uid="{00000000-0005-0000-0000-000037020000}"/>
    <cellStyle name="20 % - Akzent5 2 3 2 2 2 4 2" xfId="26791" xr:uid="{00000000-0005-0000-0000-000037020000}"/>
    <cellStyle name="20 % - Akzent5 2 3 2 2 2 4 3" xfId="40275" xr:uid="{00000000-0005-0000-0000-000037020000}"/>
    <cellStyle name="20 % - Akzent5 2 3 2 2 2 4 4" xfId="53766" xr:uid="{00000000-0005-0000-0000-000037020000}"/>
    <cellStyle name="20 % - Akzent5 2 3 2 2 2 5" xfId="16722" xr:uid="{00000000-0005-0000-0000-000037020000}"/>
    <cellStyle name="20 % - Akzent5 2 3 2 2 2 6" xfId="30206" xr:uid="{00000000-0005-0000-0000-000037020000}"/>
    <cellStyle name="20 % - Akzent5 2 3 2 2 2 7" xfId="43697" xr:uid="{00000000-0005-0000-0000-000037020000}"/>
    <cellStyle name="20 % - Akzent5 2 3 2 2 3" xfId="5501" xr:uid="{00000000-0005-0000-0000-000036020000}"/>
    <cellStyle name="20 % - Akzent5 2 3 2 2 3 2" xfId="18952" xr:uid="{00000000-0005-0000-0000-000036020000}"/>
    <cellStyle name="20 % - Akzent5 2 3 2 2 3 3" xfId="32436" xr:uid="{00000000-0005-0000-0000-000036020000}"/>
    <cellStyle name="20 % - Akzent5 2 3 2 2 3 4" xfId="45927" xr:uid="{00000000-0005-0000-0000-000036020000}"/>
    <cellStyle name="20 % - Akzent5 2 3 2 2 4" xfId="8857" xr:uid="{00000000-0005-0000-0000-000036020000}"/>
    <cellStyle name="20 % - Akzent5 2 3 2 2 4 2" xfId="22308" xr:uid="{00000000-0005-0000-0000-000036020000}"/>
    <cellStyle name="20 % - Akzent5 2 3 2 2 4 3" xfId="35792" xr:uid="{00000000-0005-0000-0000-000036020000}"/>
    <cellStyle name="20 % - Akzent5 2 3 2 2 4 4" xfId="49283" xr:uid="{00000000-0005-0000-0000-000036020000}"/>
    <cellStyle name="20 % - Akzent5 2 3 2 2 5" xfId="12213" xr:uid="{00000000-0005-0000-0000-000036020000}"/>
    <cellStyle name="20 % - Akzent5 2 3 2 2 5 2" xfId="25664" xr:uid="{00000000-0005-0000-0000-000036020000}"/>
    <cellStyle name="20 % - Akzent5 2 3 2 2 5 3" xfId="39148" xr:uid="{00000000-0005-0000-0000-000036020000}"/>
    <cellStyle name="20 % - Akzent5 2 3 2 2 5 4" xfId="52639" xr:uid="{00000000-0005-0000-0000-000036020000}"/>
    <cellStyle name="20 % - Akzent5 2 3 2 2 6" xfId="15595" xr:uid="{00000000-0005-0000-0000-000036020000}"/>
    <cellStyle name="20 % - Akzent5 2 3 2 2 7" xfId="29079" xr:uid="{00000000-0005-0000-0000-000036020000}"/>
    <cellStyle name="20 % - Akzent5 2 3 2 2 8" xfId="42570" xr:uid="{00000000-0005-0000-0000-000036020000}"/>
    <cellStyle name="20 % - Akzent5 2 3 2 3" xfId="2707" xr:uid="{00000000-0005-0000-0000-000038020000}"/>
    <cellStyle name="20 % - Akzent5 2 3 2 3 2" xfId="6068" xr:uid="{00000000-0005-0000-0000-000038020000}"/>
    <cellStyle name="20 % - Akzent5 2 3 2 3 2 2" xfId="19519" xr:uid="{00000000-0005-0000-0000-000038020000}"/>
    <cellStyle name="20 % - Akzent5 2 3 2 3 2 3" xfId="33003" xr:uid="{00000000-0005-0000-0000-000038020000}"/>
    <cellStyle name="20 % - Akzent5 2 3 2 3 2 4" xfId="46494" xr:uid="{00000000-0005-0000-0000-000038020000}"/>
    <cellStyle name="20 % - Akzent5 2 3 2 3 3" xfId="9424" xr:uid="{00000000-0005-0000-0000-000038020000}"/>
    <cellStyle name="20 % - Akzent5 2 3 2 3 3 2" xfId="22875" xr:uid="{00000000-0005-0000-0000-000038020000}"/>
    <cellStyle name="20 % - Akzent5 2 3 2 3 3 3" xfId="36359" xr:uid="{00000000-0005-0000-0000-000038020000}"/>
    <cellStyle name="20 % - Akzent5 2 3 2 3 3 4" xfId="49850" xr:uid="{00000000-0005-0000-0000-000038020000}"/>
    <cellStyle name="20 % - Akzent5 2 3 2 3 4" xfId="12780" xr:uid="{00000000-0005-0000-0000-000038020000}"/>
    <cellStyle name="20 % - Akzent5 2 3 2 3 4 2" xfId="26231" xr:uid="{00000000-0005-0000-0000-000038020000}"/>
    <cellStyle name="20 % - Akzent5 2 3 2 3 4 3" xfId="39715" xr:uid="{00000000-0005-0000-0000-000038020000}"/>
    <cellStyle name="20 % - Akzent5 2 3 2 3 4 4" xfId="53206" xr:uid="{00000000-0005-0000-0000-000038020000}"/>
    <cellStyle name="20 % - Akzent5 2 3 2 3 5" xfId="16162" xr:uid="{00000000-0005-0000-0000-000038020000}"/>
    <cellStyle name="20 % - Akzent5 2 3 2 3 6" xfId="29646" xr:uid="{00000000-0005-0000-0000-000038020000}"/>
    <cellStyle name="20 % - Akzent5 2 3 2 3 7" xfId="43137" xr:uid="{00000000-0005-0000-0000-000038020000}"/>
    <cellStyle name="20 % - Akzent5 2 3 2 4" xfId="3812" xr:uid="{00000000-0005-0000-0000-000039020000}"/>
    <cellStyle name="20 % - Akzent5 2 3 2 4 2" xfId="7173" xr:uid="{00000000-0005-0000-0000-000039020000}"/>
    <cellStyle name="20 % - Akzent5 2 3 2 4 2 2" xfId="20624" xr:uid="{00000000-0005-0000-0000-000039020000}"/>
    <cellStyle name="20 % - Akzent5 2 3 2 4 2 3" xfId="34108" xr:uid="{00000000-0005-0000-0000-000039020000}"/>
    <cellStyle name="20 % - Akzent5 2 3 2 4 2 4" xfId="47599" xr:uid="{00000000-0005-0000-0000-000039020000}"/>
    <cellStyle name="20 % - Akzent5 2 3 2 4 3" xfId="10529" xr:uid="{00000000-0005-0000-0000-000039020000}"/>
    <cellStyle name="20 % - Akzent5 2 3 2 4 3 2" xfId="23980" xr:uid="{00000000-0005-0000-0000-000039020000}"/>
    <cellStyle name="20 % - Akzent5 2 3 2 4 3 3" xfId="37464" xr:uid="{00000000-0005-0000-0000-000039020000}"/>
    <cellStyle name="20 % - Akzent5 2 3 2 4 3 4" xfId="50955" xr:uid="{00000000-0005-0000-0000-000039020000}"/>
    <cellStyle name="20 % - Akzent5 2 3 2 4 4" xfId="13885" xr:uid="{00000000-0005-0000-0000-000039020000}"/>
    <cellStyle name="20 % - Akzent5 2 3 2 4 4 2" xfId="27336" xr:uid="{00000000-0005-0000-0000-000039020000}"/>
    <cellStyle name="20 % - Akzent5 2 3 2 4 4 3" xfId="40820" xr:uid="{00000000-0005-0000-0000-000039020000}"/>
    <cellStyle name="20 % - Akzent5 2 3 2 4 4 4" xfId="54311" xr:uid="{00000000-0005-0000-0000-000039020000}"/>
    <cellStyle name="20 % - Akzent5 2 3 2 4 5" xfId="17267" xr:uid="{00000000-0005-0000-0000-000039020000}"/>
    <cellStyle name="20 % - Akzent5 2 3 2 4 6" xfId="30751" xr:uid="{00000000-0005-0000-0000-000039020000}"/>
    <cellStyle name="20 % - Akzent5 2 3 2 4 7" xfId="44242" xr:uid="{00000000-0005-0000-0000-000039020000}"/>
    <cellStyle name="20 % - Akzent5 2 3 2 5" xfId="4392" xr:uid="{00000000-0005-0000-0000-00003A020000}"/>
    <cellStyle name="20 % - Akzent5 2 3 2 5 2" xfId="7749" xr:uid="{00000000-0005-0000-0000-00003A020000}"/>
    <cellStyle name="20 % - Akzent5 2 3 2 5 2 2" xfId="21200" xr:uid="{00000000-0005-0000-0000-00003A020000}"/>
    <cellStyle name="20 % - Akzent5 2 3 2 5 2 3" xfId="34684" xr:uid="{00000000-0005-0000-0000-00003A020000}"/>
    <cellStyle name="20 % - Akzent5 2 3 2 5 2 4" xfId="48175" xr:uid="{00000000-0005-0000-0000-00003A020000}"/>
    <cellStyle name="20 % - Akzent5 2 3 2 5 3" xfId="11105" xr:uid="{00000000-0005-0000-0000-00003A020000}"/>
    <cellStyle name="20 % - Akzent5 2 3 2 5 3 2" xfId="24556" xr:uid="{00000000-0005-0000-0000-00003A020000}"/>
    <cellStyle name="20 % - Akzent5 2 3 2 5 3 3" xfId="38040" xr:uid="{00000000-0005-0000-0000-00003A020000}"/>
    <cellStyle name="20 % - Akzent5 2 3 2 5 3 4" xfId="51531" xr:uid="{00000000-0005-0000-0000-00003A020000}"/>
    <cellStyle name="20 % - Akzent5 2 3 2 5 4" xfId="14461" xr:uid="{00000000-0005-0000-0000-00003A020000}"/>
    <cellStyle name="20 % - Akzent5 2 3 2 5 4 2" xfId="27912" xr:uid="{00000000-0005-0000-0000-00003A020000}"/>
    <cellStyle name="20 % - Akzent5 2 3 2 5 4 3" xfId="41396" xr:uid="{00000000-0005-0000-0000-00003A020000}"/>
    <cellStyle name="20 % - Akzent5 2 3 2 5 4 4" xfId="54887" xr:uid="{00000000-0005-0000-0000-00003A020000}"/>
    <cellStyle name="20 % - Akzent5 2 3 2 5 5" xfId="17843" xr:uid="{00000000-0005-0000-0000-00003A020000}"/>
    <cellStyle name="20 % - Akzent5 2 3 2 5 6" xfId="31327" xr:uid="{00000000-0005-0000-0000-00003A020000}"/>
    <cellStyle name="20 % - Akzent5 2 3 2 5 7" xfId="44818" xr:uid="{00000000-0005-0000-0000-00003A020000}"/>
    <cellStyle name="20 % - Akzent5 2 3 2 6" xfId="4942" xr:uid="{00000000-0005-0000-0000-000035020000}"/>
    <cellStyle name="20 % - Akzent5 2 3 2 6 2" xfId="18393" xr:uid="{00000000-0005-0000-0000-000035020000}"/>
    <cellStyle name="20 % - Akzent5 2 3 2 6 3" xfId="31877" xr:uid="{00000000-0005-0000-0000-000035020000}"/>
    <cellStyle name="20 % - Akzent5 2 3 2 6 4" xfId="45368" xr:uid="{00000000-0005-0000-0000-000035020000}"/>
    <cellStyle name="20 % - Akzent5 2 3 2 7" xfId="8298" xr:uid="{00000000-0005-0000-0000-000035020000}"/>
    <cellStyle name="20 % - Akzent5 2 3 2 7 2" xfId="21749" xr:uid="{00000000-0005-0000-0000-000035020000}"/>
    <cellStyle name="20 % - Akzent5 2 3 2 7 3" xfId="35233" xr:uid="{00000000-0005-0000-0000-000035020000}"/>
    <cellStyle name="20 % - Akzent5 2 3 2 7 4" xfId="48724" xr:uid="{00000000-0005-0000-0000-000035020000}"/>
    <cellStyle name="20 % - Akzent5 2 3 2 8" xfId="11654" xr:uid="{00000000-0005-0000-0000-000035020000}"/>
    <cellStyle name="20 % - Akzent5 2 3 2 8 2" xfId="25105" xr:uid="{00000000-0005-0000-0000-000035020000}"/>
    <cellStyle name="20 % - Akzent5 2 3 2 8 3" xfId="38589" xr:uid="{00000000-0005-0000-0000-000035020000}"/>
    <cellStyle name="20 % - Akzent5 2 3 2 8 4" xfId="52080" xr:uid="{00000000-0005-0000-0000-000035020000}"/>
    <cellStyle name="20 % - Akzent5 2 3 2 9" xfId="15035" xr:uid="{00000000-0005-0000-0000-000035020000}"/>
    <cellStyle name="20 % - Akzent5 2 3 3" xfId="1877" xr:uid="{00000000-0005-0000-0000-00003B020000}"/>
    <cellStyle name="20 % - Akzent5 2 3 3 2" xfId="3017" xr:uid="{00000000-0005-0000-0000-00003C020000}"/>
    <cellStyle name="20 % - Akzent5 2 3 3 2 2" xfId="6378" xr:uid="{00000000-0005-0000-0000-00003C020000}"/>
    <cellStyle name="20 % - Akzent5 2 3 3 2 2 2" xfId="19829" xr:uid="{00000000-0005-0000-0000-00003C020000}"/>
    <cellStyle name="20 % - Akzent5 2 3 3 2 2 3" xfId="33313" xr:uid="{00000000-0005-0000-0000-00003C020000}"/>
    <cellStyle name="20 % - Akzent5 2 3 3 2 2 4" xfId="46804" xr:uid="{00000000-0005-0000-0000-00003C020000}"/>
    <cellStyle name="20 % - Akzent5 2 3 3 2 3" xfId="9734" xr:uid="{00000000-0005-0000-0000-00003C020000}"/>
    <cellStyle name="20 % - Akzent5 2 3 3 2 3 2" xfId="23185" xr:uid="{00000000-0005-0000-0000-00003C020000}"/>
    <cellStyle name="20 % - Akzent5 2 3 3 2 3 3" xfId="36669" xr:uid="{00000000-0005-0000-0000-00003C020000}"/>
    <cellStyle name="20 % - Akzent5 2 3 3 2 3 4" xfId="50160" xr:uid="{00000000-0005-0000-0000-00003C020000}"/>
    <cellStyle name="20 % - Akzent5 2 3 3 2 4" xfId="13090" xr:uid="{00000000-0005-0000-0000-00003C020000}"/>
    <cellStyle name="20 % - Akzent5 2 3 3 2 4 2" xfId="26541" xr:uid="{00000000-0005-0000-0000-00003C020000}"/>
    <cellStyle name="20 % - Akzent5 2 3 3 2 4 3" xfId="40025" xr:uid="{00000000-0005-0000-0000-00003C020000}"/>
    <cellStyle name="20 % - Akzent5 2 3 3 2 4 4" xfId="53516" xr:uid="{00000000-0005-0000-0000-00003C020000}"/>
    <cellStyle name="20 % - Akzent5 2 3 3 2 5" xfId="16472" xr:uid="{00000000-0005-0000-0000-00003C020000}"/>
    <cellStyle name="20 % - Akzent5 2 3 3 2 6" xfId="29956" xr:uid="{00000000-0005-0000-0000-00003C020000}"/>
    <cellStyle name="20 % - Akzent5 2 3 3 2 7" xfId="43447" xr:uid="{00000000-0005-0000-0000-00003C020000}"/>
    <cellStyle name="20 % - Akzent5 2 3 3 3" xfId="5251" xr:uid="{00000000-0005-0000-0000-00003B020000}"/>
    <cellStyle name="20 % - Akzent5 2 3 3 3 2" xfId="18702" xr:uid="{00000000-0005-0000-0000-00003B020000}"/>
    <cellStyle name="20 % - Akzent5 2 3 3 3 3" xfId="32186" xr:uid="{00000000-0005-0000-0000-00003B020000}"/>
    <cellStyle name="20 % - Akzent5 2 3 3 3 4" xfId="45677" xr:uid="{00000000-0005-0000-0000-00003B020000}"/>
    <cellStyle name="20 % - Akzent5 2 3 3 4" xfId="8607" xr:uid="{00000000-0005-0000-0000-00003B020000}"/>
    <cellStyle name="20 % - Akzent5 2 3 3 4 2" xfId="22058" xr:uid="{00000000-0005-0000-0000-00003B020000}"/>
    <cellStyle name="20 % - Akzent5 2 3 3 4 3" xfId="35542" xr:uid="{00000000-0005-0000-0000-00003B020000}"/>
    <cellStyle name="20 % - Akzent5 2 3 3 4 4" xfId="49033" xr:uid="{00000000-0005-0000-0000-00003B020000}"/>
    <cellStyle name="20 % - Akzent5 2 3 3 5" xfId="11963" xr:uid="{00000000-0005-0000-0000-00003B020000}"/>
    <cellStyle name="20 % - Akzent5 2 3 3 5 2" xfId="25414" xr:uid="{00000000-0005-0000-0000-00003B020000}"/>
    <cellStyle name="20 % - Akzent5 2 3 3 5 3" xfId="38898" xr:uid="{00000000-0005-0000-0000-00003B020000}"/>
    <cellStyle name="20 % - Akzent5 2 3 3 5 4" xfId="52389" xr:uid="{00000000-0005-0000-0000-00003B020000}"/>
    <cellStyle name="20 % - Akzent5 2 3 3 6" xfId="15345" xr:uid="{00000000-0005-0000-0000-00003B020000}"/>
    <cellStyle name="20 % - Akzent5 2 3 3 7" xfId="28829" xr:uid="{00000000-0005-0000-0000-00003B020000}"/>
    <cellStyle name="20 % - Akzent5 2 3 3 8" xfId="42320" xr:uid="{00000000-0005-0000-0000-00003B020000}"/>
    <cellStyle name="20 % - Akzent5 2 3 4" xfId="2456" xr:uid="{00000000-0005-0000-0000-00003D020000}"/>
    <cellStyle name="20 % - Akzent5 2 3 4 2" xfId="5818" xr:uid="{00000000-0005-0000-0000-00003D020000}"/>
    <cellStyle name="20 % - Akzent5 2 3 4 2 2" xfId="19269" xr:uid="{00000000-0005-0000-0000-00003D020000}"/>
    <cellStyle name="20 % - Akzent5 2 3 4 2 3" xfId="32753" xr:uid="{00000000-0005-0000-0000-00003D020000}"/>
    <cellStyle name="20 % - Akzent5 2 3 4 2 4" xfId="46244" xr:uid="{00000000-0005-0000-0000-00003D020000}"/>
    <cellStyle name="20 % - Akzent5 2 3 4 3" xfId="9174" xr:uid="{00000000-0005-0000-0000-00003D020000}"/>
    <cellStyle name="20 % - Akzent5 2 3 4 3 2" xfId="22625" xr:uid="{00000000-0005-0000-0000-00003D020000}"/>
    <cellStyle name="20 % - Akzent5 2 3 4 3 3" xfId="36109" xr:uid="{00000000-0005-0000-0000-00003D020000}"/>
    <cellStyle name="20 % - Akzent5 2 3 4 3 4" xfId="49600" xr:uid="{00000000-0005-0000-0000-00003D020000}"/>
    <cellStyle name="20 % - Akzent5 2 3 4 4" xfId="12530" xr:uid="{00000000-0005-0000-0000-00003D020000}"/>
    <cellStyle name="20 % - Akzent5 2 3 4 4 2" xfId="25981" xr:uid="{00000000-0005-0000-0000-00003D020000}"/>
    <cellStyle name="20 % - Akzent5 2 3 4 4 3" xfId="39465" xr:uid="{00000000-0005-0000-0000-00003D020000}"/>
    <cellStyle name="20 % - Akzent5 2 3 4 4 4" xfId="52956" xr:uid="{00000000-0005-0000-0000-00003D020000}"/>
    <cellStyle name="20 % - Akzent5 2 3 4 5" xfId="15912" xr:uid="{00000000-0005-0000-0000-00003D020000}"/>
    <cellStyle name="20 % - Akzent5 2 3 4 6" xfId="29396" xr:uid="{00000000-0005-0000-0000-00003D020000}"/>
    <cellStyle name="20 % - Akzent5 2 3 4 7" xfId="42887" xr:uid="{00000000-0005-0000-0000-00003D020000}"/>
    <cellStyle name="20 % - Akzent5 2 3 5" xfId="3562" xr:uid="{00000000-0005-0000-0000-00003E020000}"/>
    <cellStyle name="20 % - Akzent5 2 3 5 2" xfId="6923" xr:uid="{00000000-0005-0000-0000-00003E020000}"/>
    <cellStyle name="20 % - Akzent5 2 3 5 2 2" xfId="20374" xr:uid="{00000000-0005-0000-0000-00003E020000}"/>
    <cellStyle name="20 % - Akzent5 2 3 5 2 3" xfId="33858" xr:uid="{00000000-0005-0000-0000-00003E020000}"/>
    <cellStyle name="20 % - Akzent5 2 3 5 2 4" xfId="47349" xr:uid="{00000000-0005-0000-0000-00003E020000}"/>
    <cellStyle name="20 % - Akzent5 2 3 5 3" xfId="10279" xr:uid="{00000000-0005-0000-0000-00003E020000}"/>
    <cellStyle name="20 % - Akzent5 2 3 5 3 2" xfId="23730" xr:uid="{00000000-0005-0000-0000-00003E020000}"/>
    <cellStyle name="20 % - Akzent5 2 3 5 3 3" xfId="37214" xr:uid="{00000000-0005-0000-0000-00003E020000}"/>
    <cellStyle name="20 % - Akzent5 2 3 5 3 4" xfId="50705" xr:uid="{00000000-0005-0000-0000-00003E020000}"/>
    <cellStyle name="20 % - Akzent5 2 3 5 4" xfId="13635" xr:uid="{00000000-0005-0000-0000-00003E020000}"/>
    <cellStyle name="20 % - Akzent5 2 3 5 4 2" xfId="27086" xr:uid="{00000000-0005-0000-0000-00003E020000}"/>
    <cellStyle name="20 % - Akzent5 2 3 5 4 3" xfId="40570" xr:uid="{00000000-0005-0000-0000-00003E020000}"/>
    <cellStyle name="20 % - Akzent5 2 3 5 4 4" xfId="54061" xr:uid="{00000000-0005-0000-0000-00003E020000}"/>
    <cellStyle name="20 % - Akzent5 2 3 5 5" xfId="17017" xr:uid="{00000000-0005-0000-0000-00003E020000}"/>
    <cellStyle name="20 % - Akzent5 2 3 5 6" xfId="30501" xr:uid="{00000000-0005-0000-0000-00003E020000}"/>
    <cellStyle name="20 % - Akzent5 2 3 5 7" xfId="43992" xr:uid="{00000000-0005-0000-0000-00003E020000}"/>
    <cellStyle name="20 % - Akzent5 2 3 6" xfId="4142" xr:uid="{00000000-0005-0000-0000-00003F020000}"/>
    <cellStyle name="20 % - Akzent5 2 3 6 2" xfId="7499" xr:uid="{00000000-0005-0000-0000-00003F020000}"/>
    <cellStyle name="20 % - Akzent5 2 3 6 2 2" xfId="20950" xr:uid="{00000000-0005-0000-0000-00003F020000}"/>
    <cellStyle name="20 % - Akzent5 2 3 6 2 3" xfId="34434" xr:uid="{00000000-0005-0000-0000-00003F020000}"/>
    <cellStyle name="20 % - Akzent5 2 3 6 2 4" xfId="47925" xr:uid="{00000000-0005-0000-0000-00003F020000}"/>
    <cellStyle name="20 % - Akzent5 2 3 6 3" xfId="10855" xr:uid="{00000000-0005-0000-0000-00003F020000}"/>
    <cellStyle name="20 % - Akzent5 2 3 6 3 2" xfId="24306" xr:uid="{00000000-0005-0000-0000-00003F020000}"/>
    <cellStyle name="20 % - Akzent5 2 3 6 3 3" xfId="37790" xr:uid="{00000000-0005-0000-0000-00003F020000}"/>
    <cellStyle name="20 % - Akzent5 2 3 6 3 4" xfId="51281" xr:uid="{00000000-0005-0000-0000-00003F020000}"/>
    <cellStyle name="20 % - Akzent5 2 3 6 4" xfId="14211" xr:uid="{00000000-0005-0000-0000-00003F020000}"/>
    <cellStyle name="20 % - Akzent5 2 3 6 4 2" xfId="27662" xr:uid="{00000000-0005-0000-0000-00003F020000}"/>
    <cellStyle name="20 % - Akzent5 2 3 6 4 3" xfId="41146" xr:uid="{00000000-0005-0000-0000-00003F020000}"/>
    <cellStyle name="20 % - Akzent5 2 3 6 4 4" xfId="54637" xr:uid="{00000000-0005-0000-0000-00003F020000}"/>
    <cellStyle name="20 % - Akzent5 2 3 6 5" xfId="17593" xr:uid="{00000000-0005-0000-0000-00003F020000}"/>
    <cellStyle name="20 % - Akzent5 2 3 6 6" xfId="31077" xr:uid="{00000000-0005-0000-0000-00003F020000}"/>
    <cellStyle name="20 % - Akzent5 2 3 6 7" xfId="44568" xr:uid="{00000000-0005-0000-0000-00003F020000}"/>
    <cellStyle name="20 % - Akzent5 2 3 7" xfId="4692" xr:uid="{00000000-0005-0000-0000-000034020000}"/>
    <cellStyle name="20 % - Akzent5 2 3 7 2" xfId="18143" xr:uid="{00000000-0005-0000-0000-000034020000}"/>
    <cellStyle name="20 % - Akzent5 2 3 7 3" xfId="31627" xr:uid="{00000000-0005-0000-0000-000034020000}"/>
    <cellStyle name="20 % - Akzent5 2 3 7 4" xfId="45118" xr:uid="{00000000-0005-0000-0000-000034020000}"/>
    <cellStyle name="20 % - Akzent5 2 3 8" xfId="8048" xr:uid="{00000000-0005-0000-0000-000034020000}"/>
    <cellStyle name="20 % - Akzent5 2 3 8 2" xfId="21499" xr:uid="{00000000-0005-0000-0000-000034020000}"/>
    <cellStyle name="20 % - Akzent5 2 3 8 3" xfId="34983" xr:uid="{00000000-0005-0000-0000-000034020000}"/>
    <cellStyle name="20 % - Akzent5 2 3 8 4" xfId="48474" xr:uid="{00000000-0005-0000-0000-000034020000}"/>
    <cellStyle name="20 % - Akzent5 2 3 9" xfId="11404" xr:uid="{00000000-0005-0000-0000-000034020000}"/>
    <cellStyle name="20 % - Akzent5 2 3 9 2" xfId="24855" xr:uid="{00000000-0005-0000-0000-000034020000}"/>
    <cellStyle name="20 % - Akzent5 2 3 9 3" xfId="38339" xr:uid="{00000000-0005-0000-0000-000034020000}"/>
    <cellStyle name="20 % - Akzent5 2 3 9 4" xfId="51830" xr:uid="{00000000-0005-0000-0000-000034020000}"/>
    <cellStyle name="20 % - Akzent5 2 4" xfId="1367" xr:uid="{00000000-0005-0000-0000-000040020000}"/>
    <cellStyle name="20 % - Akzent5 2 4 10" xfId="28331" xr:uid="{00000000-0005-0000-0000-000040020000}"/>
    <cellStyle name="20 % - Akzent5 2 4 11" xfId="41822" xr:uid="{00000000-0005-0000-0000-000040020000}"/>
    <cellStyle name="20 % - Akzent5 2 4 2" xfId="1940" xr:uid="{00000000-0005-0000-0000-000041020000}"/>
    <cellStyle name="20 % - Akzent5 2 4 2 2" xfId="3080" xr:uid="{00000000-0005-0000-0000-000042020000}"/>
    <cellStyle name="20 % - Akzent5 2 4 2 2 2" xfId="6441" xr:uid="{00000000-0005-0000-0000-000042020000}"/>
    <cellStyle name="20 % - Akzent5 2 4 2 2 2 2" xfId="19892" xr:uid="{00000000-0005-0000-0000-000042020000}"/>
    <cellStyle name="20 % - Akzent5 2 4 2 2 2 3" xfId="33376" xr:uid="{00000000-0005-0000-0000-000042020000}"/>
    <cellStyle name="20 % - Akzent5 2 4 2 2 2 4" xfId="46867" xr:uid="{00000000-0005-0000-0000-000042020000}"/>
    <cellStyle name="20 % - Akzent5 2 4 2 2 3" xfId="9797" xr:uid="{00000000-0005-0000-0000-000042020000}"/>
    <cellStyle name="20 % - Akzent5 2 4 2 2 3 2" xfId="23248" xr:uid="{00000000-0005-0000-0000-000042020000}"/>
    <cellStyle name="20 % - Akzent5 2 4 2 2 3 3" xfId="36732" xr:uid="{00000000-0005-0000-0000-000042020000}"/>
    <cellStyle name="20 % - Akzent5 2 4 2 2 3 4" xfId="50223" xr:uid="{00000000-0005-0000-0000-000042020000}"/>
    <cellStyle name="20 % - Akzent5 2 4 2 2 4" xfId="13153" xr:uid="{00000000-0005-0000-0000-000042020000}"/>
    <cellStyle name="20 % - Akzent5 2 4 2 2 4 2" xfId="26604" xr:uid="{00000000-0005-0000-0000-000042020000}"/>
    <cellStyle name="20 % - Akzent5 2 4 2 2 4 3" xfId="40088" xr:uid="{00000000-0005-0000-0000-000042020000}"/>
    <cellStyle name="20 % - Akzent5 2 4 2 2 4 4" xfId="53579" xr:uid="{00000000-0005-0000-0000-000042020000}"/>
    <cellStyle name="20 % - Akzent5 2 4 2 2 5" xfId="16535" xr:uid="{00000000-0005-0000-0000-000042020000}"/>
    <cellStyle name="20 % - Akzent5 2 4 2 2 6" xfId="30019" xr:uid="{00000000-0005-0000-0000-000042020000}"/>
    <cellStyle name="20 % - Akzent5 2 4 2 2 7" xfId="43510" xr:uid="{00000000-0005-0000-0000-000042020000}"/>
    <cellStyle name="20 % - Akzent5 2 4 2 3" xfId="5314" xr:uid="{00000000-0005-0000-0000-000041020000}"/>
    <cellStyle name="20 % - Akzent5 2 4 2 3 2" xfId="18765" xr:uid="{00000000-0005-0000-0000-000041020000}"/>
    <cellStyle name="20 % - Akzent5 2 4 2 3 3" xfId="32249" xr:uid="{00000000-0005-0000-0000-000041020000}"/>
    <cellStyle name="20 % - Akzent5 2 4 2 3 4" xfId="45740" xr:uid="{00000000-0005-0000-0000-000041020000}"/>
    <cellStyle name="20 % - Akzent5 2 4 2 4" xfId="8670" xr:uid="{00000000-0005-0000-0000-000041020000}"/>
    <cellStyle name="20 % - Akzent5 2 4 2 4 2" xfId="22121" xr:uid="{00000000-0005-0000-0000-000041020000}"/>
    <cellStyle name="20 % - Akzent5 2 4 2 4 3" xfId="35605" xr:uid="{00000000-0005-0000-0000-000041020000}"/>
    <cellStyle name="20 % - Akzent5 2 4 2 4 4" xfId="49096" xr:uid="{00000000-0005-0000-0000-000041020000}"/>
    <cellStyle name="20 % - Akzent5 2 4 2 5" xfId="12026" xr:uid="{00000000-0005-0000-0000-000041020000}"/>
    <cellStyle name="20 % - Akzent5 2 4 2 5 2" xfId="25477" xr:uid="{00000000-0005-0000-0000-000041020000}"/>
    <cellStyle name="20 % - Akzent5 2 4 2 5 3" xfId="38961" xr:uid="{00000000-0005-0000-0000-000041020000}"/>
    <cellStyle name="20 % - Akzent5 2 4 2 5 4" xfId="52452" xr:uid="{00000000-0005-0000-0000-000041020000}"/>
    <cellStyle name="20 % - Akzent5 2 4 2 6" xfId="15408" xr:uid="{00000000-0005-0000-0000-000041020000}"/>
    <cellStyle name="20 % - Akzent5 2 4 2 7" xfId="28892" xr:uid="{00000000-0005-0000-0000-000041020000}"/>
    <cellStyle name="20 % - Akzent5 2 4 2 8" xfId="42383" xr:uid="{00000000-0005-0000-0000-000041020000}"/>
    <cellStyle name="20 % - Akzent5 2 4 3" xfId="2520" xr:uid="{00000000-0005-0000-0000-000043020000}"/>
    <cellStyle name="20 % - Akzent5 2 4 3 2" xfId="5881" xr:uid="{00000000-0005-0000-0000-000043020000}"/>
    <cellStyle name="20 % - Akzent5 2 4 3 2 2" xfId="19332" xr:uid="{00000000-0005-0000-0000-000043020000}"/>
    <cellStyle name="20 % - Akzent5 2 4 3 2 3" xfId="32816" xr:uid="{00000000-0005-0000-0000-000043020000}"/>
    <cellStyle name="20 % - Akzent5 2 4 3 2 4" xfId="46307" xr:uid="{00000000-0005-0000-0000-000043020000}"/>
    <cellStyle name="20 % - Akzent5 2 4 3 3" xfId="9237" xr:uid="{00000000-0005-0000-0000-000043020000}"/>
    <cellStyle name="20 % - Akzent5 2 4 3 3 2" xfId="22688" xr:uid="{00000000-0005-0000-0000-000043020000}"/>
    <cellStyle name="20 % - Akzent5 2 4 3 3 3" xfId="36172" xr:uid="{00000000-0005-0000-0000-000043020000}"/>
    <cellStyle name="20 % - Akzent5 2 4 3 3 4" xfId="49663" xr:uid="{00000000-0005-0000-0000-000043020000}"/>
    <cellStyle name="20 % - Akzent5 2 4 3 4" xfId="12593" xr:uid="{00000000-0005-0000-0000-000043020000}"/>
    <cellStyle name="20 % - Akzent5 2 4 3 4 2" xfId="26044" xr:uid="{00000000-0005-0000-0000-000043020000}"/>
    <cellStyle name="20 % - Akzent5 2 4 3 4 3" xfId="39528" xr:uid="{00000000-0005-0000-0000-000043020000}"/>
    <cellStyle name="20 % - Akzent5 2 4 3 4 4" xfId="53019" xr:uid="{00000000-0005-0000-0000-000043020000}"/>
    <cellStyle name="20 % - Akzent5 2 4 3 5" xfId="15975" xr:uid="{00000000-0005-0000-0000-000043020000}"/>
    <cellStyle name="20 % - Akzent5 2 4 3 6" xfId="29459" xr:uid="{00000000-0005-0000-0000-000043020000}"/>
    <cellStyle name="20 % - Akzent5 2 4 3 7" xfId="42950" xr:uid="{00000000-0005-0000-0000-000043020000}"/>
    <cellStyle name="20 % - Akzent5 2 4 4" xfId="3625" xr:uid="{00000000-0005-0000-0000-000044020000}"/>
    <cellStyle name="20 % - Akzent5 2 4 4 2" xfId="6986" xr:uid="{00000000-0005-0000-0000-000044020000}"/>
    <cellStyle name="20 % - Akzent5 2 4 4 2 2" xfId="20437" xr:uid="{00000000-0005-0000-0000-000044020000}"/>
    <cellStyle name="20 % - Akzent5 2 4 4 2 3" xfId="33921" xr:uid="{00000000-0005-0000-0000-000044020000}"/>
    <cellStyle name="20 % - Akzent5 2 4 4 2 4" xfId="47412" xr:uid="{00000000-0005-0000-0000-000044020000}"/>
    <cellStyle name="20 % - Akzent5 2 4 4 3" xfId="10342" xr:uid="{00000000-0005-0000-0000-000044020000}"/>
    <cellStyle name="20 % - Akzent5 2 4 4 3 2" xfId="23793" xr:uid="{00000000-0005-0000-0000-000044020000}"/>
    <cellStyle name="20 % - Akzent5 2 4 4 3 3" xfId="37277" xr:uid="{00000000-0005-0000-0000-000044020000}"/>
    <cellStyle name="20 % - Akzent5 2 4 4 3 4" xfId="50768" xr:uid="{00000000-0005-0000-0000-000044020000}"/>
    <cellStyle name="20 % - Akzent5 2 4 4 4" xfId="13698" xr:uid="{00000000-0005-0000-0000-000044020000}"/>
    <cellStyle name="20 % - Akzent5 2 4 4 4 2" xfId="27149" xr:uid="{00000000-0005-0000-0000-000044020000}"/>
    <cellStyle name="20 % - Akzent5 2 4 4 4 3" xfId="40633" xr:uid="{00000000-0005-0000-0000-000044020000}"/>
    <cellStyle name="20 % - Akzent5 2 4 4 4 4" xfId="54124" xr:uid="{00000000-0005-0000-0000-000044020000}"/>
    <cellStyle name="20 % - Akzent5 2 4 4 5" xfId="17080" xr:uid="{00000000-0005-0000-0000-000044020000}"/>
    <cellStyle name="20 % - Akzent5 2 4 4 6" xfId="30564" xr:uid="{00000000-0005-0000-0000-000044020000}"/>
    <cellStyle name="20 % - Akzent5 2 4 4 7" xfId="44055" xr:uid="{00000000-0005-0000-0000-000044020000}"/>
    <cellStyle name="20 % - Akzent5 2 4 5" xfId="4205" xr:uid="{00000000-0005-0000-0000-000045020000}"/>
    <cellStyle name="20 % - Akzent5 2 4 5 2" xfId="7562" xr:uid="{00000000-0005-0000-0000-000045020000}"/>
    <cellStyle name="20 % - Akzent5 2 4 5 2 2" xfId="21013" xr:uid="{00000000-0005-0000-0000-000045020000}"/>
    <cellStyle name="20 % - Akzent5 2 4 5 2 3" xfId="34497" xr:uid="{00000000-0005-0000-0000-000045020000}"/>
    <cellStyle name="20 % - Akzent5 2 4 5 2 4" xfId="47988" xr:uid="{00000000-0005-0000-0000-000045020000}"/>
    <cellStyle name="20 % - Akzent5 2 4 5 3" xfId="10918" xr:uid="{00000000-0005-0000-0000-000045020000}"/>
    <cellStyle name="20 % - Akzent5 2 4 5 3 2" xfId="24369" xr:uid="{00000000-0005-0000-0000-000045020000}"/>
    <cellStyle name="20 % - Akzent5 2 4 5 3 3" xfId="37853" xr:uid="{00000000-0005-0000-0000-000045020000}"/>
    <cellStyle name="20 % - Akzent5 2 4 5 3 4" xfId="51344" xr:uid="{00000000-0005-0000-0000-000045020000}"/>
    <cellStyle name="20 % - Akzent5 2 4 5 4" xfId="14274" xr:uid="{00000000-0005-0000-0000-000045020000}"/>
    <cellStyle name="20 % - Akzent5 2 4 5 4 2" xfId="27725" xr:uid="{00000000-0005-0000-0000-000045020000}"/>
    <cellStyle name="20 % - Akzent5 2 4 5 4 3" xfId="41209" xr:uid="{00000000-0005-0000-0000-000045020000}"/>
    <cellStyle name="20 % - Akzent5 2 4 5 4 4" xfId="54700" xr:uid="{00000000-0005-0000-0000-000045020000}"/>
    <cellStyle name="20 % - Akzent5 2 4 5 5" xfId="17656" xr:uid="{00000000-0005-0000-0000-000045020000}"/>
    <cellStyle name="20 % - Akzent5 2 4 5 6" xfId="31140" xr:uid="{00000000-0005-0000-0000-000045020000}"/>
    <cellStyle name="20 % - Akzent5 2 4 5 7" xfId="44631" xr:uid="{00000000-0005-0000-0000-000045020000}"/>
    <cellStyle name="20 % - Akzent5 2 4 6" xfId="4755" xr:uid="{00000000-0005-0000-0000-000040020000}"/>
    <cellStyle name="20 % - Akzent5 2 4 6 2" xfId="18206" xr:uid="{00000000-0005-0000-0000-000040020000}"/>
    <cellStyle name="20 % - Akzent5 2 4 6 3" xfId="31690" xr:uid="{00000000-0005-0000-0000-000040020000}"/>
    <cellStyle name="20 % - Akzent5 2 4 6 4" xfId="45181" xr:uid="{00000000-0005-0000-0000-000040020000}"/>
    <cellStyle name="20 % - Akzent5 2 4 7" xfId="8111" xr:uid="{00000000-0005-0000-0000-000040020000}"/>
    <cellStyle name="20 % - Akzent5 2 4 7 2" xfId="21562" xr:uid="{00000000-0005-0000-0000-000040020000}"/>
    <cellStyle name="20 % - Akzent5 2 4 7 3" xfId="35046" xr:uid="{00000000-0005-0000-0000-000040020000}"/>
    <cellStyle name="20 % - Akzent5 2 4 7 4" xfId="48537" xr:uid="{00000000-0005-0000-0000-000040020000}"/>
    <cellStyle name="20 % - Akzent5 2 4 8" xfId="11467" xr:uid="{00000000-0005-0000-0000-000040020000}"/>
    <cellStyle name="20 % - Akzent5 2 4 8 2" xfId="24918" xr:uid="{00000000-0005-0000-0000-000040020000}"/>
    <cellStyle name="20 % - Akzent5 2 4 8 3" xfId="38402" xr:uid="{00000000-0005-0000-0000-000040020000}"/>
    <cellStyle name="20 % - Akzent5 2 4 8 4" xfId="51893" xr:uid="{00000000-0005-0000-0000-000040020000}"/>
    <cellStyle name="20 % - Akzent5 2 4 9" xfId="14848" xr:uid="{00000000-0005-0000-0000-000040020000}"/>
    <cellStyle name="20 % - Akzent5 2 5" xfId="1692" xr:uid="{00000000-0005-0000-0000-000046020000}"/>
    <cellStyle name="20 % - Akzent5 2 5 2" xfId="2830" xr:uid="{00000000-0005-0000-0000-000047020000}"/>
    <cellStyle name="20 % - Akzent5 2 5 2 2" xfId="6191" xr:uid="{00000000-0005-0000-0000-000047020000}"/>
    <cellStyle name="20 % - Akzent5 2 5 2 2 2" xfId="19642" xr:uid="{00000000-0005-0000-0000-000047020000}"/>
    <cellStyle name="20 % - Akzent5 2 5 2 2 3" xfId="33126" xr:uid="{00000000-0005-0000-0000-000047020000}"/>
    <cellStyle name="20 % - Akzent5 2 5 2 2 4" xfId="46617" xr:uid="{00000000-0005-0000-0000-000047020000}"/>
    <cellStyle name="20 % - Akzent5 2 5 2 3" xfId="9547" xr:uid="{00000000-0005-0000-0000-000047020000}"/>
    <cellStyle name="20 % - Akzent5 2 5 2 3 2" xfId="22998" xr:uid="{00000000-0005-0000-0000-000047020000}"/>
    <cellStyle name="20 % - Akzent5 2 5 2 3 3" xfId="36482" xr:uid="{00000000-0005-0000-0000-000047020000}"/>
    <cellStyle name="20 % - Akzent5 2 5 2 3 4" xfId="49973" xr:uid="{00000000-0005-0000-0000-000047020000}"/>
    <cellStyle name="20 % - Akzent5 2 5 2 4" xfId="12903" xr:uid="{00000000-0005-0000-0000-000047020000}"/>
    <cellStyle name="20 % - Akzent5 2 5 2 4 2" xfId="26354" xr:uid="{00000000-0005-0000-0000-000047020000}"/>
    <cellStyle name="20 % - Akzent5 2 5 2 4 3" xfId="39838" xr:uid="{00000000-0005-0000-0000-000047020000}"/>
    <cellStyle name="20 % - Akzent5 2 5 2 4 4" xfId="53329" xr:uid="{00000000-0005-0000-0000-000047020000}"/>
    <cellStyle name="20 % - Akzent5 2 5 2 5" xfId="16285" xr:uid="{00000000-0005-0000-0000-000047020000}"/>
    <cellStyle name="20 % - Akzent5 2 5 2 6" xfId="29769" xr:uid="{00000000-0005-0000-0000-000047020000}"/>
    <cellStyle name="20 % - Akzent5 2 5 2 7" xfId="43260" xr:uid="{00000000-0005-0000-0000-000047020000}"/>
    <cellStyle name="20 % - Akzent5 2 5 3" xfId="5064" xr:uid="{00000000-0005-0000-0000-000046020000}"/>
    <cellStyle name="20 % - Akzent5 2 5 3 2" xfId="18515" xr:uid="{00000000-0005-0000-0000-000046020000}"/>
    <cellStyle name="20 % - Akzent5 2 5 3 3" xfId="31999" xr:uid="{00000000-0005-0000-0000-000046020000}"/>
    <cellStyle name="20 % - Akzent5 2 5 3 4" xfId="45490" xr:uid="{00000000-0005-0000-0000-000046020000}"/>
    <cellStyle name="20 % - Akzent5 2 5 4" xfId="8420" xr:uid="{00000000-0005-0000-0000-000046020000}"/>
    <cellStyle name="20 % - Akzent5 2 5 4 2" xfId="21871" xr:uid="{00000000-0005-0000-0000-000046020000}"/>
    <cellStyle name="20 % - Akzent5 2 5 4 3" xfId="35355" xr:uid="{00000000-0005-0000-0000-000046020000}"/>
    <cellStyle name="20 % - Akzent5 2 5 4 4" xfId="48846" xr:uid="{00000000-0005-0000-0000-000046020000}"/>
    <cellStyle name="20 % - Akzent5 2 5 5" xfId="11776" xr:uid="{00000000-0005-0000-0000-000046020000}"/>
    <cellStyle name="20 % - Akzent5 2 5 5 2" xfId="25227" xr:uid="{00000000-0005-0000-0000-000046020000}"/>
    <cellStyle name="20 % - Akzent5 2 5 5 3" xfId="38711" xr:uid="{00000000-0005-0000-0000-000046020000}"/>
    <cellStyle name="20 % - Akzent5 2 5 5 4" xfId="52202" xr:uid="{00000000-0005-0000-0000-000046020000}"/>
    <cellStyle name="20 % - Akzent5 2 5 6" xfId="15158" xr:uid="{00000000-0005-0000-0000-000046020000}"/>
    <cellStyle name="20 % - Akzent5 2 5 7" xfId="28642" xr:uid="{00000000-0005-0000-0000-000046020000}"/>
    <cellStyle name="20 % - Akzent5 2 5 8" xfId="42133" xr:uid="{00000000-0005-0000-0000-000046020000}"/>
    <cellStyle name="20 % - Akzent5 2 6" xfId="2257" xr:uid="{00000000-0005-0000-0000-000048020000}"/>
    <cellStyle name="20 % - Akzent5 2 6 2" xfId="5630" xr:uid="{00000000-0005-0000-0000-000048020000}"/>
    <cellStyle name="20 % - Akzent5 2 6 2 2" xfId="19081" xr:uid="{00000000-0005-0000-0000-000048020000}"/>
    <cellStyle name="20 % - Akzent5 2 6 2 3" xfId="32565" xr:uid="{00000000-0005-0000-0000-000048020000}"/>
    <cellStyle name="20 % - Akzent5 2 6 2 4" xfId="46056" xr:uid="{00000000-0005-0000-0000-000048020000}"/>
    <cellStyle name="20 % - Akzent5 2 6 3" xfId="8986" xr:uid="{00000000-0005-0000-0000-000048020000}"/>
    <cellStyle name="20 % - Akzent5 2 6 3 2" xfId="22437" xr:uid="{00000000-0005-0000-0000-000048020000}"/>
    <cellStyle name="20 % - Akzent5 2 6 3 3" xfId="35921" xr:uid="{00000000-0005-0000-0000-000048020000}"/>
    <cellStyle name="20 % - Akzent5 2 6 3 4" xfId="49412" xr:uid="{00000000-0005-0000-0000-000048020000}"/>
    <cellStyle name="20 % - Akzent5 2 6 4" xfId="12342" xr:uid="{00000000-0005-0000-0000-000048020000}"/>
    <cellStyle name="20 % - Akzent5 2 6 4 2" xfId="25793" xr:uid="{00000000-0005-0000-0000-000048020000}"/>
    <cellStyle name="20 % - Akzent5 2 6 4 3" xfId="39277" xr:uid="{00000000-0005-0000-0000-000048020000}"/>
    <cellStyle name="20 % - Akzent5 2 6 4 4" xfId="52768" xr:uid="{00000000-0005-0000-0000-000048020000}"/>
    <cellStyle name="20 % - Akzent5 2 6 5" xfId="15724" xr:uid="{00000000-0005-0000-0000-000048020000}"/>
    <cellStyle name="20 % - Akzent5 2 6 6" xfId="29208" xr:uid="{00000000-0005-0000-0000-000048020000}"/>
    <cellStyle name="20 % - Akzent5 2 6 7" xfId="42699" xr:uid="{00000000-0005-0000-0000-000048020000}"/>
    <cellStyle name="20 % - Akzent5 2 7" xfId="3374" xr:uid="{00000000-0005-0000-0000-000049020000}"/>
    <cellStyle name="20 % - Akzent5 2 7 2" xfId="6735" xr:uid="{00000000-0005-0000-0000-000049020000}"/>
    <cellStyle name="20 % - Akzent5 2 7 2 2" xfId="20186" xr:uid="{00000000-0005-0000-0000-000049020000}"/>
    <cellStyle name="20 % - Akzent5 2 7 2 3" xfId="33670" xr:uid="{00000000-0005-0000-0000-000049020000}"/>
    <cellStyle name="20 % - Akzent5 2 7 2 4" xfId="47161" xr:uid="{00000000-0005-0000-0000-000049020000}"/>
    <cellStyle name="20 % - Akzent5 2 7 3" xfId="10091" xr:uid="{00000000-0005-0000-0000-000049020000}"/>
    <cellStyle name="20 % - Akzent5 2 7 3 2" xfId="23542" xr:uid="{00000000-0005-0000-0000-000049020000}"/>
    <cellStyle name="20 % - Akzent5 2 7 3 3" xfId="37026" xr:uid="{00000000-0005-0000-0000-000049020000}"/>
    <cellStyle name="20 % - Akzent5 2 7 3 4" xfId="50517" xr:uid="{00000000-0005-0000-0000-000049020000}"/>
    <cellStyle name="20 % - Akzent5 2 7 4" xfId="13447" xr:uid="{00000000-0005-0000-0000-000049020000}"/>
    <cellStyle name="20 % - Akzent5 2 7 4 2" xfId="26898" xr:uid="{00000000-0005-0000-0000-000049020000}"/>
    <cellStyle name="20 % - Akzent5 2 7 4 3" xfId="40382" xr:uid="{00000000-0005-0000-0000-000049020000}"/>
    <cellStyle name="20 % - Akzent5 2 7 4 4" xfId="53873" xr:uid="{00000000-0005-0000-0000-000049020000}"/>
    <cellStyle name="20 % - Akzent5 2 7 5" xfId="16829" xr:uid="{00000000-0005-0000-0000-000049020000}"/>
    <cellStyle name="20 % - Akzent5 2 7 6" xfId="30313" xr:uid="{00000000-0005-0000-0000-000049020000}"/>
    <cellStyle name="20 % - Akzent5 2 7 7" xfId="43804" xr:uid="{00000000-0005-0000-0000-000049020000}"/>
    <cellStyle name="20 % - Akzent5 2 8" xfId="3881" xr:uid="{00000000-0005-0000-0000-00004A020000}"/>
    <cellStyle name="20 % - Akzent5 2 8 2" xfId="7242" xr:uid="{00000000-0005-0000-0000-00004A020000}"/>
    <cellStyle name="20 % - Akzent5 2 8 2 2" xfId="20693" xr:uid="{00000000-0005-0000-0000-00004A020000}"/>
    <cellStyle name="20 % - Akzent5 2 8 2 3" xfId="34177" xr:uid="{00000000-0005-0000-0000-00004A020000}"/>
    <cellStyle name="20 % - Akzent5 2 8 2 4" xfId="47668" xr:uid="{00000000-0005-0000-0000-00004A020000}"/>
    <cellStyle name="20 % - Akzent5 2 8 3" xfId="10598" xr:uid="{00000000-0005-0000-0000-00004A020000}"/>
    <cellStyle name="20 % - Akzent5 2 8 3 2" xfId="24049" xr:uid="{00000000-0005-0000-0000-00004A020000}"/>
    <cellStyle name="20 % - Akzent5 2 8 3 3" xfId="37533" xr:uid="{00000000-0005-0000-0000-00004A020000}"/>
    <cellStyle name="20 % - Akzent5 2 8 3 4" xfId="51024" xr:uid="{00000000-0005-0000-0000-00004A020000}"/>
    <cellStyle name="20 % - Akzent5 2 8 4" xfId="13954" xr:uid="{00000000-0005-0000-0000-00004A020000}"/>
    <cellStyle name="20 % - Akzent5 2 8 4 2" xfId="27405" xr:uid="{00000000-0005-0000-0000-00004A020000}"/>
    <cellStyle name="20 % - Akzent5 2 8 4 3" xfId="40889" xr:uid="{00000000-0005-0000-0000-00004A020000}"/>
    <cellStyle name="20 % - Akzent5 2 8 4 4" xfId="54380" xr:uid="{00000000-0005-0000-0000-00004A020000}"/>
    <cellStyle name="20 % - Akzent5 2 8 5" xfId="17336" xr:uid="{00000000-0005-0000-0000-00004A020000}"/>
    <cellStyle name="20 % - Akzent5 2 8 6" xfId="30820" xr:uid="{00000000-0005-0000-0000-00004A020000}"/>
    <cellStyle name="20 % - Akzent5 2 8 7" xfId="44311" xr:uid="{00000000-0005-0000-0000-00004A020000}"/>
    <cellStyle name="20 % - Akzent5 2 9" xfId="3954" xr:uid="{00000000-0005-0000-0000-00004B020000}"/>
    <cellStyle name="20 % - Akzent5 2 9 2" xfId="7311" xr:uid="{00000000-0005-0000-0000-00004B020000}"/>
    <cellStyle name="20 % - Akzent5 2 9 2 2" xfId="20762" xr:uid="{00000000-0005-0000-0000-00004B020000}"/>
    <cellStyle name="20 % - Akzent5 2 9 2 3" xfId="34246" xr:uid="{00000000-0005-0000-0000-00004B020000}"/>
    <cellStyle name="20 % - Akzent5 2 9 2 4" xfId="47737" xr:uid="{00000000-0005-0000-0000-00004B020000}"/>
    <cellStyle name="20 % - Akzent5 2 9 3" xfId="10667" xr:uid="{00000000-0005-0000-0000-00004B020000}"/>
    <cellStyle name="20 % - Akzent5 2 9 3 2" xfId="24118" xr:uid="{00000000-0005-0000-0000-00004B020000}"/>
    <cellStyle name="20 % - Akzent5 2 9 3 3" xfId="37602" xr:uid="{00000000-0005-0000-0000-00004B020000}"/>
    <cellStyle name="20 % - Akzent5 2 9 3 4" xfId="51093" xr:uid="{00000000-0005-0000-0000-00004B020000}"/>
    <cellStyle name="20 % - Akzent5 2 9 4" xfId="14023" xr:uid="{00000000-0005-0000-0000-00004B020000}"/>
    <cellStyle name="20 % - Akzent5 2 9 4 2" xfId="27474" xr:uid="{00000000-0005-0000-0000-00004B020000}"/>
    <cellStyle name="20 % - Akzent5 2 9 4 3" xfId="40958" xr:uid="{00000000-0005-0000-0000-00004B020000}"/>
    <cellStyle name="20 % - Akzent5 2 9 4 4" xfId="54449" xr:uid="{00000000-0005-0000-0000-00004B020000}"/>
    <cellStyle name="20 % - Akzent5 2 9 5" xfId="17405" xr:uid="{00000000-0005-0000-0000-00004B020000}"/>
    <cellStyle name="20 % - Akzent5 2 9 6" xfId="30889" xr:uid="{00000000-0005-0000-0000-00004B020000}"/>
    <cellStyle name="20 % - Akzent5 2 9 7" xfId="44380" xr:uid="{00000000-0005-0000-0000-00004B020000}"/>
    <cellStyle name="20 % - Akzent5 20" xfId="41470" xr:uid="{00000000-0005-0000-0000-000067A80000}"/>
    <cellStyle name="20 % - Akzent5 3" xfId="1158" xr:uid="{00000000-0005-0000-0000-00004C020000}"/>
    <cellStyle name="20 % - Akzent5 3 10" xfId="11242" xr:uid="{00000000-0005-0000-0000-00004C020000}"/>
    <cellStyle name="20 % - Akzent5 3 10 2" xfId="24693" xr:uid="{00000000-0005-0000-0000-00004C020000}"/>
    <cellStyle name="20 % - Akzent5 3 10 3" xfId="38177" xr:uid="{00000000-0005-0000-0000-00004C020000}"/>
    <cellStyle name="20 % - Akzent5 3 10 4" xfId="51668" xr:uid="{00000000-0005-0000-0000-00004C020000}"/>
    <cellStyle name="20 % - Akzent5 3 11" xfId="14623" xr:uid="{00000000-0005-0000-0000-00004C020000}"/>
    <cellStyle name="20 % - Akzent5 3 12" xfId="28106" xr:uid="{00000000-0005-0000-0000-00004C020000}"/>
    <cellStyle name="20 % - Akzent5 3 13" xfId="41597" xr:uid="{00000000-0005-0000-0000-00004C020000}"/>
    <cellStyle name="20 % - Akzent5 3 2" xfId="1252" xr:uid="{00000000-0005-0000-0000-00004D020000}"/>
    <cellStyle name="20 % - Akzent5 3 2 10" xfId="14725" xr:uid="{00000000-0005-0000-0000-00004D020000}"/>
    <cellStyle name="20 % - Akzent5 3 2 11" xfId="28208" xr:uid="{00000000-0005-0000-0000-00004D020000}"/>
    <cellStyle name="20 % - Akzent5 3 2 12" xfId="41699" xr:uid="{00000000-0005-0000-0000-00004D020000}"/>
    <cellStyle name="20 % - Akzent5 3 2 2" xfId="1490" xr:uid="{00000000-0005-0000-0000-00004E020000}"/>
    <cellStyle name="20 % - Akzent5 3 2 2 10" xfId="28458" xr:uid="{00000000-0005-0000-0000-00004E020000}"/>
    <cellStyle name="20 % - Akzent5 3 2 2 11" xfId="41949" xr:uid="{00000000-0005-0000-0000-00004E020000}"/>
    <cellStyle name="20 % - Akzent5 3 2 2 2" xfId="2066" xr:uid="{00000000-0005-0000-0000-00004F020000}"/>
    <cellStyle name="20 % - Akzent5 3 2 2 2 2" xfId="3207" xr:uid="{00000000-0005-0000-0000-000050020000}"/>
    <cellStyle name="20 % - Akzent5 3 2 2 2 2 2" xfId="6568" xr:uid="{00000000-0005-0000-0000-000050020000}"/>
    <cellStyle name="20 % - Akzent5 3 2 2 2 2 2 2" xfId="20019" xr:uid="{00000000-0005-0000-0000-000050020000}"/>
    <cellStyle name="20 % - Akzent5 3 2 2 2 2 2 3" xfId="33503" xr:uid="{00000000-0005-0000-0000-000050020000}"/>
    <cellStyle name="20 % - Akzent5 3 2 2 2 2 2 4" xfId="46994" xr:uid="{00000000-0005-0000-0000-000050020000}"/>
    <cellStyle name="20 % - Akzent5 3 2 2 2 2 3" xfId="9924" xr:uid="{00000000-0005-0000-0000-000050020000}"/>
    <cellStyle name="20 % - Akzent5 3 2 2 2 2 3 2" xfId="23375" xr:uid="{00000000-0005-0000-0000-000050020000}"/>
    <cellStyle name="20 % - Akzent5 3 2 2 2 2 3 3" xfId="36859" xr:uid="{00000000-0005-0000-0000-000050020000}"/>
    <cellStyle name="20 % - Akzent5 3 2 2 2 2 3 4" xfId="50350" xr:uid="{00000000-0005-0000-0000-000050020000}"/>
    <cellStyle name="20 % - Akzent5 3 2 2 2 2 4" xfId="13280" xr:uid="{00000000-0005-0000-0000-000050020000}"/>
    <cellStyle name="20 % - Akzent5 3 2 2 2 2 4 2" xfId="26731" xr:uid="{00000000-0005-0000-0000-000050020000}"/>
    <cellStyle name="20 % - Akzent5 3 2 2 2 2 4 3" xfId="40215" xr:uid="{00000000-0005-0000-0000-000050020000}"/>
    <cellStyle name="20 % - Akzent5 3 2 2 2 2 4 4" xfId="53706" xr:uid="{00000000-0005-0000-0000-000050020000}"/>
    <cellStyle name="20 % - Akzent5 3 2 2 2 2 5" xfId="16662" xr:uid="{00000000-0005-0000-0000-000050020000}"/>
    <cellStyle name="20 % - Akzent5 3 2 2 2 2 6" xfId="30146" xr:uid="{00000000-0005-0000-0000-000050020000}"/>
    <cellStyle name="20 % - Akzent5 3 2 2 2 2 7" xfId="43637" xr:uid="{00000000-0005-0000-0000-000050020000}"/>
    <cellStyle name="20 % - Akzent5 3 2 2 2 3" xfId="5441" xr:uid="{00000000-0005-0000-0000-00004F020000}"/>
    <cellStyle name="20 % - Akzent5 3 2 2 2 3 2" xfId="18892" xr:uid="{00000000-0005-0000-0000-00004F020000}"/>
    <cellStyle name="20 % - Akzent5 3 2 2 2 3 3" xfId="32376" xr:uid="{00000000-0005-0000-0000-00004F020000}"/>
    <cellStyle name="20 % - Akzent5 3 2 2 2 3 4" xfId="45867" xr:uid="{00000000-0005-0000-0000-00004F020000}"/>
    <cellStyle name="20 % - Akzent5 3 2 2 2 4" xfId="8797" xr:uid="{00000000-0005-0000-0000-00004F020000}"/>
    <cellStyle name="20 % - Akzent5 3 2 2 2 4 2" xfId="22248" xr:uid="{00000000-0005-0000-0000-00004F020000}"/>
    <cellStyle name="20 % - Akzent5 3 2 2 2 4 3" xfId="35732" xr:uid="{00000000-0005-0000-0000-00004F020000}"/>
    <cellStyle name="20 % - Akzent5 3 2 2 2 4 4" xfId="49223" xr:uid="{00000000-0005-0000-0000-00004F020000}"/>
    <cellStyle name="20 % - Akzent5 3 2 2 2 5" xfId="12153" xr:uid="{00000000-0005-0000-0000-00004F020000}"/>
    <cellStyle name="20 % - Akzent5 3 2 2 2 5 2" xfId="25604" xr:uid="{00000000-0005-0000-0000-00004F020000}"/>
    <cellStyle name="20 % - Akzent5 3 2 2 2 5 3" xfId="39088" xr:uid="{00000000-0005-0000-0000-00004F020000}"/>
    <cellStyle name="20 % - Akzent5 3 2 2 2 5 4" xfId="52579" xr:uid="{00000000-0005-0000-0000-00004F020000}"/>
    <cellStyle name="20 % - Akzent5 3 2 2 2 6" xfId="15535" xr:uid="{00000000-0005-0000-0000-00004F020000}"/>
    <cellStyle name="20 % - Akzent5 3 2 2 2 7" xfId="29019" xr:uid="{00000000-0005-0000-0000-00004F020000}"/>
    <cellStyle name="20 % - Akzent5 3 2 2 2 8" xfId="42510" xr:uid="{00000000-0005-0000-0000-00004F020000}"/>
    <cellStyle name="20 % - Akzent5 3 2 2 3" xfId="2647" xr:uid="{00000000-0005-0000-0000-000051020000}"/>
    <cellStyle name="20 % - Akzent5 3 2 2 3 2" xfId="6008" xr:uid="{00000000-0005-0000-0000-000051020000}"/>
    <cellStyle name="20 % - Akzent5 3 2 2 3 2 2" xfId="19459" xr:uid="{00000000-0005-0000-0000-000051020000}"/>
    <cellStyle name="20 % - Akzent5 3 2 2 3 2 3" xfId="32943" xr:uid="{00000000-0005-0000-0000-000051020000}"/>
    <cellStyle name="20 % - Akzent5 3 2 2 3 2 4" xfId="46434" xr:uid="{00000000-0005-0000-0000-000051020000}"/>
    <cellStyle name="20 % - Akzent5 3 2 2 3 3" xfId="9364" xr:uid="{00000000-0005-0000-0000-000051020000}"/>
    <cellStyle name="20 % - Akzent5 3 2 2 3 3 2" xfId="22815" xr:uid="{00000000-0005-0000-0000-000051020000}"/>
    <cellStyle name="20 % - Akzent5 3 2 2 3 3 3" xfId="36299" xr:uid="{00000000-0005-0000-0000-000051020000}"/>
    <cellStyle name="20 % - Akzent5 3 2 2 3 3 4" xfId="49790" xr:uid="{00000000-0005-0000-0000-000051020000}"/>
    <cellStyle name="20 % - Akzent5 3 2 2 3 4" xfId="12720" xr:uid="{00000000-0005-0000-0000-000051020000}"/>
    <cellStyle name="20 % - Akzent5 3 2 2 3 4 2" xfId="26171" xr:uid="{00000000-0005-0000-0000-000051020000}"/>
    <cellStyle name="20 % - Akzent5 3 2 2 3 4 3" xfId="39655" xr:uid="{00000000-0005-0000-0000-000051020000}"/>
    <cellStyle name="20 % - Akzent5 3 2 2 3 4 4" xfId="53146" xr:uid="{00000000-0005-0000-0000-000051020000}"/>
    <cellStyle name="20 % - Akzent5 3 2 2 3 5" xfId="16102" xr:uid="{00000000-0005-0000-0000-000051020000}"/>
    <cellStyle name="20 % - Akzent5 3 2 2 3 6" xfId="29586" xr:uid="{00000000-0005-0000-0000-000051020000}"/>
    <cellStyle name="20 % - Akzent5 3 2 2 3 7" xfId="43077" xr:uid="{00000000-0005-0000-0000-000051020000}"/>
    <cellStyle name="20 % - Akzent5 3 2 2 4" xfId="3752" xr:uid="{00000000-0005-0000-0000-000052020000}"/>
    <cellStyle name="20 % - Akzent5 3 2 2 4 2" xfId="7113" xr:uid="{00000000-0005-0000-0000-000052020000}"/>
    <cellStyle name="20 % - Akzent5 3 2 2 4 2 2" xfId="20564" xr:uid="{00000000-0005-0000-0000-000052020000}"/>
    <cellStyle name="20 % - Akzent5 3 2 2 4 2 3" xfId="34048" xr:uid="{00000000-0005-0000-0000-000052020000}"/>
    <cellStyle name="20 % - Akzent5 3 2 2 4 2 4" xfId="47539" xr:uid="{00000000-0005-0000-0000-000052020000}"/>
    <cellStyle name="20 % - Akzent5 3 2 2 4 3" xfId="10469" xr:uid="{00000000-0005-0000-0000-000052020000}"/>
    <cellStyle name="20 % - Akzent5 3 2 2 4 3 2" xfId="23920" xr:uid="{00000000-0005-0000-0000-000052020000}"/>
    <cellStyle name="20 % - Akzent5 3 2 2 4 3 3" xfId="37404" xr:uid="{00000000-0005-0000-0000-000052020000}"/>
    <cellStyle name="20 % - Akzent5 3 2 2 4 3 4" xfId="50895" xr:uid="{00000000-0005-0000-0000-000052020000}"/>
    <cellStyle name="20 % - Akzent5 3 2 2 4 4" xfId="13825" xr:uid="{00000000-0005-0000-0000-000052020000}"/>
    <cellStyle name="20 % - Akzent5 3 2 2 4 4 2" xfId="27276" xr:uid="{00000000-0005-0000-0000-000052020000}"/>
    <cellStyle name="20 % - Akzent5 3 2 2 4 4 3" xfId="40760" xr:uid="{00000000-0005-0000-0000-000052020000}"/>
    <cellStyle name="20 % - Akzent5 3 2 2 4 4 4" xfId="54251" xr:uid="{00000000-0005-0000-0000-000052020000}"/>
    <cellStyle name="20 % - Akzent5 3 2 2 4 5" xfId="17207" xr:uid="{00000000-0005-0000-0000-000052020000}"/>
    <cellStyle name="20 % - Akzent5 3 2 2 4 6" xfId="30691" xr:uid="{00000000-0005-0000-0000-000052020000}"/>
    <cellStyle name="20 % - Akzent5 3 2 2 4 7" xfId="44182" xr:uid="{00000000-0005-0000-0000-000052020000}"/>
    <cellStyle name="20 % - Akzent5 3 2 2 5" xfId="4332" xr:uid="{00000000-0005-0000-0000-000053020000}"/>
    <cellStyle name="20 % - Akzent5 3 2 2 5 2" xfId="7689" xr:uid="{00000000-0005-0000-0000-000053020000}"/>
    <cellStyle name="20 % - Akzent5 3 2 2 5 2 2" xfId="21140" xr:uid="{00000000-0005-0000-0000-000053020000}"/>
    <cellStyle name="20 % - Akzent5 3 2 2 5 2 3" xfId="34624" xr:uid="{00000000-0005-0000-0000-000053020000}"/>
    <cellStyle name="20 % - Akzent5 3 2 2 5 2 4" xfId="48115" xr:uid="{00000000-0005-0000-0000-000053020000}"/>
    <cellStyle name="20 % - Akzent5 3 2 2 5 3" xfId="11045" xr:uid="{00000000-0005-0000-0000-000053020000}"/>
    <cellStyle name="20 % - Akzent5 3 2 2 5 3 2" xfId="24496" xr:uid="{00000000-0005-0000-0000-000053020000}"/>
    <cellStyle name="20 % - Akzent5 3 2 2 5 3 3" xfId="37980" xr:uid="{00000000-0005-0000-0000-000053020000}"/>
    <cellStyle name="20 % - Akzent5 3 2 2 5 3 4" xfId="51471" xr:uid="{00000000-0005-0000-0000-000053020000}"/>
    <cellStyle name="20 % - Akzent5 3 2 2 5 4" xfId="14401" xr:uid="{00000000-0005-0000-0000-000053020000}"/>
    <cellStyle name="20 % - Akzent5 3 2 2 5 4 2" xfId="27852" xr:uid="{00000000-0005-0000-0000-000053020000}"/>
    <cellStyle name="20 % - Akzent5 3 2 2 5 4 3" xfId="41336" xr:uid="{00000000-0005-0000-0000-000053020000}"/>
    <cellStyle name="20 % - Akzent5 3 2 2 5 4 4" xfId="54827" xr:uid="{00000000-0005-0000-0000-000053020000}"/>
    <cellStyle name="20 % - Akzent5 3 2 2 5 5" xfId="17783" xr:uid="{00000000-0005-0000-0000-000053020000}"/>
    <cellStyle name="20 % - Akzent5 3 2 2 5 6" xfId="31267" xr:uid="{00000000-0005-0000-0000-000053020000}"/>
    <cellStyle name="20 % - Akzent5 3 2 2 5 7" xfId="44758" xr:uid="{00000000-0005-0000-0000-000053020000}"/>
    <cellStyle name="20 % - Akzent5 3 2 2 6" xfId="4882" xr:uid="{00000000-0005-0000-0000-00004E020000}"/>
    <cellStyle name="20 % - Akzent5 3 2 2 6 2" xfId="18333" xr:uid="{00000000-0005-0000-0000-00004E020000}"/>
    <cellStyle name="20 % - Akzent5 3 2 2 6 3" xfId="31817" xr:uid="{00000000-0005-0000-0000-00004E020000}"/>
    <cellStyle name="20 % - Akzent5 3 2 2 6 4" xfId="45308" xr:uid="{00000000-0005-0000-0000-00004E020000}"/>
    <cellStyle name="20 % - Akzent5 3 2 2 7" xfId="8238" xr:uid="{00000000-0005-0000-0000-00004E020000}"/>
    <cellStyle name="20 % - Akzent5 3 2 2 7 2" xfId="21689" xr:uid="{00000000-0005-0000-0000-00004E020000}"/>
    <cellStyle name="20 % - Akzent5 3 2 2 7 3" xfId="35173" xr:uid="{00000000-0005-0000-0000-00004E020000}"/>
    <cellStyle name="20 % - Akzent5 3 2 2 7 4" xfId="48664" xr:uid="{00000000-0005-0000-0000-00004E020000}"/>
    <cellStyle name="20 % - Akzent5 3 2 2 8" xfId="11594" xr:uid="{00000000-0005-0000-0000-00004E020000}"/>
    <cellStyle name="20 % - Akzent5 3 2 2 8 2" xfId="25045" xr:uid="{00000000-0005-0000-0000-00004E020000}"/>
    <cellStyle name="20 % - Akzent5 3 2 2 8 3" xfId="38529" xr:uid="{00000000-0005-0000-0000-00004E020000}"/>
    <cellStyle name="20 % - Akzent5 3 2 2 8 4" xfId="52020" xr:uid="{00000000-0005-0000-0000-00004E020000}"/>
    <cellStyle name="20 % - Akzent5 3 2 2 9" xfId="14975" xr:uid="{00000000-0005-0000-0000-00004E020000}"/>
    <cellStyle name="20 % - Akzent5 3 2 3" xfId="1817" xr:uid="{00000000-0005-0000-0000-000054020000}"/>
    <cellStyle name="20 % - Akzent5 3 2 3 2" xfId="2957" xr:uid="{00000000-0005-0000-0000-000055020000}"/>
    <cellStyle name="20 % - Akzent5 3 2 3 2 2" xfId="6318" xr:uid="{00000000-0005-0000-0000-000055020000}"/>
    <cellStyle name="20 % - Akzent5 3 2 3 2 2 2" xfId="19769" xr:uid="{00000000-0005-0000-0000-000055020000}"/>
    <cellStyle name="20 % - Akzent5 3 2 3 2 2 3" xfId="33253" xr:uid="{00000000-0005-0000-0000-000055020000}"/>
    <cellStyle name="20 % - Akzent5 3 2 3 2 2 4" xfId="46744" xr:uid="{00000000-0005-0000-0000-000055020000}"/>
    <cellStyle name="20 % - Akzent5 3 2 3 2 3" xfId="9674" xr:uid="{00000000-0005-0000-0000-000055020000}"/>
    <cellStyle name="20 % - Akzent5 3 2 3 2 3 2" xfId="23125" xr:uid="{00000000-0005-0000-0000-000055020000}"/>
    <cellStyle name="20 % - Akzent5 3 2 3 2 3 3" xfId="36609" xr:uid="{00000000-0005-0000-0000-000055020000}"/>
    <cellStyle name="20 % - Akzent5 3 2 3 2 3 4" xfId="50100" xr:uid="{00000000-0005-0000-0000-000055020000}"/>
    <cellStyle name="20 % - Akzent5 3 2 3 2 4" xfId="13030" xr:uid="{00000000-0005-0000-0000-000055020000}"/>
    <cellStyle name="20 % - Akzent5 3 2 3 2 4 2" xfId="26481" xr:uid="{00000000-0005-0000-0000-000055020000}"/>
    <cellStyle name="20 % - Akzent5 3 2 3 2 4 3" xfId="39965" xr:uid="{00000000-0005-0000-0000-000055020000}"/>
    <cellStyle name="20 % - Akzent5 3 2 3 2 4 4" xfId="53456" xr:uid="{00000000-0005-0000-0000-000055020000}"/>
    <cellStyle name="20 % - Akzent5 3 2 3 2 5" xfId="16412" xr:uid="{00000000-0005-0000-0000-000055020000}"/>
    <cellStyle name="20 % - Akzent5 3 2 3 2 6" xfId="29896" xr:uid="{00000000-0005-0000-0000-000055020000}"/>
    <cellStyle name="20 % - Akzent5 3 2 3 2 7" xfId="43387" xr:uid="{00000000-0005-0000-0000-000055020000}"/>
    <cellStyle name="20 % - Akzent5 3 2 3 3" xfId="5191" xr:uid="{00000000-0005-0000-0000-000054020000}"/>
    <cellStyle name="20 % - Akzent5 3 2 3 3 2" xfId="18642" xr:uid="{00000000-0005-0000-0000-000054020000}"/>
    <cellStyle name="20 % - Akzent5 3 2 3 3 3" xfId="32126" xr:uid="{00000000-0005-0000-0000-000054020000}"/>
    <cellStyle name="20 % - Akzent5 3 2 3 3 4" xfId="45617" xr:uid="{00000000-0005-0000-0000-000054020000}"/>
    <cellStyle name="20 % - Akzent5 3 2 3 4" xfId="8547" xr:uid="{00000000-0005-0000-0000-000054020000}"/>
    <cellStyle name="20 % - Akzent5 3 2 3 4 2" xfId="21998" xr:uid="{00000000-0005-0000-0000-000054020000}"/>
    <cellStyle name="20 % - Akzent5 3 2 3 4 3" xfId="35482" xr:uid="{00000000-0005-0000-0000-000054020000}"/>
    <cellStyle name="20 % - Akzent5 3 2 3 4 4" xfId="48973" xr:uid="{00000000-0005-0000-0000-000054020000}"/>
    <cellStyle name="20 % - Akzent5 3 2 3 5" xfId="11903" xr:uid="{00000000-0005-0000-0000-000054020000}"/>
    <cellStyle name="20 % - Akzent5 3 2 3 5 2" xfId="25354" xr:uid="{00000000-0005-0000-0000-000054020000}"/>
    <cellStyle name="20 % - Akzent5 3 2 3 5 3" xfId="38838" xr:uid="{00000000-0005-0000-0000-000054020000}"/>
    <cellStyle name="20 % - Akzent5 3 2 3 5 4" xfId="52329" xr:uid="{00000000-0005-0000-0000-000054020000}"/>
    <cellStyle name="20 % - Akzent5 3 2 3 6" xfId="15285" xr:uid="{00000000-0005-0000-0000-000054020000}"/>
    <cellStyle name="20 % - Akzent5 3 2 3 7" xfId="28769" xr:uid="{00000000-0005-0000-0000-000054020000}"/>
    <cellStyle name="20 % - Akzent5 3 2 3 8" xfId="42260" xr:uid="{00000000-0005-0000-0000-000054020000}"/>
    <cellStyle name="20 % - Akzent5 3 2 4" xfId="2396" xr:uid="{00000000-0005-0000-0000-000056020000}"/>
    <cellStyle name="20 % - Akzent5 3 2 4 2" xfId="5758" xr:uid="{00000000-0005-0000-0000-000056020000}"/>
    <cellStyle name="20 % - Akzent5 3 2 4 2 2" xfId="19209" xr:uid="{00000000-0005-0000-0000-000056020000}"/>
    <cellStyle name="20 % - Akzent5 3 2 4 2 3" xfId="32693" xr:uid="{00000000-0005-0000-0000-000056020000}"/>
    <cellStyle name="20 % - Akzent5 3 2 4 2 4" xfId="46184" xr:uid="{00000000-0005-0000-0000-000056020000}"/>
    <cellStyle name="20 % - Akzent5 3 2 4 3" xfId="9114" xr:uid="{00000000-0005-0000-0000-000056020000}"/>
    <cellStyle name="20 % - Akzent5 3 2 4 3 2" xfId="22565" xr:uid="{00000000-0005-0000-0000-000056020000}"/>
    <cellStyle name="20 % - Akzent5 3 2 4 3 3" xfId="36049" xr:uid="{00000000-0005-0000-0000-000056020000}"/>
    <cellStyle name="20 % - Akzent5 3 2 4 3 4" xfId="49540" xr:uid="{00000000-0005-0000-0000-000056020000}"/>
    <cellStyle name="20 % - Akzent5 3 2 4 4" xfId="12470" xr:uid="{00000000-0005-0000-0000-000056020000}"/>
    <cellStyle name="20 % - Akzent5 3 2 4 4 2" xfId="25921" xr:uid="{00000000-0005-0000-0000-000056020000}"/>
    <cellStyle name="20 % - Akzent5 3 2 4 4 3" xfId="39405" xr:uid="{00000000-0005-0000-0000-000056020000}"/>
    <cellStyle name="20 % - Akzent5 3 2 4 4 4" xfId="52896" xr:uid="{00000000-0005-0000-0000-000056020000}"/>
    <cellStyle name="20 % - Akzent5 3 2 4 5" xfId="15852" xr:uid="{00000000-0005-0000-0000-000056020000}"/>
    <cellStyle name="20 % - Akzent5 3 2 4 6" xfId="29336" xr:uid="{00000000-0005-0000-0000-000056020000}"/>
    <cellStyle name="20 % - Akzent5 3 2 4 7" xfId="42827" xr:uid="{00000000-0005-0000-0000-000056020000}"/>
    <cellStyle name="20 % - Akzent5 3 2 5" xfId="3502" xr:uid="{00000000-0005-0000-0000-000057020000}"/>
    <cellStyle name="20 % - Akzent5 3 2 5 2" xfId="6863" xr:uid="{00000000-0005-0000-0000-000057020000}"/>
    <cellStyle name="20 % - Akzent5 3 2 5 2 2" xfId="20314" xr:uid="{00000000-0005-0000-0000-000057020000}"/>
    <cellStyle name="20 % - Akzent5 3 2 5 2 3" xfId="33798" xr:uid="{00000000-0005-0000-0000-000057020000}"/>
    <cellStyle name="20 % - Akzent5 3 2 5 2 4" xfId="47289" xr:uid="{00000000-0005-0000-0000-000057020000}"/>
    <cellStyle name="20 % - Akzent5 3 2 5 3" xfId="10219" xr:uid="{00000000-0005-0000-0000-000057020000}"/>
    <cellStyle name="20 % - Akzent5 3 2 5 3 2" xfId="23670" xr:uid="{00000000-0005-0000-0000-000057020000}"/>
    <cellStyle name="20 % - Akzent5 3 2 5 3 3" xfId="37154" xr:uid="{00000000-0005-0000-0000-000057020000}"/>
    <cellStyle name="20 % - Akzent5 3 2 5 3 4" xfId="50645" xr:uid="{00000000-0005-0000-0000-000057020000}"/>
    <cellStyle name="20 % - Akzent5 3 2 5 4" xfId="13575" xr:uid="{00000000-0005-0000-0000-000057020000}"/>
    <cellStyle name="20 % - Akzent5 3 2 5 4 2" xfId="27026" xr:uid="{00000000-0005-0000-0000-000057020000}"/>
    <cellStyle name="20 % - Akzent5 3 2 5 4 3" xfId="40510" xr:uid="{00000000-0005-0000-0000-000057020000}"/>
    <cellStyle name="20 % - Akzent5 3 2 5 4 4" xfId="54001" xr:uid="{00000000-0005-0000-0000-000057020000}"/>
    <cellStyle name="20 % - Akzent5 3 2 5 5" xfId="16957" xr:uid="{00000000-0005-0000-0000-000057020000}"/>
    <cellStyle name="20 % - Akzent5 3 2 5 6" xfId="30441" xr:uid="{00000000-0005-0000-0000-000057020000}"/>
    <cellStyle name="20 % - Akzent5 3 2 5 7" xfId="43932" xr:uid="{00000000-0005-0000-0000-000057020000}"/>
    <cellStyle name="20 % - Akzent5 3 2 6" xfId="4082" xr:uid="{00000000-0005-0000-0000-000058020000}"/>
    <cellStyle name="20 % - Akzent5 3 2 6 2" xfId="7439" xr:uid="{00000000-0005-0000-0000-000058020000}"/>
    <cellStyle name="20 % - Akzent5 3 2 6 2 2" xfId="20890" xr:uid="{00000000-0005-0000-0000-000058020000}"/>
    <cellStyle name="20 % - Akzent5 3 2 6 2 3" xfId="34374" xr:uid="{00000000-0005-0000-0000-000058020000}"/>
    <cellStyle name="20 % - Akzent5 3 2 6 2 4" xfId="47865" xr:uid="{00000000-0005-0000-0000-000058020000}"/>
    <cellStyle name="20 % - Akzent5 3 2 6 3" xfId="10795" xr:uid="{00000000-0005-0000-0000-000058020000}"/>
    <cellStyle name="20 % - Akzent5 3 2 6 3 2" xfId="24246" xr:uid="{00000000-0005-0000-0000-000058020000}"/>
    <cellStyle name="20 % - Akzent5 3 2 6 3 3" xfId="37730" xr:uid="{00000000-0005-0000-0000-000058020000}"/>
    <cellStyle name="20 % - Akzent5 3 2 6 3 4" xfId="51221" xr:uid="{00000000-0005-0000-0000-000058020000}"/>
    <cellStyle name="20 % - Akzent5 3 2 6 4" xfId="14151" xr:uid="{00000000-0005-0000-0000-000058020000}"/>
    <cellStyle name="20 % - Akzent5 3 2 6 4 2" xfId="27602" xr:uid="{00000000-0005-0000-0000-000058020000}"/>
    <cellStyle name="20 % - Akzent5 3 2 6 4 3" xfId="41086" xr:uid="{00000000-0005-0000-0000-000058020000}"/>
    <cellStyle name="20 % - Akzent5 3 2 6 4 4" xfId="54577" xr:uid="{00000000-0005-0000-0000-000058020000}"/>
    <cellStyle name="20 % - Akzent5 3 2 6 5" xfId="17533" xr:uid="{00000000-0005-0000-0000-000058020000}"/>
    <cellStyle name="20 % - Akzent5 3 2 6 6" xfId="31017" xr:uid="{00000000-0005-0000-0000-000058020000}"/>
    <cellStyle name="20 % - Akzent5 3 2 6 7" xfId="44508" xr:uid="{00000000-0005-0000-0000-000058020000}"/>
    <cellStyle name="20 % - Akzent5 3 2 7" xfId="4632" xr:uid="{00000000-0005-0000-0000-00004D020000}"/>
    <cellStyle name="20 % - Akzent5 3 2 7 2" xfId="18083" xr:uid="{00000000-0005-0000-0000-00004D020000}"/>
    <cellStyle name="20 % - Akzent5 3 2 7 3" xfId="31567" xr:uid="{00000000-0005-0000-0000-00004D020000}"/>
    <cellStyle name="20 % - Akzent5 3 2 7 4" xfId="45058" xr:uid="{00000000-0005-0000-0000-00004D020000}"/>
    <cellStyle name="20 % - Akzent5 3 2 8" xfId="7988" xr:uid="{00000000-0005-0000-0000-00004D020000}"/>
    <cellStyle name="20 % - Akzent5 3 2 8 2" xfId="21439" xr:uid="{00000000-0005-0000-0000-00004D020000}"/>
    <cellStyle name="20 % - Akzent5 3 2 8 3" xfId="34923" xr:uid="{00000000-0005-0000-0000-00004D020000}"/>
    <cellStyle name="20 % - Akzent5 3 2 8 4" xfId="48414" xr:uid="{00000000-0005-0000-0000-00004D020000}"/>
    <cellStyle name="20 % - Akzent5 3 2 9" xfId="11344" xr:uid="{00000000-0005-0000-0000-00004D020000}"/>
    <cellStyle name="20 % - Akzent5 3 2 9 2" xfId="24795" xr:uid="{00000000-0005-0000-0000-00004D020000}"/>
    <cellStyle name="20 % - Akzent5 3 2 9 3" xfId="38279" xr:uid="{00000000-0005-0000-0000-00004D020000}"/>
    <cellStyle name="20 % - Akzent5 3 2 9 4" xfId="51770" xr:uid="{00000000-0005-0000-0000-00004D020000}"/>
    <cellStyle name="20 % - Akzent5 3 3" xfId="1392" xr:uid="{00000000-0005-0000-0000-000059020000}"/>
    <cellStyle name="20 % - Akzent5 3 3 10" xfId="28357" xr:uid="{00000000-0005-0000-0000-000059020000}"/>
    <cellStyle name="20 % - Akzent5 3 3 11" xfId="41848" xr:uid="{00000000-0005-0000-0000-000059020000}"/>
    <cellStyle name="20 % - Akzent5 3 3 2" xfId="1966" xr:uid="{00000000-0005-0000-0000-00005A020000}"/>
    <cellStyle name="20 % - Akzent5 3 3 2 2" xfId="3106" xr:uid="{00000000-0005-0000-0000-00005B020000}"/>
    <cellStyle name="20 % - Akzent5 3 3 2 2 2" xfId="6467" xr:uid="{00000000-0005-0000-0000-00005B020000}"/>
    <cellStyle name="20 % - Akzent5 3 3 2 2 2 2" xfId="19918" xr:uid="{00000000-0005-0000-0000-00005B020000}"/>
    <cellStyle name="20 % - Akzent5 3 3 2 2 2 3" xfId="33402" xr:uid="{00000000-0005-0000-0000-00005B020000}"/>
    <cellStyle name="20 % - Akzent5 3 3 2 2 2 4" xfId="46893" xr:uid="{00000000-0005-0000-0000-00005B020000}"/>
    <cellStyle name="20 % - Akzent5 3 3 2 2 3" xfId="9823" xr:uid="{00000000-0005-0000-0000-00005B020000}"/>
    <cellStyle name="20 % - Akzent5 3 3 2 2 3 2" xfId="23274" xr:uid="{00000000-0005-0000-0000-00005B020000}"/>
    <cellStyle name="20 % - Akzent5 3 3 2 2 3 3" xfId="36758" xr:uid="{00000000-0005-0000-0000-00005B020000}"/>
    <cellStyle name="20 % - Akzent5 3 3 2 2 3 4" xfId="50249" xr:uid="{00000000-0005-0000-0000-00005B020000}"/>
    <cellStyle name="20 % - Akzent5 3 3 2 2 4" xfId="13179" xr:uid="{00000000-0005-0000-0000-00005B020000}"/>
    <cellStyle name="20 % - Akzent5 3 3 2 2 4 2" xfId="26630" xr:uid="{00000000-0005-0000-0000-00005B020000}"/>
    <cellStyle name="20 % - Akzent5 3 3 2 2 4 3" xfId="40114" xr:uid="{00000000-0005-0000-0000-00005B020000}"/>
    <cellStyle name="20 % - Akzent5 3 3 2 2 4 4" xfId="53605" xr:uid="{00000000-0005-0000-0000-00005B020000}"/>
    <cellStyle name="20 % - Akzent5 3 3 2 2 5" xfId="16561" xr:uid="{00000000-0005-0000-0000-00005B020000}"/>
    <cellStyle name="20 % - Akzent5 3 3 2 2 6" xfId="30045" xr:uid="{00000000-0005-0000-0000-00005B020000}"/>
    <cellStyle name="20 % - Akzent5 3 3 2 2 7" xfId="43536" xr:uid="{00000000-0005-0000-0000-00005B020000}"/>
    <cellStyle name="20 % - Akzent5 3 3 2 3" xfId="5340" xr:uid="{00000000-0005-0000-0000-00005A020000}"/>
    <cellStyle name="20 % - Akzent5 3 3 2 3 2" xfId="18791" xr:uid="{00000000-0005-0000-0000-00005A020000}"/>
    <cellStyle name="20 % - Akzent5 3 3 2 3 3" xfId="32275" xr:uid="{00000000-0005-0000-0000-00005A020000}"/>
    <cellStyle name="20 % - Akzent5 3 3 2 3 4" xfId="45766" xr:uid="{00000000-0005-0000-0000-00005A020000}"/>
    <cellStyle name="20 % - Akzent5 3 3 2 4" xfId="8696" xr:uid="{00000000-0005-0000-0000-00005A020000}"/>
    <cellStyle name="20 % - Akzent5 3 3 2 4 2" xfId="22147" xr:uid="{00000000-0005-0000-0000-00005A020000}"/>
    <cellStyle name="20 % - Akzent5 3 3 2 4 3" xfId="35631" xr:uid="{00000000-0005-0000-0000-00005A020000}"/>
    <cellStyle name="20 % - Akzent5 3 3 2 4 4" xfId="49122" xr:uid="{00000000-0005-0000-0000-00005A020000}"/>
    <cellStyle name="20 % - Akzent5 3 3 2 5" xfId="12052" xr:uid="{00000000-0005-0000-0000-00005A020000}"/>
    <cellStyle name="20 % - Akzent5 3 3 2 5 2" xfId="25503" xr:uid="{00000000-0005-0000-0000-00005A020000}"/>
    <cellStyle name="20 % - Akzent5 3 3 2 5 3" xfId="38987" xr:uid="{00000000-0005-0000-0000-00005A020000}"/>
    <cellStyle name="20 % - Akzent5 3 3 2 5 4" xfId="52478" xr:uid="{00000000-0005-0000-0000-00005A020000}"/>
    <cellStyle name="20 % - Akzent5 3 3 2 6" xfId="15434" xr:uid="{00000000-0005-0000-0000-00005A020000}"/>
    <cellStyle name="20 % - Akzent5 3 3 2 7" xfId="28918" xr:uid="{00000000-0005-0000-0000-00005A020000}"/>
    <cellStyle name="20 % - Akzent5 3 3 2 8" xfId="42409" xr:uid="{00000000-0005-0000-0000-00005A020000}"/>
    <cellStyle name="20 % - Akzent5 3 3 3" xfId="2546" xr:uid="{00000000-0005-0000-0000-00005C020000}"/>
    <cellStyle name="20 % - Akzent5 3 3 3 2" xfId="5907" xr:uid="{00000000-0005-0000-0000-00005C020000}"/>
    <cellStyle name="20 % - Akzent5 3 3 3 2 2" xfId="19358" xr:uid="{00000000-0005-0000-0000-00005C020000}"/>
    <cellStyle name="20 % - Akzent5 3 3 3 2 3" xfId="32842" xr:uid="{00000000-0005-0000-0000-00005C020000}"/>
    <cellStyle name="20 % - Akzent5 3 3 3 2 4" xfId="46333" xr:uid="{00000000-0005-0000-0000-00005C020000}"/>
    <cellStyle name="20 % - Akzent5 3 3 3 3" xfId="9263" xr:uid="{00000000-0005-0000-0000-00005C020000}"/>
    <cellStyle name="20 % - Akzent5 3 3 3 3 2" xfId="22714" xr:uid="{00000000-0005-0000-0000-00005C020000}"/>
    <cellStyle name="20 % - Akzent5 3 3 3 3 3" xfId="36198" xr:uid="{00000000-0005-0000-0000-00005C020000}"/>
    <cellStyle name="20 % - Akzent5 3 3 3 3 4" xfId="49689" xr:uid="{00000000-0005-0000-0000-00005C020000}"/>
    <cellStyle name="20 % - Akzent5 3 3 3 4" xfId="12619" xr:uid="{00000000-0005-0000-0000-00005C020000}"/>
    <cellStyle name="20 % - Akzent5 3 3 3 4 2" xfId="26070" xr:uid="{00000000-0005-0000-0000-00005C020000}"/>
    <cellStyle name="20 % - Akzent5 3 3 3 4 3" xfId="39554" xr:uid="{00000000-0005-0000-0000-00005C020000}"/>
    <cellStyle name="20 % - Akzent5 3 3 3 4 4" xfId="53045" xr:uid="{00000000-0005-0000-0000-00005C020000}"/>
    <cellStyle name="20 % - Akzent5 3 3 3 5" xfId="16001" xr:uid="{00000000-0005-0000-0000-00005C020000}"/>
    <cellStyle name="20 % - Akzent5 3 3 3 6" xfId="29485" xr:uid="{00000000-0005-0000-0000-00005C020000}"/>
    <cellStyle name="20 % - Akzent5 3 3 3 7" xfId="42976" xr:uid="{00000000-0005-0000-0000-00005C020000}"/>
    <cellStyle name="20 % - Akzent5 3 3 4" xfId="3651" xr:uid="{00000000-0005-0000-0000-00005D020000}"/>
    <cellStyle name="20 % - Akzent5 3 3 4 2" xfId="7012" xr:uid="{00000000-0005-0000-0000-00005D020000}"/>
    <cellStyle name="20 % - Akzent5 3 3 4 2 2" xfId="20463" xr:uid="{00000000-0005-0000-0000-00005D020000}"/>
    <cellStyle name="20 % - Akzent5 3 3 4 2 3" xfId="33947" xr:uid="{00000000-0005-0000-0000-00005D020000}"/>
    <cellStyle name="20 % - Akzent5 3 3 4 2 4" xfId="47438" xr:uid="{00000000-0005-0000-0000-00005D020000}"/>
    <cellStyle name="20 % - Akzent5 3 3 4 3" xfId="10368" xr:uid="{00000000-0005-0000-0000-00005D020000}"/>
    <cellStyle name="20 % - Akzent5 3 3 4 3 2" xfId="23819" xr:uid="{00000000-0005-0000-0000-00005D020000}"/>
    <cellStyle name="20 % - Akzent5 3 3 4 3 3" xfId="37303" xr:uid="{00000000-0005-0000-0000-00005D020000}"/>
    <cellStyle name="20 % - Akzent5 3 3 4 3 4" xfId="50794" xr:uid="{00000000-0005-0000-0000-00005D020000}"/>
    <cellStyle name="20 % - Akzent5 3 3 4 4" xfId="13724" xr:uid="{00000000-0005-0000-0000-00005D020000}"/>
    <cellStyle name="20 % - Akzent5 3 3 4 4 2" xfId="27175" xr:uid="{00000000-0005-0000-0000-00005D020000}"/>
    <cellStyle name="20 % - Akzent5 3 3 4 4 3" xfId="40659" xr:uid="{00000000-0005-0000-0000-00005D020000}"/>
    <cellStyle name="20 % - Akzent5 3 3 4 4 4" xfId="54150" xr:uid="{00000000-0005-0000-0000-00005D020000}"/>
    <cellStyle name="20 % - Akzent5 3 3 4 5" xfId="17106" xr:uid="{00000000-0005-0000-0000-00005D020000}"/>
    <cellStyle name="20 % - Akzent5 3 3 4 6" xfId="30590" xr:uid="{00000000-0005-0000-0000-00005D020000}"/>
    <cellStyle name="20 % - Akzent5 3 3 4 7" xfId="44081" xr:uid="{00000000-0005-0000-0000-00005D020000}"/>
    <cellStyle name="20 % - Akzent5 3 3 5" xfId="4231" xr:uid="{00000000-0005-0000-0000-00005E020000}"/>
    <cellStyle name="20 % - Akzent5 3 3 5 2" xfId="7588" xr:uid="{00000000-0005-0000-0000-00005E020000}"/>
    <cellStyle name="20 % - Akzent5 3 3 5 2 2" xfId="21039" xr:uid="{00000000-0005-0000-0000-00005E020000}"/>
    <cellStyle name="20 % - Akzent5 3 3 5 2 3" xfId="34523" xr:uid="{00000000-0005-0000-0000-00005E020000}"/>
    <cellStyle name="20 % - Akzent5 3 3 5 2 4" xfId="48014" xr:uid="{00000000-0005-0000-0000-00005E020000}"/>
    <cellStyle name="20 % - Akzent5 3 3 5 3" xfId="10944" xr:uid="{00000000-0005-0000-0000-00005E020000}"/>
    <cellStyle name="20 % - Akzent5 3 3 5 3 2" xfId="24395" xr:uid="{00000000-0005-0000-0000-00005E020000}"/>
    <cellStyle name="20 % - Akzent5 3 3 5 3 3" xfId="37879" xr:uid="{00000000-0005-0000-0000-00005E020000}"/>
    <cellStyle name="20 % - Akzent5 3 3 5 3 4" xfId="51370" xr:uid="{00000000-0005-0000-0000-00005E020000}"/>
    <cellStyle name="20 % - Akzent5 3 3 5 4" xfId="14300" xr:uid="{00000000-0005-0000-0000-00005E020000}"/>
    <cellStyle name="20 % - Akzent5 3 3 5 4 2" xfId="27751" xr:uid="{00000000-0005-0000-0000-00005E020000}"/>
    <cellStyle name="20 % - Akzent5 3 3 5 4 3" xfId="41235" xr:uid="{00000000-0005-0000-0000-00005E020000}"/>
    <cellStyle name="20 % - Akzent5 3 3 5 4 4" xfId="54726" xr:uid="{00000000-0005-0000-0000-00005E020000}"/>
    <cellStyle name="20 % - Akzent5 3 3 5 5" xfId="17682" xr:uid="{00000000-0005-0000-0000-00005E020000}"/>
    <cellStyle name="20 % - Akzent5 3 3 5 6" xfId="31166" xr:uid="{00000000-0005-0000-0000-00005E020000}"/>
    <cellStyle name="20 % - Akzent5 3 3 5 7" xfId="44657" xr:uid="{00000000-0005-0000-0000-00005E020000}"/>
    <cellStyle name="20 % - Akzent5 3 3 6" xfId="4781" xr:uid="{00000000-0005-0000-0000-000059020000}"/>
    <cellStyle name="20 % - Akzent5 3 3 6 2" xfId="18232" xr:uid="{00000000-0005-0000-0000-000059020000}"/>
    <cellStyle name="20 % - Akzent5 3 3 6 3" xfId="31716" xr:uid="{00000000-0005-0000-0000-000059020000}"/>
    <cellStyle name="20 % - Akzent5 3 3 6 4" xfId="45207" xr:uid="{00000000-0005-0000-0000-000059020000}"/>
    <cellStyle name="20 % - Akzent5 3 3 7" xfId="8137" xr:uid="{00000000-0005-0000-0000-000059020000}"/>
    <cellStyle name="20 % - Akzent5 3 3 7 2" xfId="21588" xr:uid="{00000000-0005-0000-0000-000059020000}"/>
    <cellStyle name="20 % - Akzent5 3 3 7 3" xfId="35072" xr:uid="{00000000-0005-0000-0000-000059020000}"/>
    <cellStyle name="20 % - Akzent5 3 3 7 4" xfId="48563" xr:uid="{00000000-0005-0000-0000-000059020000}"/>
    <cellStyle name="20 % - Akzent5 3 3 8" xfId="11493" xr:uid="{00000000-0005-0000-0000-000059020000}"/>
    <cellStyle name="20 % - Akzent5 3 3 8 2" xfId="24944" xr:uid="{00000000-0005-0000-0000-000059020000}"/>
    <cellStyle name="20 % - Akzent5 3 3 8 3" xfId="38428" xr:uid="{00000000-0005-0000-0000-000059020000}"/>
    <cellStyle name="20 % - Akzent5 3 3 8 4" xfId="51919" xr:uid="{00000000-0005-0000-0000-000059020000}"/>
    <cellStyle name="20 % - Akzent5 3 3 9" xfId="14874" xr:uid="{00000000-0005-0000-0000-000059020000}"/>
    <cellStyle name="20 % - Akzent5 3 4" xfId="1717" xr:uid="{00000000-0005-0000-0000-00005F020000}"/>
    <cellStyle name="20 % - Akzent5 3 4 2" xfId="2856" xr:uid="{00000000-0005-0000-0000-000060020000}"/>
    <cellStyle name="20 % - Akzent5 3 4 2 2" xfId="6217" xr:uid="{00000000-0005-0000-0000-000060020000}"/>
    <cellStyle name="20 % - Akzent5 3 4 2 2 2" xfId="19668" xr:uid="{00000000-0005-0000-0000-000060020000}"/>
    <cellStyle name="20 % - Akzent5 3 4 2 2 3" xfId="33152" xr:uid="{00000000-0005-0000-0000-000060020000}"/>
    <cellStyle name="20 % - Akzent5 3 4 2 2 4" xfId="46643" xr:uid="{00000000-0005-0000-0000-000060020000}"/>
    <cellStyle name="20 % - Akzent5 3 4 2 3" xfId="9573" xr:uid="{00000000-0005-0000-0000-000060020000}"/>
    <cellStyle name="20 % - Akzent5 3 4 2 3 2" xfId="23024" xr:uid="{00000000-0005-0000-0000-000060020000}"/>
    <cellStyle name="20 % - Akzent5 3 4 2 3 3" xfId="36508" xr:uid="{00000000-0005-0000-0000-000060020000}"/>
    <cellStyle name="20 % - Akzent5 3 4 2 3 4" xfId="49999" xr:uid="{00000000-0005-0000-0000-000060020000}"/>
    <cellStyle name="20 % - Akzent5 3 4 2 4" xfId="12929" xr:uid="{00000000-0005-0000-0000-000060020000}"/>
    <cellStyle name="20 % - Akzent5 3 4 2 4 2" xfId="26380" xr:uid="{00000000-0005-0000-0000-000060020000}"/>
    <cellStyle name="20 % - Akzent5 3 4 2 4 3" xfId="39864" xr:uid="{00000000-0005-0000-0000-000060020000}"/>
    <cellStyle name="20 % - Akzent5 3 4 2 4 4" xfId="53355" xr:uid="{00000000-0005-0000-0000-000060020000}"/>
    <cellStyle name="20 % - Akzent5 3 4 2 5" xfId="16311" xr:uid="{00000000-0005-0000-0000-000060020000}"/>
    <cellStyle name="20 % - Akzent5 3 4 2 6" xfId="29795" xr:uid="{00000000-0005-0000-0000-000060020000}"/>
    <cellStyle name="20 % - Akzent5 3 4 2 7" xfId="43286" xr:uid="{00000000-0005-0000-0000-000060020000}"/>
    <cellStyle name="20 % - Akzent5 3 4 3" xfId="5090" xr:uid="{00000000-0005-0000-0000-00005F020000}"/>
    <cellStyle name="20 % - Akzent5 3 4 3 2" xfId="18541" xr:uid="{00000000-0005-0000-0000-00005F020000}"/>
    <cellStyle name="20 % - Akzent5 3 4 3 3" xfId="32025" xr:uid="{00000000-0005-0000-0000-00005F020000}"/>
    <cellStyle name="20 % - Akzent5 3 4 3 4" xfId="45516" xr:uid="{00000000-0005-0000-0000-00005F020000}"/>
    <cellStyle name="20 % - Akzent5 3 4 4" xfId="8446" xr:uid="{00000000-0005-0000-0000-00005F020000}"/>
    <cellStyle name="20 % - Akzent5 3 4 4 2" xfId="21897" xr:uid="{00000000-0005-0000-0000-00005F020000}"/>
    <cellStyle name="20 % - Akzent5 3 4 4 3" xfId="35381" xr:uid="{00000000-0005-0000-0000-00005F020000}"/>
    <cellStyle name="20 % - Akzent5 3 4 4 4" xfId="48872" xr:uid="{00000000-0005-0000-0000-00005F020000}"/>
    <cellStyle name="20 % - Akzent5 3 4 5" xfId="11802" xr:uid="{00000000-0005-0000-0000-00005F020000}"/>
    <cellStyle name="20 % - Akzent5 3 4 5 2" xfId="25253" xr:uid="{00000000-0005-0000-0000-00005F020000}"/>
    <cellStyle name="20 % - Akzent5 3 4 5 3" xfId="38737" xr:uid="{00000000-0005-0000-0000-00005F020000}"/>
    <cellStyle name="20 % - Akzent5 3 4 5 4" xfId="52228" xr:uid="{00000000-0005-0000-0000-00005F020000}"/>
    <cellStyle name="20 % - Akzent5 3 4 6" xfId="15184" xr:uid="{00000000-0005-0000-0000-00005F020000}"/>
    <cellStyle name="20 % - Akzent5 3 4 7" xfId="28668" xr:uid="{00000000-0005-0000-0000-00005F020000}"/>
    <cellStyle name="20 % - Akzent5 3 4 8" xfId="42159" xr:uid="{00000000-0005-0000-0000-00005F020000}"/>
    <cellStyle name="20 % - Akzent5 3 5" xfId="2294" xr:uid="{00000000-0005-0000-0000-000061020000}"/>
    <cellStyle name="20 % - Akzent5 3 5 2" xfId="5656" xr:uid="{00000000-0005-0000-0000-000061020000}"/>
    <cellStyle name="20 % - Akzent5 3 5 2 2" xfId="19107" xr:uid="{00000000-0005-0000-0000-000061020000}"/>
    <cellStyle name="20 % - Akzent5 3 5 2 3" xfId="32591" xr:uid="{00000000-0005-0000-0000-000061020000}"/>
    <cellStyle name="20 % - Akzent5 3 5 2 4" xfId="46082" xr:uid="{00000000-0005-0000-0000-000061020000}"/>
    <cellStyle name="20 % - Akzent5 3 5 3" xfId="9012" xr:uid="{00000000-0005-0000-0000-000061020000}"/>
    <cellStyle name="20 % - Akzent5 3 5 3 2" xfId="22463" xr:uid="{00000000-0005-0000-0000-000061020000}"/>
    <cellStyle name="20 % - Akzent5 3 5 3 3" xfId="35947" xr:uid="{00000000-0005-0000-0000-000061020000}"/>
    <cellStyle name="20 % - Akzent5 3 5 3 4" xfId="49438" xr:uid="{00000000-0005-0000-0000-000061020000}"/>
    <cellStyle name="20 % - Akzent5 3 5 4" xfId="12368" xr:uid="{00000000-0005-0000-0000-000061020000}"/>
    <cellStyle name="20 % - Akzent5 3 5 4 2" xfId="25819" xr:uid="{00000000-0005-0000-0000-000061020000}"/>
    <cellStyle name="20 % - Akzent5 3 5 4 3" xfId="39303" xr:uid="{00000000-0005-0000-0000-000061020000}"/>
    <cellStyle name="20 % - Akzent5 3 5 4 4" xfId="52794" xr:uid="{00000000-0005-0000-0000-000061020000}"/>
    <cellStyle name="20 % - Akzent5 3 5 5" xfId="15750" xr:uid="{00000000-0005-0000-0000-000061020000}"/>
    <cellStyle name="20 % - Akzent5 3 5 6" xfId="29234" xr:uid="{00000000-0005-0000-0000-000061020000}"/>
    <cellStyle name="20 % - Akzent5 3 5 7" xfId="42725" xr:uid="{00000000-0005-0000-0000-000061020000}"/>
    <cellStyle name="20 % - Akzent5 3 6" xfId="3400" xr:uid="{00000000-0005-0000-0000-000062020000}"/>
    <cellStyle name="20 % - Akzent5 3 6 2" xfId="6761" xr:uid="{00000000-0005-0000-0000-000062020000}"/>
    <cellStyle name="20 % - Akzent5 3 6 2 2" xfId="20212" xr:uid="{00000000-0005-0000-0000-000062020000}"/>
    <cellStyle name="20 % - Akzent5 3 6 2 3" xfId="33696" xr:uid="{00000000-0005-0000-0000-000062020000}"/>
    <cellStyle name="20 % - Akzent5 3 6 2 4" xfId="47187" xr:uid="{00000000-0005-0000-0000-000062020000}"/>
    <cellStyle name="20 % - Akzent5 3 6 3" xfId="10117" xr:uid="{00000000-0005-0000-0000-000062020000}"/>
    <cellStyle name="20 % - Akzent5 3 6 3 2" xfId="23568" xr:uid="{00000000-0005-0000-0000-000062020000}"/>
    <cellStyle name="20 % - Akzent5 3 6 3 3" xfId="37052" xr:uid="{00000000-0005-0000-0000-000062020000}"/>
    <cellStyle name="20 % - Akzent5 3 6 3 4" xfId="50543" xr:uid="{00000000-0005-0000-0000-000062020000}"/>
    <cellStyle name="20 % - Akzent5 3 6 4" xfId="13473" xr:uid="{00000000-0005-0000-0000-000062020000}"/>
    <cellStyle name="20 % - Akzent5 3 6 4 2" xfId="26924" xr:uid="{00000000-0005-0000-0000-000062020000}"/>
    <cellStyle name="20 % - Akzent5 3 6 4 3" xfId="40408" xr:uid="{00000000-0005-0000-0000-000062020000}"/>
    <cellStyle name="20 % - Akzent5 3 6 4 4" xfId="53899" xr:uid="{00000000-0005-0000-0000-000062020000}"/>
    <cellStyle name="20 % - Akzent5 3 6 5" xfId="16855" xr:uid="{00000000-0005-0000-0000-000062020000}"/>
    <cellStyle name="20 % - Akzent5 3 6 6" xfId="30339" xr:uid="{00000000-0005-0000-0000-000062020000}"/>
    <cellStyle name="20 % - Akzent5 3 6 7" xfId="43830" xr:uid="{00000000-0005-0000-0000-000062020000}"/>
    <cellStyle name="20 % - Akzent5 3 7" xfId="3980" xr:uid="{00000000-0005-0000-0000-000063020000}"/>
    <cellStyle name="20 % - Akzent5 3 7 2" xfId="7337" xr:uid="{00000000-0005-0000-0000-000063020000}"/>
    <cellStyle name="20 % - Akzent5 3 7 2 2" xfId="20788" xr:uid="{00000000-0005-0000-0000-000063020000}"/>
    <cellStyle name="20 % - Akzent5 3 7 2 3" xfId="34272" xr:uid="{00000000-0005-0000-0000-000063020000}"/>
    <cellStyle name="20 % - Akzent5 3 7 2 4" xfId="47763" xr:uid="{00000000-0005-0000-0000-000063020000}"/>
    <cellStyle name="20 % - Akzent5 3 7 3" xfId="10693" xr:uid="{00000000-0005-0000-0000-000063020000}"/>
    <cellStyle name="20 % - Akzent5 3 7 3 2" xfId="24144" xr:uid="{00000000-0005-0000-0000-000063020000}"/>
    <cellStyle name="20 % - Akzent5 3 7 3 3" xfId="37628" xr:uid="{00000000-0005-0000-0000-000063020000}"/>
    <cellStyle name="20 % - Akzent5 3 7 3 4" xfId="51119" xr:uid="{00000000-0005-0000-0000-000063020000}"/>
    <cellStyle name="20 % - Akzent5 3 7 4" xfId="14049" xr:uid="{00000000-0005-0000-0000-000063020000}"/>
    <cellStyle name="20 % - Akzent5 3 7 4 2" xfId="27500" xr:uid="{00000000-0005-0000-0000-000063020000}"/>
    <cellStyle name="20 % - Akzent5 3 7 4 3" xfId="40984" xr:uid="{00000000-0005-0000-0000-000063020000}"/>
    <cellStyle name="20 % - Akzent5 3 7 4 4" xfId="54475" xr:uid="{00000000-0005-0000-0000-000063020000}"/>
    <cellStyle name="20 % - Akzent5 3 7 5" xfId="17431" xr:uid="{00000000-0005-0000-0000-000063020000}"/>
    <cellStyle name="20 % - Akzent5 3 7 6" xfId="30915" xr:uid="{00000000-0005-0000-0000-000063020000}"/>
    <cellStyle name="20 % - Akzent5 3 7 7" xfId="44406" xr:uid="{00000000-0005-0000-0000-000063020000}"/>
    <cellStyle name="20 % - Akzent5 3 8" xfId="4530" xr:uid="{00000000-0005-0000-0000-00004C020000}"/>
    <cellStyle name="20 % - Akzent5 3 8 2" xfId="17981" xr:uid="{00000000-0005-0000-0000-00004C020000}"/>
    <cellStyle name="20 % - Akzent5 3 8 3" xfId="31465" xr:uid="{00000000-0005-0000-0000-00004C020000}"/>
    <cellStyle name="20 % - Akzent5 3 8 4" xfId="44956" xr:uid="{00000000-0005-0000-0000-00004C020000}"/>
    <cellStyle name="20 % - Akzent5 3 9" xfId="7886" xr:uid="{00000000-0005-0000-0000-00004C020000}"/>
    <cellStyle name="20 % - Akzent5 3 9 2" xfId="21337" xr:uid="{00000000-0005-0000-0000-00004C020000}"/>
    <cellStyle name="20 % - Akzent5 3 9 3" xfId="34821" xr:uid="{00000000-0005-0000-0000-00004C020000}"/>
    <cellStyle name="20 % - Akzent5 3 9 4" xfId="48312" xr:uid="{00000000-0005-0000-0000-00004C020000}"/>
    <cellStyle name="20 % - Akzent5 4" xfId="1177" xr:uid="{00000000-0005-0000-0000-000064020000}"/>
    <cellStyle name="20 % - Akzent5 4 10" xfId="11261" xr:uid="{00000000-0005-0000-0000-000064020000}"/>
    <cellStyle name="20 % - Akzent5 4 10 2" xfId="24712" xr:uid="{00000000-0005-0000-0000-000064020000}"/>
    <cellStyle name="20 % - Akzent5 4 10 3" xfId="38196" xr:uid="{00000000-0005-0000-0000-000064020000}"/>
    <cellStyle name="20 % - Akzent5 4 10 4" xfId="51687" xr:uid="{00000000-0005-0000-0000-000064020000}"/>
    <cellStyle name="20 % - Akzent5 4 11" xfId="14642" xr:uid="{00000000-0005-0000-0000-000064020000}"/>
    <cellStyle name="20 % - Akzent5 4 12" xfId="28125" xr:uid="{00000000-0005-0000-0000-000064020000}"/>
    <cellStyle name="20 % - Akzent5 4 13" xfId="41616" xr:uid="{00000000-0005-0000-0000-000064020000}"/>
    <cellStyle name="20 % - Akzent5 4 2" xfId="1271" xr:uid="{00000000-0005-0000-0000-000065020000}"/>
    <cellStyle name="20 % - Akzent5 4 2 10" xfId="14744" xr:uid="{00000000-0005-0000-0000-000065020000}"/>
    <cellStyle name="20 % - Akzent5 4 2 11" xfId="28227" xr:uid="{00000000-0005-0000-0000-000065020000}"/>
    <cellStyle name="20 % - Akzent5 4 2 12" xfId="41718" xr:uid="{00000000-0005-0000-0000-000065020000}"/>
    <cellStyle name="20 % - Akzent5 4 2 2" xfId="1509" xr:uid="{00000000-0005-0000-0000-000066020000}"/>
    <cellStyle name="20 % - Akzent5 4 2 2 10" xfId="28477" xr:uid="{00000000-0005-0000-0000-000066020000}"/>
    <cellStyle name="20 % - Akzent5 4 2 2 11" xfId="41968" xr:uid="{00000000-0005-0000-0000-000066020000}"/>
    <cellStyle name="20 % - Akzent5 4 2 2 2" xfId="2085" xr:uid="{00000000-0005-0000-0000-000067020000}"/>
    <cellStyle name="20 % - Akzent5 4 2 2 2 2" xfId="3226" xr:uid="{00000000-0005-0000-0000-000068020000}"/>
    <cellStyle name="20 % - Akzent5 4 2 2 2 2 2" xfId="6587" xr:uid="{00000000-0005-0000-0000-000068020000}"/>
    <cellStyle name="20 % - Akzent5 4 2 2 2 2 2 2" xfId="20038" xr:uid="{00000000-0005-0000-0000-000068020000}"/>
    <cellStyle name="20 % - Akzent5 4 2 2 2 2 2 3" xfId="33522" xr:uid="{00000000-0005-0000-0000-000068020000}"/>
    <cellStyle name="20 % - Akzent5 4 2 2 2 2 2 4" xfId="47013" xr:uid="{00000000-0005-0000-0000-000068020000}"/>
    <cellStyle name="20 % - Akzent5 4 2 2 2 2 3" xfId="9943" xr:uid="{00000000-0005-0000-0000-000068020000}"/>
    <cellStyle name="20 % - Akzent5 4 2 2 2 2 3 2" xfId="23394" xr:uid="{00000000-0005-0000-0000-000068020000}"/>
    <cellStyle name="20 % - Akzent5 4 2 2 2 2 3 3" xfId="36878" xr:uid="{00000000-0005-0000-0000-000068020000}"/>
    <cellStyle name="20 % - Akzent5 4 2 2 2 2 3 4" xfId="50369" xr:uid="{00000000-0005-0000-0000-000068020000}"/>
    <cellStyle name="20 % - Akzent5 4 2 2 2 2 4" xfId="13299" xr:uid="{00000000-0005-0000-0000-000068020000}"/>
    <cellStyle name="20 % - Akzent5 4 2 2 2 2 4 2" xfId="26750" xr:uid="{00000000-0005-0000-0000-000068020000}"/>
    <cellStyle name="20 % - Akzent5 4 2 2 2 2 4 3" xfId="40234" xr:uid="{00000000-0005-0000-0000-000068020000}"/>
    <cellStyle name="20 % - Akzent5 4 2 2 2 2 4 4" xfId="53725" xr:uid="{00000000-0005-0000-0000-000068020000}"/>
    <cellStyle name="20 % - Akzent5 4 2 2 2 2 5" xfId="16681" xr:uid="{00000000-0005-0000-0000-000068020000}"/>
    <cellStyle name="20 % - Akzent5 4 2 2 2 2 6" xfId="30165" xr:uid="{00000000-0005-0000-0000-000068020000}"/>
    <cellStyle name="20 % - Akzent5 4 2 2 2 2 7" xfId="43656" xr:uid="{00000000-0005-0000-0000-000068020000}"/>
    <cellStyle name="20 % - Akzent5 4 2 2 2 3" xfId="5460" xr:uid="{00000000-0005-0000-0000-000067020000}"/>
    <cellStyle name="20 % - Akzent5 4 2 2 2 3 2" xfId="18911" xr:uid="{00000000-0005-0000-0000-000067020000}"/>
    <cellStyle name="20 % - Akzent5 4 2 2 2 3 3" xfId="32395" xr:uid="{00000000-0005-0000-0000-000067020000}"/>
    <cellStyle name="20 % - Akzent5 4 2 2 2 3 4" xfId="45886" xr:uid="{00000000-0005-0000-0000-000067020000}"/>
    <cellStyle name="20 % - Akzent5 4 2 2 2 4" xfId="8816" xr:uid="{00000000-0005-0000-0000-000067020000}"/>
    <cellStyle name="20 % - Akzent5 4 2 2 2 4 2" xfId="22267" xr:uid="{00000000-0005-0000-0000-000067020000}"/>
    <cellStyle name="20 % - Akzent5 4 2 2 2 4 3" xfId="35751" xr:uid="{00000000-0005-0000-0000-000067020000}"/>
    <cellStyle name="20 % - Akzent5 4 2 2 2 4 4" xfId="49242" xr:uid="{00000000-0005-0000-0000-000067020000}"/>
    <cellStyle name="20 % - Akzent5 4 2 2 2 5" xfId="12172" xr:uid="{00000000-0005-0000-0000-000067020000}"/>
    <cellStyle name="20 % - Akzent5 4 2 2 2 5 2" xfId="25623" xr:uid="{00000000-0005-0000-0000-000067020000}"/>
    <cellStyle name="20 % - Akzent5 4 2 2 2 5 3" xfId="39107" xr:uid="{00000000-0005-0000-0000-000067020000}"/>
    <cellStyle name="20 % - Akzent5 4 2 2 2 5 4" xfId="52598" xr:uid="{00000000-0005-0000-0000-000067020000}"/>
    <cellStyle name="20 % - Akzent5 4 2 2 2 6" xfId="15554" xr:uid="{00000000-0005-0000-0000-000067020000}"/>
    <cellStyle name="20 % - Akzent5 4 2 2 2 7" xfId="29038" xr:uid="{00000000-0005-0000-0000-000067020000}"/>
    <cellStyle name="20 % - Akzent5 4 2 2 2 8" xfId="42529" xr:uid="{00000000-0005-0000-0000-000067020000}"/>
    <cellStyle name="20 % - Akzent5 4 2 2 3" xfId="2666" xr:uid="{00000000-0005-0000-0000-000069020000}"/>
    <cellStyle name="20 % - Akzent5 4 2 2 3 2" xfId="6027" xr:uid="{00000000-0005-0000-0000-000069020000}"/>
    <cellStyle name="20 % - Akzent5 4 2 2 3 2 2" xfId="19478" xr:uid="{00000000-0005-0000-0000-000069020000}"/>
    <cellStyle name="20 % - Akzent5 4 2 2 3 2 3" xfId="32962" xr:uid="{00000000-0005-0000-0000-000069020000}"/>
    <cellStyle name="20 % - Akzent5 4 2 2 3 2 4" xfId="46453" xr:uid="{00000000-0005-0000-0000-000069020000}"/>
    <cellStyle name="20 % - Akzent5 4 2 2 3 3" xfId="9383" xr:uid="{00000000-0005-0000-0000-000069020000}"/>
    <cellStyle name="20 % - Akzent5 4 2 2 3 3 2" xfId="22834" xr:uid="{00000000-0005-0000-0000-000069020000}"/>
    <cellStyle name="20 % - Akzent5 4 2 2 3 3 3" xfId="36318" xr:uid="{00000000-0005-0000-0000-000069020000}"/>
    <cellStyle name="20 % - Akzent5 4 2 2 3 3 4" xfId="49809" xr:uid="{00000000-0005-0000-0000-000069020000}"/>
    <cellStyle name="20 % - Akzent5 4 2 2 3 4" xfId="12739" xr:uid="{00000000-0005-0000-0000-000069020000}"/>
    <cellStyle name="20 % - Akzent5 4 2 2 3 4 2" xfId="26190" xr:uid="{00000000-0005-0000-0000-000069020000}"/>
    <cellStyle name="20 % - Akzent5 4 2 2 3 4 3" xfId="39674" xr:uid="{00000000-0005-0000-0000-000069020000}"/>
    <cellStyle name="20 % - Akzent5 4 2 2 3 4 4" xfId="53165" xr:uid="{00000000-0005-0000-0000-000069020000}"/>
    <cellStyle name="20 % - Akzent5 4 2 2 3 5" xfId="16121" xr:uid="{00000000-0005-0000-0000-000069020000}"/>
    <cellStyle name="20 % - Akzent5 4 2 2 3 6" xfId="29605" xr:uid="{00000000-0005-0000-0000-000069020000}"/>
    <cellStyle name="20 % - Akzent5 4 2 2 3 7" xfId="43096" xr:uid="{00000000-0005-0000-0000-000069020000}"/>
    <cellStyle name="20 % - Akzent5 4 2 2 4" xfId="3771" xr:uid="{00000000-0005-0000-0000-00006A020000}"/>
    <cellStyle name="20 % - Akzent5 4 2 2 4 2" xfId="7132" xr:uid="{00000000-0005-0000-0000-00006A020000}"/>
    <cellStyle name="20 % - Akzent5 4 2 2 4 2 2" xfId="20583" xr:uid="{00000000-0005-0000-0000-00006A020000}"/>
    <cellStyle name="20 % - Akzent5 4 2 2 4 2 3" xfId="34067" xr:uid="{00000000-0005-0000-0000-00006A020000}"/>
    <cellStyle name="20 % - Akzent5 4 2 2 4 2 4" xfId="47558" xr:uid="{00000000-0005-0000-0000-00006A020000}"/>
    <cellStyle name="20 % - Akzent5 4 2 2 4 3" xfId="10488" xr:uid="{00000000-0005-0000-0000-00006A020000}"/>
    <cellStyle name="20 % - Akzent5 4 2 2 4 3 2" xfId="23939" xr:uid="{00000000-0005-0000-0000-00006A020000}"/>
    <cellStyle name="20 % - Akzent5 4 2 2 4 3 3" xfId="37423" xr:uid="{00000000-0005-0000-0000-00006A020000}"/>
    <cellStyle name="20 % - Akzent5 4 2 2 4 3 4" xfId="50914" xr:uid="{00000000-0005-0000-0000-00006A020000}"/>
    <cellStyle name="20 % - Akzent5 4 2 2 4 4" xfId="13844" xr:uid="{00000000-0005-0000-0000-00006A020000}"/>
    <cellStyle name="20 % - Akzent5 4 2 2 4 4 2" xfId="27295" xr:uid="{00000000-0005-0000-0000-00006A020000}"/>
    <cellStyle name="20 % - Akzent5 4 2 2 4 4 3" xfId="40779" xr:uid="{00000000-0005-0000-0000-00006A020000}"/>
    <cellStyle name="20 % - Akzent5 4 2 2 4 4 4" xfId="54270" xr:uid="{00000000-0005-0000-0000-00006A020000}"/>
    <cellStyle name="20 % - Akzent5 4 2 2 4 5" xfId="17226" xr:uid="{00000000-0005-0000-0000-00006A020000}"/>
    <cellStyle name="20 % - Akzent5 4 2 2 4 6" xfId="30710" xr:uid="{00000000-0005-0000-0000-00006A020000}"/>
    <cellStyle name="20 % - Akzent5 4 2 2 4 7" xfId="44201" xr:uid="{00000000-0005-0000-0000-00006A020000}"/>
    <cellStyle name="20 % - Akzent5 4 2 2 5" xfId="4351" xr:uid="{00000000-0005-0000-0000-00006B020000}"/>
    <cellStyle name="20 % - Akzent5 4 2 2 5 2" xfId="7708" xr:uid="{00000000-0005-0000-0000-00006B020000}"/>
    <cellStyle name="20 % - Akzent5 4 2 2 5 2 2" xfId="21159" xr:uid="{00000000-0005-0000-0000-00006B020000}"/>
    <cellStyle name="20 % - Akzent5 4 2 2 5 2 3" xfId="34643" xr:uid="{00000000-0005-0000-0000-00006B020000}"/>
    <cellStyle name="20 % - Akzent5 4 2 2 5 2 4" xfId="48134" xr:uid="{00000000-0005-0000-0000-00006B020000}"/>
    <cellStyle name="20 % - Akzent5 4 2 2 5 3" xfId="11064" xr:uid="{00000000-0005-0000-0000-00006B020000}"/>
    <cellStyle name="20 % - Akzent5 4 2 2 5 3 2" xfId="24515" xr:uid="{00000000-0005-0000-0000-00006B020000}"/>
    <cellStyle name="20 % - Akzent5 4 2 2 5 3 3" xfId="37999" xr:uid="{00000000-0005-0000-0000-00006B020000}"/>
    <cellStyle name="20 % - Akzent5 4 2 2 5 3 4" xfId="51490" xr:uid="{00000000-0005-0000-0000-00006B020000}"/>
    <cellStyle name="20 % - Akzent5 4 2 2 5 4" xfId="14420" xr:uid="{00000000-0005-0000-0000-00006B020000}"/>
    <cellStyle name="20 % - Akzent5 4 2 2 5 4 2" xfId="27871" xr:uid="{00000000-0005-0000-0000-00006B020000}"/>
    <cellStyle name="20 % - Akzent5 4 2 2 5 4 3" xfId="41355" xr:uid="{00000000-0005-0000-0000-00006B020000}"/>
    <cellStyle name="20 % - Akzent5 4 2 2 5 4 4" xfId="54846" xr:uid="{00000000-0005-0000-0000-00006B020000}"/>
    <cellStyle name="20 % - Akzent5 4 2 2 5 5" xfId="17802" xr:uid="{00000000-0005-0000-0000-00006B020000}"/>
    <cellStyle name="20 % - Akzent5 4 2 2 5 6" xfId="31286" xr:uid="{00000000-0005-0000-0000-00006B020000}"/>
    <cellStyle name="20 % - Akzent5 4 2 2 5 7" xfId="44777" xr:uid="{00000000-0005-0000-0000-00006B020000}"/>
    <cellStyle name="20 % - Akzent5 4 2 2 6" xfId="4901" xr:uid="{00000000-0005-0000-0000-000066020000}"/>
    <cellStyle name="20 % - Akzent5 4 2 2 6 2" xfId="18352" xr:uid="{00000000-0005-0000-0000-000066020000}"/>
    <cellStyle name="20 % - Akzent5 4 2 2 6 3" xfId="31836" xr:uid="{00000000-0005-0000-0000-000066020000}"/>
    <cellStyle name="20 % - Akzent5 4 2 2 6 4" xfId="45327" xr:uid="{00000000-0005-0000-0000-000066020000}"/>
    <cellStyle name="20 % - Akzent5 4 2 2 7" xfId="8257" xr:uid="{00000000-0005-0000-0000-000066020000}"/>
    <cellStyle name="20 % - Akzent5 4 2 2 7 2" xfId="21708" xr:uid="{00000000-0005-0000-0000-000066020000}"/>
    <cellStyle name="20 % - Akzent5 4 2 2 7 3" xfId="35192" xr:uid="{00000000-0005-0000-0000-000066020000}"/>
    <cellStyle name="20 % - Akzent5 4 2 2 7 4" xfId="48683" xr:uid="{00000000-0005-0000-0000-000066020000}"/>
    <cellStyle name="20 % - Akzent5 4 2 2 8" xfId="11613" xr:uid="{00000000-0005-0000-0000-000066020000}"/>
    <cellStyle name="20 % - Akzent5 4 2 2 8 2" xfId="25064" xr:uid="{00000000-0005-0000-0000-000066020000}"/>
    <cellStyle name="20 % - Akzent5 4 2 2 8 3" xfId="38548" xr:uid="{00000000-0005-0000-0000-000066020000}"/>
    <cellStyle name="20 % - Akzent5 4 2 2 8 4" xfId="52039" xr:uid="{00000000-0005-0000-0000-000066020000}"/>
    <cellStyle name="20 % - Akzent5 4 2 2 9" xfId="14994" xr:uid="{00000000-0005-0000-0000-000066020000}"/>
    <cellStyle name="20 % - Akzent5 4 2 3" xfId="1836" xr:uid="{00000000-0005-0000-0000-00006C020000}"/>
    <cellStyle name="20 % - Akzent5 4 2 3 2" xfId="2976" xr:uid="{00000000-0005-0000-0000-00006D020000}"/>
    <cellStyle name="20 % - Akzent5 4 2 3 2 2" xfId="6337" xr:uid="{00000000-0005-0000-0000-00006D020000}"/>
    <cellStyle name="20 % - Akzent5 4 2 3 2 2 2" xfId="19788" xr:uid="{00000000-0005-0000-0000-00006D020000}"/>
    <cellStyle name="20 % - Akzent5 4 2 3 2 2 3" xfId="33272" xr:uid="{00000000-0005-0000-0000-00006D020000}"/>
    <cellStyle name="20 % - Akzent5 4 2 3 2 2 4" xfId="46763" xr:uid="{00000000-0005-0000-0000-00006D020000}"/>
    <cellStyle name="20 % - Akzent5 4 2 3 2 3" xfId="9693" xr:uid="{00000000-0005-0000-0000-00006D020000}"/>
    <cellStyle name="20 % - Akzent5 4 2 3 2 3 2" xfId="23144" xr:uid="{00000000-0005-0000-0000-00006D020000}"/>
    <cellStyle name="20 % - Akzent5 4 2 3 2 3 3" xfId="36628" xr:uid="{00000000-0005-0000-0000-00006D020000}"/>
    <cellStyle name="20 % - Akzent5 4 2 3 2 3 4" xfId="50119" xr:uid="{00000000-0005-0000-0000-00006D020000}"/>
    <cellStyle name="20 % - Akzent5 4 2 3 2 4" xfId="13049" xr:uid="{00000000-0005-0000-0000-00006D020000}"/>
    <cellStyle name="20 % - Akzent5 4 2 3 2 4 2" xfId="26500" xr:uid="{00000000-0005-0000-0000-00006D020000}"/>
    <cellStyle name="20 % - Akzent5 4 2 3 2 4 3" xfId="39984" xr:uid="{00000000-0005-0000-0000-00006D020000}"/>
    <cellStyle name="20 % - Akzent5 4 2 3 2 4 4" xfId="53475" xr:uid="{00000000-0005-0000-0000-00006D020000}"/>
    <cellStyle name="20 % - Akzent5 4 2 3 2 5" xfId="16431" xr:uid="{00000000-0005-0000-0000-00006D020000}"/>
    <cellStyle name="20 % - Akzent5 4 2 3 2 6" xfId="29915" xr:uid="{00000000-0005-0000-0000-00006D020000}"/>
    <cellStyle name="20 % - Akzent5 4 2 3 2 7" xfId="43406" xr:uid="{00000000-0005-0000-0000-00006D020000}"/>
    <cellStyle name="20 % - Akzent5 4 2 3 3" xfId="5210" xr:uid="{00000000-0005-0000-0000-00006C020000}"/>
    <cellStyle name="20 % - Akzent5 4 2 3 3 2" xfId="18661" xr:uid="{00000000-0005-0000-0000-00006C020000}"/>
    <cellStyle name="20 % - Akzent5 4 2 3 3 3" xfId="32145" xr:uid="{00000000-0005-0000-0000-00006C020000}"/>
    <cellStyle name="20 % - Akzent5 4 2 3 3 4" xfId="45636" xr:uid="{00000000-0005-0000-0000-00006C020000}"/>
    <cellStyle name="20 % - Akzent5 4 2 3 4" xfId="8566" xr:uid="{00000000-0005-0000-0000-00006C020000}"/>
    <cellStyle name="20 % - Akzent5 4 2 3 4 2" xfId="22017" xr:uid="{00000000-0005-0000-0000-00006C020000}"/>
    <cellStyle name="20 % - Akzent5 4 2 3 4 3" xfId="35501" xr:uid="{00000000-0005-0000-0000-00006C020000}"/>
    <cellStyle name="20 % - Akzent5 4 2 3 4 4" xfId="48992" xr:uid="{00000000-0005-0000-0000-00006C020000}"/>
    <cellStyle name="20 % - Akzent5 4 2 3 5" xfId="11922" xr:uid="{00000000-0005-0000-0000-00006C020000}"/>
    <cellStyle name="20 % - Akzent5 4 2 3 5 2" xfId="25373" xr:uid="{00000000-0005-0000-0000-00006C020000}"/>
    <cellStyle name="20 % - Akzent5 4 2 3 5 3" xfId="38857" xr:uid="{00000000-0005-0000-0000-00006C020000}"/>
    <cellStyle name="20 % - Akzent5 4 2 3 5 4" xfId="52348" xr:uid="{00000000-0005-0000-0000-00006C020000}"/>
    <cellStyle name="20 % - Akzent5 4 2 3 6" xfId="15304" xr:uid="{00000000-0005-0000-0000-00006C020000}"/>
    <cellStyle name="20 % - Akzent5 4 2 3 7" xfId="28788" xr:uid="{00000000-0005-0000-0000-00006C020000}"/>
    <cellStyle name="20 % - Akzent5 4 2 3 8" xfId="42279" xr:uid="{00000000-0005-0000-0000-00006C020000}"/>
    <cellStyle name="20 % - Akzent5 4 2 4" xfId="2415" xr:uid="{00000000-0005-0000-0000-00006E020000}"/>
    <cellStyle name="20 % - Akzent5 4 2 4 2" xfId="5777" xr:uid="{00000000-0005-0000-0000-00006E020000}"/>
    <cellStyle name="20 % - Akzent5 4 2 4 2 2" xfId="19228" xr:uid="{00000000-0005-0000-0000-00006E020000}"/>
    <cellStyle name="20 % - Akzent5 4 2 4 2 3" xfId="32712" xr:uid="{00000000-0005-0000-0000-00006E020000}"/>
    <cellStyle name="20 % - Akzent5 4 2 4 2 4" xfId="46203" xr:uid="{00000000-0005-0000-0000-00006E020000}"/>
    <cellStyle name="20 % - Akzent5 4 2 4 3" xfId="9133" xr:uid="{00000000-0005-0000-0000-00006E020000}"/>
    <cellStyle name="20 % - Akzent5 4 2 4 3 2" xfId="22584" xr:uid="{00000000-0005-0000-0000-00006E020000}"/>
    <cellStyle name="20 % - Akzent5 4 2 4 3 3" xfId="36068" xr:uid="{00000000-0005-0000-0000-00006E020000}"/>
    <cellStyle name="20 % - Akzent5 4 2 4 3 4" xfId="49559" xr:uid="{00000000-0005-0000-0000-00006E020000}"/>
    <cellStyle name="20 % - Akzent5 4 2 4 4" xfId="12489" xr:uid="{00000000-0005-0000-0000-00006E020000}"/>
    <cellStyle name="20 % - Akzent5 4 2 4 4 2" xfId="25940" xr:uid="{00000000-0005-0000-0000-00006E020000}"/>
    <cellStyle name="20 % - Akzent5 4 2 4 4 3" xfId="39424" xr:uid="{00000000-0005-0000-0000-00006E020000}"/>
    <cellStyle name="20 % - Akzent5 4 2 4 4 4" xfId="52915" xr:uid="{00000000-0005-0000-0000-00006E020000}"/>
    <cellStyle name="20 % - Akzent5 4 2 4 5" xfId="15871" xr:uid="{00000000-0005-0000-0000-00006E020000}"/>
    <cellStyle name="20 % - Akzent5 4 2 4 6" xfId="29355" xr:uid="{00000000-0005-0000-0000-00006E020000}"/>
    <cellStyle name="20 % - Akzent5 4 2 4 7" xfId="42846" xr:uid="{00000000-0005-0000-0000-00006E020000}"/>
    <cellStyle name="20 % - Akzent5 4 2 5" xfId="3521" xr:uid="{00000000-0005-0000-0000-00006F020000}"/>
    <cellStyle name="20 % - Akzent5 4 2 5 2" xfId="6882" xr:uid="{00000000-0005-0000-0000-00006F020000}"/>
    <cellStyle name="20 % - Akzent5 4 2 5 2 2" xfId="20333" xr:uid="{00000000-0005-0000-0000-00006F020000}"/>
    <cellStyle name="20 % - Akzent5 4 2 5 2 3" xfId="33817" xr:uid="{00000000-0005-0000-0000-00006F020000}"/>
    <cellStyle name="20 % - Akzent5 4 2 5 2 4" xfId="47308" xr:uid="{00000000-0005-0000-0000-00006F020000}"/>
    <cellStyle name="20 % - Akzent5 4 2 5 3" xfId="10238" xr:uid="{00000000-0005-0000-0000-00006F020000}"/>
    <cellStyle name="20 % - Akzent5 4 2 5 3 2" xfId="23689" xr:uid="{00000000-0005-0000-0000-00006F020000}"/>
    <cellStyle name="20 % - Akzent5 4 2 5 3 3" xfId="37173" xr:uid="{00000000-0005-0000-0000-00006F020000}"/>
    <cellStyle name="20 % - Akzent5 4 2 5 3 4" xfId="50664" xr:uid="{00000000-0005-0000-0000-00006F020000}"/>
    <cellStyle name="20 % - Akzent5 4 2 5 4" xfId="13594" xr:uid="{00000000-0005-0000-0000-00006F020000}"/>
    <cellStyle name="20 % - Akzent5 4 2 5 4 2" xfId="27045" xr:uid="{00000000-0005-0000-0000-00006F020000}"/>
    <cellStyle name="20 % - Akzent5 4 2 5 4 3" xfId="40529" xr:uid="{00000000-0005-0000-0000-00006F020000}"/>
    <cellStyle name="20 % - Akzent5 4 2 5 4 4" xfId="54020" xr:uid="{00000000-0005-0000-0000-00006F020000}"/>
    <cellStyle name="20 % - Akzent5 4 2 5 5" xfId="16976" xr:uid="{00000000-0005-0000-0000-00006F020000}"/>
    <cellStyle name="20 % - Akzent5 4 2 5 6" xfId="30460" xr:uid="{00000000-0005-0000-0000-00006F020000}"/>
    <cellStyle name="20 % - Akzent5 4 2 5 7" xfId="43951" xr:uid="{00000000-0005-0000-0000-00006F020000}"/>
    <cellStyle name="20 % - Akzent5 4 2 6" xfId="4101" xr:uid="{00000000-0005-0000-0000-000070020000}"/>
    <cellStyle name="20 % - Akzent5 4 2 6 2" xfId="7458" xr:uid="{00000000-0005-0000-0000-000070020000}"/>
    <cellStyle name="20 % - Akzent5 4 2 6 2 2" xfId="20909" xr:uid="{00000000-0005-0000-0000-000070020000}"/>
    <cellStyle name="20 % - Akzent5 4 2 6 2 3" xfId="34393" xr:uid="{00000000-0005-0000-0000-000070020000}"/>
    <cellStyle name="20 % - Akzent5 4 2 6 2 4" xfId="47884" xr:uid="{00000000-0005-0000-0000-000070020000}"/>
    <cellStyle name="20 % - Akzent5 4 2 6 3" xfId="10814" xr:uid="{00000000-0005-0000-0000-000070020000}"/>
    <cellStyle name="20 % - Akzent5 4 2 6 3 2" xfId="24265" xr:uid="{00000000-0005-0000-0000-000070020000}"/>
    <cellStyle name="20 % - Akzent5 4 2 6 3 3" xfId="37749" xr:uid="{00000000-0005-0000-0000-000070020000}"/>
    <cellStyle name="20 % - Akzent5 4 2 6 3 4" xfId="51240" xr:uid="{00000000-0005-0000-0000-000070020000}"/>
    <cellStyle name="20 % - Akzent5 4 2 6 4" xfId="14170" xr:uid="{00000000-0005-0000-0000-000070020000}"/>
    <cellStyle name="20 % - Akzent5 4 2 6 4 2" xfId="27621" xr:uid="{00000000-0005-0000-0000-000070020000}"/>
    <cellStyle name="20 % - Akzent5 4 2 6 4 3" xfId="41105" xr:uid="{00000000-0005-0000-0000-000070020000}"/>
    <cellStyle name="20 % - Akzent5 4 2 6 4 4" xfId="54596" xr:uid="{00000000-0005-0000-0000-000070020000}"/>
    <cellStyle name="20 % - Akzent5 4 2 6 5" xfId="17552" xr:uid="{00000000-0005-0000-0000-000070020000}"/>
    <cellStyle name="20 % - Akzent5 4 2 6 6" xfId="31036" xr:uid="{00000000-0005-0000-0000-000070020000}"/>
    <cellStyle name="20 % - Akzent5 4 2 6 7" xfId="44527" xr:uid="{00000000-0005-0000-0000-000070020000}"/>
    <cellStyle name="20 % - Akzent5 4 2 7" xfId="4651" xr:uid="{00000000-0005-0000-0000-000065020000}"/>
    <cellStyle name="20 % - Akzent5 4 2 7 2" xfId="18102" xr:uid="{00000000-0005-0000-0000-000065020000}"/>
    <cellStyle name="20 % - Akzent5 4 2 7 3" xfId="31586" xr:uid="{00000000-0005-0000-0000-000065020000}"/>
    <cellStyle name="20 % - Akzent5 4 2 7 4" xfId="45077" xr:uid="{00000000-0005-0000-0000-000065020000}"/>
    <cellStyle name="20 % - Akzent5 4 2 8" xfId="8007" xr:uid="{00000000-0005-0000-0000-000065020000}"/>
    <cellStyle name="20 % - Akzent5 4 2 8 2" xfId="21458" xr:uid="{00000000-0005-0000-0000-000065020000}"/>
    <cellStyle name="20 % - Akzent5 4 2 8 3" xfId="34942" xr:uid="{00000000-0005-0000-0000-000065020000}"/>
    <cellStyle name="20 % - Akzent5 4 2 8 4" xfId="48433" xr:uid="{00000000-0005-0000-0000-000065020000}"/>
    <cellStyle name="20 % - Akzent5 4 2 9" xfId="11363" xr:uid="{00000000-0005-0000-0000-000065020000}"/>
    <cellStyle name="20 % - Akzent5 4 2 9 2" xfId="24814" xr:uid="{00000000-0005-0000-0000-000065020000}"/>
    <cellStyle name="20 % - Akzent5 4 2 9 3" xfId="38298" xr:uid="{00000000-0005-0000-0000-000065020000}"/>
    <cellStyle name="20 % - Akzent5 4 2 9 4" xfId="51789" xr:uid="{00000000-0005-0000-0000-000065020000}"/>
    <cellStyle name="20 % - Akzent5 4 3" xfId="1411" xr:uid="{00000000-0005-0000-0000-000071020000}"/>
    <cellStyle name="20 % - Akzent5 4 3 10" xfId="28376" xr:uid="{00000000-0005-0000-0000-000071020000}"/>
    <cellStyle name="20 % - Akzent5 4 3 11" xfId="41867" xr:uid="{00000000-0005-0000-0000-000071020000}"/>
    <cellStyle name="20 % - Akzent5 4 3 2" xfId="1985" xr:uid="{00000000-0005-0000-0000-000072020000}"/>
    <cellStyle name="20 % - Akzent5 4 3 2 2" xfId="3125" xr:uid="{00000000-0005-0000-0000-000073020000}"/>
    <cellStyle name="20 % - Akzent5 4 3 2 2 2" xfId="6486" xr:uid="{00000000-0005-0000-0000-000073020000}"/>
    <cellStyle name="20 % - Akzent5 4 3 2 2 2 2" xfId="19937" xr:uid="{00000000-0005-0000-0000-000073020000}"/>
    <cellStyle name="20 % - Akzent5 4 3 2 2 2 3" xfId="33421" xr:uid="{00000000-0005-0000-0000-000073020000}"/>
    <cellStyle name="20 % - Akzent5 4 3 2 2 2 4" xfId="46912" xr:uid="{00000000-0005-0000-0000-000073020000}"/>
    <cellStyle name="20 % - Akzent5 4 3 2 2 3" xfId="9842" xr:uid="{00000000-0005-0000-0000-000073020000}"/>
    <cellStyle name="20 % - Akzent5 4 3 2 2 3 2" xfId="23293" xr:uid="{00000000-0005-0000-0000-000073020000}"/>
    <cellStyle name="20 % - Akzent5 4 3 2 2 3 3" xfId="36777" xr:uid="{00000000-0005-0000-0000-000073020000}"/>
    <cellStyle name="20 % - Akzent5 4 3 2 2 3 4" xfId="50268" xr:uid="{00000000-0005-0000-0000-000073020000}"/>
    <cellStyle name="20 % - Akzent5 4 3 2 2 4" xfId="13198" xr:uid="{00000000-0005-0000-0000-000073020000}"/>
    <cellStyle name="20 % - Akzent5 4 3 2 2 4 2" xfId="26649" xr:uid="{00000000-0005-0000-0000-000073020000}"/>
    <cellStyle name="20 % - Akzent5 4 3 2 2 4 3" xfId="40133" xr:uid="{00000000-0005-0000-0000-000073020000}"/>
    <cellStyle name="20 % - Akzent5 4 3 2 2 4 4" xfId="53624" xr:uid="{00000000-0005-0000-0000-000073020000}"/>
    <cellStyle name="20 % - Akzent5 4 3 2 2 5" xfId="16580" xr:uid="{00000000-0005-0000-0000-000073020000}"/>
    <cellStyle name="20 % - Akzent5 4 3 2 2 6" xfId="30064" xr:uid="{00000000-0005-0000-0000-000073020000}"/>
    <cellStyle name="20 % - Akzent5 4 3 2 2 7" xfId="43555" xr:uid="{00000000-0005-0000-0000-000073020000}"/>
    <cellStyle name="20 % - Akzent5 4 3 2 3" xfId="5359" xr:uid="{00000000-0005-0000-0000-000072020000}"/>
    <cellStyle name="20 % - Akzent5 4 3 2 3 2" xfId="18810" xr:uid="{00000000-0005-0000-0000-000072020000}"/>
    <cellStyle name="20 % - Akzent5 4 3 2 3 3" xfId="32294" xr:uid="{00000000-0005-0000-0000-000072020000}"/>
    <cellStyle name="20 % - Akzent5 4 3 2 3 4" xfId="45785" xr:uid="{00000000-0005-0000-0000-000072020000}"/>
    <cellStyle name="20 % - Akzent5 4 3 2 4" xfId="8715" xr:uid="{00000000-0005-0000-0000-000072020000}"/>
    <cellStyle name="20 % - Akzent5 4 3 2 4 2" xfId="22166" xr:uid="{00000000-0005-0000-0000-000072020000}"/>
    <cellStyle name="20 % - Akzent5 4 3 2 4 3" xfId="35650" xr:uid="{00000000-0005-0000-0000-000072020000}"/>
    <cellStyle name="20 % - Akzent5 4 3 2 4 4" xfId="49141" xr:uid="{00000000-0005-0000-0000-000072020000}"/>
    <cellStyle name="20 % - Akzent5 4 3 2 5" xfId="12071" xr:uid="{00000000-0005-0000-0000-000072020000}"/>
    <cellStyle name="20 % - Akzent5 4 3 2 5 2" xfId="25522" xr:uid="{00000000-0005-0000-0000-000072020000}"/>
    <cellStyle name="20 % - Akzent5 4 3 2 5 3" xfId="39006" xr:uid="{00000000-0005-0000-0000-000072020000}"/>
    <cellStyle name="20 % - Akzent5 4 3 2 5 4" xfId="52497" xr:uid="{00000000-0005-0000-0000-000072020000}"/>
    <cellStyle name="20 % - Akzent5 4 3 2 6" xfId="15453" xr:uid="{00000000-0005-0000-0000-000072020000}"/>
    <cellStyle name="20 % - Akzent5 4 3 2 7" xfId="28937" xr:uid="{00000000-0005-0000-0000-000072020000}"/>
    <cellStyle name="20 % - Akzent5 4 3 2 8" xfId="42428" xr:uid="{00000000-0005-0000-0000-000072020000}"/>
    <cellStyle name="20 % - Akzent5 4 3 3" xfId="2565" xr:uid="{00000000-0005-0000-0000-000074020000}"/>
    <cellStyle name="20 % - Akzent5 4 3 3 2" xfId="5926" xr:uid="{00000000-0005-0000-0000-000074020000}"/>
    <cellStyle name="20 % - Akzent5 4 3 3 2 2" xfId="19377" xr:uid="{00000000-0005-0000-0000-000074020000}"/>
    <cellStyle name="20 % - Akzent5 4 3 3 2 3" xfId="32861" xr:uid="{00000000-0005-0000-0000-000074020000}"/>
    <cellStyle name="20 % - Akzent5 4 3 3 2 4" xfId="46352" xr:uid="{00000000-0005-0000-0000-000074020000}"/>
    <cellStyle name="20 % - Akzent5 4 3 3 3" xfId="9282" xr:uid="{00000000-0005-0000-0000-000074020000}"/>
    <cellStyle name="20 % - Akzent5 4 3 3 3 2" xfId="22733" xr:uid="{00000000-0005-0000-0000-000074020000}"/>
    <cellStyle name="20 % - Akzent5 4 3 3 3 3" xfId="36217" xr:uid="{00000000-0005-0000-0000-000074020000}"/>
    <cellStyle name="20 % - Akzent5 4 3 3 3 4" xfId="49708" xr:uid="{00000000-0005-0000-0000-000074020000}"/>
    <cellStyle name="20 % - Akzent5 4 3 3 4" xfId="12638" xr:uid="{00000000-0005-0000-0000-000074020000}"/>
    <cellStyle name="20 % - Akzent5 4 3 3 4 2" xfId="26089" xr:uid="{00000000-0005-0000-0000-000074020000}"/>
    <cellStyle name="20 % - Akzent5 4 3 3 4 3" xfId="39573" xr:uid="{00000000-0005-0000-0000-000074020000}"/>
    <cellStyle name="20 % - Akzent5 4 3 3 4 4" xfId="53064" xr:uid="{00000000-0005-0000-0000-000074020000}"/>
    <cellStyle name="20 % - Akzent5 4 3 3 5" xfId="16020" xr:uid="{00000000-0005-0000-0000-000074020000}"/>
    <cellStyle name="20 % - Akzent5 4 3 3 6" xfId="29504" xr:uid="{00000000-0005-0000-0000-000074020000}"/>
    <cellStyle name="20 % - Akzent5 4 3 3 7" xfId="42995" xr:uid="{00000000-0005-0000-0000-000074020000}"/>
    <cellStyle name="20 % - Akzent5 4 3 4" xfId="3670" xr:uid="{00000000-0005-0000-0000-000075020000}"/>
    <cellStyle name="20 % - Akzent5 4 3 4 2" xfId="7031" xr:uid="{00000000-0005-0000-0000-000075020000}"/>
    <cellStyle name="20 % - Akzent5 4 3 4 2 2" xfId="20482" xr:uid="{00000000-0005-0000-0000-000075020000}"/>
    <cellStyle name="20 % - Akzent5 4 3 4 2 3" xfId="33966" xr:uid="{00000000-0005-0000-0000-000075020000}"/>
    <cellStyle name="20 % - Akzent5 4 3 4 2 4" xfId="47457" xr:uid="{00000000-0005-0000-0000-000075020000}"/>
    <cellStyle name="20 % - Akzent5 4 3 4 3" xfId="10387" xr:uid="{00000000-0005-0000-0000-000075020000}"/>
    <cellStyle name="20 % - Akzent5 4 3 4 3 2" xfId="23838" xr:uid="{00000000-0005-0000-0000-000075020000}"/>
    <cellStyle name="20 % - Akzent5 4 3 4 3 3" xfId="37322" xr:uid="{00000000-0005-0000-0000-000075020000}"/>
    <cellStyle name="20 % - Akzent5 4 3 4 3 4" xfId="50813" xr:uid="{00000000-0005-0000-0000-000075020000}"/>
    <cellStyle name="20 % - Akzent5 4 3 4 4" xfId="13743" xr:uid="{00000000-0005-0000-0000-000075020000}"/>
    <cellStyle name="20 % - Akzent5 4 3 4 4 2" xfId="27194" xr:uid="{00000000-0005-0000-0000-000075020000}"/>
    <cellStyle name="20 % - Akzent5 4 3 4 4 3" xfId="40678" xr:uid="{00000000-0005-0000-0000-000075020000}"/>
    <cellStyle name="20 % - Akzent5 4 3 4 4 4" xfId="54169" xr:uid="{00000000-0005-0000-0000-000075020000}"/>
    <cellStyle name="20 % - Akzent5 4 3 4 5" xfId="17125" xr:uid="{00000000-0005-0000-0000-000075020000}"/>
    <cellStyle name="20 % - Akzent5 4 3 4 6" xfId="30609" xr:uid="{00000000-0005-0000-0000-000075020000}"/>
    <cellStyle name="20 % - Akzent5 4 3 4 7" xfId="44100" xr:uid="{00000000-0005-0000-0000-000075020000}"/>
    <cellStyle name="20 % - Akzent5 4 3 5" xfId="4250" xr:uid="{00000000-0005-0000-0000-000076020000}"/>
    <cellStyle name="20 % - Akzent5 4 3 5 2" xfId="7607" xr:uid="{00000000-0005-0000-0000-000076020000}"/>
    <cellStyle name="20 % - Akzent5 4 3 5 2 2" xfId="21058" xr:uid="{00000000-0005-0000-0000-000076020000}"/>
    <cellStyle name="20 % - Akzent5 4 3 5 2 3" xfId="34542" xr:uid="{00000000-0005-0000-0000-000076020000}"/>
    <cellStyle name="20 % - Akzent5 4 3 5 2 4" xfId="48033" xr:uid="{00000000-0005-0000-0000-000076020000}"/>
    <cellStyle name="20 % - Akzent5 4 3 5 3" xfId="10963" xr:uid="{00000000-0005-0000-0000-000076020000}"/>
    <cellStyle name="20 % - Akzent5 4 3 5 3 2" xfId="24414" xr:uid="{00000000-0005-0000-0000-000076020000}"/>
    <cellStyle name="20 % - Akzent5 4 3 5 3 3" xfId="37898" xr:uid="{00000000-0005-0000-0000-000076020000}"/>
    <cellStyle name="20 % - Akzent5 4 3 5 3 4" xfId="51389" xr:uid="{00000000-0005-0000-0000-000076020000}"/>
    <cellStyle name="20 % - Akzent5 4 3 5 4" xfId="14319" xr:uid="{00000000-0005-0000-0000-000076020000}"/>
    <cellStyle name="20 % - Akzent5 4 3 5 4 2" xfId="27770" xr:uid="{00000000-0005-0000-0000-000076020000}"/>
    <cellStyle name="20 % - Akzent5 4 3 5 4 3" xfId="41254" xr:uid="{00000000-0005-0000-0000-000076020000}"/>
    <cellStyle name="20 % - Akzent5 4 3 5 4 4" xfId="54745" xr:uid="{00000000-0005-0000-0000-000076020000}"/>
    <cellStyle name="20 % - Akzent5 4 3 5 5" xfId="17701" xr:uid="{00000000-0005-0000-0000-000076020000}"/>
    <cellStyle name="20 % - Akzent5 4 3 5 6" xfId="31185" xr:uid="{00000000-0005-0000-0000-000076020000}"/>
    <cellStyle name="20 % - Akzent5 4 3 5 7" xfId="44676" xr:uid="{00000000-0005-0000-0000-000076020000}"/>
    <cellStyle name="20 % - Akzent5 4 3 6" xfId="4800" xr:uid="{00000000-0005-0000-0000-000071020000}"/>
    <cellStyle name="20 % - Akzent5 4 3 6 2" xfId="18251" xr:uid="{00000000-0005-0000-0000-000071020000}"/>
    <cellStyle name="20 % - Akzent5 4 3 6 3" xfId="31735" xr:uid="{00000000-0005-0000-0000-000071020000}"/>
    <cellStyle name="20 % - Akzent5 4 3 6 4" xfId="45226" xr:uid="{00000000-0005-0000-0000-000071020000}"/>
    <cellStyle name="20 % - Akzent5 4 3 7" xfId="8156" xr:uid="{00000000-0005-0000-0000-000071020000}"/>
    <cellStyle name="20 % - Akzent5 4 3 7 2" xfId="21607" xr:uid="{00000000-0005-0000-0000-000071020000}"/>
    <cellStyle name="20 % - Akzent5 4 3 7 3" xfId="35091" xr:uid="{00000000-0005-0000-0000-000071020000}"/>
    <cellStyle name="20 % - Akzent5 4 3 7 4" xfId="48582" xr:uid="{00000000-0005-0000-0000-000071020000}"/>
    <cellStyle name="20 % - Akzent5 4 3 8" xfId="11512" xr:uid="{00000000-0005-0000-0000-000071020000}"/>
    <cellStyle name="20 % - Akzent5 4 3 8 2" xfId="24963" xr:uid="{00000000-0005-0000-0000-000071020000}"/>
    <cellStyle name="20 % - Akzent5 4 3 8 3" xfId="38447" xr:uid="{00000000-0005-0000-0000-000071020000}"/>
    <cellStyle name="20 % - Akzent5 4 3 8 4" xfId="51938" xr:uid="{00000000-0005-0000-0000-000071020000}"/>
    <cellStyle name="20 % - Akzent5 4 3 9" xfId="14893" xr:uid="{00000000-0005-0000-0000-000071020000}"/>
    <cellStyle name="20 % - Akzent5 4 4" xfId="1736" xr:uid="{00000000-0005-0000-0000-000077020000}"/>
    <cellStyle name="20 % - Akzent5 4 4 2" xfId="2875" xr:uid="{00000000-0005-0000-0000-000078020000}"/>
    <cellStyle name="20 % - Akzent5 4 4 2 2" xfId="6236" xr:uid="{00000000-0005-0000-0000-000078020000}"/>
    <cellStyle name="20 % - Akzent5 4 4 2 2 2" xfId="19687" xr:uid="{00000000-0005-0000-0000-000078020000}"/>
    <cellStyle name="20 % - Akzent5 4 4 2 2 3" xfId="33171" xr:uid="{00000000-0005-0000-0000-000078020000}"/>
    <cellStyle name="20 % - Akzent5 4 4 2 2 4" xfId="46662" xr:uid="{00000000-0005-0000-0000-000078020000}"/>
    <cellStyle name="20 % - Akzent5 4 4 2 3" xfId="9592" xr:uid="{00000000-0005-0000-0000-000078020000}"/>
    <cellStyle name="20 % - Akzent5 4 4 2 3 2" xfId="23043" xr:uid="{00000000-0005-0000-0000-000078020000}"/>
    <cellStyle name="20 % - Akzent5 4 4 2 3 3" xfId="36527" xr:uid="{00000000-0005-0000-0000-000078020000}"/>
    <cellStyle name="20 % - Akzent5 4 4 2 3 4" xfId="50018" xr:uid="{00000000-0005-0000-0000-000078020000}"/>
    <cellStyle name="20 % - Akzent5 4 4 2 4" xfId="12948" xr:uid="{00000000-0005-0000-0000-000078020000}"/>
    <cellStyle name="20 % - Akzent5 4 4 2 4 2" xfId="26399" xr:uid="{00000000-0005-0000-0000-000078020000}"/>
    <cellStyle name="20 % - Akzent5 4 4 2 4 3" xfId="39883" xr:uid="{00000000-0005-0000-0000-000078020000}"/>
    <cellStyle name="20 % - Akzent5 4 4 2 4 4" xfId="53374" xr:uid="{00000000-0005-0000-0000-000078020000}"/>
    <cellStyle name="20 % - Akzent5 4 4 2 5" xfId="16330" xr:uid="{00000000-0005-0000-0000-000078020000}"/>
    <cellStyle name="20 % - Akzent5 4 4 2 6" xfId="29814" xr:uid="{00000000-0005-0000-0000-000078020000}"/>
    <cellStyle name="20 % - Akzent5 4 4 2 7" xfId="43305" xr:uid="{00000000-0005-0000-0000-000078020000}"/>
    <cellStyle name="20 % - Akzent5 4 4 3" xfId="5109" xr:uid="{00000000-0005-0000-0000-000077020000}"/>
    <cellStyle name="20 % - Akzent5 4 4 3 2" xfId="18560" xr:uid="{00000000-0005-0000-0000-000077020000}"/>
    <cellStyle name="20 % - Akzent5 4 4 3 3" xfId="32044" xr:uid="{00000000-0005-0000-0000-000077020000}"/>
    <cellStyle name="20 % - Akzent5 4 4 3 4" xfId="45535" xr:uid="{00000000-0005-0000-0000-000077020000}"/>
    <cellStyle name="20 % - Akzent5 4 4 4" xfId="8465" xr:uid="{00000000-0005-0000-0000-000077020000}"/>
    <cellStyle name="20 % - Akzent5 4 4 4 2" xfId="21916" xr:uid="{00000000-0005-0000-0000-000077020000}"/>
    <cellStyle name="20 % - Akzent5 4 4 4 3" xfId="35400" xr:uid="{00000000-0005-0000-0000-000077020000}"/>
    <cellStyle name="20 % - Akzent5 4 4 4 4" xfId="48891" xr:uid="{00000000-0005-0000-0000-000077020000}"/>
    <cellStyle name="20 % - Akzent5 4 4 5" xfId="11821" xr:uid="{00000000-0005-0000-0000-000077020000}"/>
    <cellStyle name="20 % - Akzent5 4 4 5 2" xfId="25272" xr:uid="{00000000-0005-0000-0000-000077020000}"/>
    <cellStyle name="20 % - Akzent5 4 4 5 3" xfId="38756" xr:uid="{00000000-0005-0000-0000-000077020000}"/>
    <cellStyle name="20 % - Akzent5 4 4 5 4" xfId="52247" xr:uid="{00000000-0005-0000-0000-000077020000}"/>
    <cellStyle name="20 % - Akzent5 4 4 6" xfId="15203" xr:uid="{00000000-0005-0000-0000-000077020000}"/>
    <cellStyle name="20 % - Akzent5 4 4 7" xfId="28687" xr:uid="{00000000-0005-0000-0000-000077020000}"/>
    <cellStyle name="20 % - Akzent5 4 4 8" xfId="42178" xr:uid="{00000000-0005-0000-0000-000077020000}"/>
    <cellStyle name="20 % - Akzent5 4 5" xfId="2313" xr:uid="{00000000-0005-0000-0000-000079020000}"/>
    <cellStyle name="20 % - Akzent5 4 5 2" xfId="5675" xr:uid="{00000000-0005-0000-0000-000079020000}"/>
    <cellStyle name="20 % - Akzent5 4 5 2 2" xfId="19126" xr:uid="{00000000-0005-0000-0000-000079020000}"/>
    <cellStyle name="20 % - Akzent5 4 5 2 3" xfId="32610" xr:uid="{00000000-0005-0000-0000-000079020000}"/>
    <cellStyle name="20 % - Akzent5 4 5 2 4" xfId="46101" xr:uid="{00000000-0005-0000-0000-000079020000}"/>
    <cellStyle name="20 % - Akzent5 4 5 3" xfId="9031" xr:uid="{00000000-0005-0000-0000-000079020000}"/>
    <cellStyle name="20 % - Akzent5 4 5 3 2" xfId="22482" xr:uid="{00000000-0005-0000-0000-000079020000}"/>
    <cellStyle name="20 % - Akzent5 4 5 3 3" xfId="35966" xr:uid="{00000000-0005-0000-0000-000079020000}"/>
    <cellStyle name="20 % - Akzent5 4 5 3 4" xfId="49457" xr:uid="{00000000-0005-0000-0000-000079020000}"/>
    <cellStyle name="20 % - Akzent5 4 5 4" xfId="12387" xr:uid="{00000000-0005-0000-0000-000079020000}"/>
    <cellStyle name="20 % - Akzent5 4 5 4 2" xfId="25838" xr:uid="{00000000-0005-0000-0000-000079020000}"/>
    <cellStyle name="20 % - Akzent5 4 5 4 3" xfId="39322" xr:uid="{00000000-0005-0000-0000-000079020000}"/>
    <cellStyle name="20 % - Akzent5 4 5 4 4" xfId="52813" xr:uid="{00000000-0005-0000-0000-000079020000}"/>
    <cellStyle name="20 % - Akzent5 4 5 5" xfId="15769" xr:uid="{00000000-0005-0000-0000-000079020000}"/>
    <cellStyle name="20 % - Akzent5 4 5 6" xfId="29253" xr:uid="{00000000-0005-0000-0000-000079020000}"/>
    <cellStyle name="20 % - Akzent5 4 5 7" xfId="42744" xr:uid="{00000000-0005-0000-0000-000079020000}"/>
    <cellStyle name="20 % - Akzent5 4 6" xfId="3419" xr:uid="{00000000-0005-0000-0000-00007A020000}"/>
    <cellStyle name="20 % - Akzent5 4 6 2" xfId="6780" xr:uid="{00000000-0005-0000-0000-00007A020000}"/>
    <cellStyle name="20 % - Akzent5 4 6 2 2" xfId="20231" xr:uid="{00000000-0005-0000-0000-00007A020000}"/>
    <cellStyle name="20 % - Akzent5 4 6 2 3" xfId="33715" xr:uid="{00000000-0005-0000-0000-00007A020000}"/>
    <cellStyle name="20 % - Akzent5 4 6 2 4" xfId="47206" xr:uid="{00000000-0005-0000-0000-00007A020000}"/>
    <cellStyle name="20 % - Akzent5 4 6 3" xfId="10136" xr:uid="{00000000-0005-0000-0000-00007A020000}"/>
    <cellStyle name="20 % - Akzent5 4 6 3 2" xfId="23587" xr:uid="{00000000-0005-0000-0000-00007A020000}"/>
    <cellStyle name="20 % - Akzent5 4 6 3 3" xfId="37071" xr:uid="{00000000-0005-0000-0000-00007A020000}"/>
    <cellStyle name="20 % - Akzent5 4 6 3 4" xfId="50562" xr:uid="{00000000-0005-0000-0000-00007A020000}"/>
    <cellStyle name="20 % - Akzent5 4 6 4" xfId="13492" xr:uid="{00000000-0005-0000-0000-00007A020000}"/>
    <cellStyle name="20 % - Akzent5 4 6 4 2" xfId="26943" xr:uid="{00000000-0005-0000-0000-00007A020000}"/>
    <cellStyle name="20 % - Akzent5 4 6 4 3" xfId="40427" xr:uid="{00000000-0005-0000-0000-00007A020000}"/>
    <cellStyle name="20 % - Akzent5 4 6 4 4" xfId="53918" xr:uid="{00000000-0005-0000-0000-00007A020000}"/>
    <cellStyle name="20 % - Akzent5 4 6 5" xfId="16874" xr:uid="{00000000-0005-0000-0000-00007A020000}"/>
    <cellStyle name="20 % - Akzent5 4 6 6" xfId="30358" xr:uid="{00000000-0005-0000-0000-00007A020000}"/>
    <cellStyle name="20 % - Akzent5 4 6 7" xfId="43849" xr:uid="{00000000-0005-0000-0000-00007A020000}"/>
    <cellStyle name="20 % - Akzent5 4 7" xfId="3999" xr:uid="{00000000-0005-0000-0000-00007B020000}"/>
    <cellStyle name="20 % - Akzent5 4 7 2" xfId="7356" xr:uid="{00000000-0005-0000-0000-00007B020000}"/>
    <cellStyle name="20 % - Akzent5 4 7 2 2" xfId="20807" xr:uid="{00000000-0005-0000-0000-00007B020000}"/>
    <cellStyle name="20 % - Akzent5 4 7 2 3" xfId="34291" xr:uid="{00000000-0005-0000-0000-00007B020000}"/>
    <cellStyle name="20 % - Akzent5 4 7 2 4" xfId="47782" xr:uid="{00000000-0005-0000-0000-00007B020000}"/>
    <cellStyle name="20 % - Akzent5 4 7 3" xfId="10712" xr:uid="{00000000-0005-0000-0000-00007B020000}"/>
    <cellStyle name="20 % - Akzent5 4 7 3 2" xfId="24163" xr:uid="{00000000-0005-0000-0000-00007B020000}"/>
    <cellStyle name="20 % - Akzent5 4 7 3 3" xfId="37647" xr:uid="{00000000-0005-0000-0000-00007B020000}"/>
    <cellStyle name="20 % - Akzent5 4 7 3 4" xfId="51138" xr:uid="{00000000-0005-0000-0000-00007B020000}"/>
    <cellStyle name="20 % - Akzent5 4 7 4" xfId="14068" xr:uid="{00000000-0005-0000-0000-00007B020000}"/>
    <cellStyle name="20 % - Akzent5 4 7 4 2" xfId="27519" xr:uid="{00000000-0005-0000-0000-00007B020000}"/>
    <cellStyle name="20 % - Akzent5 4 7 4 3" xfId="41003" xr:uid="{00000000-0005-0000-0000-00007B020000}"/>
    <cellStyle name="20 % - Akzent5 4 7 4 4" xfId="54494" xr:uid="{00000000-0005-0000-0000-00007B020000}"/>
    <cellStyle name="20 % - Akzent5 4 7 5" xfId="17450" xr:uid="{00000000-0005-0000-0000-00007B020000}"/>
    <cellStyle name="20 % - Akzent5 4 7 6" xfId="30934" xr:uid="{00000000-0005-0000-0000-00007B020000}"/>
    <cellStyle name="20 % - Akzent5 4 7 7" xfId="44425" xr:uid="{00000000-0005-0000-0000-00007B020000}"/>
    <cellStyle name="20 % - Akzent5 4 8" xfId="4549" xr:uid="{00000000-0005-0000-0000-000064020000}"/>
    <cellStyle name="20 % - Akzent5 4 8 2" xfId="18000" xr:uid="{00000000-0005-0000-0000-000064020000}"/>
    <cellStyle name="20 % - Akzent5 4 8 3" xfId="31484" xr:uid="{00000000-0005-0000-0000-000064020000}"/>
    <cellStyle name="20 % - Akzent5 4 8 4" xfId="44975" xr:uid="{00000000-0005-0000-0000-000064020000}"/>
    <cellStyle name="20 % - Akzent5 4 9" xfId="7905" xr:uid="{00000000-0005-0000-0000-000064020000}"/>
    <cellStyle name="20 % - Akzent5 4 9 2" xfId="21356" xr:uid="{00000000-0005-0000-0000-000064020000}"/>
    <cellStyle name="20 % - Akzent5 4 9 3" xfId="34840" xr:uid="{00000000-0005-0000-0000-000064020000}"/>
    <cellStyle name="20 % - Akzent5 4 9 4" xfId="48331" xr:uid="{00000000-0005-0000-0000-000064020000}"/>
    <cellStyle name="20 % - Akzent5 5" xfId="1197" xr:uid="{00000000-0005-0000-0000-00007C020000}"/>
    <cellStyle name="20 % - Akzent5 5 10" xfId="14660" xr:uid="{00000000-0005-0000-0000-00007C020000}"/>
    <cellStyle name="20 % - Akzent5 5 11" xfId="28143" xr:uid="{00000000-0005-0000-0000-00007C020000}"/>
    <cellStyle name="20 % - Akzent5 5 12" xfId="41634" xr:uid="{00000000-0005-0000-0000-00007C020000}"/>
    <cellStyle name="20 % - Akzent5 5 2" xfId="1428" xr:uid="{00000000-0005-0000-0000-00007D020000}"/>
    <cellStyle name="20 % - Akzent5 5 2 10" xfId="28393" xr:uid="{00000000-0005-0000-0000-00007D020000}"/>
    <cellStyle name="20 % - Akzent5 5 2 11" xfId="41884" xr:uid="{00000000-0005-0000-0000-00007D020000}"/>
    <cellStyle name="20 % - Akzent5 5 2 2" xfId="2002" xr:uid="{00000000-0005-0000-0000-00007E020000}"/>
    <cellStyle name="20 % - Akzent5 5 2 2 2" xfId="3142" xr:uid="{00000000-0005-0000-0000-00007F020000}"/>
    <cellStyle name="20 % - Akzent5 5 2 2 2 2" xfId="6503" xr:uid="{00000000-0005-0000-0000-00007F020000}"/>
    <cellStyle name="20 % - Akzent5 5 2 2 2 2 2" xfId="19954" xr:uid="{00000000-0005-0000-0000-00007F020000}"/>
    <cellStyle name="20 % - Akzent5 5 2 2 2 2 3" xfId="33438" xr:uid="{00000000-0005-0000-0000-00007F020000}"/>
    <cellStyle name="20 % - Akzent5 5 2 2 2 2 4" xfId="46929" xr:uid="{00000000-0005-0000-0000-00007F020000}"/>
    <cellStyle name="20 % - Akzent5 5 2 2 2 3" xfId="9859" xr:uid="{00000000-0005-0000-0000-00007F020000}"/>
    <cellStyle name="20 % - Akzent5 5 2 2 2 3 2" xfId="23310" xr:uid="{00000000-0005-0000-0000-00007F020000}"/>
    <cellStyle name="20 % - Akzent5 5 2 2 2 3 3" xfId="36794" xr:uid="{00000000-0005-0000-0000-00007F020000}"/>
    <cellStyle name="20 % - Akzent5 5 2 2 2 3 4" xfId="50285" xr:uid="{00000000-0005-0000-0000-00007F020000}"/>
    <cellStyle name="20 % - Akzent5 5 2 2 2 4" xfId="13215" xr:uid="{00000000-0005-0000-0000-00007F020000}"/>
    <cellStyle name="20 % - Akzent5 5 2 2 2 4 2" xfId="26666" xr:uid="{00000000-0005-0000-0000-00007F020000}"/>
    <cellStyle name="20 % - Akzent5 5 2 2 2 4 3" xfId="40150" xr:uid="{00000000-0005-0000-0000-00007F020000}"/>
    <cellStyle name="20 % - Akzent5 5 2 2 2 4 4" xfId="53641" xr:uid="{00000000-0005-0000-0000-00007F020000}"/>
    <cellStyle name="20 % - Akzent5 5 2 2 2 5" xfId="16597" xr:uid="{00000000-0005-0000-0000-00007F020000}"/>
    <cellStyle name="20 % - Akzent5 5 2 2 2 6" xfId="30081" xr:uid="{00000000-0005-0000-0000-00007F020000}"/>
    <cellStyle name="20 % - Akzent5 5 2 2 2 7" xfId="43572" xr:uid="{00000000-0005-0000-0000-00007F020000}"/>
    <cellStyle name="20 % - Akzent5 5 2 2 3" xfId="5376" xr:uid="{00000000-0005-0000-0000-00007E020000}"/>
    <cellStyle name="20 % - Akzent5 5 2 2 3 2" xfId="18827" xr:uid="{00000000-0005-0000-0000-00007E020000}"/>
    <cellStyle name="20 % - Akzent5 5 2 2 3 3" xfId="32311" xr:uid="{00000000-0005-0000-0000-00007E020000}"/>
    <cellStyle name="20 % - Akzent5 5 2 2 3 4" xfId="45802" xr:uid="{00000000-0005-0000-0000-00007E020000}"/>
    <cellStyle name="20 % - Akzent5 5 2 2 4" xfId="8732" xr:uid="{00000000-0005-0000-0000-00007E020000}"/>
    <cellStyle name="20 % - Akzent5 5 2 2 4 2" xfId="22183" xr:uid="{00000000-0005-0000-0000-00007E020000}"/>
    <cellStyle name="20 % - Akzent5 5 2 2 4 3" xfId="35667" xr:uid="{00000000-0005-0000-0000-00007E020000}"/>
    <cellStyle name="20 % - Akzent5 5 2 2 4 4" xfId="49158" xr:uid="{00000000-0005-0000-0000-00007E020000}"/>
    <cellStyle name="20 % - Akzent5 5 2 2 5" xfId="12088" xr:uid="{00000000-0005-0000-0000-00007E020000}"/>
    <cellStyle name="20 % - Akzent5 5 2 2 5 2" xfId="25539" xr:uid="{00000000-0005-0000-0000-00007E020000}"/>
    <cellStyle name="20 % - Akzent5 5 2 2 5 3" xfId="39023" xr:uid="{00000000-0005-0000-0000-00007E020000}"/>
    <cellStyle name="20 % - Akzent5 5 2 2 5 4" xfId="52514" xr:uid="{00000000-0005-0000-0000-00007E020000}"/>
    <cellStyle name="20 % - Akzent5 5 2 2 6" xfId="15470" xr:uid="{00000000-0005-0000-0000-00007E020000}"/>
    <cellStyle name="20 % - Akzent5 5 2 2 7" xfId="28954" xr:uid="{00000000-0005-0000-0000-00007E020000}"/>
    <cellStyle name="20 % - Akzent5 5 2 2 8" xfId="42445" xr:uid="{00000000-0005-0000-0000-00007E020000}"/>
    <cellStyle name="20 % - Akzent5 5 2 3" xfId="2582" xr:uid="{00000000-0005-0000-0000-000080020000}"/>
    <cellStyle name="20 % - Akzent5 5 2 3 2" xfId="5943" xr:uid="{00000000-0005-0000-0000-000080020000}"/>
    <cellStyle name="20 % - Akzent5 5 2 3 2 2" xfId="19394" xr:uid="{00000000-0005-0000-0000-000080020000}"/>
    <cellStyle name="20 % - Akzent5 5 2 3 2 3" xfId="32878" xr:uid="{00000000-0005-0000-0000-000080020000}"/>
    <cellStyle name="20 % - Akzent5 5 2 3 2 4" xfId="46369" xr:uid="{00000000-0005-0000-0000-000080020000}"/>
    <cellStyle name="20 % - Akzent5 5 2 3 3" xfId="9299" xr:uid="{00000000-0005-0000-0000-000080020000}"/>
    <cellStyle name="20 % - Akzent5 5 2 3 3 2" xfId="22750" xr:uid="{00000000-0005-0000-0000-000080020000}"/>
    <cellStyle name="20 % - Akzent5 5 2 3 3 3" xfId="36234" xr:uid="{00000000-0005-0000-0000-000080020000}"/>
    <cellStyle name="20 % - Akzent5 5 2 3 3 4" xfId="49725" xr:uid="{00000000-0005-0000-0000-000080020000}"/>
    <cellStyle name="20 % - Akzent5 5 2 3 4" xfId="12655" xr:uid="{00000000-0005-0000-0000-000080020000}"/>
    <cellStyle name="20 % - Akzent5 5 2 3 4 2" xfId="26106" xr:uid="{00000000-0005-0000-0000-000080020000}"/>
    <cellStyle name="20 % - Akzent5 5 2 3 4 3" xfId="39590" xr:uid="{00000000-0005-0000-0000-000080020000}"/>
    <cellStyle name="20 % - Akzent5 5 2 3 4 4" xfId="53081" xr:uid="{00000000-0005-0000-0000-000080020000}"/>
    <cellStyle name="20 % - Akzent5 5 2 3 5" xfId="16037" xr:uid="{00000000-0005-0000-0000-000080020000}"/>
    <cellStyle name="20 % - Akzent5 5 2 3 6" xfId="29521" xr:uid="{00000000-0005-0000-0000-000080020000}"/>
    <cellStyle name="20 % - Akzent5 5 2 3 7" xfId="43012" xr:uid="{00000000-0005-0000-0000-000080020000}"/>
    <cellStyle name="20 % - Akzent5 5 2 4" xfId="3687" xr:uid="{00000000-0005-0000-0000-000081020000}"/>
    <cellStyle name="20 % - Akzent5 5 2 4 2" xfId="7048" xr:uid="{00000000-0005-0000-0000-000081020000}"/>
    <cellStyle name="20 % - Akzent5 5 2 4 2 2" xfId="20499" xr:uid="{00000000-0005-0000-0000-000081020000}"/>
    <cellStyle name="20 % - Akzent5 5 2 4 2 3" xfId="33983" xr:uid="{00000000-0005-0000-0000-000081020000}"/>
    <cellStyle name="20 % - Akzent5 5 2 4 2 4" xfId="47474" xr:uid="{00000000-0005-0000-0000-000081020000}"/>
    <cellStyle name="20 % - Akzent5 5 2 4 3" xfId="10404" xr:uid="{00000000-0005-0000-0000-000081020000}"/>
    <cellStyle name="20 % - Akzent5 5 2 4 3 2" xfId="23855" xr:uid="{00000000-0005-0000-0000-000081020000}"/>
    <cellStyle name="20 % - Akzent5 5 2 4 3 3" xfId="37339" xr:uid="{00000000-0005-0000-0000-000081020000}"/>
    <cellStyle name="20 % - Akzent5 5 2 4 3 4" xfId="50830" xr:uid="{00000000-0005-0000-0000-000081020000}"/>
    <cellStyle name="20 % - Akzent5 5 2 4 4" xfId="13760" xr:uid="{00000000-0005-0000-0000-000081020000}"/>
    <cellStyle name="20 % - Akzent5 5 2 4 4 2" xfId="27211" xr:uid="{00000000-0005-0000-0000-000081020000}"/>
    <cellStyle name="20 % - Akzent5 5 2 4 4 3" xfId="40695" xr:uid="{00000000-0005-0000-0000-000081020000}"/>
    <cellStyle name="20 % - Akzent5 5 2 4 4 4" xfId="54186" xr:uid="{00000000-0005-0000-0000-000081020000}"/>
    <cellStyle name="20 % - Akzent5 5 2 4 5" xfId="17142" xr:uid="{00000000-0005-0000-0000-000081020000}"/>
    <cellStyle name="20 % - Akzent5 5 2 4 6" xfId="30626" xr:uid="{00000000-0005-0000-0000-000081020000}"/>
    <cellStyle name="20 % - Akzent5 5 2 4 7" xfId="44117" xr:uid="{00000000-0005-0000-0000-000081020000}"/>
    <cellStyle name="20 % - Akzent5 5 2 5" xfId="4267" xr:uid="{00000000-0005-0000-0000-000082020000}"/>
    <cellStyle name="20 % - Akzent5 5 2 5 2" xfId="7624" xr:uid="{00000000-0005-0000-0000-000082020000}"/>
    <cellStyle name="20 % - Akzent5 5 2 5 2 2" xfId="21075" xr:uid="{00000000-0005-0000-0000-000082020000}"/>
    <cellStyle name="20 % - Akzent5 5 2 5 2 3" xfId="34559" xr:uid="{00000000-0005-0000-0000-000082020000}"/>
    <cellStyle name="20 % - Akzent5 5 2 5 2 4" xfId="48050" xr:uid="{00000000-0005-0000-0000-000082020000}"/>
    <cellStyle name="20 % - Akzent5 5 2 5 3" xfId="10980" xr:uid="{00000000-0005-0000-0000-000082020000}"/>
    <cellStyle name="20 % - Akzent5 5 2 5 3 2" xfId="24431" xr:uid="{00000000-0005-0000-0000-000082020000}"/>
    <cellStyle name="20 % - Akzent5 5 2 5 3 3" xfId="37915" xr:uid="{00000000-0005-0000-0000-000082020000}"/>
    <cellStyle name="20 % - Akzent5 5 2 5 3 4" xfId="51406" xr:uid="{00000000-0005-0000-0000-000082020000}"/>
    <cellStyle name="20 % - Akzent5 5 2 5 4" xfId="14336" xr:uid="{00000000-0005-0000-0000-000082020000}"/>
    <cellStyle name="20 % - Akzent5 5 2 5 4 2" xfId="27787" xr:uid="{00000000-0005-0000-0000-000082020000}"/>
    <cellStyle name="20 % - Akzent5 5 2 5 4 3" xfId="41271" xr:uid="{00000000-0005-0000-0000-000082020000}"/>
    <cellStyle name="20 % - Akzent5 5 2 5 4 4" xfId="54762" xr:uid="{00000000-0005-0000-0000-000082020000}"/>
    <cellStyle name="20 % - Akzent5 5 2 5 5" xfId="17718" xr:uid="{00000000-0005-0000-0000-000082020000}"/>
    <cellStyle name="20 % - Akzent5 5 2 5 6" xfId="31202" xr:uid="{00000000-0005-0000-0000-000082020000}"/>
    <cellStyle name="20 % - Akzent5 5 2 5 7" xfId="44693" xr:uid="{00000000-0005-0000-0000-000082020000}"/>
    <cellStyle name="20 % - Akzent5 5 2 6" xfId="4817" xr:uid="{00000000-0005-0000-0000-00007D020000}"/>
    <cellStyle name="20 % - Akzent5 5 2 6 2" xfId="18268" xr:uid="{00000000-0005-0000-0000-00007D020000}"/>
    <cellStyle name="20 % - Akzent5 5 2 6 3" xfId="31752" xr:uid="{00000000-0005-0000-0000-00007D020000}"/>
    <cellStyle name="20 % - Akzent5 5 2 6 4" xfId="45243" xr:uid="{00000000-0005-0000-0000-00007D020000}"/>
    <cellStyle name="20 % - Akzent5 5 2 7" xfId="8173" xr:uid="{00000000-0005-0000-0000-00007D020000}"/>
    <cellStyle name="20 % - Akzent5 5 2 7 2" xfId="21624" xr:uid="{00000000-0005-0000-0000-00007D020000}"/>
    <cellStyle name="20 % - Akzent5 5 2 7 3" xfId="35108" xr:uid="{00000000-0005-0000-0000-00007D020000}"/>
    <cellStyle name="20 % - Akzent5 5 2 7 4" xfId="48599" xr:uid="{00000000-0005-0000-0000-00007D020000}"/>
    <cellStyle name="20 % - Akzent5 5 2 8" xfId="11529" xr:uid="{00000000-0005-0000-0000-00007D020000}"/>
    <cellStyle name="20 % - Akzent5 5 2 8 2" xfId="24980" xr:uid="{00000000-0005-0000-0000-00007D020000}"/>
    <cellStyle name="20 % - Akzent5 5 2 8 3" xfId="38464" xr:uid="{00000000-0005-0000-0000-00007D020000}"/>
    <cellStyle name="20 % - Akzent5 5 2 8 4" xfId="51955" xr:uid="{00000000-0005-0000-0000-00007D020000}"/>
    <cellStyle name="20 % - Akzent5 5 2 9" xfId="14910" xr:uid="{00000000-0005-0000-0000-00007D020000}"/>
    <cellStyle name="20 % - Akzent5 5 3" xfId="1753" xr:uid="{00000000-0005-0000-0000-000083020000}"/>
    <cellStyle name="20 % - Akzent5 5 3 2" xfId="2892" xr:uid="{00000000-0005-0000-0000-000084020000}"/>
    <cellStyle name="20 % - Akzent5 5 3 2 2" xfId="6253" xr:uid="{00000000-0005-0000-0000-000084020000}"/>
    <cellStyle name="20 % - Akzent5 5 3 2 2 2" xfId="19704" xr:uid="{00000000-0005-0000-0000-000084020000}"/>
    <cellStyle name="20 % - Akzent5 5 3 2 2 3" xfId="33188" xr:uid="{00000000-0005-0000-0000-000084020000}"/>
    <cellStyle name="20 % - Akzent5 5 3 2 2 4" xfId="46679" xr:uid="{00000000-0005-0000-0000-000084020000}"/>
    <cellStyle name="20 % - Akzent5 5 3 2 3" xfId="9609" xr:uid="{00000000-0005-0000-0000-000084020000}"/>
    <cellStyle name="20 % - Akzent5 5 3 2 3 2" xfId="23060" xr:uid="{00000000-0005-0000-0000-000084020000}"/>
    <cellStyle name="20 % - Akzent5 5 3 2 3 3" xfId="36544" xr:uid="{00000000-0005-0000-0000-000084020000}"/>
    <cellStyle name="20 % - Akzent5 5 3 2 3 4" xfId="50035" xr:uid="{00000000-0005-0000-0000-000084020000}"/>
    <cellStyle name="20 % - Akzent5 5 3 2 4" xfId="12965" xr:uid="{00000000-0005-0000-0000-000084020000}"/>
    <cellStyle name="20 % - Akzent5 5 3 2 4 2" xfId="26416" xr:uid="{00000000-0005-0000-0000-000084020000}"/>
    <cellStyle name="20 % - Akzent5 5 3 2 4 3" xfId="39900" xr:uid="{00000000-0005-0000-0000-000084020000}"/>
    <cellStyle name="20 % - Akzent5 5 3 2 4 4" xfId="53391" xr:uid="{00000000-0005-0000-0000-000084020000}"/>
    <cellStyle name="20 % - Akzent5 5 3 2 5" xfId="16347" xr:uid="{00000000-0005-0000-0000-000084020000}"/>
    <cellStyle name="20 % - Akzent5 5 3 2 6" xfId="29831" xr:uid="{00000000-0005-0000-0000-000084020000}"/>
    <cellStyle name="20 % - Akzent5 5 3 2 7" xfId="43322" xr:uid="{00000000-0005-0000-0000-000084020000}"/>
    <cellStyle name="20 % - Akzent5 5 3 3" xfId="5126" xr:uid="{00000000-0005-0000-0000-000083020000}"/>
    <cellStyle name="20 % - Akzent5 5 3 3 2" xfId="18577" xr:uid="{00000000-0005-0000-0000-000083020000}"/>
    <cellStyle name="20 % - Akzent5 5 3 3 3" xfId="32061" xr:uid="{00000000-0005-0000-0000-000083020000}"/>
    <cellStyle name="20 % - Akzent5 5 3 3 4" xfId="45552" xr:uid="{00000000-0005-0000-0000-000083020000}"/>
    <cellStyle name="20 % - Akzent5 5 3 4" xfId="8482" xr:uid="{00000000-0005-0000-0000-000083020000}"/>
    <cellStyle name="20 % - Akzent5 5 3 4 2" xfId="21933" xr:uid="{00000000-0005-0000-0000-000083020000}"/>
    <cellStyle name="20 % - Akzent5 5 3 4 3" xfId="35417" xr:uid="{00000000-0005-0000-0000-000083020000}"/>
    <cellStyle name="20 % - Akzent5 5 3 4 4" xfId="48908" xr:uid="{00000000-0005-0000-0000-000083020000}"/>
    <cellStyle name="20 % - Akzent5 5 3 5" xfId="11838" xr:uid="{00000000-0005-0000-0000-000083020000}"/>
    <cellStyle name="20 % - Akzent5 5 3 5 2" xfId="25289" xr:uid="{00000000-0005-0000-0000-000083020000}"/>
    <cellStyle name="20 % - Akzent5 5 3 5 3" xfId="38773" xr:uid="{00000000-0005-0000-0000-000083020000}"/>
    <cellStyle name="20 % - Akzent5 5 3 5 4" xfId="52264" xr:uid="{00000000-0005-0000-0000-000083020000}"/>
    <cellStyle name="20 % - Akzent5 5 3 6" xfId="15220" xr:uid="{00000000-0005-0000-0000-000083020000}"/>
    <cellStyle name="20 % - Akzent5 5 3 7" xfId="28704" xr:uid="{00000000-0005-0000-0000-000083020000}"/>
    <cellStyle name="20 % - Akzent5 5 3 8" xfId="42195" xr:uid="{00000000-0005-0000-0000-000083020000}"/>
    <cellStyle name="20 % - Akzent5 5 4" xfId="2331" xr:uid="{00000000-0005-0000-0000-000085020000}"/>
    <cellStyle name="20 % - Akzent5 5 4 2" xfId="5693" xr:uid="{00000000-0005-0000-0000-000085020000}"/>
    <cellStyle name="20 % - Akzent5 5 4 2 2" xfId="19144" xr:uid="{00000000-0005-0000-0000-000085020000}"/>
    <cellStyle name="20 % - Akzent5 5 4 2 3" xfId="32628" xr:uid="{00000000-0005-0000-0000-000085020000}"/>
    <cellStyle name="20 % - Akzent5 5 4 2 4" xfId="46119" xr:uid="{00000000-0005-0000-0000-000085020000}"/>
    <cellStyle name="20 % - Akzent5 5 4 3" xfId="9049" xr:uid="{00000000-0005-0000-0000-000085020000}"/>
    <cellStyle name="20 % - Akzent5 5 4 3 2" xfId="22500" xr:uid="{00000000-0005-0000-0000-000085020000}"/>
    <cellStyle name="20 % - Akzent5 5 4 3 3" xfId="35984" xr:uid="{00000000-0005-0000-0000-000085020000}"/>
    <cellStyle name="20 % - Akzent5 5 4 3 4" xfId="49475" xr:uid="{00000000-0005-0000-0000-000085020000}"/>
    <cellStyle name="20 % - Akzent5 5 4 4" xfId="12405" xr:uid="{00000000-0005-0000-0000-000085020000}"/>
    <cellStyle name="20 % - Akzent5 5 4 4 2" xfId="25856" xr:uid="{00000000-0005-0000-0000-000085020000}"/>
    <cellStyle name="20 % - Akzent5 5 4 4 3" xfId="39340" xr:uid="{00000000-0005-0000-0000-000085020000}"/>
    <cellStyle name="20 % - Akzent5 5 4 4 4" xfId="52831" xr:uid="{00000000-0005-0000-0000-000085020000}"/>
    <cellStyle name="20 % - Akzent5 5 4 5" xfId="15787" xr:uid="{00000000-0005-0000-0000-000085020000}"/>
    <cellStyle name="20 % - Akzent5 5 4 6" xfId="29271" xr:uid="{00000000-0005-0000-0000-000085020000}"/>
    <cellStyle name="20 % - Akzent5 5 4 7" xfId="42762" xr:uid="{00000000-0005-0000-0000-000085020000}"/>
    <cellStyle name="20 % - Akzent5 5 5" xfId="3437" xr:uid="{00000000-0005-0000-0000-000086020000}"/>
    <cellStyle name="20 % - Akzent5 5 5 2" xfId="6798" xr:uid="{00000000-0005-0000-0000-000086020000}"/>
    <cellStyle name="20 % - Akzent5 5 5 2 2" xfId="20249" xr:uid="{00000000-0005-0000-0000-000086020000}"/>
    <cellStyle name="20 % - Akzent5 5 5 2 3" xfId="33733" xr:uid="{00000000-0005-0000-0000-000086020000}"/>
    <cellStyle name="20 % - Akzent5 5 5 2 4" xfId="47224" xr:uid="{00000000-0005-0000-0000-000086020000}"/>
    <cellStyle name="20 % - Akzent5 5 5 3" xfId="10154" xr:uid="{00000000-0005-0000-0000-000086020000}"/>
    <cellStyle name="20 % - Akzent5 5 5 3 2" xfId="23605" xr:uid="{00000000-0005-0000-0000-000086020000}"/>
    <cellStyle name="20 % - Akzent5 5 5 3 3" xfId="37089" xr:uid="{00000000-0005-0000-0000-000086020000}"/>
    <cellStyle name="20 % - Akzent5 5 5 3 4" xfId="50580" xr:uid="{00000000-0005-0000-0000-000086020000}"/>
    <cellStyle name="20 % - Akzent5 5 5 4" xfId="13510" xr:uid="{00000000-0005-0000-0000-000086020000}"/>
    <cellStyle name="20 % - Akzent5 5 5 4 2" xfId="26961" xr:uid="{00000000-0005-0000-0000-000086020000}"/>
    <cellStyle name="20 % - Akzent5 5 5 4 3" xfId="40445" xr:uid="{00000000-0005-0000-0000-000086020000}"/>
    <cellStyle name="20 % - Akzent5 5 5 4 4" xfId="53936" xr:uid="{00000000-0005-0000-0000-000086020000}"/>
    <cellStyle name="20 % - Akzent5 5 5 5" xfId="16892" xr:uid="{00000000-0005-0000-0000-000086020000}"/>
    <cellStyle name="20 % - Akzent5 5 5 6" xfId="30376" xr:uid="{00000000-0005-0000-0000-000086020000}"/>
    <cellStyle name="20 % - Akzent5 5 5 7" xfId="43867" xr:uid="{00000000-0005-0000-0000-000086020000}"/>
    <cellStyle name="20 % - Akzent5 5 6" xfId="4017" xr:uid="{00000000-0005-0000-0000-000087020000}"/>
    <cellStyle name="20 % - Akzent5 5 6 2" xfId="7374" xr:uid="{00000000-0005-0000-0000-000087020000}"/>
    <cellStyle name="20 % - Akzent5 5 6 2 2" xfId="20825" xr:uid="{00000000-0005-0000-0000-000087020000}"/>
    <cellStyle name="20 % - Akzent5 5 6 2 3" xfId="34309" xr:uid="{00000000-0005-0000-0000-000087020000}"/>
    <cellStyle name="20 % - Akzent5 5 6 2 4" xfId="47800" xr:uid="{00000000-0005-0000-0000-000087020000}"/>
    <cellStyle name="20 % - Akzent5 5 6 3" xfId="10730" xr:uid="{00000000-0005-0000-0000-000087020000}"/>
    <cellStyle name="20 % - Akzent5 5 6 3 2" xfId="24181" xr:uid="{00000000-0005-0000-0000-000087020000}"/>
    <cellStyle name="20 % - Akzent5 5 6 3 3" xfId="37665" xr:uid="{00000000-0005-0000-0000-000087020000}"/>
    <cellStyle name="20 % - Akzent5 5 6 3 4" xfId="51156" xr:uid="{00000000-0005-0000-0000-000087020000}"/>
    <cellStyle name="20 % - Akzent5 5 6 4" xfId="14086" xr:uid="{00000000-0005-0000-0000-000087020000}"/>
    <cellStyle name="20 % - Akzent5 5 6 4 2" xfId="27537" xr:uid="{00000000-0005-0000-0000-000087020000}"/>
    <cellStyle name="20 % - Akzent5 5 6 4 3" xfId="41021" xr:uid="{00000000-0005-0000-0000-000087020000}"/>
    <cellStyle name="20 % - Akzent5 5 6 4 4" xfId="54512" xr:uid="{00000000-0005-0000-0000-000087020000}"/>
    <cellStyle name="20 % - Akzent5 5 6 5" xfId="17468" xr:uid="{00000000-0005-0000-0000-000087020000}"/>
    <cellStyle name="20 % - Akzent5 5 6 6" xfId="30952" xr:uid="{00000000-0005-0000-0000-000087020000}"/>
    <cellStyle name="20 % - Akzent5 5 6 7" xfId="44443" xr:uid="{00000000-0005-0000-0000-000087020000}"/>
    <cellStyle name="20 % - Akzent5 5 7" xfId="4567" xr:uid="{00000000-0005-0000-0000-00007C020000}"/>
    <cellStyle name="20 % - Akzent5 5 7 2" xfId="18018" xr:uid="{00000000-0005-0000-0000-00007C020000}"/>
    <cellStyle name="20 % - Akzent5 5 7 3" xfId="31502" xr:uid="{00000000-0005-0000-0000-00007C020000}"/>
    <cellStyle name="20 % - Akzent5 5 7 4" xfId="44993" xr:uid="{00000000-0005-0000-0000-00007C020000}"/>
    <cellStyle name="20 % - Akzent5 5 8" xfId="7923" xr:uid="{00000000-0005-0000-0000-00007C020000}"/>
    <cellStyle name="20 % - Akzent5 5 8 2" xfId="21374" xr:uid="{00000000-0005-0000-0000-00007C020000}"/>
    <cellStyle name="20 % - Akzent5 5 8 3" xfId="34858" xr:uid="{00000000-0005-0000-0000-00007C020000}"/>
    <cellStyle name="20 % - Akzent5 5 8 4" xfId="48349" xr:uid="{00000000-0005-0000-0000-00007C020000}"/>
    <cellStyle name="20 % - Akzent5 5 9" xfId="11279" xr:uid="{00000000-0005-0000-0000-00007C020000}"/>
    <cellStyle name="20 % - Akzent5 5 9 2" xfId="24730" xr:uid="{00000000-0005-0000-0000-00007C020000}"/>
    <cellStyle name="20 % - Akzent5 5 9 3" xfId="38214" xr:uid="{00000000-0005-0000-0000-00007C020000}"/>
    <cellStyle name="20 % - Akzent5 5 9 4" xfId="51705" xr:uid="{00000000-0005-0000-0000-00007C020000}"/>
    <cellStyle name="20 % - Akzent5 6" xfId="1288" xr:uid="{00000000-0005-0000-0000-000088020000}"/>
    <cellStyle name="20 % - Akzent5 6 10" xfId="14761" xr:uid="{00000000-0005-0000-0000-000088020000}"/>
    <cellStyle name="20 % - Akzent5 6 11" xfId="28244" xr:uid="{00000000-0005-0000-0000-000088020000}"/>
    <cellStyle name="20 % - Akzent5 6 12" xfId="41735" xr:uid="{00000000-0005-0000-0000-000088020000}"/>
    <cellStyle name="20 % - Akzent5 6 2" xfId="1526" xr:uid="{00000000-0005-0000-0000-000089020000}"/>
    <cellStyle name="20 % - Akzent5 6 2 10" xfId="28494" xr:uid="{00000000-0005-0000-0000-000089020000}"/>
    <cellStyle name="20 % - Akzent5 6 2 11" xfId="41985" xr:uid="{00000000-0005-0000-0000-000089020000}"/>
    <cellStyle name="20 % - Akzent5 6 2 2" xfId="2102" xr:uid="{00000000-0005-0000-0000-00008A020000}"/>
    <cellStyle name="20 % - Akzent5 6 2 2 2" xfId="3243" xr:uid="{00000000-0005-0000-0000-00008B020000}"/>
    <cellStyle name="20 % - Akzent5 6 2 2 2 2" xfId="6604" xr:uid="{00000000-0005-0000-0000-00008B020000}"/>
    <cellStyle name="20 % - Akzent5 6 2 2 2 2 2" xfId="20055" xr:uid="{00000000-0005-0000-0000-00008B020000}"/>
    <cellStyle name="20 % - Akzent5 6 2 2 2 2 3" xfId="33539" xr:uid="{00000000-0005-0000-0000-00008B020000}"/>
    <cellStyle name="20 % - Akzent5 6 2 2 2 2 4" xfId="47030" xr:uid="{00000000-0005-0000-0000-00008B020000}"/>
    <cellStyle name="20 % - Akzent5 6 2 2 2 3" xfId="9960" xr:uid="{00000000-0005-0000-0000-00008B020000}"/>
    <cellStyle name="20 % - Akzent5 6 2 2 2 3 2" xfId="23411" xr:uid="{00000000-0005-0000-0000-00008B020000}"/>
    <cellStyle name="20 % - Akzent5 6 2 2 2 3 3" xfId="36895" xr:uid="{00000000-0005-0000-0000-00008B020000}"/>
    <cellStyle name="20 % - Akzent5 6 2 2 2 3 4" xfId="50386" xr:uid="{00000000-0005-0000-0000-00008B020000}"/>
    <cellStyle name="20 % - Akzent5 6 2 2 2 4" xfId="13316" xr:uid="{00000000-0005-0000-0000-00008B020000}"/>
    <cellStyle name="20 % - Akzent5 6 2 2 2 4 2" xfId="26767" xr:uid="{00000000-0005-0000-0000-00008B020000}"/>
    <cellStyle name="20 % - Akzent5 6 2 2 2 4 3" xfId="40251" xr:uid="{00000000-0005-0000-0000-00008B020000}"/>
    <cellStyle name="20 % - Akzent5 6 2 2 2 4 4" xfId="53742" xr:uid="{00000000-0005-0000-0000-00008B020000}"/>
    <cellStyle name="20 % - Akzent5 6 2 2 2 5" xfId="16698" xr:uid="{00000000-0005-0000-0000-00008B020000}"/>
    <cellStyle name="20 % - Akzent5 6 2 2 2 6" xfId="30182" xr:uid="{00000000-0005-0000-0000-00008B020000}"/>
    <cellStyle name="20 % - Akzent5 6 2 2 2 7" xfId="43673" xr:uid="{00000000-0005-0000-0000-00008B020000}"/>
    <cellStyle name="20 % - Akzent5 6 2 2 3" xfId="5477" xr:uid="{00000000-0005-0000-0000-00008A020000}"/>
    <cellStyle name="20 % - Akzent5 6 2 2 3 2" xfId="18928" xr:uid="{00000000-0005-0000-0000-00008A020000}"/>
    <cellStyle name="20 % - Akzent5 6 2 2 3 3" xfId="32412" xr:uid="{00000000-0005-0000-0000-00008A020000}"/>
    <cellStyle name="20 % - Akzent5 6 2 2 3 4" xfId="45903" xr:uid="{00000000-0005-0000-0000-00008A020000}"/>
    <cellStyle name="20 % - Akzent5 6 2 2 4" xfId="8833" xr:uid="{00000000-0005-0000-0000-00008A020000}"/>
    <cellStyle name="20 % - Akzent5 6 2 2 4 2" xfId="22284" xr:uid="{00000000-0005-0000-0000-00008A020000}"/>
    <cellStyle name="20 % - Akzent5 6 2 2 4 3" xfId="35768" xr:uid="{00000000-0005-0000-0000-00008A020000}"/>
    <cellStyle name="20 % - Akzent5 6 2 2 4 4" xfId="49259" xr:uid="{00000000-0005-0000-0000-00008A020000}"/>
    <cellStyle name="20 % - Akzent5 6 2 2 5" xfId="12189" xr:uid="{00000000-0005-0000-0000-00008A020000}"/>
    <cellStyle name="20 % - Akzent5 6 2 2 5 2" xfId="25640" xr:uid="{00000000-0005-0000-0000-00008A020000}"/>
    <cellStyle name="20 % - Akzent5 6 2 2 5 3" xfId="39124" xr:uid="{00000000-0005-0000-0000-00008A020000}"/>
    <cellStyle name="20 % - Akzent5 6 2 2 5 4" xfId="52615" xr:uid="{00000000-0005-0000-0000-00008A020000}"/>
    <cellStyle name="20 % - Akzent5 6 2 2 6" xfId="15571" xr:uid="{00000000-0005-0000-0000-00008A020000}"/>
    <cellStyle name="20 % - Akzent5 6 2 2 7" xfId="29055" xr:uid="{00000000-0005-0000-0000-00008A020000}"/>
    <cellStyle name="20 % - Akzent5 6 2 2 8" xfId="42546" xr:uid="{00000000-0005-0000-0000-00008A020000}"/>
    <cellStyle name="20 % - Akzent5 6 2 3" xfId="2683" xr:uid="{00000000-0005-0000-0000-00008C020000}"/>
    <cellStyle name="20 % - Akzent5 6 2 3 2" xfId="6044" xr:uid="{00000000-0005-0000-0000-00008C020000}"/>
    <cellStyle name="20 % - Akzent5 6 2 3 2 2" xfId="19495" xr:uid="{00000000-0005-0000-0000-00008C020000}"/>
    <cellStyle name="20 % - Akzent5 6 2 3 2 3" xfId="32979" xr:uid="{00000000-0005-0000-0000-00008C020000}"/>
    <cellStyle name="20 % - Akzent5 6 2 3 2 4" xfId="46470" xr:uid="{00000000-0005-0000-0000-00008C020000}"/>
    <cellStyle name="20 % - Akzent5 6 2 3 3" xfId="9400" xr:uid="{00000000-0005-0000-0000-00008C020000}"/>
    <cellStyle name="20 % - Akzent5 6 2 3 3 2" xfId="22851" xr:uid="{00000000-0005-0000-0000-00008C020000}"/>
    <cellStyle name="20 % - Akzent5 6 2 3 3 3" xfId="36335" xr:uid="{00000000-0005-0000-0000-00008C020000}"/>
    <cellStyle name="20 % - Akzent5 6 2 3 3 4" xfId="49826" xr:uid="{00000000-0005-0000-0000-00008C020000}"/>
    <cellStyle name="20 % - Akzent5 6 2 3 4" xfId="12756" xr:uid="{00000000-0005-0000-0000-00008C020000}"/>
    <cellStyle name="20 % - Akzent5 6 2 3 4 2" xfId="26207" xr:uid="{00000000-0005-0000-0000-00008C020000}"/>
    <cellStyle name="20 % - Akzent5 6 2 3 4 3" xfId="39691" xr:uid="{00000000-0005-0000-0000-00008C020000}"/>
    <cellStyle name="20 % - Akzent5 6 2 3 4 4" xfId="53182" xr:uid="{00000000-0005-0000-0000-00008C020000}"/>
    <cellStyle name="20 % - Akzent5 6 2 3 5" xfId="16138" xr:uid="{00000000-0005-0000-0000-00008C020000}"/>
    <cellStyle name="20 % - Akzent5 6 2 3 6" xfId="29622" xr:uid="{00000000-0005-0000-0000-00008C020000}"/>
    <cellStyle name="20 % - Akzent5 6 2 3 7" xfId="43113" xr:uid="{00000000-0005-0000-0000-00008C020000}"/>
    <cellStyle name="20 % - Akzent5 6 2 4" xfId="3788" xr:uid="{00000000-0005-0000-0000-00008D020000}"/>
    <cellStyle name="20 % - Akzent5 6 2 4 2" xfId="7149" xr:uid="{00000000-0005-0000-0000-00008D020000}"/>
    <cellStyle name="20 % - Akzent5 6 2 4 2 2" xfId="20600" xr:uid="{00000000-0005-0000-0000-00008D020000}"/>
    <cellStyle name="20 % - Akzent5 6 2 4 2 3" xfId="34084" xr:uid="{00000000-0005-0000-0000-00008D020000}"/>
    <cellStyle name="20 % - Akzent5 6 2 4 2 4" xfId="47575" xr:uid="{00000000-0005-0000-0000-00008D020000}"/>
    <cellStyle name="20 % - Akzent5 6 2 4 3" xfId="10505" xr:uid="{00000000-0005-0000-0000-00008D020000}"/>
    <cellStyle name="20 % - Akzent5 6 2 4 3 2" xfId="23956" xr:uid="{00000000-0005-0000-0000-00008D020000}"/>
    <cellStyle name="20 % - Akzent5 6 2 4 3 3" xfId="37440" xr:uid="{00000000-0005-0000-0000-00008D020000}"/>
    <cellStyle name="20 % - Akzent5 6 2 4 3 4" xfId="50931" xr:uid="{00000000-0005-0000-0000-00008D020000}"/>
    <cellStyle name="20 % - Akzent5 6 2 4 4" xfId="13861" xr:uid="{00000000-0005-0000-0000-00008D020000}"/>
    <cellStyle name="20 % - Akzent5 6 2 4 4 2" xfId="27312" xr:uid="{00000000-0005-0000-0000-00008D020000}"/>
    <cellStyle name="20 % - Akzent5 6 2 4 4 3" xfId="40796" xr:uid="{00000000-0005-0000-0000-00008D020000}"/>
    <cellStyle name="20 % - Akzent5 6 2 4 4 4" xfId="54287" xr:uid="{00000000-0005-0000-0000-00008D020000}"/>
    <cellStyle name="20 % - Akzent5 6 2 4 5" xfId="17243" xr:uid="{00000000-0005-0000-0000-00008D020000}"/>
    <cellStyle name="20 % - Akzent5 6 2 4 6" xfId="30727" xr:uid="{00000000-0005-0000-0000-00008D020000}"/>
    <cellStyle name="20 % - Akzent5 6 2 4 7" xfId="44218" xr:uid="{00000000-0005-0000-0000-00008D020000}"/>
    <cellStyle name="20 % - Akzent5 6 2 5" xfId="4368" xr:uid="{00000000-0005-0000-0000-00008E020000}"/>
    <cellStyle name="20 % - Akzent5 6 2 5 2" xfId="7725" xr:uid="{00000000-0005-0000-0000-00008E020000}"/>
    <cellStyle name="20 % - Akzent5 6 2 5 2 2" xfId="21176" xr:uid="{00000000-0005-0000-0000-00008E020000}"/>
    <cellStyle name="20 % - Akzent5 6 2 5 2 3" xfId="34660" xr:uid="{00000000-0005-0000-0000-00008E020000}"/>
    <cellStyle name="20 % - Akzent5 6 2 5 2 4" xfId="48151" xr:uid="{00000000-0005-0000-0000-00008E020000}"/>
    <cellStyle name="20 % - Akzent5 6 2 5 3" xfId="11081" xr:uid="{00000000-0005-0000-0000-00008E020000}"/>
    <cellStyle name="20 % - Akzent5 6 2 5 3 2" xfId="24532" xr:uid="{00000000-0005-0000-0000-00008E020000}"/>
    <cellStyle name="20 % - Akzent5 6 2 5 3 3" xfId="38016" xr:uid="{00000000-0005-0000-0000-00008E020000}"/>
    <cellStyle name="20 % - Akzent5 6 2 5 3 4" xfId="51507" xr:uid="{00000000-0005-0000-0000-00008E020000}"/>
    <cellStyle name="20 % - Akzent5 6 2 5 4" xfId="14437" xr:uid="{00000000-0005-0000-0000-00008E020000}"/>
    <cellStyle name="20 % - Akzent5 6 2 5 4 2" xfId="27888" xr:uid="{00000000-0005-0000-0000-00008E020000}"/>
    <cellStyle name="20 % - Akzent5 6 2 5 4 3" xfId="41372" xr:uid="{00000000-0005-0000-0000-00008E020000}"/>
    <cellStyle name="20 % - Akzent5 6 2 5 4 4" xfId="54863" xr:uid="{00000000-0005-0000-0000-00008E020000}"/>
    <cellStyle name="20 % - Akzent5 6 2 5 5" xfId="17819" xr:uid="{00000000-0005-0000-0000-00008E020000}"/>
    <cellStyle name="20 % - Akzent5 6 2 5 6" xfId="31303" xr:uid="{00000000-0005-0000-0000-00008E020000}"/>
    <cellStyle name="20 % - Akzent5 6 2 5 7" xfId="44794" xr:uid="{00000000-0005-0000-0000-00008E020000}"/>
    <cellStyle name="20 % - Akzent5 6 2 6" xfId="4918" xr:uid="{00000000-0005-0000-0000-000089020000}"/>
    <cellStyle name="20 % - Akzent5 6 2 6 2" xfId="18369" xr:uid="{00000000-0005-0000-0000-000089020000}"/>
    <cellStyle name="20 % - Akzent5 6 2 6 3" xfId="31853" xr:uid="{00000000-0005-0000-0000-000089020000}"/>
    <cellStyle name="20 % - Akzent5 6 2 6 4" xfId="45344" xr:uid="{00000000-0005-0000-0000-000089020000}"/>
    <cellStyle name="20 % - Akzent5 6 2 7" xfId="8274" xr:uid="{00000000-0005-0000-0000-000089020000}"/>
    <cellStyle name="20 % - Akzent5 6 2 7 2" xfId="21725" xr:uid="{00000000-0005-0000-0000-000089020000}"/>
    <cellStyle name="20 % - Akzent5 6 2 7 3" xfId="35209" xr:uid="{00000000-0005-0000-0000-000089020000}"/>
    <cellStyle name="20 % - Akzent5 6 2 7 4" xfId="48700" xr:uid="{00000000-0005-0000-0000-000089020000}"/>
    <cellStyle name="20 % - Akzent5 6 2 8" xfId="11630" xr:uid="{00000000-0005-0000-0000-000089020000}"/>
    <cellStyle name="20 % - Akzent5 6 2 8 2" xfId="25081" xr:uid="{00000000-0005-0000-0000-000089020000}"/>
    <cellStyle name="20 % - Akzent5 6 2 8 3" xfId="38565" xr:uid="{00000000-0005-0000-0000-000089020000}"/>
    <cellStyle name="20 % - Akzent5 6 2 8 4" xfId="52056" xr:uid="{00000000-0005-0000-0000-000089020000}"/>
    <cellStyle name="20 % - Akzent5 6 2 9" xfId="15011" xr:uid="{00000000-0005-0000-0000-000089020000}"/>
    <cellStyle name="20 % - Akzent5 6 3" xfId="1853" xr:uid="{00000000-0005-0000-0000-00008F020000}"/>
    <cellStyle name="20 % - Akzent5 6 3 2" xfId="2993" xr:uid="{00000000-0005-0000-0000-000090020000}"/>
    <cellStyle name="20 % - Akzent5 6 3 2 2" xfId="6354" xr:uid="{00000000-0005-0000-0000-000090020000}"/>
    <cellStyle name="20 % - Akzent5 6 3 2 2 2" xfId="19805" xr:uid="{00000000-0005-0000-0000-000090020000}"/>
    <cellStyle name="20 % - Akzent5 6 3 2 2 3" xfId="33289" xr:uid="{00000000-0005-0000-0000-000090020000}"/>
    <cellStyle name="20 % - Akzent5 6 3 2 2 4" xfId="46780" xr:uid="{00000000-0005-0000-0000-000090020000}"/>
    <cellStyle name="20 % - Akzent5 6 3 2 3" xfId="9710" xr:uid="{00000000-0005-0000-0000-000090020000}"/>
    <cellStyle name="20 % - Akzent5 6 3 2 3 2" xfId="23161" xr:uid="{00000000-0005-0000-0000-000090020000}"/>
    <cellStyle name="20 % - Akzent5 6 3 2 3 3" xfId="36645" xr:uid="{00000000-0005-0000-0000-000090020000}"/>
    <cellStyle name="20 % - Akzent5 6 3 2 3 4" xfId="50136" xr:uid="{00000000-0005-0000-0000-000090020000}"/>
    <cellStyle name="20 % - Akzent5 6 3 2 4" xfId="13066" xr:uid="{00000000-0005-0000-0000-000090020000}"/>
    <cellStyle name="20 % - Akzent5 6 3 2 4 2" xfId="26517" xr:uid="{00000000-0005-0000-0000-000090020000}"/>
    <cellStyle name="20 % - Akzent5 6 3 2 4 3" xfId="40001" xr:uid="{00000000-0005-0000-0000-000090020000}"/>
    <cellStyle name="20 % - Akzent5 6 3 2 4 4" xfId="53492" xr:uid="{00000000-0005-0000-0000-000090020000}"/>
    <cellStyle name="20 % - Akzent5 6 3 2 5" xfId="16448" xr:uid="{00000000-0005-0000-0000-000090020000}"/>
    <cellStyle name="20 % - Akzent5 6 3 2 6" xfId="29932" xr:uid="{00000000-0005-0000-0000-000090020000}"/>
    <cellStyle name="20 % - Akzent5 6 3 2 7" xfId="43423" xr:uid="{00000000-0005-0000-0000-000090020000}"/>
    <cellStyle name="20 % - Akzent5 6 3 3" xfId="5227" xr:uid="{00000000-0005-0000-0000-00008F020000}"/>
    <cellStyle name="20 % - Akzent5 6 3 3 2" xfId="18678" xr:uid="{00000000-0005-0000-0000-00008F020000}"/>
    <cellStyle name="20 % - Akzent5 6 3 3 3" xfId="32162" xr:uid="{00000000-0005-0000-0000-00008F020000}"/>
    <cellStyle name="20 % - Akzent5 6 3 3 4" xfId="45653" xr:uid="{00000000-0005-0000-0000-00008F020000}"/>
    <cellStyle name="20 % - Akzent5 6 3 4" xfId="8583" xr:uid="{00000000-0005-0000-0000-00008F020000}"/>
    <cellStyle name="20 % - Akzent5 6 3 4 2" xfId="22034" xr:uid="{00000000-0005-0000-0000-00008F020000}"/>
    <cellStyle name="20 % - Akzent5 6 3 4 3" xfId="35518" xr:uid="{00000000-0005-0000-0000-00008F020000}"/>
    <cellStyle name="20 % - Akzent5 6 3 4 4" xfId="49009" xr:uid="{00000000-0005-0000-0000-00008F020000}"/>
    <cellStyle name="20 % - Akzent5 6 3 5" xfId="11939" xr:uid="{00000000-0005-0000-0000-00008F020000}"/>
    <cellStyle name="20 % - Akzent5 6 3 5 2" xfId="25390" xr:uid="{00000000-0005-0000-0000-00008F020000}"/>
    <cellStyle name="20 % - Akzent5 6 3 5 3" xfId="38874" xr:uid="{00000000-0005-0000-0000-00008F020000}"/>
    <cellStyle name="20 % - Akzent5 6 3 5 4" xfId="52365" xr:uid="{00000000-0005-0000-0000-00008F020000}"/>
    <cellStyle name="20 % - Akzent5 6 3 6" xfId="15321" xr:uid="{00000000-0005-0000-0000-00008F020000}"/>
    <cellStyle name="20 % - Akzent5 6 3 7" xfId="28805" xr:uid="{00000000-0005-0000-0000-00008F020000}"/>
    <cellStyle name="20 % - Akzent5 6 3 8" xfId="42296" xr:uid="{00000000-0005-0000-0000-00008F020000}"/>
    <cellStyle name="20 % - Akzent5 6 4" xfId="2432" xr:uid="{00000000-0005-0000-0000-000091020000}"/>
    <cellStyle name="20 % - Akzent5 6 4 2" xfId="5794" xr:uid="{00000000-0005-0000-0000-000091020000}"/>
    <cellStyle name="20 % - Akzent5 6 4 2 2" xfId="19245" xr:uid="{00000000-0005-0000-0000-000091020000}"/>
    <cellStyle name="20 % - Akzent5 6 4 2 3" xfId="32729" xr:uid="{00000000-0005-0000-0000-000091020000}"/>
    <cellStyle name="20 % - Akzent5 6 4 2 4" xfId="46220" xr:uid="{00000000-0005-0000-0000-000091020000}"/>
    <cellStyle name="20 % - Akzent5 6 4 3" xfId="9150" xr:uid="{00000000-0005-0000-0000-000091020000}"/>
    <cellStyle name="20 % - Akzent5 6 4 3 2" xfId="22601" xr:uid="{00000000-0005-0000-0000-000091020000}"/>
    <cellStyle name="20 % - Akzent5 6 4 3 3" xfId="36085" xr:uid="{00000000-0005-0000-0000-000091020000}"/>
    <cellStyle name="20 % - Akzent5 6 4 3 4" xfId="49576" xr:uid="{00000000-0005-0000-0000-000091020000}"/>
    <cellStyle name="20 % - Akzent5 6 4 4" xfId="12506" xr:uid="{00000000-0005-0000-0000-000091020000}"/>
    <cellStyle name="20 % - Akzent5 6 4 4 2" xfId="25957" xr:uid="{00000000-0005-0000-0000-000091020000}"/>
    <cellStyle name="20 % - Akzent5 6 4 4 3" xfId="39441" xr:uid="{00000000-0005-0000-0000-000091020000}"/>
    <cellStyle name="20 % - Akzent5 6 4 4 4" xfId="52932" xr:uid="{00000000-0005-0000-0000-000091020000}"/>
    <cellStyle name="20 % - Akzent5 6 4 5" xfId="15888" xr:uid="{00000000-0005-0000-0000-000091020000}"/>
    <cellStyle name="20 % - Akzent5 6 4 6" xfId="29372" xr:uid="{00000000-0005-0000-0000-000091020000}"/>
    <cellStyle name="20 % - Akzent5 6 4 7" xfId="42863" xr:uid="{00000000-0005-0000-0000-000091020000}"/>
    <cellStyle name="20 % - Akzent5 6 5" xfId="3538" xr:uid="{00000000-0005-0000-0000-000092020000}"/>
    <cellStyle name="20 % - Akzent5 6 5 2" xfId="6899" xr:uid="{00000000-0005-0000-0000-000092020000}"/>
    <cellStyle name="20 % - Akzent5 6 5 2 2" xfId="20350" xr:uid="{00000000-0005-0000-0000-000092020000}"/>
    <cellStyle name="20 % - Akzent5 6 5 2 3" xfId="33834" xr:uid="{00000000-0005-0000-0000-000092020000}"/>
    <cellStyle name="20 % - Akzent5 6 5 2 4" xfId="47325" xr:uid="{00000000-0005-0000-0000-000092020000}"/>
    <cellStyle name="20 % - Akzent5 6 5 3" xfId="10255" xr:uid="{00000000-0005-0000-0000-000092020000}"/>
    <cellStyle name="20 % - Akzent5 6 5 3 2" xfId="23706" xr:uid="{00000000-0005-0000-0000-000092020000}"/>
    <cellStyle name="20 % - Akzent5 6 5 3 3" xfId="37190" xr:uid="{00000000-0005-0000-0000-000092020000}"/>
    <cellStyle name="20 % - Akzent5 6 5 3 4" xfId="50681" xr:uid="{00000000-0005-0000-0000-000092020000}"/>
    <cellStyle name="20 % - Akzent5 6 5 4" xfId="13611" xr:uid="{00000000-0005-0000-0000-000092020000}"/>
    <cellStyle name="20 % - Akzent5 6 5 4 2" xfId="27062" xr:uid="{00000000-0005-0000-0000-000092020000}"/>
    <cellStyle name="20 % - Akzent5 6 5 4 3" xfId="40546" xr:uid="{00000000-0005-0000-0000-000092020000}"/>
    <cellStyle name="20 % - Akzent5 6 5 4 4" xfId="54037" xr:uid="{00000000-0005-0000-0000-000092020000}"/>
    <cellStyle name="20 % - Akzent5 6 5 5" xfId="16993" xr:uid="{00000000-0005-0000-0000-000092020000}"/>
    <cellStyle name="20 % - Akzent5 6 5 6" xfId="30477" xr:uid="{00000000-0005-0000-0000-000092020000}"/>
    <cellStyle name="20 % - Akzent5 6 5 7" xfId="43968" xr:uid="{00000000-0005-0000-0000-000092020000}"/>
    <cellStyle name="20 % - Akzent5 6 6" xfId="4118" xr:uid="{00000000-0005-0000-0000-000093020000}"/>
    <cellStyle name="20 % - Akzent5 6 6 2" xfId="7475" xr:uid="{00000000-0005-0000-0000-000093020000}"/>
    <cellStyle name="20 % - Akzent5 6 6 2 2" xfId="20926" xr:uid="{00000000-0005-0000-0000-000093020000}"/>
    <cellStyle name="20 % - Akzent5 6 6 2 3" xfId="34410" xr:uid="{00000000-0005-0000-0000-000093020000}"/>
    <cellStyle name="20 % - Akzent5 6 6 2 4" xfId="47901" xr:uid="{00000000-0005-0000-0000-000093020000}"/>
    <cellStyle name="20 % - Akzent5 6 6 3" xfId="10831" xr:uid="{00000000-0005-0000-0000-000093020000}"/>
    <cellStyle name="20 % - Akzent5 6 6 3 2" xfId="24282" xr:uid="{00000000-0005-0000-0000-000093020000}"/>
    <cellStyle name="20 % - Akzent5 6 6 3 3" xfId="37766" xr:uid="{00000000-0005-0000-0000-000093020000}"/>
    <cellStyle name="20 % - Akzent5 6 6 3 4" xfId="51257" xr:uid="{00000000-0005-0000-0000-000093020000}"/>
    <cellStyle name="20 % - Akzent5 6 6 4" xfId="14187" xr:uid="{00000000-0005-0000-0000-000093020000}"/>
    <cellStyle name="20 % - Akzent5 6 6 4 2" xfId="27638" xr:uid="{00000000-0005-0000-0000-000093020000}"/>
    <cellStyle name="20 % - Akzent5 6 6 4 3" xfId="41122" xr:uid="{00000000-0005-0000-0000-000093020000}"/>
    <cellStyle name="20 % - Akzent5 6 6 4 4" xfId="54613" xr:uid="{00000000-0005-0000-0000-000093020000}"/>
    <cellStyle name="20 % - Akzent5 6 6 5" xfId="17569" xr:uid="{00000000-0005-0000-0000-000093020000}"/>
    <cellStyle name="20 % - Akzent5 6 6 6" xfId="31053" xr:uid="{00000000-0005-0000-0000-000093020000}"/>
    <cellStyle name="20 % - Akzent5 6 6 7" xfId="44544" xr:uid="{00000000-0005-0000-0000-000093020000}"/>
    <cellStyle name="20 % - Akzent5 6 7" xfId="4668" xr:uid="{00000000-0005-0000-0000-000088020000}"/>
    <cellStyle name="20 % - Akzent5 6 7 2" xfId="18119" xr:uid="{00000000-0005-0000-0000-000088020000}"/>
    <cellStyle name="20 % - Akzent5 6 7 3" xfId="31603" xr:uid="{00000000-0005-0000-0000-000088020000}"/>
    <cellStyle name="20 % - Akzent5 6 7 4" xfId="45094" xr:uid="{00000000-0005-0000-0000-000088020000}"/>
    <cellStyle name="20 % - Akzent5 6 8" xfId="8024" xr:uid="{00000000-0005-0000-0000-000088020000}"/>
    <cellStyle name="20 % - Akzent5 6 8 2" xfId="21475" xr:uid="{00000000-0005-0000-0000-000088020000}"/>
    <cellStyle name="20 % - Akzent5 6 8 3" xfId="34959" xr:uid="{00000000-0005-0000-0000-000088020000}"/>
    <cellStyle name="20 % - Akzent5 6 8 4" xfId="48450" xr:uid="{00000000-0005-0000-0000-000088020000}"/>
    <cellStyle name="20 % - Akzent5 6 9" xfId="11380" xr:uid="{00000000-0005-0000-0000-000088020000}"/>
    <cellStyle name="20 % - Akzent5 6 9 2" xfId="24831" xr:uid="{00000000-0005-0000-0000-000088020000}"/>
    <cellStyle name="20 % - Akzent5 6 9 3" xfId="38315" xr:uid="{00000000-0005-0000-0000-000088020000}"/>
    <cellStyle name="20 % - Akzent5 6 9 4" xfId="51806" xr:uid="{00000000-0005-0000-0000-000088020000}"/>
    <cellStyle name="20 % - Akzent5 7" xfId="1349" xr:uid="{00000000-0005-0000-0000-000094020000}"/>
    <cellStyle name="20 % - Akzent5 7 10" xfId="28311" xr:uid="{00000000-0005-0000-0000-000094020000}"/>
    <cellStyle name="20 % - Akzent5 7 11" xfId="41802" xr:uid="{00000000-0005-0000-0000-000094020000}"/>
    <cellStyle name="20 % - Akzent5 7 2" xfId="1920" xr:uid="{00000000-0005-0000-0000-000095020000}"/>
    <cellStyle name="20 % - Akzent5 7 2 2" xfId="3060" xr:uid="{00000000-0005-0000-0000-000096020000}"/>
    <cellStyle name="20 % - Akzent5 7 2 2 2" xfId="6421" xr:uid="{00000000-0005-0000-0000-000096020000}"/>
    <cellStyle name="20 % - Akzent5 7 2 2 2 2" xfId="19872" xr:uid="{00000000-0005-0000-0000-000096020000}"/>
    <cellStyle name="20 % - Akzent5 7 2 2 2 3" xfId="33356" xr:uid="{00000000-0005-0000-0000-000096020000}"/>
    <cellStyle name="20 % - Akzent5 7 2 2 2 4" xfId="46847" xr:uid="{00000000-0005-0000-0000-000096020000}"/>
    <cellStyle name="20 % - Akzent5 7 2 2 3" xfId="9777" xr:uid="{00000000-0005-0000-0000-000096020000}"/>
    <cellStyle name="20 % - Akzent5 7 2 2 3 2" xfId="23228" xr:uid="{00000000-0005-0000-0000-000096020000}"/>
    <cellStyle name="20 % - Akzent5 7 2 2 3 3" xfId="36712" xr:uid="{00000000-0005-0000-0000-000096020000}"/>
    <cellStyle name="20 % - Akzent5 7 2 2 3 4" xfId="50203" xr:uid="{00000000-0005-0000-0000-000096020000}"/>
    <cellStyle name="20 % - Akzent5 7 2 2 4" xfId="13133" xr:uid="{00000000-0005-0000-0000-000096020000}"/>
    <cellStyle name="20 % - Akzent5 7 2 2 4 2" xfId="26584" xr:uid="{00000000-0005-0000-0000-000096020000}"/>
    <cellStyle name="20 % - Akzent5 7 2 2 4 3" xfId="40068" xr:uid="{00000000-0005-0000-0000-000096020000}"/>
    <cellStyle name="20 % - Akzent5 7 2 2 4 4" xfId="53559" xr:uid="{00000000-0005-0000-0000-000096020000}"/>
    <cellStyle name="20 % - Akzent5 7 2 2 5" xfId="16515" xr:uid="{00000000-0005-0000-0000-000096020000}"/>
    <cellStyle name="20 % - Akzent5 7 2 2 6" xfId="29999" xr:uid="{00000000-0005-0000-0000-000096020000}"/>
    <cellStyle name="20 % - Akzent5 7 2 2 7" xfId="43490" xr:uid="{00000000-0005-0000-0000-000096020000}"/>
    <cellStyle name="20 % - Akzent5 7 2 3" xfId="5294" xr:uid="{00000000-0005-0000-0000-000095020000}"/>
    <cellStyle name="20 % - Akzent5 7 2 3 2" xfId="18745" xr:uid="{00000000-0005-0000-0000-000095020000}"/>
    <cellStyle name="20 % - Akzent5 7 2 3 3" xfId="32229" xr:uid="{00000000-0005-0000-0000-000095020000}"/>
    <cellStyle name="20 % - Akzent5 7 2 3 4" xfId="45720" xr:uid="{00000000-0005-0000-0000-000095020000}"/>
    <cellStyle name="20 % - Akzent5 7 2 4" xfId="8650" xr:uid="{00000000-0005-0000-0000-000095020000}"/>
    <cellStyle name="20 % - Akzent5 7 2 4 2" xfId="22101" xr:uid="{00000000-0005-0000-0000-000095020000}"/>
    <cellStyle name="20 % - Akzent5 7 2 4 3" xfId="35585" xr:uid="{00000000-0005-0000-0000-000095020000}"/>
    <cellStyle name="20 % - Akzent5 7 2 4 4" xfId="49076" xr:uid="{00000000-0005-0000-0000-000095020000}"/>
    <cellStyle name="20 % - Akzent5 7 2 5" xfId="12006" xr:uid="{00000000-0005-0000-0000-000095020000}"/>
    <cellStyle name="20 % - Akzent5 7 2 5 2" xfId="25457" xr:uid="{00000000-0005-0000-0000-000095020000}"/>
    <cellStyle name="20 % - Akzent5 7 2 5 3" xfId="38941" xr:uid="{00000000-0005-0000-0000-000095020000}"/>
    <cellStyle name="20 % - Akzent5 7 2 5 4" xfId="52432" xr:uid="{00000000-0005-0000-0000-000095020000}"/>
    <cellStyle name="20 % - Akzent5 7 2 6" xfId="15388" xr:uid="{00000000-0005-0000-0000-000095020000}"/>
    <cellStyle name="20 % - Akzent5 7 2 7" xfId="28872" xr:uid="{00000000-0005-0000-0000-000095020000}"/>
    <cellStyle name="20 % - Akzent5 7 2 8" xfId="42363" xr:uid="{00000000-0005-0000-0000-000095020000}"/>
    <cellStyle name="20 % - Akzent5 7 3" xfId="2500" xr:uid="{00000000-0005-0000-0000-000097020000}"/>
    <cellStyle name="20 % - Akzent5 7 3 2" xfId="5861" xr:uid="{00000000-0005-0000-0000-000097020000}"/>
    <cellStyle name="20 % - Akzent5 7 3 2 2" xfId="19312" xr:uid="{00000000-0005-0000-0000-000097020000}"/>
    <cellStyle name="20 % - Akzent5 7 3 2 3" xfId="32796" xr:uid="{00000000-0005-0000-0000-000097020000}"/>
    <cellStyle name="20 % - Akzent5 7 3 2 4" xfId="46287" xr:uid="{00000000-0005-0000-0000-000097020000}"/>
    <cellStyle name="20 % - Akzent5 7 3 3" xfId="9217" xr:uid="{00000000-0005-0000-0000-000097020000}"/>
    <cellStyle name="20 % - Akzent5 7 3 3 2" xfId="22668" xr:uid="{00000000-0005-0000-0000-000097020000}"/>
    <cellStyle name="20 % - Akzent5 7 3 3 3" xfId="36152" xr:uid="{00000000-0005-0000-0000-000097020000}"/>
    <cellStyle name="20 % - Akzent5 7 3 3 4" xfId="49643" xr:uid="{00000000-0005-0000-0000-000097020000}"/>
    <cellStyle name="20 % - Akzent5 7 3 4" xfId="12573" xr:uid="{00000000-0005-0000-0000-000097020000}"/>
    <cellStyle name="20 % - Akzent5 7 3 4 2" xfId="26024" xr:uid="{00000000-0005-0000-0000-000097020000}"/>
    <cellStyle name="20 % - Akzent5 7 3 4 3" xfId="39508" xr:uid="{00000000-0005-0000-0000-000097020000}"/>
    <cellStyle name="20 % - Akzent5 7 3 4 4" xfId="52999" xr:uid="{00000000-0005-0000-0000-000097020000}"/>
    <cellStyle name="20 % - Akzent5 7 3 5" xfId="15955" xr:uid="{00000000-0005-0000-0000-000097020000}"/>
    <cellStyle name="20 % - Akzent5 7 3 6" xfId="29439" xr:uid="{00000000-0005-0000-0000-000097020000}"/>
    <cellStyle name="20 % - Akzent5 7 3 7" xfId="42930" xr:uid="{00000000-0005-0000-0000-000097020000}"/>
    <cellStyle name="20 % - Akzent5 7 4" xfId="3605" xr:uid="{00000000-0005-0000-0000-000098020000}"/>
    <cellStyle name="20 % - Akzent5 7 4 2" xfId="6966" xr:uid="{00000000-0005-0000-0000-000098020000}"/>
    <cellStyle name="20 % - Akzent5 7 4 2 2" xfId="20417" xr:uid="{00000000-0005-0000-0000-000098020000}"/>
    <cellStyle name="20 % - Akzent5 7 4 2 3" xfId="33901" xr:uid="{00000000-0005-0000-0000-000098020000}"/>
    <cellStyle name="20 % - Akzent5 7 4 2 4" xfId="47392" xr:uid="{00000000-0005-0000-0000-000098020000}"/>
    <cellStyle name="20 % - Akzent5 7 4 3" xfId="10322" xr:uid="{00000000-0005-0000-0000-000098020000}"/>
    <cellStyle name="20 % - Akzent5 7 4 3 2" xfId="23773" xr:uid="{00000000-0005-0000-0000-000098020000}"/>
    <cellStyle name="20 % - Akzent5 7 4 3 3" xfId="37257" xr:uid="{00000000-0005-0000-0000-000098020000}"/>
    <cellStyle name="20 % - Akzent5 7 4 3 4" xfId="50748" xr:uid="{00000000-0005-0000-0000-000098020000}"/>
    <cellStyle name="20 % - Akzent5 7 4 4" xfId="13678" xr:uid="{00000000-0005-0000-0000-000098020000}"/>
    <cellStyle name="20 % - Akzent5 7 4 4 2" xfId="27129" xr:uid="{00000000-0005-0000-0000-000098020000}"/>
    <cellStyle name="20 % - Akzent5 7 4 4 3" xfId="40613" xr:uid="{00000000-0005-0000-0000-000098020000}"/>
    <cellStyle name="20 % - Akzent5 7 4 4 4" xfId="54104" xr:uid="{00000000-0005-0000-0000-000098020000}"/>
    <cellStyle name="20 % - Akzent5 7 4 5" xfId="17060" xr:uid="{00000000-0005-0000-0000-000098020000}"/>
    <cellStyle name="20 % - Akzent5 7 4 6" xfId="30544" xr:uid="{00000000-0005-0000-0000-000098020000}"/>
    <cellStyle name="20 % - Akzent5 7 4 7" xfId="44035" xr:uid="{00000000-0005-0000-0000-000098020000}"/>
    <cellStyle name="20 % - Akzent5 7 5" xfId="4185" xr:uid="{00000000-0005-0000-0000-000099020000}"/>
    <cellStyle name="20 % - Akzent5 7 5 2" xfId="7542" xr:uid="{00000000-0005-0000-0000-000099020000}"/>
    <cellStyle name="20 % - Akzent5 7 5 2 2" xfId="20993" xr:uid="{00000000-0005-0000-0000-000099020000}"/>
    <cellStyle name="20 % - Akzent5 7 5 2 3" xfId="34477" xr:uid="{00000000-0005-0000-0000-000099020000}"/>
    <cellStyle name="20 % - Akzent5 7 5 2 4" xfId="47968" xr:uid="{00000000-0005-0000-0000-000099020000}"/>
    <cellStyle name="20 % - Akzent5 7 5 3" xfId="10898" xr:uid="{00000000-0005-0000-0000-000099020000}"/>
    <cellStyle name="20 % - Akzent5 7 5 3 2" xfId="24349" xr:uid="{00000000-0005-0000-0000-000099020000}"/>
    <cellStyle name="20 % - Akzent5 7 5 3 3" xfId="37833" xr:uid="{00000000-0005-0000-0000-000099020000}"/>
    <cellStyle name="20 % - Akzent5 7 5 3 4" xfId="51324" xr:uid="{00000000-0005-0000-0000-000099020000}"/>
    <cellStyle name="20 % - Akzent5 7 5 4" xfId="14254" xr:uid="{00000000-0005-0000-0000-000099020000}"/>
    <cellStyle name="20 % - Akzent5 7 5 4 2" xfId="27705" xr:uid="{00000000-0005-0000-0000-000099020000}"/>
    <cellStyle name="20 % - Akzent5 7 5 4 3" xfId="41189" xr:uid="{00000000-0005-0000-0000-000099020000}"/>
    <cellStyle name="20 % - Akzent5 7 5 4 4" xfId="54680" xr:uid="{00000000-0005-0000-0000-000099020000}"/>
    <cellStyle name="20 % - Akzent5 7 5 5" xfId="17636" xr:uid="{00000000-0005-0000-0000-000099020000}"/>
    <cellStyle name="20 % - Akzent5 7 5 6" xfId="31120" xr:uid="{00000000-0005-0000-0000-000099020000}"/>
    <cellStyle name="20 % - Akzent5 7 5 7" xfId="44611" xr:uid="{00000000-0005-0000-0000-000099020000}"/>
    <cellStyle name="20 % - Akzent5 7 6" xfId="4735" xr:uid="{00000000-0005-0000-0000-000094020000}"/>
    <cellStyle name="20 % - Akzent5 7 6 2" xfId="18186" xr:uid="{00000000-0005-0000-0000-000094020000}"/>
    <cellStyle name="20 % - Akzent5 7 6 3" xfId="31670" xr:uid="{00000000-0005-0000-0000-000094020000}"/>
    <cellStyle name="20 % - Akzent5 7 6 4" xfId="45161" xr:uid="{00000000-0005-0000-0000-000094020000}"/>
    <cellStyle name="20 % - Akzent5 7 7" xfId="8091" xr:uid="{00000000-0005-0000-0000-000094020000}"/>
    <cellStyle name="20 % - Akzent5 7 7 2" xfId="21542" xr:uid="{00000000-0005-0000-0000-000094020000}"/>
    <cellStyle name="20 % - Akzent5 7 7 3" xfId="35026" xr:uid="{00000000-0005-0000-0000-000094020000}"/>
    <cellStyle name="20 % - Akzent5 7 7 4" xfId="48517" xr:uid="{00000000-0005-0000-0000-000094020000}"/>
    <cellStyle name="20 % - Akzent5 7 8" xfId="11447" xr:uid="{00000000-0005-0000-0000-000094020000}"/>
    <cellStyle name="20 % - Akzent5 7 8 2" xfId="24898" xr:uid="{00000000-0005-0000-0000-000094020000}"/>
    <cellStyle name="20 % - Akzent5 7 8 3" xfId="38382" xr:uid="{00000000-0005-0000-0000-000094020000}"/>
    <cellStyle name="20 % - Akzent5 7 8 4" xfId="51873" xr:uid="{00000000-0005-0000-0000-000094020000}"/>
    <cellStyle name="20 % - Akzent5 7 9" xfId="14828" xr:uid="{00000000-0005-0000-0000-000094020000}"/>
    <cellStyle name="20 % - Akzent5 8" xfId="1583" xr:uid="{00000000-0005-0000-0000-00009A020000}"/>
    <cellStyle name="20 % - Akzent5 8 10" xfId="28552" xr:uid="{00000000-0005-0000-0000-00009A020000}"/>
    <cellStyle name="20 % - Akzent5 8 11" xfId="42043" xr:uid="{00000000-0005-0000-0000-00009A020000}"/>
    <cellStyle name="20 % - Akzent5 8 2" xfId="2160" xr:uid="{00000000-0005-0000-0000-00009B020000}"/>
    <cellStyle name="20 % - Akzent5 8 2 2" xfId="3301" xr:uid="{00000000-0005-0000-0000-00009C020000}"/>
    <cellStyle name="20 % - Akzent5 8 2 2 2" xfId="6662" xr:uid="{00000000-0005-0000-0000-00009C020000}"/>
    <cellStyle name="20 % - Akzent5 8 2 2 2 2" xfId="20113" xr:uid="{00000000-0005-0000-0000-00009C020000}"/>
    <cellStyle name="20 % - Akzent5 8 2 2 2 3" xfId="33597" xr:uid="{00000000-0005-0000-0000-00009C020000}"/>
    <cellStyle name="20 % - Akzent5 8 2 2 2 4" xfId="47088" xr:uid="{00000000-0005-0000-0000-00009C020000}"/>
    <cellStyle name="20 % - Akzent5 8 2 2 3" xfId="10018" xr:uid="{00000000-0005-0000-0000-00009C020000}"/>
    <cellStyle name="20 % - Akzent5 8 2 2 3 2" xfId="23469" xr:uid="{00000000-0005-0000-0000-00009C020000}"/>
    <cellStyle name="20 % - Akzent5 8 2 2 3 3" xfId="36953" xr:uid="{00000000-0005-0000-0000-00009C020000}"/>
    <cellStyle name="20 % - Akzent5 8 2 2 3 4" xfId="50444" xr:uid="{00000000-0005-0000-0000-00009C020000}"/>
    <cellStyle name="20 % - Akzent5 8 2 2 4" xfId="13374" xr:uid="{00000000-0005-0000-0000-00009C020000}"/>
    <cellStyle name="20 % - Akzent5 8 2 2 4 2" xfId="26825" xr:uid="{00000000-0005-0000-0000-00009C020000}"/>
    <cellStyle name="20 % - Akzent5 8 2 2 4 3" xfId="40309" xr:uid="{00000000-0005-0000-0000-00009C020000}"/>
    <cellStyle name="20 % - Akzent5 8 2 2 4 4" xfId="53800" xr:uid="{00000000-0005-0000-0000-00009C020000}"/>
    <cellStyle name="20 % - Akzent5 8 2 2 5" xfId="16756" xr:uid="{00000000-0005-0000-0000-00009C020000}"/>
    <cellStyle name="20 % - Akzent5 8 2 2 6" xfId="30240" xr:uid="{00000000-0005-0000-0000-00009C020000}"/>
    <cellStyle name="20 % - Akzent5 8 2 2 7" xfId="43731" xr:uid="{00000000-0005-0000-0000-00009C020000}"/>
    <cellStyle name="20 % - Akzent5 8 2 3" xfId="5535" xr:uid="{00000000-0005-0000-0000-00009B020000}"/>
    <cellStyle name="20 % - Akzent5 8 2 3 2" xfId="18986" xr:uid="{00000000-0005-0000-0000-00009B020000}"/>
    <cellStyle name="20 % - Akzent5 8 2 3 3" xfId="32470" xr:uid="{00000000-0005-0000-0000-00009B020000}"/>
    <cellStyle name="20 % - Akzent5 8 2 3 4" xfId="45961" xr:uid="{00000000-0005-0000-0000-00009B020000}"/>
    <cellStyle name="20 % - Akzent5 8 2 4" xfId="8891" xr:uid="{00000000-0005-0000-0000-00009B020000}"/>
    <cellStyle name="20 % - Akzent5 8 2 4 2" xfId="22342" xr:uid="{00000000-0005-0000-0000-00009B020000}"/>
    <cellStyle name="20 % - Akzent5 8 2 4 3" xfId="35826" xr:uid="{00000000-0005-0000-0000-00009B020000}"/>
    <cellStyle name="20 % - Akzent5 8 2 4 4" xfId="49317" xr:uid="{00000000-0005-0000-0000-00009B020000}"/>
    <cellStyle name="20 % - Akzent5 8 2 5" xfId="12247" xr:uid="{00000000-0005-0000-0000-00009B020000}"/>
    <cellStyle name="20 % - Akzent5 8 2 5 2" xfId="25698" xr:uid="{00000000-0005-0000-0000-00009B020000}"/>
    <cellStyle name="20 % - Akzent5 8 2 5 3" xfId="39182" xr:uid="{00000000-0005-0000-0000-00009B020000}"/>
    <cellStyle name="20 % - Akzent5 8 2 5 4" xfId="52673" xr:uid="{00000000-0005-0000-0000-00009B020000}"/>
    <cellStyle name="20 % - Akzent5 8 2 6" xfId="15629" xr:uid="{00000000-0005-0000-0000-00009B020000}"/>
    <cellStyle name="20 % - Akzent5 8 2 7" xfId="29113" xr:uid="{00000000-0005-0000-0000-00009B020000}"/>
    <cellStyle name="20 % - Akzent5 8 2 8" xfId="42604" xr:uid="{00000000-0005-0000-0000-00009B020000}"/>
    <cellStyle name="20 % - Akzent5 8 3" xfId="2741" xr:uid="{00000000-0005-0000-0000-00009D020000}"/>
    <cellStyle name="20 % - Akzent5 8 3 2" xfId="6102" xr:uid="{00000000-0005-0000-0000-00009D020000}"/>
    <cellStyle name="20 % - Akzent5 8 3 2 2" xfId="19553" xr:uid="{00000000-0005-0000-0000-00009D020000}"/>
    <cellStyle name="20 % - Akzent5 8 3 2 3" xfId="33037" xr:uid="{00000000-0005-0000-0000-00009D020000}"/>
    <cellStyle name="20 % - Akzent5 8 3 2 4" xfId="46528" xr:uid="{00000000-0005-0000-0000-00009D020000}"/>
    <cellStyle name="20 % - Akzent5 8 3 3" xfId="9458" xr:uid="{00000000-0005-0000-0000-00009D020000}"/>
    <cellStyle name="20 % - Akzent5 8 3 3 2" xfId="22909" xr:uid="{00000000-0005-0000-0000-00009D020000}"/>
    <cellStyle name="20 % - Akzent5 8 3 3 3" xfId="36393" xr:uid="{00000000-0005-0000-0000-00009D020000}"/>
    <cellStyle name="20 % - Akzent5 8 3 3 4" xfId="49884" xr:uid="{00000000-0005-0000-0000-00009D020000}"/>
    <cellStyle name="20 % - Akzent5 8 3 4" xfId="12814" xr:uid="{00000000-0005-0000-0000-00009D020000}"/>
    <cellStyle name="20 % - Akzent5 8 3 4 2" xfId="26265" xr:uid="{00000000-0005-0000-0000-00009D020000}"/>
    <cellStyle name="20 % - Akzent5 8 3 4 3" xfId="39749" xr:uid="{00000000-0005-0000-0000-00009D020000}"/>
    <cellStyle name="20 % - Akzent5 8 3 4 4" xfId="53240" xr:uid="{00000000-0005-0000-0000-00009D020000}"/>
    <cellStyle name="20 % - Akzent5 8 3 5" xfId="16196" xr:uid="{00000000-0005-0000-0000-00009D020000}"/>
    <cellStyle name="20 % - Akzent5 8 3 6" xfId="29680" xr:uid="{00000000-0005-0000-0000-00009D020000}"/>
    <cellStyle name="20 % - Akzent5 8 3 7" xfId="43171" xr:uid="{00000000-0005-0000-0000-00009D020000}"/>
    <cellStyle name="20 % - Akzent5 8 4" xfId="3846" xr:uid="{00000000-0005-0000-0000-00009E020000}"/>
    <cellStyle name="20 % - Akzent5 8 4 2" xfId="7207" xr:uid="{00000000-0005-0000-0000-00009E020000}"/>
    <cellStyle name="20 % - Akzent5 8 4 2 2" xfId="20658" xr:uid="{00000000-0005-0000-0000-00009E020000}"/>
    <cellStyle name="20 % - Akzent5 8 4 2 3" xfId="34142" xr:uid="{00000000-0005-0000-0000-00009E020000}"/>
    <cellStyle name="20 % - Akzent5 8 4 2 4" xfId="47633" xr:uid="{00000000-0005-0000-0000-00009E020000}"/>
    <cellStyle name="20 % - Akzent5 8 4 3" xfId="10563" xr:uid="{00000000-0005-0000-0000-00009E020000}"/>
    <cellStyle name="20 % - Akzent5 8 4 3 2" xfId="24014" xr:uid="{00000000-0005-0000-0000-00009E020000}"/>
    <cellStyle name="20 % - Akzent5 8 4 3 3" xfId="37498" xr:uid="{00000000-0005-0000-0000-00009E020000}"/>
    <cellStyle name="20 % - Akzent5 8 4 3 4" xfId="50989" xr:uid="{00000000-0005-0000-0000-00009E020000}"/>
    <cellStyle name="20 % - Akzent5 8 4 4" xfId="13919" xr:uid="{00000000-0005-0000-0000-00009E020000}"/>
    <cellStyle name="20 % - Akzent5 8 4 4 2" xfId="27370" xr:uid="{00000000-0005-0000-0000-00009E020000}"/>
    <cellStyle name="20 % - Akzent5 8 4 4 3" xfId="40854" xr:uid="{00000000-0005-0000-0000-00009E020000}"/>
    <cellStyle name="20 % - Akzent5 8 4 4 4" xfId="54345" xr:uid="{00000000-0005-0000-0000-00009E020000}"/>
    <cellStyle name="20 % - Akzent5 8 4 5" xfId="17301" xr:uid="{00000000-0005-0000-0000-00009E020000}"/>
    <cellStyle name="20 % - Akzent5 8 4 6" xfId="30785" xr:uid="{00000000-0005-0000-0000-00009E020000}"/>
    <cellStyle name="20 % - Akzent5 8 4 7" xfId="44276" xr:uid="{00000000-0005-0000-0000-00009E020000}"/>
    <cellStyle name="20 % - Akzent5 8 5" xfId="4426" xr:uid="{00000000-0005-0000-0000-00009F020000}"/>
    <cellStyle name="20 % - Akzent5 8 5 2" xfId="7783" xr:uid="{00000000-0005-0000-0000-00009F020000}"/>
    <cellStyle name="20 % - Akzent5 8 5 2 2" xfId="21234" xr:uid="{00000000-0005-0000-0000-00009F020000}"/>
    <cellStyle name="20 % - Akzent5 8 5 2 3" xfId="34718" xr:uid="{00000000-0005-0000-0000-00009F020000}"/>
    <cellStyle name="20 % - Akzent5 8 5 2 4" xfId="48209" xr:uid="{00000000-0005-0000-0000-00009F020000}"/>
    <cellStyle name="20 % - Akzent5 8 5 3" xfId="11139" xr:uid="{00000000-0005-0000-0000-00009F020000}"/>
    <cellStyle name="20 % - Akzent5 8 5 3 2" xfId="24590" xr:uid="{00000000-0005-0000-0000-00009F020000}"/>
    <cellStyle name="20 % - Akzent5 8 5 3 3" xfId="38074" xr:uid="{00000000-0005-0000-0000-00009F020000}"/>
    <cellStyle name="20 % - Akzent5 8 5 3 4" xfId="51565" xr:uid="{00000000-0005-0000-0000-00009F020000}"/>
    <cellStyle name="20 % - Akzent5 8 5 4" xfId="14495" xr:uid="{00000000-0005-0000-0000-00009F020000}"/>
    <cellStyle name="20 % - Akzent5 8 5 4 2" xfId="27946" xr:uid="{00000000-0005-0000-0000-00009F020000}"/>
    <cellStyle name="20 % - Akzent5 8 5 4 3" xfId="41430" xr:uid="{00000000-0005-0000-0000-00009F020000}"/>
    <cellStyle name="20 % - Akzent5 8 5 4 4" xfId="54921" xr:uid="{00000000-0005-0000-0000-00009F020000}"/>
    <cellStyle name="20 % - Akzent5 8 5 5" xfId="17877" xr:uid="{00000000-0005-0000-0000-00009F020000}"/>
    <cellStyle name="20 % - Akzent5 8 5 6" xfId="31361" xr:uid="{00000000-0005-0000-0000-00009F020000}"/>
    <cellStyle name="20 % - Akzent5 8 5 7" xfId="44852" xr:uid="{00000000-0005-0000-0000-00009F020000}"/>
    <cellStyle name="20 % - Akzent5 8 6" xfId="4976" xr:uid="{00000000-0005-0000-0000-00009A020000}"/>
    <cellStyle name="20 % - Akzent5 8 6 2" xfId="18427" xr:uid="{00000000-0005-0000-0000-00009A020000}"/>
    <cellStyle name="20 % - Akzent5 8 6 3" xfId="31911" xr:uid="{00000000-0005-0000-0000-00009A020000}"/>
    <cellStyle name="20 % - Akzent5 8 6 4" xfId="45402" xr:uid="{00000000-0005-0000-0000-00009A020000}"/>
    <cellStyle name="20 % - Akzent5 8 7" xfId="8332" xr:uid="{00000000-0005-0000-0000-00009A020000}"/>
    <cellStyle name="20 % - Akzent5 8 7 2" xfId="21783" xr:uid="{00000000-0005-0000-0000-00009A020000}"/>
    <cellStyle name="20 % - Akzent5 8 7 3" xfId="35267" xr:uid="{00000000-0005-0000-0000-00009A020000}"/>
    <cellStyle name="20 % - Akzent5 8 7 4" xfId="48758" xr:uid="{00000000-0005-0000-0000-00009A020000}"/>
    <cellStyle name="20 % - Akzent5 8 8" xfId="11688" xr:uid="{00000000-0005-0000-0000-00009A020000}"/>
    <cellStyle name="20 % - Akzent5 8 8 2" xfId="25139" xr:uid="{00000000-0005-0000-0000-00009A020000}"/>
    <cellStyle name="20 % - Akzent5 8 8 3" xfId="38623" xr:uid="{00000000-0005-0000-0000-00009A020000}"/>
    <cellStyle name="20 % - Akzent5 8 8 4" xfId="52114" xr:uid="{00000000-0005-0000-0000-00009A020000}"/>
    <cellStyle name="20 % - Akzent5 8 9" xfId="15069" xr:uid="{00000000-0005-0000-0000-00009A020000}"/>
    <cellStyle name="20 % - Akzent5 9" xfId="1621" xr:uid="{00000000-0005-0000-0000-0000A0020000}"/>
    <cellStyle name="20 % - Akzent5 9 2" xfId="2175" xr:uid="{00000000-0005-0000-0000-0000A1020000}"/>
    <cellStyle name="20 % - Akzent5 9 2 2" xfId="3316" xr:uid="{00000000-0005-0000-0000-0000A2020000}"/>
    <cellStyle name="20 % - Akzent5 9 2 2 2" xfId="6677" xr:uid="{00000000-0005-0000-0000-0000A2020000}"/>
    <cellStyle name="20 % - Akzent5 9 2 2 2 2" xfId="20128" xr:uid="{00000000-0005-0000-0000-0000A2020000}"/>
    <cellStyle name="20 % - Akzent5 9 2 2 2 3" xfId="33612" xr:uid="{00000000-0005-0000-0000-0000A2020000}"/>
    <cellStyle name="20 % - Akzent5 9 2 2 2 4" xfId="47103" xr:uid="{00000000-0005-0000-0000-0000A2020000}"/>
    <cellStyle name="20 % - Akzent5 9 2 2 3" xfId="10033" xr:uid="{00000000-0005-0000-0000-0000A2020000}"/>
    <cellStyle name="20 % - Akzent5 9 2 2 3 2" xfId="23484" xr:uid="{00000000-0005-0000-0000-0000A2020000}"/>
    <cellStyle name="20 % - Akzent5 9 2 2 3 3" xfId="36968" xr:uid="{00000000-0005-0000-0000-0000A2020000}"/>
    <cellStyle name="20 % - Akzent5 9 2 2 3 4" xfId="50459" xr:uid="{00000000-0005-0000-0000-0000A2020000}"/>
    <cellStyle name="20 % - Akzent5 9 2 2 4" xfId="13389" xr:uid="{00000000-0005-0000-0000-0000A2020000}"/>
    <cellStyle name="20 % - Akzent5 9 2 2 4 2" xfId="26840" xr:uid="{00000000-0005-0000-0000-0000A2020000}"/>
    <cellStyle name="20 % - Akzent5 9 2 2 4 3" xfId="40324" xr:uid="{00000000-0005-0000-0000-0000A2020000}"/>
    <cellStyle name="20 % - Akzent5 9 2 2 4 4" xfId="53815" xr:uid="{00000000-0005-0000-0000-0000A2020000}"/>
    <cellStyle name="20 % - Akzent5 9 2 2 5" xfId="16771" xr:uid="{00000000-0005-0000-0000-0000A2020000}"/>
    <cellStyle name="20 % - Akzent5 9 2 2 6" xfId="30255" xr:uid="{00000000-0005-0000-0000-0000A2020000}"/>
    <cellStyle name="20 % - Akzent5 9 2 2 7" xfId="43746" xr:uid="{00000000-0005-0000-0000-0000A2020000}"/>
    <cellStyle name="20 % - Akzent5 9 2 3" xfId="5550" xr:uid="{00000000-0005-0000-0000-0000A1020000}"/>
    <cellStyle name="20 % - Akzent5 9 2 3 2" xfId="19001" xr:uid="{00000000-0005-0000-0000-0000A1020000}"/>
    <cellStyle name="20 % - Akzent5 9 2 3 3" xfId="32485" xr:uid="{00000000-0005-0000-0000-0000A1020000}"/>
    <cellStyle name="20 % - Akzent5 9 2 3 4" xfId="45976" xr:uid="{00000000-0005-0000-0000-0000A1020000}"/>
    <cellStyle name="20 % - Akzent5 9 2 4" xfId="8906" xr:uid="{00000000-0005-0000-0000-0000A1020000}"/>
    <cellStyle name="20 % - Akzent5 9 2 4 2" xfId="22357" xr:uid="{00000000-0005-0000-0000-0000A1020000}"/>
    <cellStyle name="20 % - Akzent5 9 2 4 3" xfId="35841" xr:uid="{00000000-0005-0000-0000-0000A1020000}"/>
    <cellStyle name="20 % - Akzent5 9 2 4 4" xfId="49332" xr:uid="{00000000-0005-0000-0000-0000A1020000}"/>
    <cellStyle name="20 % - Akzent5 9 2 5" xfId="12262" xr:uid="{00000000-0005-0000-0000-0000A1020000}"/>
    <cellStyle name="20 % - Akzent5 9 2 5 2" xfId="25713" xr:uid="{00000000-0005-0000-0000-0000A1020000}"/>
    <cellStyle name="20 % - Akzent5 9 2 5 3" xfId="39197" xr:uid="{00000000-0005-0000-0000-0000A1020000}"/>
    <cellStyle name="20 % - Akzent5 9 2 5 4" xfId="52688" xr:uid="{00000000-0005-0000-0000-0000A1020000}"/>
    <cellStyle name="20 % - Akzent5 9 2 6" xfId="15644" xr:uid="{00000000-0005-0000-0000-0000A1020000}"/>
    <cellStyle name="20 % - Akzent5 9 2 7" xfId="29128" xr:uid="{00000000-0005-0000-0000-0000A1020000}"/>
    <cellStyle name="20 % - Akzent5 9 2 8" xfId="42619" xr:uid="{00000000-0005-0000-0000-0000A1020000}"/>
    <cellStyle name="20 % - Akzent5 9 3" xfId="2757" xr:uid="{00000000-0005-0000-0000-0000A3020000}"/>
    <cellStyle name="20 % - Akzent5 9 3 2" xfId="6118" xr:uid="{00000000-0005-0000-0000-0000A3020000}"/>
    <cellStyle name="20 % - Akzent5 9 3 2 2" xfId="19569" xr:uid="{00000000-0005-0000-0000-0000A3020000}"/>
    <cellStyle name="20 % - Akzent5 9 3 2 3" xfId="33053" xr:uid="{00000000-0005-0000-0000-0000A3020000}"/>
    <cellStyle name="20 % - Akzent5 9 3 2 4" xfId="46544" xr:uid="{00000000-0005-0000-0000-0000A3020000}"/>
    <cellStyle name="20 % - Akzent5 9 3 3" xfId="9474" xr:uid="{00000000-0005-0000-0000-0000A3020000}"/>
    <cellStyle name="20 % - Akzent5 9 3 3 2" xfId="22925" xr:uid="{00000000-0005-0000-0000-0000A3020000}"/>
    <cellStyle name="20 % - Akzent5 9 3 3 3" xfId="36409" xr:uid="{00000000-0005-0000-0000-0000A3020000}"/>
    <cellStyle name="20 % - Akzent5 9 3 3 4" xfId="49900" xr:uid="{00000000-0005-0000-0000-0000A3020000}"/>
    <cellStyle name="20 % - Akzent5 9 3 4" xfId="12830" xr:uid="{00000000-0005-0000-0000-0000A3020000}"/>
    <cellStyle name="20 % - Akzent5 9 3 4 2" xfId="26281" xr:uid="{00000000-0005-0000-0000-0000A3020000}"/>
    <cellStyle name="20 % - Akzent5 9 3 4 3" xfId="39765" xr:uid="{00000000-0005-0000-0000-0000A3020000}"/>
    <cellStyle name="20 % - Akzent5 9 3 4 4" xfId="53256" xr:uid="{00000000-0005-0000-0000-0000A3020000}"/>
    <cellStyle name="20 % - Akzent5 9 3 5" xfId="16212" xr:uid="{00000000-0005-0000-0000-0000A3020000}"/>
    <cellStyle name="20 % - Akzent5 9 3 6" xfId="29696" xr:uid="{00000000-0005-0000-0000-0000A3020000}"/>
    <cellStyle name="20 % - Akzent5 9 3 7" xfId="43187" xr:uid="{00000000-0005-0000-0000-0000A3020000}"/>
    <cellStyle name="20 % - Akzent5 9 4" xfId="4991" xr:uid="{00000000-0005-0000-0000-0000A0020000}"/>
    <cellStyle name="20 % - Akzent5 9 4 2" xfId="18442" xr:uid="{00000000-0005-0000-0000-0000A0020000}"/>
    <cellStyle name="20 % - Akzent5 9 4 3" xfId="31926" xr:uid="{00000000-0005-0000-0000-0000A0020000}"/>
    <cellStyle name="20 % - Akzent5 9 4 4" xfId="45417" xr:uid="{00000000-0005-0000-0000-0000A0020000}"/>
    <cellStyle name="20 % - Akzent5 9 5" xfId="8347" xr:uid="{00000000-0005-0000-0000-0000A0020000}"/>
    <cellStyle name="20 % - Akzent5 9 5 2" xfId="21798" xr:uid="{00000000-0005-0000-0000-0000A0020000}"/>
    <cellStyle name="20 % - Akzent5 9 5 3" xfId="35282" xr:uid="{00000000-0005-0000-0000-0000A0020000}"/>
    <cellStyle name="20 % - Akzent5 9 5 4" xfId="48773" xr:uid="{00000000-0005-0000-0000-0000A0020000}"/>
    <cellStyle name="20 % - Akzent5 9 6" xfId="11703" xr:uid="{00000000-0005-0000-0000-0000A0020000}"/>
    <cellStyle name="20 % - Akzent5 9 6 2" xfId="25154" xr:uid="{00000000-0005-0000-0000-0000A0020000}"/>
    <cellStyle name="20 % - Akzent5 9 6 3" xfId="38638" xr:uid="{00000000-0005-0000-0000-0000A0020000}"/>
    <cellStyle name="20 % - Akzent5 9 6 4" xfId="52129" xr:uid="{00000000-0005-0000-0000-0000A0020000}"/>
    <cellStyle name="20 % - Akzent5 9 7" xfId="15085" xr:uid="{00000000-0005-0000-0000-0000A0020000}"/>
    <cellStyle name="20 % - Akzent5 9 8" xfId="28569" xr:uid="{00000000-0005-0000-0000-0000A0020000}"/>
    <cellStyle name="20 % - Akzent5 9 9" xfId="42060" xr:uid="{00000000-0005-0000-0000-0000A0020000}"/>
    <cellStyle name="20 % - Akzent6" xfId="275" builtinId="50" customBuiltin="1"/>
    <cellStyle name="20 % - Akzent6 10" xfId="1654" xr:uid="{00000000-0005-0000-0000-0000A5020000}"/>
    <cellStyle name="20 % - Akzent6 10 2" xfId="2790" xr:uid="{00000000-0005-0000-0000-0000A6020000}"/>
    <cellStyle name="20 % - Akzent6 10 2 2" xfId="6151" xr:uid="{00000000-0005-0000-0000-0000A6020000}"/>
    <cellStyle name="20 % - Akzent6 10 2 2 2" xfId="19602" xr:uid="{00000000-0005-0000-0000-0000A6020000}"/>
    <cellStyle name="20 % - Akzent6 10 2 2 3" xfId="33086" xr:uid="{00000000-0005-0000-0000-0000A6020000}"/>
    <cellStyle name="20 % - Akzent6 10 2 2 4" xfId="46577" xr:uid="{00000000-0005-0000-0000-0000A6020000}"/>
    <cellStyle name="20 % - Akzent6 10 2 3" xfId="9507" xr:uid="{00000000-0005-0000-0000-0000A6020000}"/>
    <cellStyle name="20 % - Akzent6 10 2 3 2" xfId="22958" xr:uid="{00000000-0005-0000-0000-0000A6020000}"/>
    <cellStyle name="20 % - Akzent6 10 2 3 3" xfId="36442" xr:uid="{00000000-0005-0000-0000-0000A6020000}"/>
    <cellStyle name="20 % - Akzent6 10 2 3 4" xfId="49933" xr:uid="{00000000-0005-0000-0000-0000A6020000}"/>
    <cellStyle name="20 % - Akzent6 10 2 4" xfId="12863" xr:uid="{00000000-0005-0000-0000-0000A6020000}"/>
    <cellStyle name="20 % - Akzent6 10 2 4 2" xfId="26314" xr:uid="{00000000-0005-0000-0000-0000A6020000}"/>
    <cellStyle name="20 % - Akzent6 10 2 4 3" xfId="39798" xr:uid="{00000000-0005-0000-0000-0000A6020000}"/>
    <cellStyle name="20 % - Akzent6 10 2 4 4" xfId="53289" xr:uid="{00000000-0005-0000-0000-0000A6020000}"/>
    <cellStyle name="20 % - Akzent6 10 2 5" xfId="16245" xr:uid="{00000000-0005-0000-0000-0000A6020000}"/>
    <cellStyle name="20 % - Akzent6 10 2 6" xfId="29729" xr:uid="{00000000-0005-0000-0000-0000A6020000}"/>
    <cellStyle name="20 % - Akzent6 10 2 7" xfId="43220" xr:uid="{00000000-0005-0000-0000-0000A6020000}"/>
    <cellStyle name="20 % - Akzent6 10 3" xfId="5024" xr:uid="{00000000-0005-0000-0000-0000A5020000}"/>
    <cellStyle name="20 % - Akzent6 10 3 2" xfId="18475" xr:uid="{00000000-0005-0000-0000-0000A5020000}"/>
    <cellStyle name="20 % - Akzent6 10 3 3" xfId="31959" xr:uid="{00000000-0005-0000-0000-0000A5020000}"/>
    <cellStyle name="20 % - Akzent6 10 3 4" xfId="45450" xr:uid="{00000000-0005-0000-0000-0000A5020000}"/>
    <cellStyle name="20 % - Akzent6 10 4" xfId="8380" xr:uid="{00000000-0005-0000-0000-0000A5020000}"/>
    <cellStyle name="20 % - Akzent6 10 4 2" xfId="21831" xr:uid="{00000000-0005-0000-0000-0000A5020000}"/>
    <cellStyle name="20 % - Akzent6 10 4 3" xfId="35315" xr:uid="{00000000-0005-0000-0000-0000A5020000}"/>
    <cellStyle name="20 % - Akzent6 10 4 4" xfId="48806" xr:uid="{00000000-0005-0000-0000-0000A5020000}"/>
    <cellStyle name="20 % - Akzent6 10 5" xfId="11736" xr:uid="{00000000-0005-0000-0000-0000A5020000}"/>
    <cellStyle name="20 % - Akzent6 10 5 2" xfId="25187" xr:uid="{00000000-0005-0000-0000-0000A5020000}"/>
    <cellStyle name="20 % - Akzent6 10 5 3" xfId="38671" xr:uid="{00000000-0005-0000-0000-0000A5020000}"/>
    <cellStyle name="20 % - Akzent6 10 5 4" xfId="52162" xr:uid="{00000000-0005-0000-0000-0000A5020000}"/>
    <cellStyle name="20 % - Akzent6 10 6" xfId="15118" xr:uid="{00000000-0005-0000-0000-0000A5020000}"/>
    <cellStyle name="20 % - Akzent6 10 7" xfId="28602" xr:uid="{00000000-0005-0000-0000-0000A5020000}"/>
    <cellStyle name="20 % - Akzent6 10 8" xfId="42093" xr:uid="{00000000-0005-0000-0000-0000A5020000}"/>
    <cellStyle name="20 % - Akzent6 11" xfId="2213" xr:uid="{00000000-0005-0000-0000-0000A7020000}"/>
    <cellStyle name="20 % - Akzent6 11 2" xfId="5588" xr:uid="{00000000-0005-0000-0000-0000A7020000}"/>
    <cellStyle name="20 % - Akzent6 11 2 2" xfId="19039" xr:uid="{00000000-0005-0000-0000-0000A7020000}"/>
    <cellStyle name="20 % - Akzent6 11 2 3" xfId="32523" xr:uid="{00000000-0005-0000-0000-0000A7020000}"/>
    <cellStyle name="20 % - Akzent6 11 2 4" xfId="46014" xr:uid="{00000000-0005-0000-0000-0000A7020000}"/>
    <cellStyle name="20 % - Akzent6 11 3" xfId="8944" xr:uid="{00000000-0005-0000-0000-0000A7020000}"/>
    <cellStyle name="20 % - Akzent6 11 3 2" xfId="22395" xr:uid="{00000000-0005-0000-0000-0000A7020000}"/>
    <cellStyle name="20 % - Akzent6 11 3 3" xfId="35879" xr:uid="{00000000-0005-0000-0000-0000A7020000}"/>
    <cellStyle name="20 % - Akzent6 11 3 4" xfId="49370" xr:uid="{00000000-0005-0000-0000-0000A7020000}"/>
    <cellStyle name="20 % - Akzent6 11 4" xfId="12300" xr:uid="{00000000-0005-0000-0000-0000A7020000}"/>
    <cellStyle name="20 % - Akzent6 11 4 2" xfId="25751" xr:uid="{00000000-0005-0000-0000-0000A7020000}"/>
    <cellStyle name="20 % - Akzent6 11 4 3" xfId="39235" xr:uid="{00000000-0005-0000-0000-0000A7020000}"/>
    <cellStyle name="20 % - Akzent6 11 4 4" xfId="52726" xr:uid="{00000000-0005-0000-0000-0000A7020000}"/>
    <cellStyle name="20 % - Akzent6 11 5" xfId="15682" xr:uid="{00000000-0005-0000-0000-0000A7020000}"/>
    <cellStyle name="20 % - Akzent6 11 6" xfId="29166" xr:uid="{00000000-0005-0000-0000-0000A7020000}"/>
    <cellStyle name="20 % - Akzent6 11 7" xfId="42657" xr:uid="{00000000-0005-0000-0000-0000A7020000}"/>
    <cellStyle name="20 % - Akzent6 12" xfId="3354" xr:uid="{00000000-0005-0000-0000-0000A8020000}"/>
    <cellStyle name="20 % - Akzent6 12 2" xfId="6715" xr:uid="{00000000-0005-0000-0000-0000A8020000}"/>
    <cellStyle name="20 % - Akzent6 12 2 2" xfId="20166" xr:uid="{00000000-0005-0000-0000-0000A8020000}"/>
    <cellStyle name="20 % - Akzent6 12 2 3" xfId="33650" xr:uid="{00000000-0005-0000-0000-0000A8020000}"/>
    <cellStyle name="20 % - Akzent6 12 2 4" xfId="47141" xr:uid="{00000000-0005-0000-0000-0000A8020000}"/>
    <cellStyle name="20 % - Akzent6 12 3" xfId="10071" xr:uid="{00000000-0005-0000-0000-0000A8020000}"/>
    <cellStyle name="20 % - Akzent6 12 3 2" xfId="23522" xr:uid="{00000000-0005-0000-0000-0000A8020000}"/>
    <cellStyle name="20 % - Akzent6 12 3 3" xfId="37006" xr:uid="{00000000-0005-0000-0000-0000A8020000}"/>
    <cellStyle name="20 % - Akzent6 12 3 4" xfId="50497" xr:uid="{00000000-0005-0000-0000-0000A8020000}"/>
    <cellStyle name="20 % - Akzent6 12 4" xfId="13427" xr:uid="{00000000-0005-0000-0000-0000A8020000}"/>
    <cellStyle name="20 % - Akzent6 12 4 2" xfId="26878" xr:uid="{00000000-0005-0000-0000-0000A8020000}"/>
    <cellStyle name="20 % - Akzent6 12 4 3" xfId="40362" xr:uid="{00000000-0005-0000-0000-0000A8020000}"/>
    <cellStyle name="20 % - Akzent6 12 4 4" xfId="53853" xr:uid="{00000000-0005-0000-0000-0000A8020000}"/>
    <cellStyle name="20 % - Akzent6 12 5" xfId="16809" xr:uid="{00000000-0005-0000-0000-0000A8020000}"/>
    <cellStyle name="20 % - Akzent6 12 6" xfId="30293" xr:uid="{00000000-0005-0000-0000-0000A8020000}"/>
    <cellStyle name="20 % - Akzent6 12 7" xfId="43784" xr:uid="{00000000-0005-0000-0000-0000A8020000}"/>
    <cellStyle name="20 % - Akzent6 13" xfId="3870" xr:uid="{00000000-0005-0000-0000-0000A9020000}"/>
    <cellStyle name="20 % - Akzent6 13 2" xfId="7231" xr:uid="{00000000-0005-0000-0000-0000A9020000}"/>
    <cellStyle name="20 % - Akzent6 13 2 2" xfId="20682" xr:uid="{00000000-0005-0000-0000-0000A9020000}"/>
    <cellStyle name="20 % - Akzent6 13 2 3" xfId="34166" xr:uid="{00000000-0005-0000-0000-0000A9020000}"/>
    <cellStyle name="20 % - Akzent6 13 2 4" xfId="47657" xr:uid="{00000000-0005-0000-0000-0000A9020000}"/>
    <cellStyle name="20 % - Akzent6 13 3" xfId="10587" xr:uid="{00000000-0005-0000-0000-0000A9020000}"/>
    <cellStyle name="20 % - Akzent6 13 3 2" xfId="24038" xr:uid="{00000000-0005-0000-0000-0000A9020000}"/>
    <cellStyle name="20 % - Akzent6 13 3 3" xfId="37522" xr:uid="{00000000-0005-0000-0000-0000A9020000}"/>
    <cellStyle name="20 % - Akzent6 13 3 4" xfId="51013" xr:uid="{00000000-0005-0000-0000-0000A9020000}"/>
    <cellStyle name="20 % - Akzent6 13 4" xfId="13943" xr:uid="{00000000-0005-0000-0000-0000A9020000}"/>
    <cellStyle name="20 % - Akzent6 13 4 2" xfId="27394" xr:uid="{00000000-0005-0000-0000-0000A9020000}"/>
    <cellStyle name="20 % - Akzent6 13 4 3" xfId="40878" xr:uid="{00000000-0005-0000-0000-0000A9020000}"/>
    <cellStyle name="20 % - Akzent6 13 4 4" xfId="54369" xr:uid="{00000000-0005-0000-0000-0000A9020000}"/>
    <cellStyle name="20 % - Akzent6 13 5" xfId="17325" xr:uid="{00000000-0005-0000-0000-0000A9020000}"/>
    <cellStyle name="20 % - Akzent6 13 6" xfId="30809" xr:uid="{00000000-0005-0000-0000-0000A9020000}"/>
    <cellStyle name="20 % - Akzent6 13 7" xfId="44300" xr:uid="{00000000-0005-0000-0000-0000A9020000}"/>
    <cellStyle name="20 % - Akzent6 14" xfId="3934" xr:uid="{00000000-0005-0000-0000-0000AA020000}"/>
    <cellStyle name="20 % - Akzent6 14 2" xfId="7291" xr:uid="{00000000-0005-0000-0000-0000AA020000}"/>
    <cellStyle name="20 % - Akzent6 14 2 2" xfId="20742" xr:uid="{00000000-0005-0000-0000-0000AA020000}"/>
    <cellStyle name="20 % - Akzent6 14 2 3" xfId="34226" xr:uid="{00000000-0005-0000-0000-0000AA020000}"/>
    <cellStyle name="20 % - Akzent6 14 2 4" xfId="47717" xr:uid="{00000000-0005-0000-0000-0000AA020000}"/>
    <cellStyle name="20 % - Akzent6 14 3" xfId="10647" xr:uid="{00000000-0005-0000-0000-0000AA020000}"/>
    <cellStyle name="20 % - Akzent6 14 3 2" xfId="24098" xr:uid="{00000000-0005-0000-0000-0000AA020000}"/>
    <cellStyle name="20 % - Akzent6 14 3 3" xfId="37582" xr:uid="{00000000-0005-0000-0000-0000AA020000}"/>
    <cellStyle name="20 % - Akzent6 14 3 4" xfId="51073" xr:uid="{00000000-0005-0000-0000-0000AA020000}"/>
    <cellStyle name="20 % - Akzent6 14 4" xfId="14003" xr:uid="{00000000-0005-0000-0000-0000AA020000}"/>
    <cellStyle name="20 % - Akzent6 14 4 2" xfId="27454" xr:uid="{00000000-0005-0000-0000-0000AA020000}"/>
    <cellStyle name="20 % - Akzent6 14 4 3" xfId="40938" xr:uid="{00000000-0005-0000-0000-0000AA020000}"/>
    <cellStyle name="20 % - Akzent6 14 4 4" xfId="54429" xr:uid="{00000000-0005-0000-0000-0000AA020000}"/>
    <cellStyle name="20 % - Akzent6 14 5" xfId="17385" xr:uid="{00000000-0005-0000-0000-0000AA020000}"/>
    <cellStyle name="20 % - Akzent6 14 6" xfId="30869" xr:uid="{00000000-0005-0000-0000-0000AA020000}"/>
    <cellStyle name="20 % - Akzent6 14 7" xfId="44360" xr:uid="{00000000-0005-0000-0000-0000AA020000}"/>
    <cellStyle name="20 % - Akzent6 15" xfId="4462" xr:uid="{00000000-0005-0000-0000-000014120000}"/>
    <cellStyle name="20 % - Akzent6 15 2" xfId="17913" xr:uid="{00000000-0005-0000-0000-000014120000}"/>
    <cellStyle name="20 % - Akzent6 15 3" xfId="31397" xr:uid="{00000000-0005-0000-0000-000014120000}"/>
    <cellStyle name="20 % - Akzent6 15 4" xfId="44888" xr:uid="{00000000-0005-0000-0000-000014120000}"/>
    <cellStyle name="20 % - Akzent6 16" xfId="7818" xr:uid="{00000000-0005-0000-0000-0000301F0000}"/>
    <cellStyle name="20 % - Akzent6 16 2" xfId="21269" xr:uid="{00000000-0005-0000-0000-0000301F0000}"/>
    <cellStyle name="20 % - Akzent6 16 3" xfId="34753" xr:uid="{00000000-0005-0000-0000-0000301F0000}"/>
    <cellStyle name="20 % - Akzent6 16 4" xfId="48244" xr:uid="{00000000-0005-0000-0000-0000301F0000}"/>
    <cellStyle name="20 % - Akzent6 17" xfId="11174" xr:uid="{00000000-0005-0000-0000-00004C2C0000}"/>
    <cellStyle name="20 % - Akzent6 17 2" xfId="24625" xr:uid="{00000000-0005-0000-0000-00004C2C0000}"/>
    <cellStyle name="20 % - Akzent6 17 3" xfId="38109" xr:uid="{00000000-0005-0000-0000-00004C2C0000}"/>
    <cellStyle name="20 % - Akzent6 17 4" xfId="51600" xr:uid="{00000000-0005-0000-0000-00004C2C0000}"/>
    <cellStyle name="20 % - Akzent6 18" xfId="14521" xr:uid="{00000000-0005-0000-0000-000038410000}"/>
    <cellStyle name="20 % - Akzent6 19" xfId="28005" xr:uid="{00000000-0005-0000-0000-0000D3750000}"/>
    <cellStyle name="20 % - Akzent6 2" xfId="567" xr:uid="{00000000-0005-0000-0000-000027000000}"/>
    <cellStyle name="20 % - Akzent6 2 10" xfId="4505" xr:uid="{00000000-0005-0000-0000-0000AB020000}"/>
    <cellStyle name="20 % - Akzent6 2 10 2" xfId="17956" xr:uid="{00000000-0005-0000-0000-0000AB020000}"/>
    <cellStyle name="20 % - Akzent6 2 10 3" xfId="31440" xr:uid="{00000000-0005-0000-0000-0000AB020000}"/>
    <cellStyle name="20 % - Akzent6 2 10 4" xfId="44931" xr:uid="{00000000-0005-0000-0000-0000AB020000}"/>
    <cellStyle name="20 % - Akzent6 2 11" xfId="7861" xr:uid="{00000000-0005-0000-0000-0000AB020000}"/>
    <cellStyle name="20 % - Akzent6 2 11 2" xfId="21312" xr:uid="{00000000-0005-0000-0000-0000AB020000}"/>
    <cellStyle name="20 % - Akzent6 2 11 3" xfId="34796" xr:uid="{00000000-0005-0000-0000-0000AB020000}"/>
    <cellStyle name="20 % - Akzent6 2 11 4" xfId="48287" xr:uid="{00000000-0005-0000-0000-0000AB020000}"/>
    <cellStyle name="20 % - Akzent6 2 12" xfId="11217" xr:uid="{00000000-0005-0000-0000-0000AB020000}"/>
    <cellStyle name="20 % - Akzent6 2 12 2" xfId="24668" xr:uid="{00000000-0005-0000-0000-0000AB020000}"/>
    <cellStyle name="20 % - Akzent6 2 12 3" xfId="38152" xr:uid="{00000000-0005-0000-0000-0000AB020000}"/>
    <cellStyle name="20 % - Akzent6 2 12 4" xfId="51643" xr:uid="{00000000-0005-0000-0000-0000AB020000}"/>
    <cellStyle name="20 % - Akzent6 2 13" xfId="14598" xr:uid="{00000000-0005-0000-0000-0000AB020000}"/>
    <cellStyle name="20 % - Akzent6 2 14" xfId="28077" xr:uid="{00000000-0005-0000-0000-0000AB020000}"/>
    <cellStyle name="20 % - Akzent6 2 15" xfId="41555" xr:uid="{00000000-0005-0000-0000-0000AB020000}"/>
    <cellStyle name="20 % - Akzent6 2 2" xfId="704" xr:uid="{00000000-0005-0000-0000-000028000000}"/>
    <cellStyle name="20 % - Akzent6 2 2 10" xfId="14700" xr:uid="{00000000-0005-0000-0000-0000AC020000}"/>
    <cellStyle name="20 % - Akzent6 2 2 11" xfId="28183" xr:uid="{00000000-0005-0000-0000-0000AC020000}"/>
    <cellStyle name="20 % - Akzent6 2 2 12" xfId="41674" xr:uid="{00000000-0005-0000-0000-0000AC020000}"/>
    <cellStyle name="20 % - Akzent6 2 2 13" xfId="1230" xr:uid="{00000000-0005-0000-0000-0000AC020000}"/>
    <cellStyle name="20 % - Akzent6 2 2 2" xfId="1466" xr:uid="{00000000-0005-0000-0000-0000AD020000}"/>
    <cellStyle name="20 % - Akzent6 2 2 2 10" xfId="28433" xr:uid="{00000000-0005-0000-0000-0000AD020000}"/>
    <cellStyle name="20 % - Akzent6 2 2 2 11" xfId="41924" xr:uid="{00000000-0005-0000-0000-0000AD020000}"/>
    <cellStyle name="20 % - Akzent6 2 2 2 2" xfId="2041" xr:uid="{00000000-0005-0000-0000-0000AE020000}"/>
    <cellStyle name="20 % - Akzent6 2 2 2 2 2" xfId="3182" xr:uid="{00000000-0005-0000-0000-0000AF020000}"/>
    <cellStyle name="20 % - Akzent6 2 2 2 2 2 2" xfId="6543" xr:uid="{00000000-0005-0000-0000-0000AF020000}"/>
    <cellStyle name="20 % - Akzent6 2 2 2 2 2 2 2" xfId="19994" xr:uid="{00000000-0005-0000-0000-0000AF020000}"/>
    <cellStyle name="20 % - Akzent6 2 2 2 2 2 2 3" xfId="33478" xr:uid="{00000000-0005-0000-0000-0000AF020000}"/>
    <cellStyle name="20 % - Akzent6 2 2 2 2 2 2 4" xfId="46969" xr:uid="{00000000-0005-0000-0000-0000AF020000}"/>
    <cellStyle name="20 % - Akzent6 2 2 2 2 2 3" xfId="9899" xr:uid="{00000000-0005-0000-0000-0000AF020000}"/>
    <cellStyle name="20 % - Akzent6 2 2 2 2 2 3 2" xfId="23350" xr:uid="{00000000-0005-0000-0000-0000AF020000}"/>
    <cellStyle name="20 % - Akzent6 2 2 2 2 2 3 3" xfId="36834" xr:uid="{00000000-0005-0000-0000-0000AF020000}"/>
    <cellStyle name="20 % - Akzent6 2 2 2 2 2 3 4" xfId="50325" xr:uid="{00000000-0005-0000-0000-0000AF020000}"/>
    <cellStyle name="20 % - Akzent6 2 2 2 2 2 4" xfId="13255" xr:uid="{00000000-0005-0000-0000-0000AF020000}"/>
    <cellStyle name="20 % - Akzent6 2 2 2 2 2 4 2" xfId="26706" xr:uid="{00000000-0005-0000-0000-0000AF020000}"/>
    <cellStyle name="20 % - Akzent6 2 2 2 2 2 4 3" xfId="40190" xr:uid="{00000000-0005-0000-0000-0000AF020000}"/>
    <cellStyle name="20 % - Akzent6 2 2 2 2 2 4 4" xfId="53681" xr:uid="{00000000-0005-0000-0000-0000AF020000}"/>
    <cellStyle name="20 % - Akzent6 2 2 2 2 2 5" xfId="16637" xr:uid="{00000000-0005-0000-0000-0000AF020000}"/>
    <cellStyle name="20 % - Akzent6 2 2 2 2 2 6" xfId="30121" xr:uid="{00000000-0005-0000-0000-0000AF020000}"/>
    <cellStyle name="20 % - Akzent6 2 2 2 2 2 7" xfId="43612" xr:uid="{00000000-0005-0000-0000-0000AF020000}"/>
    <cellStyle name="20 % - Akzent6 2 2 2 2 3" xfId="5416" xr:uid="{00000000-0005-0000-0000-0000AE020000}"/>
    <cellStyle name="20 % - Akzent6 2 2 2 2 3 2" xfId="18867" xr:uid="{00000000-0005-0000-0000-0000AE020000}"/>
    <cellStyle name="20 % - Akzent6 2 2 2 2 3 3" xfId="32351" xr:uid="{00000000-0005-0000-0000-0000AE020000}"/>
    <cellStyle name="20 % - Akzent6 2 2 2 2 3 4" xfId="45842" xr:uid="{00000000-0005-0000-0000-0000AE020000}"/>
    <cellStyle name="20 % - Akzent6 2 2 2 2 4" xfId="8772" xr:uid="{00000000-0005-0000-0000-0000AE020000}"/>
    <cellStyle name="20 % - Akzent6 2 2 2 2 4 2" xfId="22223" xr:uid="{00000000-0005-0000-0000-0000AE020000}"/>
    <cellStyle name="20 % - Akzent6 2 2 2 2 4 3" xfId="35707" xr:uid="{00000000-0005-0000-0000-0000AE020000}"/>
    <cellStyle name="20 % - Akzent6 2 2 2 2 4 4" xfId="49198" xr:uid="{00000000-0005-0000-0000-0000AE020000}"/>
    <cellStyle name="20 % - Akzent6 2 2 2 2 5" xfId="12128" xr:uid="{00000000-0005-0000-0000-0000AE020000}"/>
    <cellStyle name="20 % - Akzent6 2 2 2 2 5 2" xfId="25579" xr:uid="{00000000-0005-0000-0000-0000AE020000}"/>
    <cellStyle name="20 % - Akzent6 2 2 2 2 5 3" xfId="39063" xr:uid="{00000000-0005-0000-0000-0000AE020000}"/>
    <cellStyle name="20 % - Akzent6 2 2 2 2 5 4" xfId="52554" xr:uid="{00000000-0005-0000-0000-0000AE020000}"/>
    <cellStyle name="20 % - Akzent6 2 2 2 2 6" xfId="15510" xr:uid="{00000000-0005-0000-0000-0000AE020000}"/>
    <cellStyle name="20 % - Akzent6 2 2 2 2 7" xfId="28994" xr:uid="{00000000-0005-0000-0000-0000AE020000}"/>
    <cellStyle name="20 % - Akzent6 2 2 2 2 8" xfId="42485" xr:uid="{00000000-0005-0000-0000-0000AE020000}"/>
    <cellStyle name="20 % - Akzent6 2 2 2 3" xfId="2622" xr:uid="{00000000-0005-0000-0000-0000B0020000}"/>
    <cellStyle name="20 % - Akzent6 2 2 2 3 2" xfId="5983" xr:uid="{00000000-0005-0000-0000-0000B0020000}"/>
    <cellStyle name="20 % - Akzent6 2 2 2 3 2 2" xfId="19434" xr:uid="{00000000-0005-0000-0000-0000B0020000}"/>
    <cellStyle name="20 % - Akzent6 2 2 2 3 2 3" xfId="32918" xr:uid="{00000000-0005-0000-0000-0000B0020000}"/>
    <cellStyle name="20 % - Akzent6 2 2 2 3 2 4" xfId="46409" xr:uid="{00000000-0005-0000-0000-0000B0020000}"/>
    <cellStyle name="20 % - Akzent6 2 2 2 3 3" xfId="9339" xr:uid="{00000000-0005-0000-0000-0000B0020000}"/>
    <cellStyle name="20 % - Akzent6 2 2 2 3 3 2" xfId="22790" xr:uid="{00000000-0005-0000-0000-0000B0020000}"/>
    <cellStyle name="20 % - Akzent6 2 2 2 3 3 3" xfId="36274" xr:uid="{00000000-0005-0000-0000-0000B0020000}"/>
    <cellStyle name="20 % - Akzent6 2 2 2 3 3 4" xfId="49765" xr:uid="{00000000-0005-0000-0000-0000B0020000}"/>
    <cellStyle name="20 % - Akzent6 2 2 2 3 4" xfId="12695" xr:uid="{00000000-0005-0000-0000-0000B0020000}"/>
    <cellStyle name="20 % - Akzent6 2 2 2 3 4 2" xfId="26146" xr:uid="{00000000-0005-0000-0000-0000B0020000}"/>
    <cellStyle name="20 % - Akzent6 2 2 2 3 4 3" xfId="39630" xr:uid="{00000000-0005-0000-0000-0000B0020000}"/>
    <cellStyle name="20 % - Akzent6 2 2 2 3 4 4" xfId="53121" xr:uid="{00000000-0005-0000-0000-0000B0020000}"/>
    <cellStyle name="20 % - Akzent6 2 2 2 3 5" xfId="16077" xr:uid="{00000000-0005-0000-0000-0000B0020000}"/>
    <cellStyle name="20 % - Akzent6 2 2 2 3 6" xfId="29561" xr:uid="{00000000-0005-0000-0000-0000B0020000}"/>
    <cellStyle name="20 % - Akzent6 2 2 2 3 7" xfId="43052" xr:uid="{00000000-0005-0000-0000-0000B0020000}"/>
    <cellStyle name="20 % - Akzent6 2 2 2 4" xfId="3727" xr:uid="{00000000-0005-0000-0000-0000B1020000}"/>
    <cellStyle name="20 % - Akzent6 2 2 2 4 2" xfId="7088" xr:uid="{00000000-0005-0000-0000-0000B1020000}"/>
    <cellStyle name="20 % - Akzent6 2 2 2 4 2 2" xfId="20539" xr:uid="{00000000-0005-0000-0000-0000B1020000}"/>
    <cellStyle name="20 % - Akzent6 2 2 2 4 2 3" xfId="34023" xr:uid="{00000000-0005-0000-0000-0000B1020000}"/>
    <cellStyle name="20 % - Akzent6 2 2 2 4 2 4" xfId="47514" xr:uid="{00000000-0005-0000-0000-0000B1020000}"/>
    <cellStyle name="20 % - Akzent6 2 2 2 4 3" xfId="10444" xr:uid="{00000000-0005-0000-0000-0000B1020000}"/>
    <cellStyle name="20 % - Akzent6 2 2 2 4 3 2" xfId="23895" xr:uid="{00000000-0005-0000-0000-0000B1020000}"/>
    <cellStyle name="20 % - Akzent6 2 2 2 4 3 3" xfId="37379" xr:uid="{00000000-0005-0000-0000-0000B1020000}"/>
    <cellStyle name="20 % - Akzent6 2 2 2 4 3 4" xfId="50870" xr:uid="{00000000-0005-0000-0000-0000B1020000}"/>
    <cellStyle name="20 % - Akzent6 2 2 2 4 4" xfId="13800" xr:uid="{00000000-0005-0000-0000-0000B1020000}"/>
    <cellStyle name="20 % - Akzent6 2 2 2 4 4 2" xfId="27251" xr:uid="{00000000-0005-0000-0000-0000B1020000}"/>
    <cellStyle name="20 % - Akzent6 2 2 2 4 4 3" xfId="40735" xr:uid="{00000000-0005-0000-0000-0000B1020000}"/>
    <cellStyle name="20 % - Akzent6 2 2 2 4 4 4" xfId="54226" xr:uid="{00000000-0005-0000-0000-0000B1020000}"/>
    <cellStyle name="20 % - Akzent6 2 2 2 4 5" xfId="17182" xr:uid="{00000000-0005-0000-0000-0000B1020000}"/>
    <cellStyle name="20 % - Akzent6 2 2 2 4 6" xfId="30666" xr:uid="{00000000-0005-0000-0000-0000B1020000}"/>
    <cellStyle name="20 % - Akzent6 2 2 2 4 7" xfId="44157" xr:uid="{00000000-0005-0000-0000-0000B1020000}"/>
    <cellStyle name="20 % - Akzent6 2 2 2 5" xfId="4307" xr:uid="{00000000-0005-0000-0000-0000B2020000}"/>
    <cellStyle name="20 % - Akzent6 2 2 2 5 2" xfId="7664" xr:uid="{00000000-0005-0000-0000-0000B2020000}"/>
    <cellStyle name="20 % - Akzent6 2 2 2 5 2 2" xfId="21115" xr:uid="{00000000-0005-0000-0000-0000B2020000}"/>
    <cellStyle name="20 % - Akzent6 2 2 2 5 2 3" xfId="34599" xr:uid="{00000000-0005-0000-0000-0000B2020000}"/>
    <cellStyle name="20 % - Akzent6 2 2 2 5 2 4" xfId="48090" xr:uid="{00000000-0005-0000-0000-0000B2020000}"/>
    <cellStyle name="20 % - Akzent6 2 2 2 5 3" xfId="11020" xr:uid="{00000000-0005-0000-0000-0000B2020000}"/>
    <cellStyle name="20 % - Akzent6 2 2 2 5 3 2" xfId="24471" xr:uid="{00000000-0005-0000-0000-0000B2020000}"/>
    <cellStyle name="20 % - Akzent6 2 2 2 5 3 3" xfId="37955" xr:uid="{00000000-0005-0000-0000-0000B2020000}"/>
    <cellStyle name="20 % - Akzent6 2 2 2 5 3 4" xfId="51446" xr:uid="{00000000-0005-0000-0000-0000B2020000}"/>
    <cellStyle name="20 % - Akzent6 2 2 2 5 4" xfId="14376" xr:uid="{00000000-0005-0000-0000-0000B2020000}"/>
    <cellStyle name="20 % - Akzent6 2 2 2 5 4 2" xfId="27827" xr:uid="{00000000-0005-0000-0000-0000B2020000}"/>
    <cellStyle name="20 % - Akzent6 2 2 2 5 4 3" xfId="41311" xr:uid="{00000000-0005-0000-0000-0000B2020000}"/>
    <cellStyle name="20 % - Akzent6 2 2 2 5 4 4" xfId="54802" xr:uid="{00000000-0005-0000-0000-0000B2020000}"/>
    <cellStyle name="20 % - Akzent6 2 2 2 5 5" xfId="17758" xr:uid="{00000000-0005-0000-0000-0000B2020000}"/>
    <cellStyle name="20 % - Akzent6 2 2 2 5 6" xfId="31242" xr:uid="{00000000-0005-0000-0000-0000B2020000}"/>
    <cellStyle name="20 % - Akzent6 2 2 2 5 7" xfId="44733" xr:uid="{00000000-0005-0000-0000-0000B2020000}"/>
    <cellStyle name="20 % - Akzent6 2 2 2 6" xfId="4857" xr:uid="{00000000-0005-0000-0000-0000AD020000}"/>
    <cellStyle name="20 % - Akzent6 2 2 2 6 2" xfId="18308" xr:uid="{00000000-0005-0000-0000-0000AD020000}"/>
    <cellStyle name="20 % - Akzent6 2 2 2 6 3" xfId="31792" xr:uid="{00000000-0005-0000-0000-0000AD020000}"/>
    <cellStyle name="20 % - Akzent6 2 2 2 6 4" xfId="45283" xr:uid="{00000000-0005-0000-0000-0000AD020000}"/>
    <cellStyle name="20 % - Akzent6 2 2 2 7" xfId="8213" xr:uid="{00000000-0005-0000-0000-0000AD020000}"/>
    <cellStyle name="20 % - Akzent6 2 2 2 7 2" xfId="21664" xr:uid="{00000000-0005-0000-0000-0000AD020000}"/>
    <cellStyle name="20 % - Akzent6 2 2 2 7 3" xfId="35148" xr:uid="{00000000-0005-0000-0000-0000AD020000}"/>
    <cellStyle name="20 % - Akzent6 2 2 2 7 4" xfId="48639" xr:uid="{00000000-0005-0000-0000-0000AD020000}"/>
    <cellStyle name="20 % - Akzent6 2 2 2 8" xfId="11569" xr:uid="{00000000-0005-0000-0000-0000AD020000}"/>
    <cellStyle name="20 % - Akzent6 2 2 2 8 2" xfId="25020" xr:uid="{00000000-0005-0000-0000-0000AD020000}"/>
    <cellStyle name="20 % - Akzent6 2 2 2 8 3" xfId="38504" xr:uid="{00000000-0005-0000-0000-0000AD020000}"/>
    <cellStyle name="20 % - Akzent6 2 2 2 8 4" xfId="51995" xr:uid="{00000000-0005-0000-0000-0000AD020000}"/>
    <cellStyle name="20 % - Akzent6 2 2 2 9" xfId="14950" xr:uid="{00000000-0005-0000-0000-0000AD020000}"/>
    <cellStyle name="20 % - Akzent6 2 2 3" xfId="1792" xr:uid="{00000000-0005-0000-0000-0000B3020000}"/>
    <cellStyle name="20 % - Akzent6 2 2 3 2" xfId="2932" xr:uid="{00000000-0005-0000-0000-0000B4020000}"/>
    <cellStyle name="20 % - Akzent6 2 2 3 2 2" xfId="6293" xr:uid="{00000000-0005-0000-0000-0000B4020000}"/>
    <cellStyle name="20 % - Akzent6 2 2 3 2 2 2" xfId="19744" xr:uid="{00000000-0005-0000-0000-0000B4020000}"/>
    <cellStyle name="20 % - Akzent6 2 2 3 2 2 3" xfId="33228" xr:uid="{00000000-0005-0000-0000-0000B4020000}"/>
    <cellStyle name="20 % - Akzent6 2 2 3 2 2 4" xfId="46719" xr:uid="{00000000-0005-0000-0000-0000B4020000}"/>
    <cellStyle name="20 % - Akzent6 2 2 3 2 3" xfId="9649" xr:uid="{00000000-0005-0000-0000-0000B4020000}"/>
    <cellStyle name="20 % - Akzent6 2 2 3 2 3 2" xfId="23100" xr:uid="{00000000-0005-0000-0000-0000B4020000}"/>
    <cellStyle name="20 % - Akzent6 2 2 3 2 3 3" xfId="36584" xr:uid="{00000000-0005-0000-0000-0000B4020000}"/>
    <cellStyle name="20 % - Akzent6 2 2 3 2 3 4" xfId="50075" xr:uid="{00000000-0005-0000-0000-0000B4020000}"/>
    <cellStyle name="20 % - Akzent6 2 2 3 2 4" xfId="13005" xr:uid="{00000000-0005-0000-0000-0000B4020000}"/>
    <cellStyle name="20 % - Akzent6 2 2 3 2 4 2" xfId="26456" xr:uid="{00000000-0005-0000-0000-0000B4020000}"/>
    <cellStyle name="20 % - Akzent6 2 2 3 2 4 3" xfId="39940" xr:uid="{00000000-0005-0000-0000-0000B4020000}"/>
    <cellStyle name="20 % - Akzent6 2 2 3 2 4 4" xfId="53431" xr:uid="{00000000-0005-0000-0000-0000B4020000}"/>
    <cellStyle name="20 % - Akzent6 2 2 3 2 5" xfId="16387" xr:uid="{00000000-0005-0000-0000-0000B4020000}"/>
    <cellStyle name="20 % - Akzent6 2 2 3 2 6" xfId="29871" xr:uid="{00000000-0005-0000-0000-0000B4020000}"/>
    <cellStyle name="20 % - Akzent6 2 2 3 2 7" xfId="43362" xr:uid="{00000000-0005-0000-0000-0000B4020000}"/>
    <cellStyle name="20 % - Akzent6 2 2 3 3" xfId="5166" xr:uid="{00000000-0005-0000-0000-0000B3020000}"/>
    <cellStyle name="20 % - Akzent6 2 2 3 3 2" xfId="18617" xr:uid="{00000000-0005-0000-0000-0000B3020000}"/>
    <cellStyle name="20 % - Akzent6 2 2 3 3 3" xfId="32101" xr:uid="{00000000-0005-0000-0000-0000B3020000}"/>
    <cellStyle name="20 % - Akzent6 2 2 3 3 4" xfId="45592" xr:uid="{00000000-0005-0000-0000-0000B3020000}"/>
    <cellStyle name="20 % - Akzent6 2 2 3 4" xfId="8522" xr:uid="{00000000-0005-0000-0000-0000B3020000}"/>
    <cellStyle name="20 % - Akzent6 2 2 3 4 2" xfId="21973" xr:uid="{00000000-0005-0000-0000-0000B3020000}"/>
    <cellStyle name="20 % - Akzent6 2 2 3 4 3" xfId="35457" xr:uid="{00000000-0005-0000-0000-0000B3020000}"/>
    <cellStyle name="20 % - Akzent6 2 2 3 4 4" xfId="48948" xr:uid="{00000000-0005-0000-0000-0000B3020000}"/>
    <cellStyle name="20 % - Akzent6 2 2 3 5" xfId="11878" xr:uid="{00000000-0005-0000-0000-0000B3020000}"/>
    <cellStyle name="20 % - Akzent6 2 2 3 5 2" xfId="25329" xr:uid="{00000000-0005-0000-0000-0000B3020000}"/>
    <cellStyle name="20 % - Akzent6 2 2 3 5 3" xfId="38813" xr:uid="{00000000-0005-0000-0000-0000B3020000}"/>
    <cellStyle name="20 % - Akzent6 2 2 3 5 4" xfId="52304" xr:uid="{00000000-0005-0000-0000-0000B3020000}"/>
    <cellStyle name="20 % - Akzent6 2 2 3 6" xfId="15260" xr:uid="{00000000-0005-0000-0000-0000B3020000}"/>
    <cellStyle name="20 % - Akzent6 2 2 3 7" xfId="28744" xr:uid="{00000000-0005-0000-0000-0000B3020000}"/>
    <cellStyle name="20 % - Akzent6 2 2 3 8" xfId="42235" xr:uid="{00000000-0005-0000-0000-0000B3020000}"/>
    <cellStyle name="20 % - Akzent6 2 2 4" xfId="2371" xr:uid="{00000000-0005-0000-0000-0000B5020000}"/>
    <cellStyle name="20 % - Akzent6 2 2 4 2" xfId="5733" xr:uid="{00000000-0005-0000-0000-0000B5020000}"/>
    <cellStyle name="20 % - Akzent6 2 2 4 2 2" xfId="19184" xr:uid="{00000000-0005-0000-0000-0000B5020000}"/>
    <cellStyle name="20 % - Akzent6 2 2 4 2 3" xfId="32668" xr:uid="{00000000-0005-0000-0000-0000B5020000}"/>
    <cellStyle name="20 % - Akzent6 2 2 4 2 4" xfId="46159" xr:uid="{00000000-0005-0000-0000-0000B5020000}"/>
    <cellStyle name="20 % - Akzent6 2 2 4 3" xfId="9089" xr:uid="{00000000-0005-0000-0000-0000B5020000}"/>
    <cellStyle name="20 % - Akzent6 2 2 4 3 2" xfId="22540" xr:uid="{00000000-0005-0000-0000-0000B5020000}"/>
    <cellStyle name="20 % - Akzent6 2 2 4 3 3" xfId="36024" xr:uid="{00000000-0005-0000-0000-0000B5020000}"/>
    <cellStyle name="20 % - Akzent6 2 2 4 3 4" xfId="49515" xr:uid="{00000000-0005-0000-0000-0000B5020000}"/>
    <cellStyle name="20 % - Akzent6 2 2 4 4" xfId="12445" xr:uid="{00000000-0005-0000-0000-0000B5020000}"/>
    <cellStyle name="20 % - Akzent6 2 2 4 4 2" xfId="25896" xr:uid="{00000000-0005-0000-0000-0000B5020000}"/>
    <cellStyle name="20 % - Akzent6 2 2 4 4 3" xfId="39380" xr:uid="{00000000-0005-0000-0000-0000B5020000}"/>
    <cellStyle name="20 % - Akzent6 2 2 4 4 4" xfId="52871" xr:uid="{00000000-0005-0000-0000-0000B5020000}"/>
    <cellStyle name="20 % - Akzent6 2 2 4 5" xfId="15827" xr:uid="{00000000-0005-0000-0000-0000B5020000}"/>
    <cellStyle name="20 % - Akzent6 2 2 4 6" xfId="29311" xr:uid="{00000000-0005-0000-0000-0000B5020000}"/>
    <cellStyle name="20 % - Akzent6 2 2 4 7" xfId="42802" xr:uid="{00000000-0005-0000-0000-0000B5020000}"/>
    <cellStyle name="20 % - Akzent6 2 2 5" xfId="3477" xr:uid="{00000000-0005-0000-0000-0000B6020000}"/>
    <cellStyle name="20 % - Akzent6 2 2 5 2" xfId="6838" xr:uid="{00000000-0005-0000-0000-0000B6020000}"/>
    <cellStyle name="20 % - Akzent6 2 2 5 2 2" xfId="20289" xr:uid="{00000000-0005-0000-0000-0000B6020000}"/>
    <cellStyle name="20 % - Akzent6 2 2 5 2 3" xfId="33773" xr:uid="{00000000-0005-0000-0000-0000B6020000}"/>
    <cellStyle name="20 % - Akzent6 2 2 5 2 4" xfId="47264" xr:uid="{00000000-0005-0000-0000-0000B6020000}"/>
    <cellStyle name="20 % - Akzent6 2 2 5 3" xfId="10194" xr:uid="{00000000-0005-0000-0000-0000B6020000}"/>
    <cellStyle name="20 % - Akzent6 2 2 5 3 2" xfId="23645" xr:uid="{00000000-0005-0000-0000-0000B6020000}"/>
    <cellStyle name="20 % - Akzent6 2 2 5 3 3" xfId="37129" xr:uid="{00000000-0005-0000-0000-0000B6020000}"/>
    <cellStyle name="20 % - Akzent6 2 2 5 3 4" xfId="50620" xr:uid="{00000000-0005-0000-0000-0000B6020000}"/>
    <cellStyle name="20 % - Akzent6 2 2 5 4" xfId="13550" xr:uid="{00000000-0005-0000-0000-0000B6020000}"/>
    <cellStyle name="20 % - Akzent6 2 2 5 4 2" xfId="27001" xr:uid="{00000000-0005-0000-0000-0000B6020000}"/>
    <cellStyle name="20 % - Akzent6 2 2 5 4 3" xfId="40485" xr:uid="{00000000-0005-0000-0000-0000B6020000}"/>
    <cellStyle name="20 % - Akzent6 2 2 5 4 4" xfId="53976" xr:uid="{00000000-0005-0000-0000-0000B6020000}"/>
    <cellStyle name="20 % - Akzent6 2 2 5 5" xfId="16932" xr:uid="{00000000-0005-0000-0000-0000B6020000}"/>
    <cellStyle name="20 % - Akzent6 2 2 5 6" xfId="30416" xr:uid="{00000000-0005-0000-0000-0000B6020000}"/>
    <cellStyle name="20 % - Akzent6 2 2 5 7" xfId="43907" xr:uid="{00000000-0005-0000-0000-0000B6020000}"/>
    <cellStyle name="20 % - Akzent6 2 2 6" xfId="4057" xr:uid="{00000000-0005-0000-0000-0000B7020000}"/>
    <cellStyle name="20 % - Akzent6 2 2 6 2" xfId="7414" xr:uid="{00000000-0005-0000-0000-0000B7020000}"/>
    <cellStyle name="20 % - Akzent6 2 2 6 2 2" xfId="20865" xr:uid="{00000000-0005-0000-0000-0000B7020000}"/>
    <cellStyle name="20 % - Akzent6 2 2 6 2 3" xfId="34349" xr:uid="{00000000-0005-0000-0000-0000B7020000}"/>
    <cellStyle name="20 % - Akzent6 2 2 6 2 4" xfId="47840" xr:uid="{00000000-0005-0000-0000-0000B7020000}"/>
    <cellStyle name="20 % - Akzent6 2 2 6 3" xfId="10770" xr:uid="{00000000-0005-0000-0000-0000B7020000}"/>
    <cellStyle name="20 % - Akzent6 2 2 6 3 2" xfId="24221" xr:uid="{00000000-0005-0000-0000-0000B7020000}"/>
    <cellStyle name="20 % - Akzent6 2 2 6 3 3" xfId="37705" xr:uid="{00000000-0005-0000-0000-0000B7020000}"/>
    <cellStyle name="20 % - Akzent6 2 2 6 3 4" xfId="51196" xr:uid="{00000000-0005-0000-0000-0000B7020000}"/>
    <cellStyle name="20 % - Akzent6 2 2 6 4" xfId="14126" xr:uid="{00000000-0005-0000-0000-0000B7020000}"/>
    <cellStyle name="20 % - Akzent6 2 2 6 4 2" xfId="27577" xr:uid="{00000000-0005-0000-0000-0000B7020000}"/>
    <cellStyle name="20 % - Akzent6 2 2 6 4 3" xfId="41061" xr:uid="{00000000-0005-0000-0000-0000B7020000}"/>
    <cellStyle name="20 % - Akzent6 2 2 6 4 4" xfId="54552" xr:uid="{00000000-0005-0000-0000-0000B7020000}"/>
    <cellStyle name="20 % - Akzent6 2 2 6 5" xfId="17508" xr:uid="{00000000-0005-0000-0000-0000B7020000}"/>
    <cellStyle name="20 % - Akzent6 2 2 6 6" xfId="30992" xr:uid="{00000000-0005-0000-0000-0000B7020000}"/>
    <cellStyle name="20 % - Akzent6 2 2 6 7" xfId="44483" xr:uid="{00000000-0005-0000-0000-0000B7020000}"/>
    <cellStyle name="20 % - Akzent6 2 2 7" xfId="4607" xr:uid="{00000000-0005-0000-0000-0000AC020000}"/>
    <cellStyle name="20 % - Akzent6 2 2 7 2" xfId="18058" xr:uid="{00000000-0005-0000-0000-0000AC020000}"/>
    <cellStyle name="20 % - Akzent6 2 2 7 3" xfId="31542" xr:uid="{00000000-0005-0000-0000-0000AC020000}"/>
    <cellStyle name="20 % - Akzent6 2 2 7 4" xfId="45033" xr:uid="{00000000-0005-0000-0000-0000AC020000}"/>
    <cellStyle name="20 % - Akzent6 2 2 8" xfId="7963" xr:uid="{00000000-0005-0000-0000-0000AC020000}"/>
    <cellStyle name="20 % - Akzent6 2 2 8 2" xfId="21414" xr:uid="{00000000-0005-0000-0000-0000AC020000}"/>
    <cellStyle name="20 % - Akzent6 2 2 8 3" xfId="34898" xr:uid="{00000000-0005-0000-0000-0000AC020000}"/>
    <cellStyle name="20 % - Akzent6 2 2 8 4" xfId="48389" xr:uid="{00000000-0005-0000-0000-0000AC020000}"/>
    <cellStyle name="20 % - Akzent6 2 2 9" xfId="11319" xr:uid="{00000000-0005-0000-0000-0000AC020000}"/>
    <cellStyle name="20 % - Akzent6 2 2 9 2" xfId="24770" xr:uid="{00000000-0005-0000-0000-0000AC020000}"/>
    <cellStyle name="20 % - Akzent6 2 2 9 3" xfId="38254" xr:uid="{00000000-0005-0000-0000-0000AC020000}"/>
    <cellStyle name="20 % - Akzent6 2 2 9 4" xfId="51745" xr:uid="{00000000-0005-0000-0000-0000AC020000}"/>
    <cellStyle name="20 % - Akzent6 2 3" xfId="1310" xr:uid="{00000000-0005-0000-0000-0000B8020000}"/>
    <cellStyle name="20 % - Akzent6 2 3 10" xfId="14786" xr:uid="{00000000-0005-0000-0000-0000B8020000}"/>
    <cellStyle name="20 % - Akzent6 2 3 11" xfId="28269" xr:uid="{00000000-0005-0000-0000-0000B8020000}"/>
    <cellStyle name="20 % - Akzent6 2 3 12" xfId="41760" xr:uid="{00000000-0005-0000-0000-0000B8020000}"/>
    <cellStyle name="20 % - Akzent6 2 3 2" xfId="1550" xr:uid="{00000000-0005-0000-0000-0000B9020000}"/>
    <cellStyle name="20 % - Akzent6 2 3 2 10" xfId="28519" xr:uid="{00000000-0005-0000-0000-0000B9020000}"/>
    <cellStyle name="20 % - Akzent6 2 3 2 11" xfId="42010" xr:uid="{00000000-0005-0000-0000-0000B9020000}"/>
    <cellStyle name="20 % - Akzent6 2 3 2 2" xfId="2127" xr:uid="{00000000-0005-0000-0000-0000BA020000}"/>
    <cellStyle name="20 % - Akzent6 2 3 2 2 2" xfId="3268" xr:uid="{00000000-0005-0000-0000-0000BB020000}"/>
    <cellStyle name="20 % - Akzent6 2 3 2 2 2 2" xfId="6629" xr:uid="{00000000-0005-0000-0000-0000BB020000}"/>
    <cellStyle name="20 % - Akzent6 2 3 2 2 2 2 2" xfId="20080" xr:uid="{00000000-0005-0000-0000-0000BB020000}"/>
    <cellStyle name="20 % - Akzent6 2 3 2 2 2 2 3" xfId="33564" xr:uid="{00000000-0005-0000-0000-0000BB020000}"/>
    <cellStyle name="20 % - Akzent6 2 3 2 2 2 2 4" xfId="47055" xr:uid="{00000000-0005-0000-0000-0000BB020000}"/>
    <cellStyle name="20 % - Akzent6 2 3 2 2 2 3" xfId="9985" xr:uid="{00000000-0005-0000-0000-0000BB020000}"/>
    <cellStyle name="20 % - Akzent6 2 3 2 2 2 3 2" xfId="23436" xr:uid="{00000000-0005-0000-0000-0000BB020000}"/>
    <cellStyle name="20 % - Akzent6 2 3 2 2 2 3 3" xfId="36920" xr:uid="{00000000-0005-0000-0000-0000BB020000}"/>
    <cellStyle name="20 % - Akzent6 2 3 2 2 2 3 4" xfId="50411" xr:uid="{00000000-0005-0000-0000-0000BB020000}"/>
    <cellStyle name="20 % - Akzent6 2 3 2 2 2 4" xfId="13341" xr:uid="{00000000-0005-0000-0000-0000BB020000}"/>
    <cellStyle name="20 % - Akzent6 2 3 2 2 2 4 2" xfId="26792" xr:uid="{00000000-0005-0000-0000-0000BB020000}"/>
    <cellStyle name="20 % - Akzent6 2 3 2 2 2 4 3" xfId="40276" xr:uid="{00000000-0005-0000-0000-0000BB020000}"/>
    <cellStyle name="20 % - Akzent6 2 3 2 2 2 4 4" xfId="53767" xr:uid="{00000000-0005-0000-0000-0000BB020000}"/>
    <cellStyle name="20 % - Akzent6 2 3 2 2 2 5" xfId="16723" xr:uid="{00000000-0005-0000-0000-0000BB020000}"/>
    <cellStyle name="20 % - Akzent6 2 3 2 2 2 6" xfId="30207" xr:uid="{00000000-0005-0000-0000-0000BB020000}"/>
    <cellStyle name="20 % - Akzent6 2 3 2 2 2 7" xfId="43698" xr:uid="{00000000-0005-0000-0000-0000BB020000}"/>
    <cellStyle name="20 % - Akzent6 2 3 2 2 3" xfId="5502" xr:uid="{00000000-0005-0000-0000-0000BA020000}"/>
    <cellStyle name="20 % - Akzent6 2 3 2 2 3 2" xfId="18953" xr:uid="{00000000-0005-0000-0000-0000BA020000}"/>
    <cellStyle name="20 % - Akzent6 2 3 2 2 3 3" xfId="32437" xr:uid="{00000000-0005-0000-0000-0000BA020000}"/>
    <cellStyle name="20 % - Akzent6 2 3 2 2 3 4" xfId="45928" xr:uid="{00000000-0005-0000-0000-0000BA020000}"/>
    <cellStyle name="20 % - Akzent6 2 3 2 2 4" xfId="8858" xr:uid="{00000000-0005-0000-0000-0000BA020000}"/>
    <cellStyle name="20 % - Akzent6 2 3 2 2 4 2" xfId="22309" xr:uid="{00000000-0005-0000-0000-0000BA020000}"/>
    <cellStyle name="20 % - Akzent6 2 3 2 2 4 3" xfId="35793" xr:uid="{00000000-0005-0000-0000-0000BA020000}"/>
    <cellStyle name="20 % - Akzent6 2 3 2 2 4 4" xfId="49284" xr:uid="{00000000-0005-0000-0000-0000BA020000}"/>
    <cellStyle name="20 % - Akzent6 2 3 2 2 5" xfId="12214" xr:uid="{00000000-0005-0000-0000-0000BA020000}"/>
    <cellStyle name="20 % - Akzent6 2 3 2 2 5 2" xfId="25665" xr:uid="{00000000-0005-0000-0000-0000BA020000}"/>
    <cellStyle name="20 % - Akzent6 2 3 2 2 5 3" xfId="39149" xr:uid="{00000000-0005-0000-0000-0000BA020000}"/>
    <cellStyle name="20 % - Akzent6 2 3 2 2 5 4" xfId="52640" xr:uid="{00000000-0005-0000-0000-0000BA020000}"/>
    <cellStyle name="20 % - Akzent6 2 3 2 2 6" xfId="15596" xr:uid="{00000000-0005-0000-0000-0000BA020000}"/>
    <cellStyle name="20 % - Akzent6 2 3 2 2 7" xfId="29080" xr:uid="{00000000-0005-0000-0000-0000BA020000}"/>
    <cellStyle name="20 % - Akzent6 2 3 2 2 8" xfId="42571" xr:uid="{00000000-0005-0000-0000-0000BA020000}"/>
    <cellStyle name="20 % - Akzent6 2 3 2 3" xfId="2708" xr:uid="{00000000-0005-0000-0000-0000BC020000}"/>
    <cellStyle name="20 % - Akzent6 2 3 2 3 2" xfId="6069" xr:uid="{00000000-0005-0000-0000-0000BC020000}"/>
    <cellStyle name="20 % - Akzent6 2 3 2 3 2 2" xfId="19520" xr:uid="{00000000-0005-0000-0000-0000BC020000}"/>
    <cellStyle name="20 % - Akzent6 2 3 2 3 2 3" xfId="33004" xr:uid="{00000000-0005-0000-0000-0000BC020000}"/>
    <cellStyle name="20 % - Akzent6 2 3 2 3 2 4" xfId="46495" xr:uid="{00000000-0005-0000-0000-0000BC020000}"/>
    <cellStyle name="20 % - Akzent6 2 3 2 3 3" xfId="9425" xr:uid="{00000000-0005-0000-0000-0000BC020000}"/>
    <cellStyle name="20 % - Akzent6 2 3 2 3 3 2" xfId="22876" xr:uid="{00000000-0005-0000-0000-0000BC020000}"/>
    <cellStyle name="20 % - Akzent6 2 3 2 3 3 3" xfId="36360" xr:uid="{00000000-0005-0000-0000-0000BC020000}"/>
    <cellStyle name="20 % - Akzent6 2 3 2 3 3 4" xfId="49851" xr:uid="{00000000-0005-0000-0000-0000BC020000}"/>
    <cellStyle name="20 % - Akzent6 2 3 2 3 4" xfId="12781" xr:uid="{00000000-0005-0000-0000-0000BC020000}"/>
    <cellStyle name="20 % - Akzent6 2 3 2 3 4 2" xfId="26232" xr:uid="{00000000-0005-0000-0000-0000BC020000}"/>
    <cellStyle name="20 % - Akzent6 2 3 2 3 4 3" xfId="39716" xr:uid="{00000000-0005-0000-0000-0000BC020000}"/>
    <cellStyle name="20 % - Akzent6 2 3 2 3 4 4" xfId="53207" xr:uid="{00000000-0005-0000-0000-0000BC020000}"/>
    <cellStyle name="20 % - Akzent6 2 3 2 3 5" xfId="16163" xr:uid="{00000000-0005-0000-0000-0000BC020000}"/>
    <cellStyle name="20 % - Akzent6 2 3 2 3 6" xfId="29647" xr:uid="{00000000-0005-0000-0000-0000BC020000}"/>
    <cellStyle name="20 % - Akzent6 2 3 2 3 7" xfId="43138" xr:uid="{00000000-0005-0000-0000-0000BC020000}"/>
    <cellStyle name="20 % - Akzent6 2 3 2 4" xfId="3813" xr:uid="{00000000-0005-0000-0000-0000BD020000}"/>
    <cellStyle name="20 % - Akzent6 2 3 2 4 2" xfId="7174" xr:uid="{00000000-0005-0000-0000-0000BD020000}"/>
    <cellStyle name="20 % - Akzent6 2 3 2 4 2 2" xfId="20625" xr:uid="{00000000-0005-0000-0000-0000BD020000}"/>
    <cellStyle name="20 % - Akzent6 2 3 2 4 2 3" xfId="34109" xr:uid="{00000000-0005-0000-0000-0000BD020000}"/>
    <cellStyle name="20 % - Akzent6 2 3 2 4 2 4" xfId="47600" xr:uid="{00000000-0005-0000-0000-0000BD020000}"/>
    <cellStyle name="20 % - Akzent6 2 3 2 4 3" xfId="10530" xr:uid="{00000000-0005-0000-0000-0000BD020000}"/>
    <cellStyle name="20 % - Akzent6 2 3 2 4 3 2" xfId="23981" xr:uid="{00000000-0005-0000-0000-0000BD020000}"/>
    <cellStyle name="20 % - Akzent6 2 3 2 4 3 3" xfId="37465" xr:uid="{00000000-0005-0000-0000-0000BD020000}"/>
    <cellStyle name="20 % - Akzent6 2 3 2 4 3 4" xfId="50956" xr:uid="{00000000-0005-0000-0000-0000BD020000}"/>
    <cellStyle name="20 % - Akzent6 2 3 2 4 4" xfId="13886" xr:uid="{00000000-0005-0000-0000-0000BD020000}"/>
    <cellStyle name="20 % - Akzent6 2 3 2 4 4 2" xfId="27337" xr:uid="{00000000-0005-0000-0000-0000BD020000}"/>
    <cellStyle name="20 % - Akzent6 2 3 2 4 4 3" xfId="40821" xr:uid="{00000000-0005-0000-0000-0000BD020000}"/>
    <cellStyle name="20 % - Akzent6 2 3 2 4 4 4" xfId="54312" xr:uid="{00000000-0005-0000-0000-0000BD020000}"/>
    <cellStyle name="20 % - Akzent6 2 3 2 4 5" xfId="17268" xr:uid="{00000000-0005-0000-0000-0000BD020000}"/>
    <cellStyle name="20 % - Akzent6 2 3 2 4 6" xfId="30752" xr:uid="{00000000-0005-0000-0000-0000BD020000}"/>
    <cellStyle name="20 % - Akzent6 2 3 2 4 7" xfId="44243" xr:uid="{00000000-0005-0000-0000-0000BD020000}"/>
    <cellStyle name="20 % - Akzent6 2 3 2 5" xfId="4393" xr:uid="{00000000-0005-0000-0000-0000BE020000}"/>
    <cellStyle name="20 % - Akzent6 2 3 2 5 2" xfId="7750" xr:uid="{00000000-0005-0000-0000-0000BE020000}"/>
    <cellStyle name="20 % - Akzent6 2 3 2 5 2 2" xfId="21201" xr:uid="{00000000-0005-0000-0000-0000BE020000}"/>
    <cellStyle name="20 % - Akzent6 2 3 2 5 2 3" xfId="34685" xr:uid="{00000000-0005-0000-0000-0000BE020000}"/>
    <cellStyle name="20 % - Akzent6 2 3 2 5 2 4" xfId="48176" xr:uid="{00000000-0005-0000-0000-0000BE020000}"/>
    <cellStyle name="20 % - Akzent6 2 3 2 5 3" xfId="11106" xr:uid="{00000000-0005-0000-0000-0000BE020000}"/>
    <cellStyle name="20 % - Akzent6 2 3 2 5 3 2" xfId="24557" xr:uid="{00000000-0005-0000-0000-0000BE020000}"/>
    <cellStyle name="20 % - Akzent6 2 3 2 5 3 3" xfId="38041" xr:uid="{00000000-0005-0000-0000-0000BE020000}"/>
    <cellStyle name="20 % - Akzent6 2 3 2 5 3 4" xfId="51532" xr:uid="{00000000-0005-0000-0000-0000BE020000}"/>
    <cellStyle name="20 % - Akzent6 2 3 2 5 4" xfId="14462" xr:uid="{00000000-0005-0000-0000-0000BE020000}"/>
    <cellStyle name="20 % - Akzent6 2 3 2 5 4 2" xfId="27913" xr:uid="{00000000-0005-0000-0000-0000BE020000}"/>
    <cellStyle name="20 % - Akzent6 2 3 2 5 4 3" xfId="41397" xr:uid="{00000000-0005-0000-0000-0000BE020000}"/>
    <cellStyle name="20 % - Akzent6 2 3 2 5 4 4" xfId="54888" xr:uid="{00000000-0005-0000-0000-0000BE020000}"/>
    <cellStyle name="20 % - Akzent6 2 3 2 5 5" xfId="17844" xr:uid="{00000000-0005-0000-0000-0000BE020000}"/>
    <cellStyle name="20 % - Akzent6 2 3 2 5 6" xfId="31328" xr:uid="{00000000-0005-0000-0000-0000BE020000}"/>
    <cellStyle name="20 % - Akzent6 2 3 2 5 7" xfId="44819" xr:uid="{00000000-0005-0000-0000-0000BE020000}"/>
    <cellStyle name="20 % - Akzent6 2 3 2 6" xfId="4943" xr:uid="{00000000-0005-0000-0000-0000B9020000}"/>
    <cellStyle name="20 % - Akzent6 2 3 2 6 2" xfId="18394" xr:uid="{00000000-0005-0000-0000-0000B9020000}"/>
    <cellStyle name="20 % - Akzent6 2 3 2 6 3" xfId="31878" xr:uid="{00000000-0005-0000-0000-0000B9020000}"/>
    <cellStyle name="20 % - Akzent6 2 3 2 6 4" xfId="45369" xr:uid="{00000000-0005-0000-0000-0000B9020000}"/>
    <cellStyle name="20 % - Akzent6 2 3 2 7" xfId="8299" xr:uid="{00000000-0005-0000-0000-0000B9020000}"/>
    <cellStyle name="20 % - Akzent6 2 3 2 7 2" xfId="21750" xr:uid="{00000000-0005-0000-0000-0000B9020000}"/>
    <cellStyle name="20 % - Akzent6 2 3 2 7 3" xfId="35234" xr:uid="{00000000-0005-0000-0000-0000B9020000}"/>
    <cellStyle name="20 % - Akzent6 2 3 2 7 4" xfId="48725" xr:uid="{00000000-0005-0000-0000-0000B9020000}"/>
    <cellStyle name="20 % - Akzent6 2 3 2 8" xfId="11655" xr:uid="{00000000-0005-0000-0000-0000B9020000}"/>
    <cellStyle name="20 % - Akzent6 2 3 2 8 2" xfId="25106" xr:uid="{00000000-0005-0000-0000-0000B9020000}"/>
    <cellStyle name="20 % - Akzent6 2 3 2 8 3" xfId="38590" xr:uid="{00000000-0005-0000-0000-0000B9020000}"/>
    <cellStyle name="20 % - Akzent6 2 3 2 8 4" xfId="52081" xr:uid="{00000000-0005-0000-0000-0000B9020000}"/>
    <cellStyle name="20 % - Akzent6 2 3 2 9" xfId="15036" xr:uid="{00000000-0005-0000-0000-0000B9020000}"/>
    <cellStyle name="20 % - Akzent6 2 3 3" xfId="1878" xr:uid="{00000000-0005-0000-0000-0000BF020000}"/>
    <cellStyle name="20 % - Akzent6 2 3 3 2" xfId="3018" xr:uid="{00000000-0005-0000-0000-0000C0020000}"/>
    <cellStyle name="20 % - Akzent6 2 3 3 2 2" xfId="6379" xr:uid="{00000000-0005-0000-0000-0000C0020000}"/>
    <cellStyle name="20 % - Akzent6 2 3 3 2 2 2" xfId="19830" xr:uid="{00000000-0005-0000-0000-0000C0020000}"/>
    <cellStyle name="20 % - Akzent6 2 3 3 2 2 3" xfId="33314" xr:uid="{00000000-0005-0000-0000-0000C0020000}"/>
    <cellStyle name="20 % - Akzent6 2 3 3 2 2 4" xfId="46805" xr:uid="{00000000-0005-0000-0000-0000C0020000}"/>
    <cellStyle name="20 % - Akzent6 2 3 3 2 3" xfId="9735" xr:uid="{00000000-0005-0000-0000-0000C0020000}"/>
    <cellStyle name="20 % - Akzent6 2 3 3 2 3 2" xfId="23186" xr:uid="{00000000-0005-0000-0000-0000C0020000}"/>
    <cellStyle name="20 % - Akzent6 2 3 3 2 3 3" xfId="36670" xr:uid="{00000000-0005-0000-0000-0000C0020000}"/>
    <cellStyle name="20 % - Akzent6 2 3 3 2 3 4" xfId="50161" xr:uid="{00000000-0005-0000-0000-0000C0020000}"/>
    <cellStyle name="20 % - Akzent6 2 3 3 2 4" xfId="13091" xr:uid="{00000000-0005-0000-0000-0000C0020000}"/>
    <cellStyle name="20 % - Akzent6 2 3 3 2 4 2" xfId="26542" xr:uid="{00000000-0005-0000-0000-0000C0020000}"/>
    <cellStyle name="20 % - Akzent6 2 3 3 2 4 3" xfId="40026" xr:uid="{00000000-0005-0000-0000-0000C0020000}"/>
    <cellStyle name="20 % - Akzent6 2 3 3 2 4 4" xfId="53517" xr:uid="{00000000-0005-0000-0000-0000C0020000}"/>
    <cellStyle name="20 % - Akzent6 2 3 3 2 5" xfId="16473" xr:uid="{00000000-0005-0000-0000-0000C0020000}"/>
    <cellStyle name="20 % - Akzent6 2 3 3 2 6" xfId="29957" xr:uid="{00000000-0005-0000-0000-0000C0020000}"/>
    <cellStyle name="20 % - Akzent6 2 3 3 2 7" xfId="43448" xr:uid="{00000000-0005-0000-0000-0000C0020000}"/>
    <cellStyle name="20 % - Akzent6 2 3 3 3" xfId="5252" xr:uid="{00000000-0005-0000-0000-0000BF020000}"/>
    <cellStyle name="20 % - Akzent6 2 3 3 3 2" xfId="18703" xr:uid="{00000000-0005-0000-0000-0000BF020000}"/>
    <cellStyle name="20 % - Akzent6 2 3 3 3 3" xfId="32187" xr:uid="{00000000-0005-0000-0000-0000BF020000}"/>
    <cellStyle name="20 % - Akzent6 2 3 3 3 4" xfId="45678" xr:uid="{00000000-0005-0000-0000-0000BF020000}"/>
    <cellStyle name="20 % - Akzent6 2 3 3 4" xfId="8608" xr:uid="{00000000-0005-0000-0000-0000BF020000}"/>
    <cellStyle name="20 % - Akzent6 2 3 3 4 2" xfId="22059" xr:uid="{00000000-0005-0000-0000-0000BF020000}"/>
    <cellStyle name="20 % - Akzent6 2 3 3 4 3" xfId="35543" xr:uid="{00000000-0005-0000-0000-0000BF020000}"/>
    <cellStyle name="20 % - Akzent6 2 3 3 4 4" xfId="49034" xr:uid="{00000000-0005-0000-0000-0000BF020000}"/>
    <cellStyle name="20 % - Akzent6 2 3 3 5" xfId="11964" xr:uid="{00000000-0005-0000-0000-0000BF020000}"/>
    <cellStyle name="20 % - Akzent6 2 3 3 5 2" xfId="25415" xr:uid="{00000000-0005-0000-0000-0000BF020000}"/>
    <cellStyle name="20 % - Akzent6 2 3 3 5 3" xfId="38899" xr:uid="{00000000-0005-0000-0000-0000BF020000}"/>
    <cellStyle name="20 % - Akzent6 2 3 3 5 4" xfId="52390" xr:uid="{00000000-0005-0000-0000-0000BF020000}"/>
    <cellStyle name="20 % - Akzent6 2 3 3 6" xfId="15346" xr:uid="{00000000-0005-0000-0000-0000BF020000}"/>
    <cellStyle name="20 % - Akzent6 2 3 3 7" xfId="28830" xr:uid="{00000000-0005-0000-0000-0000BF020000}"/>
    <cellStyle name="20 % - Akzent6 2 3 3 8" xfId="42321" xr:uid="{00000000-0005-0000-0000-0000BF020000}"/>
    <cellStyle name="20 % - Akzent6 2 3 4" xfId="2457" xr:uid="{00000000-0005-0000-0000-0000C1020000}"/>
    <cellStyle name="20 % - Akzent6 2 3 4 2" xfId="5819" xr:uid="{00000000-0005-0000-0000-0000C1020000}"/>
    <cellStyle name="20 % - Akzent6 2 3 4 2 2" xfId="19270" xr:uid="{00000000-0005-0000-0000-0000C1020000}"/>
    <cellStyle name="20 % - Akzent6 2 3 4 2 3" xfId="32754" xr:uid="{00000000-0005-0000-0000-0000C1020000}"/>
    <cellStyle name="20 % - Akzent6 2 3 4 2 4" xfId="46245" xr:uid="{00000000-0005-0000-0000-0000C1020000}"/>
    <cellStyle name="20 % - Akzent6 2 3 4 3" xfId="9175" xr:uid="{00000000-0005-0000-0000-0000C1020000}"/>
    <cellStyle name="20 % - Akzent6 2 3 4 3 2" xfId="22626" xr:uid="{00000000-0005-0000-0000-0000C1020000}"/>
    <cellStyle name="20 % - Akzent6 2 3 4 3 3" xfId="36110" xr:uid="{00000000-0005-0000-0000-0000C1020000}"/>
    <cellStyle name="20 % - Akzent6 2 3 4 3 4" xfId="49601" xr:uid="{00000000-0005-0000-0000-0000C1020000}"/>
    <cellStyle name="20 % - Akzent6 2 3 4 4" xfId="12531" xr:uid="{00000000-0005-0000-0000-0000C1020000}"/>
    <cellStyle name="20 % - Akzent6 2 3 4 4 2" xfId="25982" xr:uid="{00000000-0005-0000-0000-0000C1020000}"/>
    <cellStyle name="20 % - Akzent6 2 3 4 4 3" xfId="39466" xr:uid="{00000000-0005-0000-0000-0000C1020000}"/>
    <cellStyle name="20 % - Akzent6 2 3 4 4 4" xfId="52957" xr:uid="{00000000-0005-0000-0000-0000C1020000}"/>
    <cellStyle name="20 % - Akzent6 2 3 4 5" xfId="15913" xr:uid="{00000000-0005-0000-0000-0000C1020000}"/>
    <cellStyle name="20 % - Akzent6 2 3 4 6" xfId="29397" xr:uid="{00000000-0005-0000-0000-0000C1020000}"/>
    <cellStyle name="20 % - Akzent6 2 3 4 7" xfId="42888" xr:uid="{00000000-0005-0000-0000-0000C1020000}"/>
    <cellStyle name="20 % - Akzent6 2 3 5" xfId="3563" xr:uid="{00000000-0005-0000-0000-0000C2020000}"/>
    <cellStyle name="20 % - Akzent6 2 3 5 2" xfId="6924" xr:uid="{00000000-0005-0000-0000-0000C2020000}"/>
    <cellStyle name="20 % - Akzent6 2 3 5 2 2" xfId="20375" xr:uid="{00000000-0005-0000-0000-0000C2020000}"/>
    <cellStyle name="20 % - Akzent6 2 3 5 2 3" xfId="33859" xr:uid="{00000000-0005-0000-0000-0000C2020000}"/>
    <cellStyle name="20 % - Akzent6 2 3 5 2 4" xfId="47350" xr:uid="{00000000-0005-0000-0000-0000C2020000}"/>
    <cellStyle name="20 % - Akzent6 2 3 5 3" xfId="10280" xr:uid="{00000000-0005-0000-0000-0000C2020000}"/>
    <cellStyle name="20 % - Akzent6 2 3 5 3 2" xfId="23731" xr:uid="{00000000-0005-0000-0000-0000C2020000}"/>
    <cellStyle name="20 % - Akzent6 2 3 5 3 3" xfId="37215" xr:uid="{00000000-0005-0000-0000-0000C2020000}"/>
    <cellStyle name="20 % - Akzent6 2 3 5 3 4" xfId="50706" xr:uid="{00000000-0005-0000-0000-0000C2020000}"/>
    <cellStyle name="20 % - Akzent6 2 3 5 4" xfId="13636" xr:uid="{00000000-0005-0000-0000-0000C2020000}"/>
    <cellStyle name="20 % - Akzent6 2 3 5 4 2" xfId="27087" xr:uid="{00000000-0005-0000-0000-0000C2020000}"/>
    <cellStyle name="20 % - Akzent6 2 3 5 4 3" xfId="40571" xr:uid="{00000000-0005-0000-0000-0000C2020000}"/>
    <cellStyle name="20 % - Akzent6 2 3 5 4 4" xfId="54062" xr:uid="{00000000-0005-0000-0000-0000C2020000}"/>
    <cellStyle name="20 % - Akzent6 2 3 5 5" xfId="17018" xr:uid="{00000000-0005-0000-0000-0000C2020000}"/>
    <cellStyle name="20 % - Akzent6 2 3 5 6" xfId="30502" xr:uid="{00000000-0005-0000-0000-0000C2020000}"/>
    <cellStyle name="20 % - Akzent6 2 3 5 7" xfId="43993" xr:uid="{00000000-0005-0000-0000-0000C2020000}"/>
    <cellStyle name="20 % - Akzent6 2 3 6" xfId="4143" xr:uid="{00000000-0005-0000-0000-0000C3020000}"/>
    <cellStyle name="20 % - Akzent6 2 3 6 2" xfId="7500" xr:uid="{00000000-0005-0000-0000-0000C3020000}"/>
    <cellStyle name="20 % - Akzent6 2 3 6 2 2" xfId="20951" xr:uid="{00000000-0005-0000-0000-0000C3020000}"/>
    <cellStyle name="20 % - Akzent6 2 3 6 2 3" xfId="34435" xr:uid="{00000000-0005-0000-0000-0000C3020000}"/>
    <cellStyle name="20 % - Akzent6 2 3 6 2 4" xfId="47926" xr:uid="{00000000-0005-0000-0000-0000C3020000}"/>
    <cellStyle name="20 % - Akzent6 2 3 6 3" xfId="10856" xr:uid="{00000000-0005-0000-0000-0000C3020000}"/>
    <cellStyle name="20 % - Akzent6 2 3 6 3 2" xfId="24307" xr:uid="{00000000-0005-0000-0000-0000C3020000}"/>
    <cellStyle name="20 % - Akzent6 2 3 6 3 3" xfId="37791" xr:uid="{00000000-0005-0000-0000-0000C3020000}"/>
    <cellStyle name="20 % - Akzent6 2 3 6 3 4" xfId="51282" xr:uid="{00000000-0005-0000-0000-0000C3020000}"/>
    <cellStyle name="20 % - Akzent6 2 3 6 4" xfId="14212" xr:uid="{00000000-0005-0000-0000-0000C3020000}"/>
    <cellStyle name="20 % - Akzent6 2 3 6 4 2" xfId="27663" xr:uid="{00000000-0005-0000-0000-0000C3020000}"/>
    <cellStyle name="20 % - Akzent6 2 3 6 4 3" xfId="41147" xr:uid="{00000000-0005-0000-0000-0000C3020000}"/>
    <cellStyle name="20 % - Akzent6 2 3 6 4 4" xfId="54638" xr:uid="{00000000-0005-0000-0000-0000C3020000}"/>
    <cellStyle name="20 % - Akzent6 2 3 6 5" xfId="17594" xr:uid="{00000000-0005-0000-0000-0000C3020000}"/>
    <cellStyle name="20 % - Akzent6 2 3 6 6" xfId="31078" xr:uid="{00000000-0005-0000-0000-0000C3020000}"/>
    <cellStyle name="20 % - Akzent6 2 3 6 7" xfId="44569" xr:uid="{00000000-0005-0000-0000-0000C3020000}"/>
    <cellStyle name="20 % - Akzent6 2 3 7" xfId="4693" xr:uid="{00000000-0005-0000-0000-0000B8020000}"/>
    <cellStyle name="20 % - Akzent6 2 3 7 2" xfId="18144" xr:uid="{00000000-0005-0000-0000-0000B8020000}"/>
    <cellStyle name="20 % - Akzent6 2 3 7 3" xfId="31628" xr:uid="{00000000-0005-0000-0000-0000B8020000}"/>
    <cellStyle name="20 % - Akzent6 2 3 7 4" xfId="45119" xr:uid="{00000000-0005-0000-0000-0000B8020000}"/>
    <cellStyle name="20 % - Akzent6 2 3 8" xfId="8049" xr:uid="{00000000-0005-0000-0000-0000B8020000}"/>
    <cellStyle name="20 % - Akzent6 2 3 8 2" xfId="21500" xr:uid="{00000000-0005-0000-0000-0000B8020000}"/>
    <cellStyle name="20 % - Akzent6 2 3 8 3" xfId="34984" xr:uid="{00000000-0005-0000-0000-0000B8020000}"/>
    <cellStyle name="20 % - Akzent6 2 3 8 4" xfId="48475" xr:uid="{00000000-0005-0000-0000-0000B8020000}"/>
    <cellStyle name="20 % - Akzent6 2 3 9" xfId="11405" xr:uid="{00000000-0005-0000-0000-0000B8020000}"/>
    <cellStyle name="20 % - Akzent6 2 3 9 2" xfId="24856" xr:uid="{00000000-0005-0000-0000-0000B8020000}"/>
    <cellStyle name="20 % - Akzent6 2 3 9 3" xfId="38340" xr:uid="{00000000-0005-0000-0000-0000B8020000}"/>
    <cellStyle name="20 % - Akzent6 2 3 9 4" xfId="51831" xr:uid="{00000000-0005-0000-0000-0000B8020000}"/>
    <cellStyle name="20 % - Akzent6 2 4" xfId="1368" xr:uid="{00000000-0005-0000-0000-0000C4020000}"/>
    <cellStyle name="20 % - Akzent6 2 4 10" xfId="28332" xr:uid="{00000000-0005-0000-0000-0000C4020000}"/>
    <cellStyle name="20 % - Akzent6 2 4 11" xfId="41823" xr:uid="{00000000-0005-0000-0000-0000C4020000}"/>
    <cellStyle name="20 % - Akzent6 2 4 2" xfId="1941" xr:uid="{00000000-0005-0000-0000-0000C5020000}"/>
    <cellStyle name="20 % - Akzent6 2 4 2 2" xfId="3081" xr:uid="{00000000-0005-0000-0000-0000C6020000}"/>
    <cellStyle name="20 % - Akzent6 2 4 2 2 2" xfId="6442" xr:uid="{00000000-0005-0000-0000-0000C6020000}"/>
    <cellStyle name="20 % - Akzent6 2 4 2 2 2 2" xfId="19893" xr:uid="{00000000-0005-0000-0000-0000C6020000}"/>
    <cellStyle name="20 % - Akzent6 2 4 2 2 2 3" xfId="33377" xr:uid="{00000000-0005-0000-0000-0000C6020000}"/>
    <cellStyle name="20 % - Akzent6 2 4 2 2 2 4" xfId="46868" xr:uid="{00000000-0005-0000-0000-0000C6020000}"/>
    <cellStyle name="20 % - Akzent6 2 4 2 2 3" xfId="9798" xr:uid="{00000000-0005-0000-0000-0000C6020000}"/>
    <cellStyle name="20 % - Akzent6 2 4 2 2 3 2" xfId="23249" xr:uid="{00000000-0005-0000-0000-0000C6020000}"/>
    <cellStyle name="20 % - Akzent6 2 4 2 2 3 3" xfId="36733" xr:uid="{00000000-0005-0000-0000-0000C6020000}"/>
    <cellStyle name="20 % - Akzent6 2 4 2 2 3 4" xfId="50224" xr:uid="{00000000-0005-0000-0000-0000C6020000}"/>
    <cellStyle name="20 % - Akzent6 2 4 2 2 4" xfId="13154" xr:uid="{00000000-0005-0000-0000-0000C6020000}"/>
    <cellStyle name="20 % - Akzent6 2 4 2 2 4 2" xfId="26605" xr:uid="{00000000-0005-0000-0000-0000C6020000}"/>
    <cellStyle name="20 % - Akzent6 2 4 2 2 4 3" xfId="40089" xr:uid="{00000000-0005-0000-0000-0000C6020000}"/>
    <cellStyle name="20 % - Akzent6 2 4 2 2 4 4" xfId="53580" xr:uid="{00000000-0005-0000-0000-0000C6020000}"/>
    <cellStyle name="20 % - Akzent6 2 4 2 2 5" xfId="16536" xr:uid="{00000000-0005-0000-0000-0000C6020000}"/>
    <cellStyle name="20 % - Akzent6 2 4 2 2 6" xfId="30020" xr:uid="{00000000-0005-0000-0000-0000C6020000}"/>
    <cellStyle name="20 % - Akzent6 2 4 2 2 7" xfId="43511" xr:uid="{00000000-0005-0000-0000-0000C6020000}"/>
    <cellStyle name="20 % - Akzent6 2 4 2 3" xfId="5315" xr:uid="{00000000-0005-0000-0000-0000C5020000}"/>
    <cellStyle name="20 % - Akzent6 2 4 2 3 2" xfId="18766" xr:uid="{00000000-0005-0000-0000-0000C5020000}"/>
    <cellStyle name="20 % - Akzent6 2 4 2 3 3" xfId="32250" xr:uid="{00000000-0005-0000-0000-0000C5020000}"/>
    <cellStyle name="20 % - Akzent6 2 4 2 3 4" xfId="45741" xr:uid="{00000000-0005-0000-0000-0000C5020000}"/>
    <cellStyle name="20 % - Akzent6 2 4 2 4" xfId="8671" xr:uid="{00000000-0005-0000-0000-0000C5020000}"/>
    <cellStyle name="20 % - Akzent6 2 4 2 4 2" xfId="22122" xr:uid="{00000000-0005-0000-0000-0000C5020000}"/>
    <cellStyle name="20 % - Akzent6 2 4 2 4 3" xfId="35606" xr:uid="{00000000-0005-0000-0000-0000C5020000}"/>
    <cellStyle name="20 % - Akzent6 2 4 2 4 4" xfId="49097" xr:uid="{00000000-0005-0000-0000-0000C5020000}"/>
    <cellStyle name="20 % - Akzent6 2 4 2 5" xfId="12027" xr:uid="{00000000-0005-0000-0000-0000C5020000}"/>
    <cellStyle name="20 % - Akzent6 2 4 2 5 2" xfId="25478" xr:uid="{00000000-0005-0000-0000-0000C5020000}"/>
    <cellStyle name="20 % - Akzent6 2 4 2 5 3" xfId="38962" xr:uid="{00000000-0005-0000-0000-0000C5020000}"/>
    <cellStyle name="20 % - Akzent6 2 4 2 5 4" xfId="52453" xr:uid="{00000000-0005-0000-0000-0000C5020000}"/>
    <cellStyle name="20 % - Akzent6 2 4 2 6" xfId="15409" xr:uid="{00000000-0005-0000-0000-0000C5020000}"/>
    <cellStyle name="20 % - Akzent6 2 4 2 7" xfId="28893" xr:uid="{00000000-0005-0000-0000-0000C5020000}"/>
    <cellStyle name="20 % - Akzent6 2 4 2 8" xfId="42384" xr:uid="{00000000-0005-0000-0000-0000C5020000}"/>
    <cellStyle name="20 % - Akzent6 2 4 3" xfId="2521" xr:uid="{00000000-0005-0000-0000-0000C7020000}"/>
    <cellStyle name="20 % - Akzent6 2 4 3 2" xfId="5882" xr:uid="{00000000-0005-0000-0000-0000C7020000}"/>
    <cellStyle name="20 % - Akzent6 2 4 3 2 2" xfId="19333" xr:uid="{00000000-0005-0000-0000-0000C7020000}"/>
    <cellStyle name="20 % - Akzent6 2 4 3 2 3" xfId="32817" xr:uid="{00000000-0005-0000-0000-0000C7020000}"/>
    <cellStyle name="20 % - Akzent6 2 4 3 2 4" xfId="46308" xr:uid="{00000000-0005-0000-0000-0000C7020000}"/>
    <cellStyle name="20 % - Akzent6 2 4 3 3" xfId="9238" xr:uid="{00000000-0005-0000-0000-0000C7020000}"/>
    <cellStyle name="20 % - Akzent6 2 4 3 3 2" xfId="22689" xr:uid="{00000000-0005-0000-0000-0000C7020000}"/>
    <cellStyle name="20 % - Akzent6 2 4 3 3 3" xfId="36173" xr:uid="{00000000-0005-0000-0000-0000C7020000}"/>
    <cellStyle name="20 % - Akzent6 2 4 3 3 4" xfId="49664" xr:uid="{00000000-0005-0000-0000-0000C7020000}"/>
    <cellStyle name="20 % - Akzent6 2 4 3 4" xfId="12594" xr:uid="{00000000-0005-0000-0000-0000C7020000}"/>
    <cellStyle name="20 % - Akzent6 2 4 3 4 2" xfId="26045" xr:uid="{00000000-0005-0000-0000-0000C7020000}"/>
    <cellStyle name="20 % - Akzent6 2 4 3 4 3" xfId="39529" xr:uid="{00000000-0005-0000-0000-0000C7020000}"/>
    <cellStyle name="20 % - Akzent6 2 4 3 4 4" xfId="53020" xr:uid="{00000000-0005-0000-0000-0000C7020000}"/>
    <cellStyle name="20 % - Akzent6 2 4 3 5" xfId="15976" xr:uid="{00000000-0005-0000-0000-0000C7020000}"/>
    <cellStyle name="20 % - Akzent6 2 4 3 6" xfId="29460" xr:uid="{00000000-0005-0000-0000-0000C7020000}"/>
    <cellStyle name="20 % - Akzent6 2 4 3 7" xfId="42951" xr:uid="{00000000-0005-0000-0000-0000C7020000}"/>
    <cellStyle name="20 % - Akzent6 2 4 4" xfId="3626" xr:uid="{00000000-0005-0000-0000-0000C8020000}"/>
    <cellStyle name="20 % - Akzent6 2 4 4 2" xfId="6987" xr:uid="{00000000-0005-0000-0000-0000C8020000}"/>
    <cellStyle name="20 % - Akzent6 2 4 4 2 2" xfId="20438" xr:uid="{00000000-0005-0000-0000-0000C8020000}"/>
    <cellStyle name="20 % - Akzent6 2 4 4 2 3" xfId="33922" xr:uid="{00000000-0005-0000-0000-0000C8020000}"/>
    <cellStyle name="20 % - Akzent6 2 4 4 2 4" xfId="47413" xr:uid="{00000000-0005-0000-0000-0000C8020000}"/>
    <cellStyle name="20 % - Akzent6 2 4 4 3" xfId="10343" xr:uid="{00000000-0005-0000-0000-0000C8020000}"/>
    <cellStyle name="20 % - Akzent6 2 4 4 3 2" xfId="23794" xr:uid="{00000000-0005-0000-0000-0000C8020000}"/>
    <cellStyle name="20 % - Akzent6 2 4 4 3 3" xfId="37278" xr:uid="{00000000-0005-0000-0000-0000C8020000}"/>
    <cellStyle name="20 % - Akzent6 2 4 4 3 4" xfId="50769" xr:uid="{00000000-0005-0000-0000-0000C8020000}"/>
    <cellStyle name="20 % - Akzent6 2 4 4 4" xfId="13699" xr:uid="{00000000-0005-0000-0000-0000C8020000}"/>
    <cellStyle name="20 % - Akzent6 2 4 4 4 2" xfId="27150" xr:uid="{00000000-0005-0000-0000-0000C8020000}"/>
    <cellStyle name="20 % - Akzent6 2 4 4 4 3" xfId="40634" xr:uid="{00000000-0005-0000-0000-0000C8020000}"/>
    <cellStyle name="20 % - Akzent6 2 4 4 4 4" xfId="54125" xr:uid="{00000000-0005-0000-0000-0000C8020000}"/>
    <cellStyle name="20 % - Akzent6 2 4 4 5" xfId="17081" xr:uid="{00000000-0005-0000-0000-0000C8020000}"/>
    <cellStyle name="20 % - Akzent6 2 4 4 6" xfId="30565" xr:uid="{00000000-0005-0000-0000-0000C8020000}"/>
    <cellStyle name="20 % - Akzent6 2 4 4 7" xfId="44056" xr:uid="{00000000-0005-0000-0000-0000C8020000}"/>
    <cellStyle name="20 % - Akzent6 2 4 5" xfId="4206" xr:uid="{00000000-0005-0000-0000-0000C9020000}"/>
    <cellStyle name="20 % - Akzent6 2 4 5 2" xfId="7563" xr:uid="{00000000-0005-0000-0000-0000C9020000}"/>
    <cellStyle name="20 % - Akzent6 2 4 5 2 2" xfId="21014" xr:uid="{00000000-0005-0000-0000-0000C9020000}"/>
    <cellStyle name="20 % - Akzent6 2 4 5 2 3" xfId="34498" xr:uid="{00000000-0005-0000-0000-0000C9020000}"/>
    <cellStyle name="20 % - Akzent6 2 4 5 2 4" xfId="47989" xr:uid="{00000000-0005-0000-0000-0000C9020000}"/>
    <cellStyle name="20 % - Akzent6 2 4 5 3" xfId="10919" xr:uid="{00000000-0005-0000-0000-0000C9020000}"/>
    <cellStyle name="20 % - Akzent6 2 4 5 3 2" xfId="24370" xr:uid="{00000000-0005-0000-0000-0000C9020000}"/>
    <cellStyle name="20 % - Akzent6 2 4 5 3 3" xfId="37854" xr:uid="{00000000-0005-0000-0000-0000C9020000}"/>
    <cellStyle name="20 % - Akzent6 2 4 5 3 4" xfId="51345" xr:uid="{00000000-0005-0000-0000-0000C9020000}"/>
    <cellStyle name="20 % - Akzent6 2 4 5 4" xfId="14275" xr:uid="{00000000-0005-0000-0000-0000C9020000}"/>
    <cellStyle name="20 % - Akzent6 2 4 5 4 2" xfId="27726" xr:uid="{00000000-0005-0000-0000-0000C9020000}"/>
    <cellStyle name="20 % - Akzent6 2 4 5 4 3" xfId="41210" xr:uid="{00000000-0005-0000-0000-0000C9020000}"/>
    <cellStyle name="20 % - Akzent6 2 4 5 4 4" xfId="54701" xr:uid="{00000000-0005-0000-0000-0000C9020000}"/>
    <cellStyle name="20 % - Akzent6 2 4 5 5" xfId="17657" xr:uid="{00000000-0005-0000-0000-0000C9020000}"/>
    <cellStyle name="20 % - Akzent6 2 4 5 6" xfId="31141" xr:uid="{00000000-0005-0000-0000-0000C9020000}"/>
    <cellStyle name="20 % - Akzent6 2 4 5 7" xfId="44632" xr:uid="{00000000-0005-0000-0000-0000C9020000}"/>
    <cellStyle name="20 % - Akzent6 2 4 6" xfId="4756" xr:uid="{00000000-0005-0000-0000-0000C4020000}"/>
    <cellStyle name="20 % - Akzent6 2 4 6 2" xfId="18207" xr:uid="{00000000-0005-0000-0000-0000C4020000}"/>
    <cellStyle name="20 % - Akzent6 2 4 6 3" xfId="31691" xr:uid="{00000000-0005-0000-0000-0000C4020000}"/>
    <cellStyle name="20 % - Akzent6 2 4 6 4" xfId="45182" xr:uid="{00000000-0005-0000-0000-0000C4020000}"/>
    <cellStyle name="20 % - Akzent6 2 4 7" xfId="8112" xr:uid="{00000000-0005-0000-0000-0000C4020000}"/>
    <cellStyle name="20 % - Akzent6 2 4 7 2" xfId="21563" xr:uid="{00000000-0005-0000-0000-0000C4020000}"/>
    <cellStyle name="20 % - Akzent6 2 4 7 3" xfId="35047" xr:uid="{00000000-0005-0000-0000-0000C4020000}"/>
    <cellStyle name="20 % - Akzent6 2 4 7 4" xfId="48538" xr:uid="{00000000-0005-0000-0000-0000C4020000}"/>
    <cellStyle name="20 % - Akzent6 2 4 8" xfId="11468" xr:uid="{00000000-0005-0000-0000-0000C4020000}"/>
    <cellStyle name="20 % - Akzent6 2 4 8 2" xfId="24919" xr:uid="{00000000-0005-0000-0000-0000C4020000}"/>
    <cellStyle name="20 % - Akzent6 2 4 8 3" xfId="38403" xr:uid="{00000000-0005-0000-0000-0000C4020000}"/>
    <cellStyle name="20 % - Akzent6 2 4 8 4" xfId="51894" xr:uid="{00000000-0005-0000-0000-0000C4020000}"/>
    <cellStyle name="20 % - Akzent6 2 4 9" xfId="14849" xr:uid="{00000000-0005-0000-0000-0000C4020000}"/>
    <cellStyle name="20 % - Akzent6 2 5" xfId="1693" xr:uid="{00000000-0005-0000-0000-0000CA020000}"/>
    <cellStyle name="20 % - Akzent6 2 5 2" xfId="2831" xr:uid="{00000000-0005-0000-0000-0000CB020000}"/>
    <cellStyle name="20 % - Akzent6 2 5 2 2" xfId="6192" xr:uid="{00000000-0005-0000-0000-0000CB020000}"/>
    <cellStyle name="20 % - Akzent6 2 5 2 2 2" xfId="19643" xr:uid="{00000000-0005-0000-0000-0000CB020000}"/>
    <cellStyle name="20 % - Akzent6 2 5 2 2 3" xfId="33127" xr:uid="{00000000-0005-0000-0000-0000CB020000}"/>
    <cellStyle name="20 % - Akzent6 2 5 2 2 4" xfId="46618" xr:uid="{00000000-0005-0000-0000-0000CB020000}"/>
    <cellStyle name="20 % - Akzent6 2 5 2 3" xfId="9548" xr:uid="{00000000-0005-0000-0000-0000CB020000}"/>
    <cellStyle name="20 % - Akzent6 2 5 2 3 2" xfId="22999" xr:uid="{00000000-0005-0000-0000-0000CB020000}"/>
    <cellStyle name="20 % - Akzent6 2 5 2 3 3" xfId="36483" xr:uid="{00000000-0005-0000-0000-0000CB020000}"/>
    <cellStyle name="20 % - Akzent6 2 5 2 3 4" xfId="49974" xr:uid="{00000000-0005-0000-0000-0000CB020000}"/>
    <cellStyle name="20 % - Akzent6 2 5 2 4" xfId="12904" xr:uid="{00000000-0005-0000-0000-0000CB020000}"/>
    <cellStyle name="20 % - Akzent6 2 5 2 4 2" xfId="26355" xr:uid="{00000000-0005-0000-0000-0000CB020000}"/>
    <cellStyle name="20 % - Akzent6 2 5 2 4 3" xfId="39839" xr:uid="{00000000-0005-0000-0000-0000CB020000}"/>
    <cellStyle name="20 % - Akzent6 2 5 2 4 4" xfId="53330" xr:uid="{00000000-0005-0000-0000-0000CB020000}"/>
    <cellStyle name="20 % - Akzent6 2 5 2 5" xfId="16286" xr:uid="{00000000-0005-0000-0000-0000CB020000}"/>
    <cellStyle name="20 % - Akzent6 2 5 2 6" xfId="29770" xr:uid="{00000000-0005-0000-0000-0000CB020000}"/>
    <cellStyle name="20 % - Akzent6 2 5 2 7" xfId="43261" xr:uid="{00000000-0005-0000-0000-0000CB020000}"/>
    <cellStyle name="20 % - Akzent6 2 5 3" xfId="5065" xr:uid="{00000000-0005-0000-0000-0000CA020000}"/>
    <cellStyle name="20 % - Akzent6 2 5 3 2" xfId="18516" xr:uid="{00000000-0005-0000-0000-0000CA020000}"/>
    <cellStyle name="20 % - Akzent6 2 5 3 3" xfId="32000" xr:uid="{00000000-0005-0000-0000-0000CA020000}"/>
    <cellStyle name="20 % - Akzent6 2 5 3 4" xfId="45491" xr:uid="{00000000-0005-0000-0000-0000CA020000}"/>
    <cellStyle name="20 % - Akzent6 2 5 4" xfId="8421" xr:uid="{00000000-0005-0000-0000-0000CA020000}"/>
    <cellStyle name="20 % - Akzent6 2 5 4 2" xfId="21872" xr:uid="{00000000-0005-0000-0000-0000CA020000}"/>
    <cellStyle name="20 % - Akzent6 2 5 4 3" xfId="35356" xr:uid="{00000000-0005-0000-0000-0000CA020000}"/>
    <cellStyle name="20 % - Akzent6 2 5 4 4" xfId="48847" xr:uid="{00000000-0005-0000-0000-0000CA020000}"/>
    <cellStyle name="20 % - Akzent6 2 5 5" xfId="11777" xr:uid="{00000000-0005-0000-0000-0000CA020000}"/>
    <cellStyle name="20 % - Akzent6 2 5 5 2" xfId="25228" xr:uid="{00000000-0005-0000-0000-0000CA020000}"/>
    <cellStyle name="20 % - Akzent6 2 5 5 3" xfId="38712" xr:uid="{00000000-0005-0000-0000-0000CA020000}"/>
    <cellStyle name="20 % - Akzent6 2 5 5 4" xfId="52203" xr:uid="{00000000-0005-0000-0000-0000CA020000}"/>
    <cellStyle name="20 % - Akzent6 2 5 6" xfId="15159" xr:uid="{00000000-0005-0000-0000-0000CA020000}"/>
    <cellStyle name="20 % - Akzent6 2 5 7" xfId="28643" xr:uid="{00000000-0005-0000-0000-0000CA020000}"/>
    <cellStyle name="20 % - Akzent6 2 5 8" xfId="42134" xr:uid="{00000000-0005-0000-0000-0000CA020000}"/>
    <cellStyle name="20 % - Akzent6 2 6" xfId="2258" xr:uid="{00000000-0005-0000-0000-0000CC020000}"/>
    <cellStyle name="20 % - Akzent6 2 6 2" xfId="5631" xr:uid="{00000000-0005-0000-0000-0000CC020000}"/>
    <cellStyle name="20 % - Akzent6 2 6 2 2" xfId="19082" xr:uid="{00000000-0005-0000-0000-0000CC020000}"/>
    <cellStyle name="20 % - Akzent6 2 6 2 3" xfId="32566" xr:uid="{00000000-0005-0000-0000-0000CC020000}"/>
    <cellStyle name="20 % - Akzent6 2 6 2 4" xfId="46057" xr:uid="{00000000-0005-0000-0000-0000CC020000}"/>
    <cellStyle name="20 % - Akzent6 2 6 3" xfId="8987" xr:uid="{00000000-0005-0000-0000-0000CC020000}"/>
    <cellStyle name="20 % - Akzent6 2 6 3 2" xfId="22438" xr:uid="{00000000-0005-0000-0000-0000CC020000}"/>
    <cellStyle name="20 % - Akzent6 2 6 3 3" xfId="35922" xr:uid="{00000000-0005-0000-0000-0000CC020000}"/>
    <cellStyle name="20 % - Akzent6 2 6 3 4" xfId="49413" xr:uid="{00000000-0005-0000-0000-0000CC020000}"/>
    <cellStyle name="20 % - Akzent6 2 6 4" xfId="12343" xr:uid="{00000000-0005-0000-0000-0000CC020000}"/>
    <cellStyle name="20 % - Akzent6 2 6 4 2" xfId="25794" xr:uid="{00000000-0005-0000-0000-0000CC020000}"/>
    <cellStyle name="20 % - Akzent6 2 6 4 3" xfId="39278" xr:uid="{00000000-0005-0000-0000-0000CC020000}"/>
    <cellStyle name="20 % - Akzent6 2 6 4 4" xfId="52769" xr:uid="{00000000-0005-0000-0000-0000CC020000}"/>
    <cellStyle name="20 % - Akzent6 2 6 5" xfId="15725" xr:uid="{00000000-0005-0000-0000-0000CC020000}"/>
    <cellStyle name="20 % - Akzent6 2 6 6" xfId="29209" xr:uid="{00000000-0005-0000-0000-0000CC020000}"/>
    <cellStyle name="20 % - Akzent6 2 6 7" xfId="42700" xr:uid="{00000000-0005-0000-0000-0000CC020000}"/>
    <cellStyle name="20 % - Akzent6 2 7" xfId="3375" xr:uid="{00000000-0005-0000-0000-0000CD020000}"/>
    <cellStyle name="20 % - Akzent6 2 7 2" xfId="6736" xr:uid="{00000000-0005-0000-0000-0000CD020000}"/>
    <cellStyle name="20 % - Akzent6 2 7 2 2" xfId="20187" xr:uid="{00000000-0005-0000-0000-0000CD020000}"/>
    <cellStyle name="20 % - Akzent6 2 7 2 3" xfId="33671" xr:uid="{00000000-0005-0000-0000-0000CD020000}"/>
    <cellStyle name="20 % - Akzent6 2 7 2 4" xfId="47162" xr:uid="{00000000-0005-0000-0000-0000CD020000}"/>
    <cellStyle name="20 % - Akzent6 2 7 3" xfId="10092" xr:uid="{00000000-0005-0000-0000-0000CD020000}"/>
    <cellStyle name="20 % - Akzent6 2 7 3 2" xfId="23543" xr:uid="{00000000-0005-0000-0000-0000CD020000}"/>
    <cellStyle name="20 % - Akzent6 2 7 3 3" xfId="37027" xr:uid="{00000000-0005-0000-0000-0000CD020000}"/>
    <cellStyle name="20 % - Akzent6 2 7 3 4" xfId="50518" xr:uid="{00000000-0005-0000-0000-0000CD020000}"/>
    <cellStyle name="20 % - Akzent6 2 7 4" xfId="13448" xr:uid="{00000000-0005-0000-0000-0000CD020000}"/>
    <cellStyle name="20 % - Akzent6 2 7 4 2" xfId="26899" xr:uid="{00000000-0005-0000-0000-0000CD020000}"/>
    <cellStyle name="20 % - Akzent6 2 7 4 3" xfId="40383" xr:uid="{00000000-0005-0000-0000-0000CD020000}"/>
    <cellStyle name="20 % - Akzent6 2 7 4 4" xfId="53874" xr:uid="{00000000-0005-0000-0000-0000CD020000}"/>
    <cellStyle name="20 % - Akzent6 2 7 5" xfId="16830" xr:uid="{00000000-0005-0000-0000-0000CD020000}"/>
    <cellStyle name="20 % - Akzent6 2 7 6" xfId="30314" xr:uid="{00000000-0005-0000-0000-0000CD020000}"/>
    <cellStyle name="20 % - Akzent6 2 7 7" xfId="43805" xr:uid="{00000000-0005-0000-0000-0000CD020000}"/>
    <cellStyle name="20 % - Akzent6 2 8" xfId="3882" xr:uid="{00000000-0005-0000-0000-0000CE020000}"/>
    <cellStyle name="20 % - Akzent6 2 8 2" xfId="7243" xr:uid="{00000000-0005-0000-0000-0000CE020000}"/>
    <cellStyle name="20 % - Akzent6 2 8 2 2" xfId="20694" xr:uid="{00000000-0005-0000-0000-0000CE020000}"/>
    <cellStyle name="20 % - Akzent6 2 8 2 3" xfId="34178" xr:uid="{00000000-0005-0000-0000-0000CE020000}"/>
    <cellStyle name="20 % - Akzent6 2 8 2 4" xfId="47669" xr:uid="{00000000-0005-0000-0000-0000CE020000}"/>
    <cellStyle name="20 % - Akzent6 2 8 3" xfId="10599" xr:uid="{00000000-0005-0000-0000-0000CE020000}"/>
    <cellStyle name="20 % - Akzent6 2 8 3 2" xfId="24050" xr:uid="{00000000-0005-0000-0000-0000CE020000}"/>
    <cellStyle name="20 % - Akzent6 2 8 3 3" xfId="37534" xr:uid="{00000000-0005-0000-0000-0000CE020000}"/>
    <cellStyle name="20 % - Akzent6 2 8 3 4" xfId="51025" xr:uid="{00000000-0005-0000-0000-0000CE020000}"/>
    <cellStyle name="20 % - Akzent6 2 8 4" xfId="13955" xr:uid="{00000000-0005-0000-0000-0000CE020000}"/>
    <cellStyle name="20 % - Akzent6 2 8 4 2" xfId="27406" xr:uid="{00000000-0005-0000-0000-0000CE020000}"/>
    <cellStyle name="20 % - Akzent6 2 8 4 3" xfId="40890" xr:uid="{00000000-0005-0000-0000-0000CE020000}"/>
    <cellStyle name="20 % - Akzent6 2 8 4 4" xfId="54381" xr:uid="{00000000-0005-0000-0000-0000CE020000}"/>
    <cellStyle name="20 % - Akzent6 2 8 5" xfId="17337" xr:uid="{00000000-0005-0000-0000-0000CE020000}"/>
    <cellStyle name="20 % - Akzent6 2 8 6" xfId="30821" xr:uid="{00000000-0005-0000-0000-0000CE020000}"/>
    <cellStyle name="20 % - Akzent6 2 8 7" xfId="44312" xr:uid="{00000000-0005-0000-0000-0000CE020000}"/>
    <cellStyle name="20 % - Akzent6 2 9" xfId="3955" xr:uid="{00000000-0005-0000-0000-0000CF020000}"/>
    <cellStyle name="20 % - Akzent6 2 9 2" xfId="7312" xr:uid="{00000000-0005-0000-0000-0000CF020000}"/>
    <cellStyle name="20 % - Akzent6 2 9 2 2" xfId="20763" xr:uid="{00000000-0005-0000-0000-0000CF020000}"/>
    <cellStyle name="20 % - Akzent6 2 9 2 3" xfId="34247" xr:uid="{00000000-0005-0000-0000-0000CF020000}"/>
    <cellStyle name="20 % - Akzent6 2 9 2 4" xfId="47738" xr:uid="{00000000-0005-0000-0000-0000CF020000}"/>
    <cellStyle name="20 % - Akzent6 2 9 3" xfId="10668" xr:uid="{00000000-0005-0000-0000-0000CF020000}"/>
    <cellStyle name="20 % - Akzent6 2 9 3 2" xfId="24119" xr:uid="{00000000-0005-0000-0000-0000CF020000}"/>
    <cellStyle name="20 % - Akzent6 2 9 3 3" xfId="37603" xr:uid="{00000000-0005-0000-0000-0000CF020000}"/>
    <cellStyle name="20 % - Akzent6 2 9 3 4" xfId="51094" xr:uid="{00000000-0005-0000-0000-0000CF020000}"/>
    <cellStyle name="20 % - Akzent6 2 9 4" xfId="14024" xr:uid="{00000000-0005-0000-0000-0000CF020000}"/>
    <cellStyle name="20 % - Akzent6 2 9 4 2" xfId="27475" xr:uid="{00000000-0005-0000-0000-0000CF020000}"/>
    <cellStyle name="20 % - Akzent6 2 9 4 3" xfId="40959" xr:uid="{00000000-0005-0000-0000-0000CF020000}"/>
    <cellStyle name="20 % - Akzent6 2 9 4 4" xfId="54450" xr:uid="{00000000-0005-0000-0000-0000CF020000}"/>
    <cellStyle name="20 % - Akzent6 2 9 5" xfId="17406" xr:uid="{00000000-0005-0000-0000-0000CF020000}"/>
    <cellStyle name="20 % - Akzent6 2 9 6" xfId="30890" xr:uid="{00000000-0005-0000-0000-0000CF020000}"/>
    <cellStyle name="20 % - Akzent6 2 9 7" xfId="44381" xr:uid="{00000000-0005-0000-0000-0000CF020000}"/>
    <cellStyle name="20 % - Akzent6 20" xfId="41472" xr:uid="{00000000-0005-0000-0000-000077AA0000}"/>
    <cellStyle name="20 % - Akzent6 3" xfId="1159" xr:uid="{00000000-0005-0000-0000-0000D0020000}"/>
    <cellStyle name="20 % - Akzent6 3 10" xfId="11243" xr:uid="{00000000-0005-0000-0000-0000D0020000}"/>
    <cellStyle name="20 % - Akzent6 3 10 2" xfId="24694" xr:uid="{00000000-0005-0000-0000-0000D0020000}"/>
    <cellStyle name="20 % - Akzent6 3 10 3" xfId="38178" xr:uid="{00000000-0005-0000-0000-0000D0020000}"/>
    <cellStyle name="20 % - Akzent6 3 10 4" xfId="51669" xr:uid="{00000000-0005-0000-0000-0000D0020000}"/>
    <cellStyle name="20 % - Akzent6 3 11" xfId="14624" xr:uid="{00000000-0005-0000-0000-0000D0020000}"/>
    <cellStyle name="20 % - Akzent6 3 12" xfId="28107" xr:uid="{00000000-0005-0000-0000-0000D0020000}"/>
    <cellStyle name="20 % - Akzent6 3 13" xfId="41598" xr:uid="{00000000-0005-0000-0000-0000D0020000}"/>
    <cellStyle name="20 % - Akzent6 3 2" xfId="1253" xr:uid="{00000000-0005-0000-0000-0000D1020000}"/>
    <cellStyle name="20 % - Akzent6 3 2 10" xfId="14726" xr:uid="{00000000-0005-0000-0000-0000D1020000}"/>
    <cellStyle name="20 % - Akzent6 3 2 11" xfId="28209" xr:uid="{00000000-0005-0000-0000-0000D1020000}"/>
    <cellStyle name="20 % - Akzent6 3 2 12" xfId="41700" xr:uid="{00000000-0005-0000-0000-0000D1020000}"/>
    <cellStyle name="20 % - Akzent6 3 2 2" xfId="1491" xr:uid="{00000000-0005-0000-0000-0000D2020000}"/>
    <cellStyle name="20 % - Akzent6 3 2 2 10" xfId="28459" xr:uid="{00000000-0005-0000-0000-0000D2020000}"/>
    <cellStyle name="20 % - Akzent6 3 2 2 11" xfId="41950" xr:uid="{00000000-0005-0000-0000-0000D2020000}"/>
    <cellStyle name="20 % - Akzent6 3 2 2 2" xfId="2067" xr:uid="{00000000-0005-0000-0000-0000D3020000}"/>
    <cellStyle name="20 % - Akzent6 3 2 2 2 2" xfId="3208" xr:uid="{00000000-0005-0000-0000-0000D4020000}"/>
    <cellStyle name="20 % - Akzent6 3 2 2 2 2 2" xfId="6569" xr:uid="{00000000-0005-0000-0000-0000D4020000}"/>
    <cellStyle name="20 % - Akzent6 3 2 2 2 2 2 2" xfId="20020" xr:uid="{00000000-0005-0000-0000-0000D4020000}"/>
    <cellStyle name="20 % - Akzent6 3 2 2 2 2 2 3" xfId="33504" xr:uid="{00000000-0005-0000-0000-0000D4020000}"/>
    <cellStyle name="20 % - Akzent6 3 2 2 2 2 2 4" xfId="46995" xr:uid="{00000000-0005-0000-0000-0000D4020000}"/>
    <cellStyle name="20 % - Akzent6 3 2 2 2 2 3" xfId="9925" xr:uid="{00000000-0005-0000-0000-0000D4020000}"/>
    <cellStyle name="20 % - Akzent6 3 2 2 2 2 3 2" xfId="23376" xr:uid="{00000000-0005-0000-0000-0000D4020000}"/>
    <cellStyle name="20 % - Akzent6 3 2 2 2 2 3 3" xfId="36860" xr:uid="{00000000-0005-0000-0000-0000D4020000}"/>
    <cellStyle name="20 % - Akzent6 3 2 2 2 2 3 4" xfId="50351" xr:uid="{00000000-0005-0000-0000-0000D4020000}"/>
    <cellStyle name="20 % - Akzent6 3 2 2 2 2 4" xfId="13281" xr:uid="{00000000-0005-0000-0000-0000D4020000}"/>
    <cellStyle name="20 % - Akzent6 3 2 2 2 2 4 2" xfId="26732" xr:uid="{00000000-0005-0000-0000-0000D4020000}"/>
    <cellStyle name="20 % - Akzent6 3 2 2 2 2 4 3" xfId="40216" xr:uid="{00000000-0005-0000-0000-0000D4020000}"/>
    <cellStyle name="20 % - Akzent6 3 2 2 2 2 4 4" xfId="53707" xr:uid="{00000000-0005-0000-0000-0000D4020000}"/>
    <cellStyle name="20 % - Akzent6 3 2 2 2 2 5" xfId="16663" xr:uid="{00000000-0005-0000-0000-0000D4020000}"/>
    <cellStyle name="20 % - Akzent6 3 2 2 2 2 6" xfId="30147" xr:uid="{00000000-0005-0000-0000-0000D4020000}"/>
    <cellStyle name="20 % - Akzent6 3 2 2 2 2 7" xfId="43638" xr:uid="{00000000-0005-0000-0000-0000D4020000}"/>
    <cellStyle name="20 % - Akzent6 3 2 2 2 3" xfId="5442" xr:uid="{00000000-0005-0000-0000-0000D3020000}"/>
    <cellStyle name="20 % - Akzent6 3 2 2 2 3 2" xfId="18893" xr:uid="{00000000-0005-0000-0000-0000D3020000}"/>
    <cellStyle name="20 % - Akzent6 3 2 2 2 3 3" xfId="32377" xr:uid="{00000000-0005-0000-0000-0000D3020000}"/>
    <cellStyle name="20 % - Akzent6 3 2 2 2 3 4" xfId="45868" xr:uid="{00000000-0005-0000-0000-0000D3020000}"/>
    <cellStyle name="20 % - Akzent6 3 2 2 2 4" xfId="8798" xr:uid="{00000000-0005-0000-0000-0000D3020000}"/>
    <cellStyle name="20 % - Akzent6 3 2 2 2 4 2" xfId="22249" xr:uid="{00000000-0005-0000-0000-0000D3020000}"/>
    <cellStyle name="20 % - Akzent6 3 2 2 2 4 3" xfId="35733" xr:uid="{00000000-0005-0000-0000-0000D3020000}"/>
    <cellStyle name="20 % - Akzent6 3 2 2 2 4 4" xfId="49224" xr:uid="{00000000-0005-0000-0000-0000D3020000}"/>
    <cellStyle name="20 % - Akzent6 3 2 2 2 5" xfId="12154" xr:uid="{00000000-0005-0000-0000-0000D3020000}"/>
    <cellStyle name="20 % - Akzent6 3 2 2 2 5 2" xfId="25605" xr:uid="{00000000-0005-0000-0000-0000D3020000}"/>
    <cellStyle name="20 % - Akzent6 3 2 2 2 5 3" xfId="39089" xr:uid="{00000000-0005-0000-0000-0000D3020000}"/>
    <cellStyle name="20 % - Akzent6 3 2 2 2 5 4" xfId="52580" xr:uid="{00000000-0005-0000-0000-0000D3020000}"/>
    <cellStyle name="20 % - Akzent6 3 2 2 2 6" xfId="15536" xr:uid="{00000000-0005-0000-0000-0000D3020000}"/>
    <cellStyle name="20 % - Akzent6 3 2 2 2 7" xfId="29020" xr:uid="{00000000-0005-0000-0000-0000D3020000}"/>
    <cellStyle name="20 % - Akzent6 3 2 2 2 8" xfId="42511" xr:uid="{00000000-0005-0000-0000-0000D3020000}"/>
    <cellStyle name="20 % - Akzent6 3 2 2 3" xfId="2648" xr:uid="{00000000-0005-0000-0000-0000D5020000}"/>
    <cellStyle name="20 % - Akzent6 3 2 2 3 2" xfId="6009" xr:uid="{00000000-0005-0000-0000-0000D5020000}"/>
    <cellStyle name="20 % - Akzent6 3 2 2 3 2 2" xfId="19460" xr:uid="{00000000-0005-0000-0000-0000D5020000}"/>
    <cellStyle name="20 % - Akzent6 3 2 2 3 2 3" xfId="32944" xr:uid="{00000000-0005-0000-0000-0000D5020000}"/>
    <cellStyle name="20 % - Akzent6 3 2 2 3 2 4" xfId="46435" xr:uid="{00000000-0005-0000-0000-0000D5020000}"/>
    <cellStyle name="20 % - Akzent6 3 2 2 3 3" xfId="9365" xr:uid="{00000000-0005-0000-0000-0000D5020000}"/>
    <cellStyle name="20 % - Akzent6 3 2 2 3 3 2" xfId="22816" xr:uid="{00000000-0005-0000-0000-0000D5020000}"/>
    <cellStyle name="20 % - Akzent6 3 2 2 3 3 3" xfId="36300" xr:uid="{00000000-0005-0000-0000-0000D5020000}"/>
    <cellStyle name="20 % - Akzent6 3 2 2 3 3 4" xfId="49791" xr:uid="{00000000-0005-0000-0000-0000D5020000}"/>
    <cellStyle name="20 % - Akzent6 3 2 2 3 4" xfId="12721" xr:uid="{00000000-0005-0000-0000-0000D5020000}"/>
    <cellStyle name="20 % - Akzent6 3 2 2 3 4 2" xfId="26172" xr:uid="{00000000-0005-0000-0000-0000D5020000}"/>
    <cellStyle name="20 % - Akzent6 3 2 2 3 4 3" xfId="39656" xr:uid="{00000000-0005-0000-0000-0000D5020000}"/>
    <cellStyle name="20 % - Akzent6 3 2 2 3 4 4" xfId="53147" xr:uid="{00000000-0005-0000-0000-0000D5020000}"/>
    <cellStyle name="20 % - Akzent6 3 2 2 3 5" xfId="16103" xr:uid="{00000000-0005-0000-0000-0000D5020000}"/>
    <cellStyle name="20 % - Akzent6 3 2 2 3 6" xfId="29587" xr:uid="{00000000-0005-0000-0000-0000D5020000}"/>
    <cellStyle name="20 % - Akzent6 3 2 2 3 7" xfId="43078" xr:uid="{00000000-0005-0000-0000-0000D5020000}"/>
    <cellStyle name="20 % - Akzent6 3 2 2 4" xfId="3753" xr:uid="{00000000-0005-0000-0000-0000D6020000}"/>
    <cellStyle name="20 % - Akzent6 3 2 2 4 2" xfId="7114" xr:uid="{00000000-0005-0000-0000-0000D6020000}"/>
    <cellStyle name="20 % - Akzent6 3 2 2 4 2 2" xfId="20565" xr:uid="{00000000-0005-0000-0000-0000D6020000}"/>
    <cellStyle name="20 % - Akzent6 3 2 2 4 2 3" xfId="34049" xr:uid="{00000000-0005-0000-0000-0000D6020000}"/>
    <cellStyle name="20 % - Akzent6 3 2 2 4 2 4" xfId="47540" xr:uid="{00000000-0005-0000-0000-0000D6020000}"/>
    <cellStyle name="20 % - Akzent6 3 2 2 4 3" xfId="10470" xr:uid="{00000000-0005-0000-0000-0000D6020000}"/>
    <cellStyle name="20 % - Akzent6 3 2 2 4 3 2" xfId="23921" xr:uid="{00000000-0005-0000-0000-0000D6020000}"/>
    <cellStyle name="20 % - Akzent6 3 2 2 4 3 3" xfId="37405" xr:uid="{00000000-0005-0000-0000-0000D6020000}"/>
    <cellStyle name="20 % - Akzent6 3 2 2 4 3 4" xfId="50896" xr:uid="{00000000-0005-0000-0000-0000D6020000}"/>
    <cellStyle name="20 % - Akzent6 3 2 2 4 4" xfId="13826" xr:uid="{00000000-0005-0000-0000-0000D6020000}"/>
    <cellStyle name="20 % - Akzent6 3 2 2 4 4 2" xfId="27277" xr:uid="{00000000-0005-0000-0000-0000D6020000}"/>
    <cellStyle name="20 % - Akzent6 3 2 2 4 4 3" xfId="40761" xr:uid="{00000000-0005-0000-0000-0000D6020000}"/>
    <cellStyle name="20 % - Akzent6 3 2 2 4 4 4" xfId="54252" xr:uid="{00000000-0005-0000-0000-0000D6020000}"/>
    <cellStyle name="20 % - Akzent6 3 2 2 4 5" xfId="17208" xr:uid="{00000000-0005-0000-0000-0000D6020000}"/>
    <cellStyle name="20 % - Akzent6 3 2 2 4 6" xfId="30692" xr:uid="{00000000-0005-0000-0000-0000D6020000}"/>
    <cellStyle name="20 % - Akzent6 3 2 2 4 7" xfId="44183" xr:uid="{00000000-0005-0000-0000-0000D6020000}"/>
    <cellStyle name="20 % - Akzent6 3 2 2 5" xfId="4333" xr:uid="{00000000-0005-0000-0000-0000D7020000}"/>
    <cellStyle name="20 % - Akzent6 3 2 2 5 2" xfId="7690" xr:uid="{00000000-0005-0000-0000-0000D7020000}"/>
    <cellStyle name="20 % - Akzent6 3 2 2 5 2 2" xfId="21141" xr:uid="{00000000-0005-0000-0000-0000D7020000}"/>
    <cellStyle name="20 % - Akzent6 3 2 2 5 2 3" xfId="34625" xr:uid="{00000000-0005-0000-0000-0000D7020000}"/>
    <cellStyle name="20 % - Akzent6 3 2 2 5 2 4" xfId="48116" xr:uid="{00000000-0005-0000-0000-0000D7020000}"/>
    <cellStyle name="20 % - Akzent6 3 2 2 5 3" xfId="11046" xr:uid="{00000000-0005-0000-0000-0000D7020000}"/>
    <cellStyle name="20 % - Akzent6 3 2 2 5 3 2" xfId="24497" xr:uid="{00000000-0005-0000-0000-0000D7020000}"/>
    <cellStyle name="20 % - Akzent6 3 2 2 5 3 3" xfId="37981" xr:uid="{00000000-0005-0000-0000-0000D7020000}"/>
    <cellStyle name="20 % - Akzent6 3 2 2 5 3 4" xfId="51472" xr:uid="{00000000-0005-0000-0000-0000D7020000}"/>
    <cellStyle name="20 % - Akzent6 3 2 2 5 4" xfId="14402" xr:uid="{00000000-0005-0000-0000-0000D7020000}"/>
    <cellStyle name="20 % - Akzent6 3 2 2 5 4 2" xfId="27853" xr:uid="{00000000-0005-0000-0000-0000D7020000}"/>
    <cellStyle name="20 % - Akzent6 3 2 2 5 4 3" xfId="41337" xr:uid="{00000000-0005-0000-0000-0000D7020000}"/>
    <cellStyle name="20 % - Akzent6 3 2 2 5 4 4" xfId="54828" xr:uid="{00000000-0005-0000-0000-0000D7020000}"/>
    <cellStyle name="20 % - Akzent6 3 2 2 5 5" xfId="17784" xr:uid="{00000000-0005-0000-0000-0000D7020000}"/>
    <cellStyle name="20 % - Akzent6 3 2 2 5 6" xfId="31268" xr:uid="{00000000-0005-0000-0000-0000D7020000}"/>
    <cellStyle name="20 % - Akzent6 3 2 2 5 7" xfId="44759" xr:uid="{00000000-0005-0000-0000-0000D7020000}"/>
    <cellStyle name="20 % - Akzent6 3 2 2 6" xfId="4883" xr:uid="{00000000-0005-0000-0000-0000D2020000}"/>
    <cellStyle name="20 % - Akzent6 3 2 2 6 2" xfId="18334" xr:uid="{00000000-0005-0000-0000-0000D2020000}"/>
    <cellStyle name="20 % - Akzent6 3 2 2 6 3" xfId="31818" xr:uid="{00000000-0005-0000-0000-0000D2020000}"/>
    <cellStyle name="20 % - Akzent6 3 2 2 6 4" xfId="45309" xr:uid="{00000000-0005-0000-0000-0000D2020000}"/>
    <cellStyle name="20 % - Akzent6 3 2 2 7" xfId="8239" xr:uid="{00000000-0005-0000-0000-0000D2020000}"/>
    <cellStyle name="20 % - Akzent6 3 2 2 7 2" xfId="21690" xr:uid="{00000000-0005-0000-0000-0000D2020000}"/>
    <cellStyle name="20 % - Akzent6 3 2 2 7 3" xfId="35174" xr:uid="{00000000-0005-0000-0000-0000D2020000}"/>
    <cellStyle name="20 % - Akzent6 3 2 2 7 4" xfId="48665" xr:uid="{00000000-0005-0000-0000-0000D2020000}"/>
    <cellStyle name="20 % - Akzent6 3 2 2 8" xfId="11595" xr:uid="{00000000-0005-0000-0000-0000D2020000}"/>
    <cellStyle name="20 % - Akzent6 3 2 2 8 2" xfId="25046" xr:uid="{00000000-0005-0000-0000-0000D2020000}"/>
    <cellStyle name="20 % - Akzent6 3 2 2 8 3" xfId="38530" xr:uid="{00000000-0005-0000-0000-0000D2020000}"/>
    <cellStyle name="20 % - Akzent6 3 2 2 8 4" xfId="52021" xr:uid="{00000000-0005-0000-0000-0000D2020000}"/>
    <cellStyle name="20 % - Akzent6 3 2 2 9" xfId="14976" xr:uid="{00000000-0005-0000-0000-0000D2020000}"/>
    <cellStyle name="20 % - Akzent6 3 2 3" xfId="1818" xr:uid="{00000000-0005-0000-0000-0000D8020000}"/>
    <cellStyle name="20 % - Akzent6 3 2 3 2" xfId="2958" xr:uid="{00000000-0005-0000-0000-0000D9020000}"/>
    <cellStyle name="20 % - Akzent6 3 2 3 2 2" xfId="6319" xr:uid="{00000000-0005-0000-0000-0000D9020000}"/>
    <cellStyle name="20 % - Akzent6 3 2 3 2 2 2" xfId="19770" xr:uid="{00000000-0005-0000-0000-0000D9020000}"/>
    <cellStyle name="20 % - Akzent6 3 2 3 2 2 3" xfId="33254" xr:uid="{00000000-0005-0000-0000-0000D9020000}"/>
    <cellStyle name="20 % - Akzent6 3 2 3 2 2 4" xfId="46745" xr:uid="{00000000-0005-0000-0000-0000D9020000}"/>
    <cellStyle name="20 % - Akzent6 3 2 3 2 3" xfId="9675" xr:uid="{00000000-0005-0000-0000-0000D9020000}"/>
    <cellStyle name="20 % - Akzent6 3 2 3 2 3 2" xfId="23126" xr:uid="{00000000-0005-0000-0000-0000D9020000}"/>
    <cellStyle name="20 % - Akzent6 3 2 3 2 3 3" xfId="36610" xr:uid="{00000000-0005-0000-0000-0000D9020000}"/>
    <cellStyle name="20 % - Akzent6 3 2 3 2 3 4" xfId="50101" xr:uid="{00000000-0005-0000-0000-0000D9020000}"/>
    <cellStyle name="20 % - Akzent6 3 2 3 2 4" xfId="13031" xr:uid="{00000000-0005-0000-0000-0000D9020000}"/>
    <cellStyle name="20 % - Akzent6 3 2 3 2 4 2" xfId="26482" xr:uid="{00000000-0005-0000-0000-0000D9020000}"/>
    <cellStyle name="20 % - Akzent6 3 2 3 2 4 3" xfId="39966" xr:uid="{00000000-0005-0000-0000-0000D9020000}"/>
    <cellStyle name="20 % - Akzent6 3 2 3 2 4 4" xfId="53457" xr:uid="{00000000-0005-0000-0000-0000D9020000}"/>
    <cellStyle name="20 % - Akzent6 3 2 3 2 5" xfId="16413" xr:uid="{00000000-0005-0000-0000-0000D9020000}"/>
    <cellStyle name="20 % - Akzent6 3 2 3 2 6" xfId="29897" xr:uid="{00000000-0005-0000-0000-0000D9020000}"/>
    <cellStyle name="20 % - Akzent6 3 2 3 2 7" xfId="43388" xr:uid="{00000000-0005-0000-0000-0000D9020000}"/>
    <cellStyle name="20 % - Akzent6 3 2 3 3" xfId="5192" xr:uid="{00000000-0005-0000-0000-0000D8020000}"/>
    <cellStyle name="20 % - Akzent6 3 2 3 3 2" xfId="18643" xr:uid="{00000000-0005-0000-0000-0000D8020000}"/>
    <cellStyle name="20 % - Akzent6 3 2 3 3 3" xfId="32127" xr:uid="{00000000-0005-0000-0000-0000D8020000}"/>
    <cellStyle name="20 % - Akzent6 3 2 3 3 4" xfId="45618" xr:uid="{00000000-0005-0000-0000-0000D8020000}"/>
    <cellStyle name="20 % - Akzent6 3 2 3 4" xfId="8548" xr:uid="{00000000-0005-0000-0000-0000D8020000}"/>
    <cellStyle name="20 % - Akzent6 3 2 3 4 2" xfId="21999" xr:uid="{00000000-0005-0000-0000-0000D8020000}"/>
    <cellStyle name="20 % - Akzent6 3 2 3 4 3" xfId="35483" xr:uid="{00000000-0005-0000-0000-0000D8020000}"/>
    <cellStyle name="20 % - Akzent6 3 2 3 4 4" xfId="48974" xr:uid="{00000000-0005-0000-0000-0000D8020000}"/>
    <cellStyle name="20 % - Akzent6 3 2 3 5" xfId="11904" xr:uid="{00000000-0005-0000-0000-0000D8020000}"/>
    <cellStyle name="20 % - Akzent6 3 2 3 5 2" xfId="25355" xr:uid="{00000000-0005-0000-0000-0000D8020000}"/>
    <cellStyle name="20 % - Akzent6 3 2 3 5 3" xfId="38839" xr:uid="{00000000-0005-0000-0000-0000D8020000}"/>
    <cellStyle name="20 % - Akzent6 3 2 3 5 4" xfId="52330" xr:uid="{00000000-0005-0000-0000-0000D8020000}"/>
    <cellStyle name="20 % - Akzent6 3 2 3 6" xfId="15286" xr:uid="{00000000-0005-0000-0000-0000D8020000}"/>
    <cellStyle name="20 % - Akzent6 3 2 3 7" xfId="28770" xr:uid="{00000000-0005-0000-0000-0000D8020000}"/>
    <cellStyle name="20 % - Akzent6 3 2 3 8" xfId="42261" xr:uid="{00000000-0005-0000-0000-0000D8020000}"/>
    <cellStyle name="20 % - Akzent6 3 2 4" xfId="2397" xr:uid="{00000000-0005-0000-0000-0000DA020000}"/>
    <cellStyle name="20 % - Akzent6 3 2 4 2" xfId="5759" xr:uid="{00000000-0005-0000-0000-0000DA020000}"/>
    <cellStyle name="20 % - Akzent6 3 2 4 2 2" xfId="19210" xr:uid="{00000000-0005-0000-0000-0000DA020000}"/>
    <cellStyle name="20 % - Akzent6 3 2 4 2 3" xfId="32694" xr:uid="{00000000-0005-0000-0000-0000DA020000}"/>
    <cellStyle name="20 % - Akzent6 3 2 4 2 4" xfId="46185" xr:uid="{00000000-0005-0000-0000-0000DA020000}"/>
    <cellStyle name="20 % - Akzent6 3 2 4 3" xfId="9115" xr:uid="{00000000-0005-0000-0000-0000DA020000}"/>
    <cellStyle name="20 % - Akzent6 3 2 4 3 2" xfId="22566" xr:uid="{00000000-0005-0000-0000-0000DA020000}"/>
    <cellStyle name="20 % - Akzent6 3 2 4 3 3" xfId="36050" xr:uid="{00000000-0005-0000-0000-0000DA020000}"/>
    <cellStyle name="20 % - Akzent6 3 2 4 3 4" xfId="49541" xr:uid="{00000000-0005-0000-0000-0000DA020000}"/>
    <cellStyle name="20 % - Akzent6 3 2 4 4" xfId="12471" xr:uid="{00000000-0005-0000-0000-0000DA020000}"/>
    <cellStyle name="20 % - Akzent6 3 2 4 4 2" xfId="25922" xr:uid="{00000000-0005-0000-0000-0000DA020000}"/>
    <cellStyle name="20 % - Akzent6 3 2 4 4 3" xfId="39406" xr:uid="{00000000-0005-0000-0000-0000DA020000}"/>
    <cellStyle name="20 % - Akzent6 3 2 4 4 4" xfId="52897" xr:uid="{00000000-0005-0000-0000-0000DA020000}"/>
    <cellStyle name="20 % - Akzent6 3 2 4 5" xfId="15853" xr:uid="{00000000-0005-0000-0000-0000DA020000}"/>
    <cellStyle name="20 % - Akzent6 3 2 4 6" xfId="29337" xr:uid="{00000000-0005-0000-0000-0000DA020000}"/>
    <cellStyle name="20 % - Akzent6 3 2 4 7" xfId="42828" xr:uid="{00000000-0005-0000-0000-0000DA020000}"/>
    <cellStyle name="20 % - Akzent6 3 2 5" xfId="3503" xr:uid="{00000000-0005-0000-0000-0000DB020000}"/>
    <cellStyle name="20 % - Akzent6 3 2 5 2" xfId="6864" xr:uid="{00000000-0005-0000-0000-0000DB020000}"/>
    <cellStyle name="20 % - Akzent6 3 2 5 2 2" xfId="20315" xr:uid="{00000000-0005-0000-0000-0000DB020000}"/>
    <cellStyle name="20 % - Akzent6 3 2 5 2 3" xfId="33799" xr:uid="{00000000-0005-0000-0000-0000DB020000}"/>
    <cellStyle name="20 % - Akzent6 3 2 5 2 4" xfId="47290" xr:uid="{00000000-0005-0000-0000-0000DB020000}"/>
    <cellStyle name="20 % - Akzent6 3 2 5 3" xfId="10220" xr:uid="{00000000-0005-0000-0000-0000DB020000}"/>
    <cellStyle name="20 % - Akzent6 3 2 5 3 2" xfId="23671" xr:uid="{00000000-0005-0000-0000-0000DB020000}"/>
    <cellStyle name="20 % - Akzent6 3 2 5 3 3" xfId="37155" xr:uid="{00000000-0005-0000-0000-0000DB020000}"/>
    <cellStyle name="20 % - Akzent6 3 2 5 3 4" xfId="50646" xr:uid="{00000000-0005-0000-0000-0000DB020000}"/>
    <cellStyle name="20 % - Akzent6 3 2 5 4" xfId="13576" xr:uid="{00000000-0005-0000-0000-0000DB020000}"/>
    <cellStyle name="20 % - Akzent6 3 2 5 4 2" xfId="27027" xr:uid="{00000000-0005-0000-0000-0000DB020000}"/>
    <cellStyle name="20 % - Akzent6 3 2 5 4 3" xfId="40511" xr:uid="{00000000-0005-0000-0000-0000DB020000}"/>
    <cellStyle name="20 % - Akzent6 3 2 5 4 4" xfId="54002" xr:uid="{00000000-0005-0000-0000-0000DB020000}"/>
    <cellStyle name="20 % - Akzent6 3 2 5 5" xfId="16958" xr:uid="{00000000-0005-0000-0000-0000DB020000}"/>
    <cellStyle name="20 % - Akzent6 3 2 5 6" xfId="30442" xr:uid="{00000000-0005-0000-0000-0000DB020000}"/>
    <cellStyle name="20 % - Akzent6 3 2 5 7" xfId="43933" xr:uid="{00000000-0005-0000-0000-0000DB020000}"/>
    <cellStyle name="20 % - Akzent6 3 2 6" xfId="4083" xr:uid="{00000000-0005-0000-0000-0000DC020000}"/>
    <cellStyle name="20 % - Akzent6 3 2 6 2" xfId="7440" xr:uid="{00000000-0005-0000-0000-0000DC020000}"/>
    <cellStyle name="20 % - Akzent6 3 2 6 2 2" xfId="20891" xr:uid="{00000000-0005-0000-0000-0000DC020000}"/>
    <cellStyle name="20 % - Akzent6 3 2 6 2 3" xfId="34375" xr:uid="{00000000-0005-0000-0000-0000DC020000}"/>
    <cellStyle name="20 % - Akzent6 3 2 6 2 4" xfId="47866" xr:uid="{00000000-0005-0000-0000-0000DC020000}"/>
    <cellStyle name="20 % - Akzent6 3 2 6 3" xfId="10796" xr:uid="{00000000-0005-0000-0000-0000DC020000}"/>
    <cellStyle name="20 % - Akzent6 3 2 6 3 2" xfId="24247" xr:uid="{00000000-0005-0000-0000-0000DC020000}"/>
    <cellStyle name="20 % - Akzent6 3 2 6 3 3" xfId="37731" xr:uid="{00000000-0005-0000-0000-0000DC020000}"/>
    <cellStyle name="20 % - Akzent6 3 2 6 3 4" xfId="51222" xr:uid="{00000000-0005-0000-0000-0000DC020000}"/>
    <cellStyle name="20 % - Akzent6 3 2 6 4" xfId="14152" xr:uid="{00000000-0005-0000-0000-0000DC020000}"/>
    <cellStyle name="20 % - Akzent6 3 2 6 4 2" xfId="27603" xr:uid="{00000000-0005-0000-0000-0000DC020000}"/>
    <cellStyle name="20 % - Akzent6 3 2 6 4 3" xfId="41087" xr:uid="{00000000-0005-0000-0000-0000DC020000}"/>
    <cellStyle name="20 % - Akzent6 3 2 6 4 4" xfId="54578" xr:uid="{00000000-0005-0000-0000-0000DC020000}"/>
    <cellStyle name="20 % - Akzent6 3 2 6 5" xfId="17534" xr:uid="{00000000-0005-0000-0000-0000DC020000}"/>
    <cellStyle name="20 % - Akzent6 3 2 6 6" xfId="31018" xr:uid="{00000000-0005-0000-0000-0000DC020000}"/>
    <cellStyle name="20 % - Akzent6 3 2 6 7" xfId="44509" xr:uid="{00000000-0005-0000-0000-0000DC020000}"/>
    <cellStyle name="20 % - Akzent6 3 2 7" xfId="4633" xr:uid="{00000000-0005-0000-0000-0000D1020000}"/>
    <cellStyle name="20 % - Akzent6 3 2 7 2" xfId="18084" xr:uid="{00000000-0005-0000-0000-0000D1020000}"/>
    <cellStyle name="20 % - Akzent6 3 2 7 3" xfId="31568" xr:uid="{00000000-0005-0000-0000-0000D1020000}"/>
    <cellStyle name="20 % - Akzent6 3 2 7 4" xfId="45059" xr:uid="{00000000-0005-0000-0000-0000D1020000}"/>
    <cellStyle name="20 % - Akzent6 3 2 8" xfId="7989" xr:uid="{00000000-0005-0000-0000-0000D1020000}"/>
    <cellStyle name="20 % - Akzent6 3 2 8 2" xfId="21440" xr:uid="{00000000-0005-0000-0000-0000D1020000}"/>
    <cellStyle name="20 % - Akzent6 3 2 8 3" xfId="34924" xr:uid="{00000000-0005-0000-0000-0000D1020000}"/>
    <cellStyle name="20 % - Akzent6 3 2 8 4" xfId="48415" xr:uid="{00000000-0005-0000-0000-0000D1020000}"/>
    <cellStyle name="20 % - Akzent6 3 2 9" xfId="11345" xr:uid="{00000000-0005-0000-0000-0000D1020000}"/>
    <cellStyle name="20 % - Akzent6 3 2 9 2" xfId="24796" xr:uid="{00000000-0005-0000-0000-0000D1020000}"/>
    <cellStyle name="20 % - Akzent6 3 2 9 3" xfId="38280" xr:uid="{00000000-0005-0000-0000-0000D1020000}"/>
    <cellStyle name="20 % - Akzent6 3 2 9 4" xfId="51771" xr:uid="{00000000-0005-0000-0000-0000D1020000}"/>
    <cellStyle name="20 % - Akzent6 3 3" xfId="1393" xr:uid="{00000000-0005-0000-0000-0000DD020000}"/>
    <cellStyle name="20 % - Akzent6 3 3 10" xfId="28358" xr:uid="{00000000-0005-0000-0000-0000DD020000}"/>
    <cellStyle name="20 % - Akzent6 3 3 11" xfId="41849" xr:uid="{00000000-0005-0000-0000-0000DD020000}"/>
    <cellStyle name="20 % - Akzent6 3 3 2" xfId="1967" xr:uid="{00000000-0005-0000-0000-0000DE020000}"/>
    <cellStyle name="20 % - Akzent6 3 3 2 2" xfId="3107" xr:uid="{00000000-0005-0000-0000-0000DF020000}"/>
    <cellStyle name="20 % - Akzent6 3 3 2 2 2" xfId="6468" xr:uid="{00000000-0005-0000-0000-0000DF020000}"/>
    <cellStyle name="20 % - Akzent6 3 3 2 2 2 2" xfId="19919" xr:uid="{00000000-0005-0000-0000-0000DF020000}"/>
    <cellStyle name="20 % - Akzent6 3 3 2 2 2 3" xfId="33403" xr:uid="{00000000-0005-0000-0000-0000DF020000}"/>
    <cellStyle name="20 % - Akzent6 3 3 2 2 2 4" xfId="46894" xr:uid="{00000000-0005-0000-0000-0000DF020000}"/>
    <cellStyle name="20 % - Akzent6 3 3 2 2 3" xfId="9824" xr:uid="{00000000-0005-0000-0000-0000DF020000}"/>
    <cellStyle name="20 % - Akzent6 3 3 2 2 3 2" xfId="23275" xr:uid="{00000000-0005-0000-0000-0000DF020000}"/>
    <cellStyle name="20 % - Akzent6 3 3 2 2 3 3" xfId="36759" xr:uid="{00000000-0005-0000-0000-0000DF020000}"/>
    <cellStyle name="20 % - Akzent6 3 3 2 2 3 4" xfId="50250" xr:uid="{00000000-0005-0000-0000-0000DF020000}"/>
    <cellStyle name="20 % - Akzent6 3 3 2 2 4" xfId="13180" xr:uid="{00000000-0005-0000-0000-0000DF020000}"/>
    <cellStyle name="20 % - Akzent6 3 3 2 2 4 2" xfId="26631" xr:uid="{00000000-0005-0000-0000-0000DF020000}"/>
    <cellStyle name="20 % - Akzent6 3 3 2 2 4 3" xfId="40115" xr:uid="{00000000-0005-0000-0000-0000DF020000}"/>
    <cellStyle name="20 % - Akzent6 3 3 2 2 4 4" xfId="53606" xr:uid="{00000000-0005-0000-0000-0000DF020000}"/>
    <cellStyle name="20 % - Akzent6 3 3 2 2 5" xfId="16562" xr:uid="{00000000-0005-0000-0000-0000DF020000}"/>
    <cellStyle name="20 % - Akzent6 3 3 2 2 6" xfId="30046" xr:uid="{00000000-0005-0000-0000-0000DF020000}"/>
    <cellStyle name="20 % - Akzent6 3 3 2 2 7" xfId="43537" xr:uid="{00000000-0005-0000-0000-0000DF020000}"/>
    <cellStyle name="20 % - Akzent6 3 3 2 3" xfId="5341" xr:uid="{00000000-0005-0000-0000-0000DE020000}"/>
    <cellStyle name="20 % - Akzent6 3 3 2 3 2" xfId="18792" xr:uid="{00000000-0005-0000-0000-0000DE020000}"/>
    <cellStyle name="20 % - Akzent6 3 3 2 3 3" xfId="32276" xr:uid="{00000000-0005-0000-0000-0000DE020000}"/>
    <cellStyle name="20 % - Akzent6 3 3 2 3 4" xfId="45767" xr:uid="{00000000-0005-0000-0000-0000DE020000}"/>
    <cellStyle name="20 % - Akzent6 3 3 2 4" xfId="8697" xr:uid="{00000000-0005-0000-0000-0000DE020000}"/>
    <cellStyle name="20 % - Akzent6 3 3 2 4 2" xfId="22148" xr:uid="{00000000-0005-0000-0000-0000DE020000}"/>
    <cellStyle name="20 % - Akzent6 3 3 2 4 3" xfId="35632" xr:uid="{00000000-0005-0000-0000-0000DE020000}"/>
    <cellStyle name="20 % - Akzent6 3 3 2 4 4" xfId="49123" xr:uid="{00000000-0005-0000-0000-0000DE020000}"/>
    <cellStyle name="20 % - Akzent6 3 3 2 5" xfId="12053" xr:uid="{00000000-0005-0000-0000-0000DE020000}"/>
    <cellStyle name="20 % - Akzent6 3 3 2 5 2" xfId="25504" xr:uid="{00000000-0005-0000-0000-0000DE020000}"/>
    <cellStyle name="20 % - Akzent6 3 3 2 5 3" xfId="38988" xr:uid="{00000000-0005-0000-0000-0000DE020000}"/>
    <cellStyle name="20 % - Akzent6 3 3 2 5 4" xfId="52479" xr:uid="{00000000-0005-0000-0000-0000DE020000}"/>
    <cellStyle name="20 % - Akzent6 3 3 2 6" xfId="15435" xr:uid="{00000000-0005-0000-0000-0000DE020000}"/>
    <cellStyle name="20 % - Akzent6 3 3 2 7" xfId="28919" xr:uid="{00000000-0005-0000-0000-0000DE020000}"/>
    <cellStyle name="20 % - Akzent6 3 3 2 8" xfId="42410" xr:uid="{00000000-0005-0000-0000-0000DE020000}"/>
    <cellStyle name="20 % - Akzent6 3 3 3" xfId="2547" xr:uid="{00000000-0005-0000-0000-0000E0020000}"/>
    <cellStyle name="20 % - Akzent6 3 3 3 2" xfId="5908" xr:uid="{00000000-0005-0000-0000-0000E0020000}"/>
    <cellStyle name="20 % - Akzent6 3 3 3 2 2" xfId="19359" xr:uid="{00000000-0005-0000-0000-0000E0020000}"/>
    <cellStyle name="20 % - Akzent6 3 3 3 2 3" xfId="32843" xr:uid="{00000000-0005-0000-0000-0000E0020000}"/>
    <cellStyle name="20 % - Akzent6 3 3 3 2 4" xfId="46334" xr:uid="{00000000-0005-0000-0000-0000E0020000}"/>
    <cellStyle name="20 % - Akzent6 3 3 3 3" xfId="9264" xr:uid="{00000000-0005-0000-0000-0000E0020000}"/>
    <cellStyle name="20 % - Akzent6 3 3 3 3 2" xfId="22715" xr:uid="{00000000-0005-0000-0000-0000E0020000}"/>
    <cellStyle name="20 % - Akzent6 3 3 3 3 3" xfId="36199" xr:uid="{00000000-0005-0000-0000-0000E0020000}"/>
    <cellStyle name="20 % - Akzent6 3 3 3 3 4" xfId="49690" xr:uid="{00000000-0005-0000-0000-0000E0020000}"/>
    <cellStyle name="20 % - Akzent6 3 3 3 4" xfId="12620" xr:uid="{00000000-0005-0000-0000-0000E0020000}"/>
    <cellStyle name="20 % - Akzent6 3 3 3 4 2" xfId="26071" xr:uid="{00000000-0005-0000-0000-0000E0020000}"/>
    <cellStyle name="20 % - Akzent6 3 3 3 4 3" xfId="39555" xr:uid="{00000000-0005-0000-0000-0000E0020000}"/>
    <cellStyle name="20 % - Akzent6 3 3 3 4 4" xfId="53046" xr:uid="{00000000-0005-0000-0000-0000E0020000}"/>
    <cellStyle name="20 % - Akzent6 3 3 3 5" xfId="16002" xr:uid="{00000000-0005-0000-0000-0000E0020000}"/>
    <cellStyle name="20 % - Akzent6 3 3 3 6" xfId="29486" xr:uid="{00000000-0005-0000-0000-0000E0020000}"/>
    <cellStyle name="20 % - Akzent6 3 3 3 7" xfId="42977" xr:uid="{00000000-0005-0000-0000-0000E0020000}"/>
    <cellStyle name="20 % - Akzent6 3 3 4" xfId="3652" xr:uid="{00000000-0005-0000-0000-0000E1020000}"/>
    <cellStyle name="20 % - Akzent6 3 3 4 2" xfId="7013" xr:uid="{00000000-0005-0000-0000-0000E1020000}"/>
    <cellStyle name="20 % - Akzent6 3 3 4 2 2" xfId="20464" xr:uid="{00000000-0005-0000-0000-0000E1020000}"/>
    <cellStyle name="20 % - Akzent6 3 3 4 2 3" xfId="33948" xr:uid="{00000000-0005-0000-0000-0000E1020000}"/>
    <cellStyle name="20 % - Akzent6 3 3 4 2 4" xfId="47439" xr:uid="{00000000-0005-0000-0000-0000E1020000}"/>
    <cellStyle name="20 % - Akzent6 3 3 4 3" xfId="10369" xr:uid="{00000000-0005-0000-0000-0000E1020000}"/>
    <cellStyle name="20 % - Akzent6 3 3 4 3 2" xfId="23820" xr:uid="{00000000-0005-0000-0000-0000E1020000}"/>
    <cellStyle name="20 % - Akzent6 3 3 4 3 3" xfId="37304" xr:uid="{00000000-0005-0000-0000-0000E1020000}"/>
    <cellStyle name="20 % - Akzent6 3 3 4 3 4" xfId="50795" xr:uid="{00000000-0005-0000-0000-0000E1020000}"/>
    <cellStyle name="20 % - Akzent6 3 3 4 4" xfId="13725" xr:uid="{00000000-0005-0000-0000-0000E1020000}"/>
    <cellStyle name="20 % - Akzent6 3 3 4 4 2" xfId="27176" xr:uid="{00000000-0005-0000-0000-0000E1020000}"/>
    <cellStyle name="20 % - Akzent6 3 3 4 4 3" xfId="40660" xr:uid="{00000000-0005-0000-0000-0000E1020000}"/>
    <cellStyle name="20 % - Akzent6 3 3 4 4 4" xfId="54151" xr:uid="{00000000-0005-0000-0000-0000E1020000}"/>
    <cellStyle name="20 % - Akzent6 3 3 4 5" xfId="17107" xr:uid="{00000000-0005-0000-0000-0000E1020000}"/>
    <cellStyle name="20 % - Akzent6 3 3 4 6" xfId="30591" xr:uid="{00000000-0005-0000-0000-0000E1020000}"/>
    <cellStyle name="20 % - Akzent6 3 3 4 7" xfId="44082" xr:uid="{00000000-0005-0000-0000-0000E1020000}"/>
    <cellStyle name="20 % - Akzent6 3 3 5" xfId="4232" xr:uid="{00000000-0005-0000-0000-0000E2020000}"/>
    <cellStyle name="20 % - Akzent6 3 3 5 2" xfId="7589" xr:uid="{00000000-0005-0000-0000-0000E2020000}"/>
    <cellStyle name="20 % - Akzent6 3 3 5 2 2" xfId="21040" xr:uid="{00000000-0005-0000-0000-0000E2020000}"/>
    <cellStyle name="20 % - Akzent6 3 3 5 2 3" xfId="34524" xr:uid="{00000000-0005-0000-0000-0000E2020000}"/>
    <cellStyle name="20 % - Akzent6 3 3 5 2 4" xfId="48015" xr:uid="{00000000-0005-0000-0000-0000E2020000}"/>
    <cellStyle name="20 % - Akzent6 3 3 5 3" xfId="10945" xr:uid="{00000000-0005-0000-0000-0000E2020000}"/>
    <cellStyle name="20 % - Akzent6 3 3 5 3 2" xfId="24396" xr:uid="{00000000-0005-0000-0000-0000E2020000}"/>
    <cellStyle name="20 % - Akzent6 3 3 5 3 3" xfId="37880" xr:uid="{00000000-0005-0000-0000-0000E2020000}"/>
    <cellStyle name="20 % - Akzent6 3 3 5 3 4" xfId="51371" xr:uid="{00000000-0005-0000-0000-0000E2020000}"/>
    <cellStyle name="20 % - Akzent6 3 3 5 4" xfId="14301" xr:uid="{00000000-0005-0000-0000-0000E2020000}"/>
    <cellStyle name="20 % - Akzent6 3 3 5 4 2" xfId="27752" xr:uid="{00000000-0005-0000-0000-0000E2020000}"/>
    <cellStyle name="20 % - Akzent6 3 3 5 4 3" xfId="41236" xr:uid="{00000000-0005-0000-0000-0000E2020000}"/>
    <cellStyle name="20 % - Akzent6 3 3 5 4 4" xfId="54727" xr:uid="{00000000-0005-0000-0000-0000E2020000}"/>
    <cellStyle name="20 % - Akzent6 3 3 5 5" xfId="17683" xr:uid="{00000000-0005-0000-0000-0000E2020000}"/>
    <cellStyle name="20 % - Akzent6 3 3 5 6" xfId="31167" xr:uid="{00000000-0005-0000-0000-0000E2020000}"/>
    <cellStyle name="20 % - Akzent6 3 3 5 7" xfId="44658" xr:uid="{00000000-0005-0000-0000-0000E2020000}"/>
    <cellStyle name="20 % - Akzent6 3 3 6" xfId="4782" xr:uid="{00000000-0005-0000-0000-0000DD020000}"/>
    <cellStyle name="20 % - Akzent6 3 3 6 2" xfId="18233" xr:uid="{00000000-0005-0000-0000-0000DD020000}"/>
    <cellStyle name="20 % - Akzent6 3 3 6 3" xfId="31717" xr:uid="{00000000-0005-0000-0000-0000DD020000}"/>
    <cellStyle name="20 % - Akzent6 3 3 6 4" xfId="45208" xr:uid="{00000000-0005-0000-0000-0000DD020000}"/>
    <cellStyle name="20 % - Akzent6 3 3 7" xfId="8138" xr:uid="{00000000-0005-0000-0000-0000DD020000}"/>
    <cellStyle name="20 % - Akzent6 3 3 7 2" xfId="21589" xr:uid="{00000000-0005-0000-0000-0000DD020000}"/>
    <cellStyle name="20 % - Akzent6 3 3 7 3" xfId="35073" xr:uid="{00000000-0005-0000-0000-0000DD020000}"/>
    <cellStyle name="20 % - Akzent6 3 3 7 4" xfId="48564" xr:uid="{00000000-0005-0000-0000-0000DD020000}"/>
    <cellStyle name="20 % - Akzent6 3 3 8" xfId="11494" xr:uid="{00000000-0005-0000-0000-0000DD020000}"/>
    <cellStyle name="20 % - Akzent6 3 3 8 2" xfId="24945" xr:uid="{00000000-0005-0000-0000-0000DD020000}"/>
    <cellStyle name="20 % - Akzent6 3 3 8 3" xfId="38429" xr:uid="{00000000-0005-0000-0000-0000DD020000}"/>
    <cellStyle name="20 % - Akzent6 3 3 8 4" xfId="51920" xr:uid="{00000000-0005-0000-0000-0000DD020000}"/>
    <cellStyle name="20 % - Akzent6 3 3 9" xfId="14875" xr:uid="{00000000-0005-0000-0000-0000DD020000}"/>
    <cellStyle name="20 % - Akzent6 3 4" xfId="1718" xr:uid="{00000000-0005-0000-0000-0000E3020000}"/>
    <cellStyle name="20 % - Akzent6 3 4 2" xfId="2857" xr:uid="{00000000-0005-0000-0000-0000E4020000}"/>
    <cellStyle name="20 % - Akzent6 3 4 2 2" xfId="6218" xr:uid="{00000000-0005-0000-0000-0000E4020000}"/>
    <cellStyle name="20 % - Akzent6 3 4 2 2 2" xfId="19669" xr:uid="{00000000-0005-0000-0000-0000E4020000}"/>
    <cellStyle name="20 % - Akzent6 3 4 2 2 3" xfId="33153" xr:uid="{00000000-0005-0000-0000-0000E4020000}"/>
    <cellStyle name="20 % - Akzent6 3 4 2 2 4" xfId="46644" xr:uid="{00000000-0005-0000-0000-0000E4020000}"/>
    <cellStyle name="20 % - Akzent6 3 4 2 3" xfId="9574" xr:uid="{00000000-0005-0000-0000-0000E4020000}"/>
    <cellStyle name="20 % - Akzent6 3 4 2 3 2" xfId="23025" xr:uid="{00000000-0005-0000-0000-0000E4020000}"/>
    <cellStyle name="20 % - Akzent6 3 4 2 3 3" xfId="36509" xr:uid="{00000000-0005-0000-0000-0000E4020000}"/>
    <cellStyle name="20 % - Akzent6 3 4 2 3 4" xfId="50000" xr:uid="{00000000-0005-0000-0000-0000E4020000}"/>
    <cellStyle name="20 % - Akzent6 3 4 2 4" xfId="12930" xr:uid="{00000000-0005-0000-0000-0000E4020000}"/>
    <cellStyle name="20 % - Akzent6 3 4 2 4 2" xfId="26381" xr:uid="{00000000-0005-0000-0000-0000E4020000}"/>
    <cellStyle name="20 % - Akzent6 3 4 2 4 3" xfId="39865" xr:uid="{00000000-0005-0000-0000-0000E4020000}"/>
    <cellStyle name="20 % - Akzent6 3 4 2 4 4" xfId="53356" xr:uid="{00000000-0005-0000-0000-0000E4020000}"/>
    <cellStyle name="20 % - Akzent6 3 4 2 5" xfId="16312" xr:uid="{00000000-0005-0000-0000-0000E4020000}"/>
    <cellStyle name="20 % - Akzent6 3 4 2 6" xfId="29796" xr:uid="{00000000-0005-0000-0000-0000E4020000}"/>
    <cellStyle name="20 % - Akzent6 3 4 2 7" xfId="43287" xr:uid="{00000000-0005-0000-0000-0000E4020000}"/>
    <cellStyle name="20 % - Akzent6 3 4 3" xfId="5091" xr:uid="{00000000-0005-0000-0000-0000E3020000}"/>
    <cellStyle name="20 % - Akzent6 3 4 3 2" xfId="18542" xr:uid="{00000000-0005-0000-0000-0000E3020000}"/>
    <cellStyle name="20 % - Akzent6 3 4 3 3" xfId="32026" xr:uid="{00000000-0005-0000-0000-0000E3020000}"/>
    <cellStyle name="20 % - Akzent6 3 4 3 4" xfId="45517" xr:uid="{00000000-0005-0000-0000-0000E3020000}"/>
    <cellStyle name="20 % - Akzent6 3 4 4" xfId="8447" xr:uid="{00000000-0005-0000-0000-0000E3020000}"/>
    <cellStyle name="20 % - Akzent6 3 4 4 2" xfId="21898" xr:uid="{00000000-0005-0000-0000-0000E3020000}"/>
    <cellStyle name="20 % - Akzent6 3 4 4 3" xfId="35382" xr:uid="{00000000-0005-0000-0000-0000E3020000}"/>
    <cellStyle name="20 % - Akzent6 3 4 4 4" xfId="48873" xr:uid="{00000000-0005-0000-0000-0000E3020000}"/>
    <cellStyle name="20 % - Akzent6 3 4 5" xfId="11803" xr:uid="{00000000-0005-0000-0000-0000E3020000}"/>
    <cellStyle name="20 % - Akzent6 3 4 5 2" xfId="25254" xr:uid="{00000000-0005-0000-0000-0000E3020000}"/>
    <cellStyle name="20 % - Akzent6 3 4 5 3" xfId="38738" xr:uid="{00000000-0005-0000-0000-0000E3020000}"/>
    <cellStyle name="20 % - Akzent6 3 4 5 4" xfId="52229" xr:uid="{00000000-0005-0000-0000-0000E3020000}"/>
    <cellStyle name="20 % - Akzent6 3 4 6" xfId="15185" xr:uid="{00000000-0005-0000-0000-0000E3020000}"/>
    <cellStyle name="20 % - Akzent6 3 4 7" xfId="28669" xr:uid="{00000000-0005-0000-0000-0000E3020000}"/>
    <cellStyle name="20 % - Akzent6 3 4 8" xfId="42160" xr:uid="{00000000-0005-0000-0000-0000E3020000}"/>
    <cellStyle name="20 % - Akzent6 3 5" xfId="2295" xr:uid="{00000000-0005-0000-0000-0000E5020000}"/>
    <cellStyle name="20 % - Akzent6 3 5 2" xfId="5657" xr:uid="{00000000-0005-0000-0000-0000E5020000}"/>
    <cellStyle name="20 % - Akzent6 3 5 2 2" xfId="19108" xr:uid="{00000000-0005-0000-0000-0000E5020000}"/>
    <cellStyle name="20 % - Akzent6 3 5 2 3" xfId="32592" xr:uid="{00000000-0005-0000-0000-0000E5020000}"/>
    <cellStyle name="20 % - Akzent6 3 5 2 4" xfId="46083" xr:uid="{00000000-0005-0000-0000-0000E5020000}"/>
    <cellStyle name="20 % - Akzent6 3 5 3" xfId="9013" xr:uid="{00000000-0005-0000-0000-0000E5020000}"/>
    <cellStyle name="20 % - Akzent6 3 5 3 2" xfId="22464" xr:uid="{00000000-0005-0000-0000-0000E5020000}"/>
    <cellStyle name="20 % - Akzent6 3 5 3 3" xfId="35948" xr:uid="{00000000-0005-0000-0000-0000E5020000}"/>
    <cellStyle name="20 % - Akzent6 3 5 3 4" xfId="49439" xr:uid="{00000000-0005-0000-0000-0000E5020000}"/>
    <cellStyle name="20 % - Akzent6 3 5 4" xfId="12369" xr:uid="{00000000-0005-0000-0000-0000E5020000}"/>
    <cellStyle name="20 % - Akzent6 3 5 4 2" xfId="25820" xr:uid="{00000000-0005-0000-0000-0000E5020000}"/>
    <cellStyle name="20 % - Akzent6 3 5 4 3" xfId="39304" xr:uid="{00000000-0005-0000-0000-0000E5020000}"/>
    <cellStyle name="20 % - Akzent6 3 5 4 4" xfId="52795" xr:uid="{00000000-0005-0000-0000-0000E5020000}"/>
    <cellStyle name="20 % - Akzent6 3 5 5" xfId="15751" xr:uid="{00000000-0005-0000-0000-0000E5020000}"/>
    <cellStyle name="20 % - Akzent6 3 5 6" xfId="29235" xr:uid="{00000000-0005-0000-0000-0000E5020000}"/>
    <cellStyle name="20 % - Akzent6 3 5 7" xfId="42726" xr:uid="{00000000-0005-0000-0000-0000E5020000}"/>
    <cellStyle name="20 % - Akzent6 3 6" xfId="3401" xr:uid="{00000000-0005-0000-0000-0000E6020000}"/>
    <cellStyle name="20 % - Akzent6 3 6 2" xfId="6762" xr:uid="{00000000-0005-0000-0000-0000E6020000}"/>
    <cellStyle name="20 % - Akzent6 3 6 2 2" xfId="20213" xr:uid="{00000000-0005-0000-0000-0000E6020000}"/>
    <cellStyle name="20 % - Akzent6 3 6 2 3" xfId="33697" xr:uid="{00000000-0005-0000-0000-0000E6020000}"/>
    <cellStyle name="20 % - Akzent6 3 6 2 4" xfId="47188" xr:uid="{00000000-0005-0000-0000-0000E6020000}"/>
    <cellStyle name="20 % - Akzent6 3 6 3" xfId="10118" xr:uid="{00000000-0005-0000-0000-0000E6020000}"/>
    <cellStyle name="20 % - Akzent6 3 6 3 2" xfId="23569" xr:uid="{00000000-0005-0000-0000-0000E6020000}"/>
    <cellStyle name="20 % - Akzent6 3 6 3 3" xfId="37053" xr:uid="{00000000-0005-0000-0000-0000E6020000}"/>
    <cellStyle name="20 % - Akzent6 3 6 3 4" xfId="50544" xr:uid="{00000000-0005-0000-0000-0000E6020000}"/>
    <cellStyle name="20 % - Akzent6 3 6 4" xfId="13474" xr:uid="{00000000-0005-0000-0000-0000E6020000}"/>
    <cellStyle name="20 % - Akzent6 3 6 4 2" xfId="26925" xr:uid="{00000000-0005-0000-0000-0000E6020000}"/>
    <cellStyle name="20 % - Akzent6 3 6 4 3" xfId="40409" xr:uid="{00000000-0005-0000-0000-0000E6020000}"/>
    <cellStyle name="20 % - Akzent6 3 6 4 4" xfId="53900" xr:uid="{00000000-0005-0000-0000-0000E6020000}"/>
    <cellStyle name="20 % - Akzent6 3 6 5" xfId="16856" xr:uid="{00000000-0005-0000-0000-0000E6020000}"/>
    <cellStyle name="20 % - Akzent6 3 6 6" xfId="30340" xr:uid="{00000000-0005-0000-0000-0000E6020000}"/>
    <cellStyle name="20 % - Akzent6 3 6 7" xfId="43831" xr:uid="{00000000-0005-0000-0000-0000E6020000}"/>
    <cellStyle name="20 % - Akzent6 3 7" xfId="3981" xr:uid="{00000000-0005-0000-0000-0000E7020000}"/>
    <cellStyle name="20 % - Akzent6 3 7 2" xfId="7338" xr:uid="{00000000-0005-0000-0000-0000E7020000}"/>
    <cellStyle name="20 % - Akzent6 3 7 2 2" xfId="20789" xr:uid="{00000000-0005-0000-0000-0000E7020000}"/>
    <cellStyle name="20 % - Akzent6 3 7 2 3" xfId="34273" xr:uid="{00000000-0005-0000-0000-0000E7020000}"/>
    <cellStyle name="20 % - Akzent6 3 7 2 4" xfId="47764" xr:uid="{00000000-0005-0000-0000-0000E7020000}"/>
    <cellStyle name="20 % - Akzent6 3 7 3" xfId="10694" xr:uid="{00000000-0005-0000-0000-0000E7020000}"/>
    <cellStyle name="20 % - Akzent6 3 7 3 2" xfId="24145" xr:uid="{00000000-0005-0000-0000-0000E7020000}"/>
    <cellStyle name="20 % - Akzent6 3 7 3 3" xfId="37629" xr:uid="{00000000-0005-0000-0000-0000E7020000}"/>
    <cellStyle name="20 % - Akzent6 3 7 3 4" xfId="51120" xr:uid="{00000000-0005-0000-0000-0000E7020000}"/>
    <cellStyle name="20 % - Akzent6 3 7 4" xfId="14050" xr:uid="{00000000-0005-0000-0000-0000E7020000}"/>
    <cellStyle name="20 % - Akzent6 3 7 4 2" xfId="27501" xr:uid="{00000000-0005-0000-0000-0000E7020000}"/>
    <cellStyle name="20 % - Akzent6 3 7 4 3" xfId="40985" xr:uid="{00000000-0005-0000-0000-0000E7020000}"/>
    <cellStyle name="20 % - Akzent6 3 7 4 4" xfId="54476" xr:uid="{00000000-0005-0000-0000-0000E7020000}"/>
    <cellStyle name="20 % - Akzent6 3 7 5" xfId="17432" xr:uid="{00000000-0005-0000-0000-0000E7020000}"/>
    <cellStyle name="20 % - Akzent6 3 7 6" xfId="30916" xr:uid="{00000000-0005-0000-0000-0000E7020000}"/>
    <cellStyle name="20 % - Akzent6 3 7 7" xfId="44407" xr:uid="{00000000-0005-0000-0000-0000E7020000}"/>
    <cellStyle name="20 % - Akzent6 3 8" xfId="4531" xr:uid="{00000000-0005-0000-0000-0000D0020000}"/>
    <cellStyle name="20 % - Akzent6 3 8 2" xfId="17982" xr:uid="{00000000-0005-0000-0000-0000D0020000}"/>
    <cellStyle name="20 % - Akzent6 3 8 3" xfId="31466" xr:uid="{00000000-0005-0000-0000-0000D0020000}"/>
    <cellStyle name="20 % - Akzent6 3 8 4" xfId="44957" xr:uid="{00000000-0005-0000-0000-0000D0020000}"/>
    <cellStyle name="20 % - Akzent6 3 9" xfId="7887" xr:uid="{00000000-0005-0000-0000-0000D0020000}"/>
    <cellStyle name="20 % - Akzent6 3 9 2" xfId="21338" xr:uid="{00000000-0005-0000-0000-0000D0020000}"/>
    <cellStyle name="20 % - Akzent6 3 9 3" xfId="34822" xr:uid="{00000000-0005-0000-0000-0000D0020000}"/>
    <cellStyle name="20 % - Akzent6 3 9 4" xfId="48313" xr:uid="{00000000-0005-0000-0000-0000D0020000}"/>
    <cellStyle name="20 % - Akzent6 4" xfId="1178" xr:uid="{00000000-0005-0000-0000-0000E8020000}"/>
    <cellStyle name="20 % - Akzent6 4 10" xfId="11262" xr:uid="{00000000-0005-0000-0000-0000E8020000}"/>
    <cellStyle name="20 % - Akzent6 4 10 2" xfId="24713" xr:uid="{00000000-0005-0000-0000-0000E8020000}"/>
    <cellStyle name="20 % - Akzent6 4 10 3" xfId="38197" xr:uid="{00000000-0005-0000-0000-0000E8020000}"/>
    <cellStyle name="20 % - Akzent6 4 10 4" xfId="51688" xr:uid="{00000000-0005-0000-0000-0000E8020000}"/>
    <cellStyle name="20 % - Akzent6 4 11" xfId="14643" xr:uid="{00000000-0005-0000-0000-0000E8020000}"/>
    <cellStyle name="20 % - Akzent6 4 12" xfId="28126" xr:uid="{00000000-0005-0000-0000-0000E8020000}"/>
    <cellStyle name="20 % - Akzent6 4 13" xfId="41617" xr:uid="{00000000-0005-0000-0000-0000E8020000}"/>
    <cellStyle name="20 % - Akzent6 4 2" xfId="1272" xr:uid="{00000000-0005-0000-0000-0000E9020000}"/>
    <cellStyle name="20 % - Akzent6 4 2 10" xfId="14745" xr:uid="{00000000-0005-0000-0000-0000E9020000}"/>
    <cellStyle name="20 % - Akzent6 4 2 11" xfId="28228" xr:uid="{00000000-0005-0000-0000-0000E9020000}"/>
    <cellStyle name="20 % - Akzent6 4 2 12" xfId="41719" xr:uid="{00000000-0005-0000-0000-0000E9020000}"/>
    <cellStyle name="20 % - Akzent6 4 2 2" xfId="1510" xr:uid="{00000000-0005-0000-0000-0000EA020000}"/>
    <cellStyle name="20 % - Akzent6 4 2 2 10" xfId="28478" xr:uid="{00000000-0005-0000-0000-0000EA020000}"/>
    <cellStyle name="20 % - Akzent6 4 2 2 11" xfId="41969" xr:uid="{00000000-0005-0000-0000-0000EA020000}"/>
    <cellStyle name="20 % - Akzent6 4 2 2 2" xfId="2086" xr:uid="{00000000-0005-0000-0000-0000EB020000}"/>
    <cellStyle name="20 % - Akzent6 4 2 2 2 2" xfId="3227" xr:uid="{00000000-0005-0000-0000-0000EC020000}"/>
    <cellStyle name="20 % - Akzent6 4 2 2 2 2 2" xfId="6588" xr:uid="{00000000-0005-0000-0000-0000EC020000}"/>
    <cellStyle name="20 % - Akzent6 4 2 2 2 2 2 2" xfId="20039" xr:uid="{00000000-0005-0000-0000-0000EC020000}"/>
    <cellStyle name="20 % - Akzent6 4 2 2 2 2 2 3" xfId="33523" xr:uid="{00000000-0005-0000-0000-0000EC020000}"/>
    <cellStyle name="20 % - Akzent6 4 2 2 2 2 2 4" xfId="47014" xr:uid="{00000000-0005-0000-0000-0000EC020000}"/>
    <cellStyle name="20 % - Akzent6 4 2 2 2 2 3" xfId="9944" xr:uid="{00000000-0005-0000-0000-0000EC020000}"/>
    <cellStyle name="20 % - Akzent6 4 2 2 2 2 3 2" xfId="23395" xr:uid="{00000000-0005-0000-0000-0000EC020000}"/>
    <cellStyle name="20 % - Akzent6 4 2 2 2 2 3 3" xfId="36879" xr:uid="{00000000-0005-0000-0000-0000EC020000}"/>
    <cellStyle name="20 % - Akzent6 4 2 2 2 2 3 4" xfId="50370" xr:uid="{00000000-0005-0000-0000-0000EC020000}"/>
    <cellStyle name="20 % - Akzent6 4 2 2 2 2 4" xfId="13300" xr:uid="{00000000-0005-0000-0000-0000EC020000}"/>
    <cellStyle name="20 % - Akzent6 4 2 2 2 2 4 2" xfId="26751" xr:uid="{00000000-0005-0000-0000-0000EC020000}"/>
    <cellStyle name="20 % - Akzent6 4 2 2 2 2 4 3" xfId="40235" xr:uid="{00000000-0005-0000-0000-0000EC020000}"/>
    <cellStyle name="20 % - Akzent6 4 2 2 2 2 4 4" xfId="53726" xr:uid="{00000000-0005-0000-0000-0000EC020000}"/>
    <cellStyle name="20 % - Akzent6 4 2 2 2 2 5" xfId="16682" xr:uid="{00000000-0005-0000-0000-0000EC020000}"/>
    <cellStyle name="20 % - Akzent6 4 2 2 2 2 6" xfId="30166" xr:uid="{00000000-0005-0000-0000-0000EC020000}"/>
    <cellStyle name="20 % - Akzent6 4 2 2 2 2 7" xfId="43657" xr:uid="{00000000-0005-0000-0000-0000EC020000}"/>
    <cellStyle name="20 % - Akzent6 4 2 2 2 3" xfId="5461" xr:uid="{00000000-0005-0000-0000-0000EB020000}"/>
    <cellStyle name="20 % - Akzent6 4 2 2 2 3 2" xfId="18912" xr:uid="{00000000-0005-0000-0000-0000EB020000}"/>
    <cellStyle name="20 % - Akzent6 4 2 2 2 3 3" xfId="32396" xr:uid="{00000000-0005-0000-0000-0000EB020000}"/>
    <cellStyle name="20 % - Akzent6 4 2 2 2 3 4" xfId="45887" xr:uid="{00000000-0005-0000-0000-0000EB020000}"/>
    <cellStyle name="20 % - Akzent6 4 2 2 2 4" xfId="8817" xr:uid="{00000000-0005-0000-0000-0000EB020000}"/>
    <cellStyle name="20 % - Akzent6 4 2 2 2 4 2" xfId="22268" xr:uid="{00000000-0005-0000-0000-0000EB020000}"/>
    <cellStyle name="20 % - Akzent6 4 2 2 2 4 3" xfId="35752" xr:uid="{00000000-0005-0000-0000-0000EB020000}"/>
    <cellStyle name="20 % - Akzent6 4 2 2 2 4 4" xfId="49243" xr:uid="{00000000-0005-0000-0000-0000EB020000}"/>
    <cellStyle name="20 % - Akzent6 4 2 2 2 5" xfId="12173" xr:uid="{00000000-0005-0000-0000-0000EB020000}"/>
    <cellStyle name="20 % - Akzent6 4 2 2 2 5 2" xfId="25624" xr:uid="{00000000-0005-0000-0000-0000EB020000}"/>
    <cellStyle name="20 % - Akzent6 4 2 2 2 5 3" xfId="39108" xr:uid="{00000000-0005-0000-0000-0000EB020000}"/>
    <cellStyle name="20 % - Akzent6 4 2 2 2 5 4" xfId="52599" xr:uid="{00000000-0005-0000-0000-0000EB020000}"/>
    <cellStyle name="20 % - Akzent6 4 2 2 2 6" xfId="15555" xr:uid="{00000000-0005-0000-0000-0000EB020000}"/>
    <cellStyle name="20 % - Akzent6 4 2 2 2 7" xfId="29039" xr:uid="{00000000-0005-0000-0000-0000EB020000}"/>
    <cellStyle name="20 % - Akzent6 4 2 2 2 8" xfId="42530" xr:uid="{00000000-0005-0000-0000-0000EB020000}"/>
    <cellStyle name="20 % - Akzent6 4 2 2 3" xfId="2667" xr:uid="{00000000-0005-0000-0000-0000ED020000}"/>
    <cellStyle name="20 % - Akzent6 4 2 2 3 2" xfId="6028" xr:uid="{00000000-0005-0000-0000-0000ED020000}"/>
    <cellStyle name="20 % - Akzent6 4 2 2 3 2 2" xfId="19479" xr:uid="{00000000-0005-0000-0000-0000ED020000}"/>
    <cellStyle name="20 % - Akzent6 4 2 2 3 2 3" xfId="32963" xr:uid="{00000000-0005-0000-0000-0000ED020000}"/>
    <cellStyle name="20 % - Akzent6 4 2 2 3 2 4" xfId="46454" xr:uid="{00000000-0005-0000-0000-0000ED020000}"/>
    <cellStyle name="20 % - Akzent6 4 2 2 3 3" xfId="9384" xr:uid="{00000000-0005-0000-0000-0000ED020000}"/>
    <cellStyle name="20 % - Akzent6 4 2 2 3 3 2" xfId="22835" xr:uid="{00000000-0005-0000-0000-0000ED020000}"/>
    <cellStyle name="20 % - Akzent6 4 2 2 3 3 3" xfId="36319" xr:uid="{00000000-0005-0000-0000-0000ED020000}"/>
    <cellStyle name="20 % - Akzent6 4 2 2 3 3 4" xfId="49810" xr:uid="{00000000-0005-0000-0000-0000ED020000}"/>
    <cellStyle name="20 % - Akzent6 4 2 2 3 4" xfId="12740" xr:uid="{00000000-0005-0000-0000-0000ED020000}"/>
    <cellStyle name="20 % - Akzent6 4 2 2 3 4 2" xfId="26191" xr:uid="{00000000-0005-0000-0000-0000ED020000}"/>
    <cellStyle name="20 % - Akzent6 4 2 2 3 4 3" xfId="39675" xr:uid="{00000000-0005-0000-0000-0000ED020000}"/>
    <cellStyle name="20 % - Akzent6 4 2 2 3 4 4" xfId="53166" xr:uid="{00000000-0005-0000-0000-0000ED020000}"/>
    <cellStyle name="20 % - Akzent6 4 2 2 3 5" xfId="16122" xr:uid="{00000000-0005-0000-0000-0000ED020000}"/>
    <cellStyle name="20 % - Akzent6 4 2 2 3 6" xfId="29606" xr:uid="{00000000-0005-0000-0000-0000ED020000}"/>
    <cellStyle name="20 % - Akzent6 4 2 2 3 7" xfId="43097" xr:uid="{00000000-0005-0000-0000-0000ED020000}"/>
    <cellStyle name="20 % - Akzent6 4 2 2 4" xfId="3772" xr:uid="{00000000-0005-0000-0000-0000EE020000}"/>
    <cellStyle name="20 % - Akzent6 4 2 2 4 2" xfId="7133" xr:uid="{00000000-0005-0000-0000-0000EE020000}"/>
    <cellStyle name="20 % - Akzent6 4 2 2 4 2 2" xfId="20584" xr:uid="{00000000-0005-0000-0000-0000EE020000}"/>
    <cellStyle name="20 % - Akzent6 4 2 2 4 2 3" xfId="34068" xr:uid="{00000000-0005-0000-0000-0000EE020000}"/>
    <cellStyle name="20 % - Akzent6 4 2 2 4 2 4" xfId="47559" xr:uid="{00000000-0005-0000-0000-0000EE020000}"/>
    <cellStyle name="20 % - Akzent6 4 2 2 4 3" xfId="10489" xr:uid="{00000000-0005-0000-0000-0000EE020000}"/>
    <cellStyle name="20 % - Akzent6 4 2 2 4 3 2" xfId="23940" xr:uid="{00000000-0005-0000-0000-0000EE020000}"/>
    <cellStyle name="20 % - Akzent6 4 2 2 4 3 3" xfId="37424" xr:uid="{00000000-0005-0000-0000-0000EE020000}"/>
    <cellStyle name="20 % - Akzent6 4 2 2 4 3 4" xfId="50915" xr:uid="{00000000-0005-0000-0000-0000EE020000}"/>
    <cellStyle name="20 % - Akzent6 4 2 2 4 4" xfId="13845" xr:uid="{00000000-0005-0000-0000-0000EE020000}"/>
    <cellStyle name="20 % - Akzent6 4 2 2 4 4 2" xfId="27296" xr:uid="{00000000-0005-0000-0000-0000EE020000}"/>
    <cellStyle name="20 % - Akzent6 4 2 2 4 4 3" xfId="40780" xr:uid="{00000000-0005-0000-0000-0000EE020000}"/>
    <cellStyle name="20 % - Akzent6 4 2 2 4 4 4" xfId="54271" xr:uid="{00000000-0005-0000-0000-0000EE020000}"/>
    <cellStyle name="20 % - Akzent6 4 2 2 4 5" xfId="17227" xr:uid="{00000000-0005-0000-0000-0000EE020000}"/>
    <cellStyle name="20 % - Akzent6 4 2 2 4 6" xfId="30711" xr:uid="{00000000-0005-0000-0000-0000EE020000}"/>
    <cellStyle name="20 % - Akzent6 4 2 2 4 7" xfId="44202" xr:uid="{00000000-0005-0000-0000-0000EE020000}"/>
    <cellStyle name="20 % - Akzent6 4 2 2 5" xfId="4352" xr:uid="{00000000-0005-0000-0000-0000EF020000}"/>
    <cellStyle name="20 % - Akzent6 4 2 2 5 2" xfId="7709" xr:uid="{00000000-0005-0000-0000-0000EF020000}"/>
    <cellStyle name="20 % - Akzent6 4 2 2 5 2 2" xfId="21160" xr:uid="{00000000-0005-0000-0000-0000EF020000}"/>
    <cellStyle name="20 % - Akzent6 4 2 2 5 2 3" xfId="34644" xr:uid="{00000000-0005-0000-0000-0000EF020000}"/>
    <cellStyle name="20 % - Akzent6 4 2 2 5 2 4" xfId="48135" xr:uid="{00000000-0005-0000-0000-0000EF020000}"/>
    <cellStyle name="20 % - Akzent6 4 2 2 5 3" xfId="11065" xr:uid="{00000000-0005-0000-0000-0000EF020000}"/>
    <cellStyle name="20 % - Akzent6 4 2 2 5 3 2" xfId="24516" xr:uid="{00000000-0005-0000-0000-0000EF020000}"/>
    <cellStyle name="20 % - Akzent6 4 2 2 5 3 3" xfId="38000" xr:uid="{00000000-0005-0000-0000-0000EF020000}"/>
    <cellStyle name="20 % - Akzent6 4 2 2 5 3 4" xfId="51491" xr:uid="{00000000-0005-0000-0000-0000EF020000}"/>
    <cellStyle name="20 % - Akzent6 4 2 2 5 4" xfId="14421" xr:uid="{00000000-0005-0000-0000-0000EF020000}"/>
    <cellStyle name="20 % - Akzent6 4 2 2 5 4 2" xfId="27872" xr:uid="{00000000-0005-0000-0000-0000EF020000}"/>
    <cellStyle name="20 % - Akzent6 4 2 2 5 4 3" xfId="41356" xr:uid="{00000000-0005-0000-0000-0000EF020000}"/>
    <cellStyle name="20 % - Akzent6 4 2 2 5 4 4" xfId="54847" xr:uid="{00000000-0005-0000-0000-0000EF020000}"/>
    <cellStyle name="20 % - Akzent6 4 2 2 5 5" xfId="17803" xr:uid="{00000000-0005-0000-0000-0000EF020000}"/>
    <cellStyle name="20 % - Akzent6 4 2 2 5 6" xfId="31287" xr:uid="{00000000-0005-0000-0000-0000EF020000}"/>
    <cellStyle name="20 % - Akzent6 4 2 2 5 7" xfId="44778" xr:uid="{00000000-0005-0000-0000-0000EF020000}"/>
    <cellStyle name="20 % - Akzent6 4 2 2 6" xfId="4902" xr:uid="{00000000-0005-0000-0000-0000EA020000}"/>
    <cellStyle name="20 % - Akzent6 4 2 2 6 2" xfId="18353" xr:uid="{00000000-0005-0000-0000-0000EA020000}"/>
    <cellStyle name="20 % - Akzent6 4 2 2 6 3" xfId="31837" xr:uid="{00000000-0005-0000-0000-0000EA020000}"/>
    <cellStyle name="20 % - Akzent6 4 2 2 6 4" xfId="45328" xr:uid="{00000000-0005-0000-0000-0000EA020000}"/>
    <cellStyle name="20 % - Akzent6 4 2 2 7" xfId="8258" xr:uid="{00000000-0005-0000-0000-0000EA020000}"/>
    <cellStyle name="20 % - Akzent6 4 2 2 7 2" xfId="21709" xr:uid="{00000000-0005-0000-0000-0000EA020000}"/>
    <cellStyle name="20 % - Akzent6 4 2 2 7 3" xfId="35193" xr:uid="{00000000-0005-0000-0000-0000EA020000}"/>
    <cellStyle name="20 % - Akzent6 4 2 2 7 4" xfId="48684" xr:uid="{00000000-0005-0000-0000-0000EA020000}"/>
    <cellStyle name="20 % - Akzent6 4 2 2 8" xfId="11614" xr:uid="{00000000-0005-0000-0000-0000EA020000}"/>
    <cellStyle name="20 % - Akzent6 4 2 2 8 2" xfId="25065" xr:uid="{00000000-0005-0000-0000-0000EA020000}"/>
    <cellStyle name="20 % - Akzent6 4 2 2 8 3" xfId="38549" xr:uid="{00000000-0005-0000-0000-0000EA020000}"/>
    <cellStyle name="20 % - Akzent6 4 2 2 8 4" xfId="52040" xr:uid="{00000000-0005-0000-0000-0000EA020000}"/>
    <cellStyle name="20 % - Akzent6 4 2 2 9" xfId="14995" xr:uid="{00000000-0005-0000-0000-0000EA020000}"/>
    <cellStyle name="20 % - Akzent6 4 2 3" xfId="1837" xr:uid="{00000000-0005-0000-0000-0000F0020000}"/>
    <cellStyle name="20 % - Akzent6 4 2 3 2" xfId="2977" xr:uid="{00000000-0005-0000-0000-0000F1020000}"/>
    <cellStyle name="20 % - Akzent6 4 2 3 2 2" xfId="6338" xr:uid="{00000000-0005-0000-0000-0000F1020000}"/>
    <cellStyle name="20 % - Akzent6 4 2 3 2 2 2" xfId="19789" xr:uid="{00000000-0005-0000-0000-0000F1020000}"/>
    <cellStyle name="20 % - Akzent6 4 2 3 2 2 3" xfId="33273" xr:uid="{00000000-0005-0000-0000-0000F1020000}"/>
    <cellStyle name="20 % - Akzent6 4 2 3 2 2 4" xfId="46764" xr:uid="{00000000-0005-0000-0000-0000F1020000}"/>
    <cellStyle name="20 % - Akzent6 4 2 3 2 3" xfId="9694" xr:uid="{00000000-0005-0000-0000-0000F1020000}"/>
    <cellStyle name="20 % - Akzent6 4 2 3 2 3 2" xfId="23145" xr:uid="{00000000-0005-0000-0000-0000F1020000}"/>
    <cellStyle name="20 % - Akzent6 4 2 3 2 3 3" xfId="36629" xr:uid="{00000000-0005-0000-0000-0000F1020000}"/>
    <cellStyle name="20 % - Akzent6 4 2 3 2 3 4" xfId="50120" xr:uid="{00000000-0005-0000-0000-0000F1020000}"/>
    <cellStyle name="20 % - Akzent6 4 2 3 2 4" xfId="13050" xr:uid="{00000000-0005-0000-0000-0000F1020000}"/>
    <cellStyle name="20 % - Akzent6 4 2 3 2 4 2" xfId="26501" xr:uid="{00000000-0005-0000-0000-0000F1020000}"/>
    <cellStyle name="20 % - Akzent6 4 2 3 2 4 3" xfId="39985" xr:uid="{00000000-0005-0000-0000-0000F1020000}"/>
    <cellStyle name="20 % - Akzent6 4 2 3 2 4 4" xfId="53476" xr:uid="{00000000-0005-0000-0000-0000F1020000}"/>
    <cellStyle name="20 % - Akzent6 4 2 3 2 5" xfId="16432" xr:uid="{00000000-0005-0000-0000-0000F1020000}"/>
    <cellStyle name="20 % - Akzent6 4 2 3 2 6" xfId="29916" xr:uid="{00000000-0005-0000-0000-0000F1020000}"/>
    <cellStyle name="20 % - Akzent6 4 2 3 2 7" xfId="43407" xr:uid="{00000000-0005-0000-0000-0000F1020000}"/>
    <cellStyle name="20 % - Akzent6 4 2 3 3" xfId="5211" xr:uid="{00000000-0005-0000-0000-0000F0020000}"/>
    <cellStyle name="20 % - Akzent6 4 2 3 3 2" xfId="18662" xr:uid="{00000000-0005-0000-0000-0000F0020000}"/>
    <cellStyle name="20 % - Akzent6 4 2 3 3 3" xfId="32146" xr:uid="{00000000-0005-0000-0000-0000F0020000}"/>
    <cellStyle name="20 % - Akzent6 4 2 3 3 4" xfId="45637" xr:uid="{00000000-0005-0000-0000-0000F0020000}"/>
    <cellStyle name="20 % - Akzent6 4 2 3 4" xfId="8567" xr:uid="{00000000-0005-0000-0000-0000F0020000}"/>
    <cellStyle name="20 % - Akzent6 4 2 3 4 2" xfId="22018" xr:uid="{00000000-0005-0000-0000-0000F0020000}"/>
    <cellStyle name="20 % - Akzent6 4 2 3 4 3" xfId="35502" xr:uid="{00000000-0005-0000-0000-0000F0020000}"/>
    <cellStyle name="20 % - Akzent6 4 2 3 4 4" xfId="48993" xr:uid="{00000000-0005-0000-0000-0000F0020000}"/>
    <cellStyle name="20 % - Akzent6 4 2 3 5" xfId="11923" xr:uid="{00000000-0005-0000-0000-0000F0020000}"/>
    <cellStyle name="20 % - Akzent6 4 2 3 5 2" xfId="25374" xr:uid="{00000000-0005-0000-0000-0000F0020000}"/>
    <cellStyle name="20 % - Akzent6 4 2 3 5 3" xfId="38858" xr:uid="{00000000-0005-0000-0000-0000F0020000}"/>
    <cellStyle name="20 % - Akzent6 4 2 3 5 4" xfId="52349" xr:uid="{00000000-0005-0000-0000-0000F0020000}"/>
    <cellStyle name="20 % - Akzent6 4 2 3 6" xfId="15305" xr:uid="{00000000-0005-0000-0000-0000F0020000}"/>
    <cellStyle name="20 % - Akzent6 4 2 3 7" xfId="28789" xr:uid="{00000000-0005-0000-0000-0000F0020000}"/>
    <cellStyle name="20 % - Akzent6 4 2 3 8" xfId="42280" xr:uid="{00000000-0005-0000-0000-0000F0020000}"/>
    <cellStyle name="20 % - Akzent6 4 2 4" xfId="2416" xr:uid="{00000000-0005-0000-0000-0000F2020000}"/>
    <cellStyle name="20 % - Akzent6 4 2 4 2" xfId="5778" xr:uid="{00000000-0005-0000-0000-0000F2020000}"/>
    <cellStyle name="20 % - Akzent6 4 2 4 2 2" xfId="19229" xr:uid="{00000000-0005-0000-0000-0000F2020000}"/>
    <cellStyle name="20 % - Akzent6 4 2 4 2 3" xfId="32713" xr:uid="{00000000-0005-0000-0000-0000F2020000}"/>
    <cellStyle name="20 % - Akzent6 4 2 4 2 4" xfId="46204" xr:uid="{00000000-0005-0000-0000-0000F2020000}"/>
    <cellStyle name="20 % - Akzent6 4 2 4 3" xfId="9134" xr:uid="{00000000-0005-0000-0000-0000F2020000}"/>
    <cellStyle name="20 % - Akzent6 4 2 4 3 2" xfId="22585" xr:uid="{00000000-0005-0000-0000-0000F2020000}"/>
    <cellStyle name="20 % - Akzent6 4 2 4 3 3" xfId="36069" xr:uid="{00000000-0005-0000-0000-0000F2020000}"/>
    <cellStyle name="20 % - Akzent6 4 2 4 3 4" xfId="49560" xr:uid="{00000000-0005-0000-0000-0000F2020000}"/>
    <cellStyle name="20 % - Akzent6 4 2 4 4" xfId="12490" xr:uid="{00000000-0005-0000-0000-0000F2020000}"/>
    <cellStyle name="20 % - Akzent6 4 2 4 4 2" xfId="25941" xr:uid="{00000000-0005-0000-0000-0000F2020000}"/>
    <cellStyle name="20 % - Akzent6 4 2 4 4 3" xfId="39425" xr:uid="{00000000-0005-0000-0000-0000F2020000}"/>
    <cellStyle name="20 % - Akzent6 4 2 4 4 4" xfId="52916" xr:uid="{00000000-0005-0000-0000-0000F2020000}"/>
    <cellStyle name="20 % - Akzent6 4 2 4 5" xfId="15872" xr:uid="{00000000-0005-0000-0000-0000F2020000}"/>
    <cellStyle name="20 % - Akzent6 4 2 4 6" xfId="29356" xr:uid="{00000000-0005-0000-0000-0000F2020000}"/>
    <cellStyle name="20 % - Akzent6 4 2 4 7" xfId="42847" xr:uid="{00000000-0005-0000-0000-0000F2020000}"/>
    <cellStyle name="20 % - Akzent6 4 2 5" xfId="3522" xr:uid="{00000000-0005-0000-0000-0000F3020000}"/>
    <cellStyle name="20 % - Akzent6 4 2 5 2" xfId="6883" xr:uid="{00000000-0005-0000-0000-0000F3020000}"/>
    <cellStyle name="20 % - Akzent6 4 2 5 2 2" xfId="20334" xr:uid="{00000000-0005-0000-0000-0000F3020000}"/>
    <cellStyle name="20 % - Akzent6 4 2 5 2 3" xfId="33818" xr:uid="{00000000-0005-0000-0000-0000F3020000}"/>
    <cellStyle name="20 % - Akzent6 4 2 5 2 4" xfId="47309" xr:uid="{00000000-0005-0000-0000-0000F3020000}"/>
    <cellStyle name="20 % - Akzent6 4 2 5 3" xfId="10239" xr:uid="{00000000-0005-0000-0000-0000F3020000}"/>
    <cellStyle name="20 % - Akzent6 4 2 5 3 2" xfId="23690" xr:uid="{00000000-0005-0000-0000-0000F3020000}"/>
    <cellStyle name="20 % - Akzent6 4 2 5 3 3" xfId="37174" xr:uid="{00000000-0005-0000-0000-0000F3020000}"/>
    <cellStyle name="20 % - Akzent6 4 2 5 3 4" xfId="50665" xr:uid="{00000000-0005-0000-0000-0000F3020000}"/>
    <cellStyle name="20 % - Akzent6 4 2 5 4" xfId="13595" xr:uid="{00000000-0005-0000-0000-0000F3020000}"/>
    <cellStyle name="20 % - Akzent6 4 2 5 4 2" xfId="27046" xr:uid="{00000000-0005-0000-0000-0000F3020000}"/>
    <cellStyle name="20 % - Akzent6 4 2 5 4 3" xfId="40530" xr:uid="{00000000-0005-0000-0000-0000F3020000}"/>
    <cellStyle name="20 % - Akzent6 4 2 5 4 4" xfId="54021" xr:uid="{00000000-0005-0000-0000-0000F3020000}"/>
    <cellStyle name="20 % - Akzent6 4 2 5 5" xfId="16977" xr:uid="{00000000-0005-0000-0000-0000F3020000}"/>
    <cellStyle name="20 % - Akzent6 4 2 5 6" xfId="30461" xr:uid="{00000000-0005-0000-0000-0000F3020000}"/>
    <cellStyle name="20 % - Akzent6 4 2 5 7" xfId="43952" xr:uid="{00000000-0005-0000-0000-0000F3020000}"/>
    <cellStyle name="20 % - Akzent6 4 2 6" xfId="4102" xr:uid="{00000000-0005-0000-0000-0000F4020000}"/>
    <cellStyle name="20 % - Akzent6 4 2 6 2" xfId="7459" xr:uid="{00000000-0005-0000-0000-0000F4020000}"/>
    <cellStyle name="20 % - Akzent6 4 2 6 2 2" xfId="20910" xr:uid="{00000000-0005-0000-0000-0000F4020000}"/>
    <cellStyle name="20 % - Akzent6 4 2 6 2 3" xfId="34394" xr:uid="{00000000-0005-0000-0000-0000F4020000}"/>
    <cellStyle name="20 % - Akzent6 4 2 6 2 4" xfId="47885" xr:uid="{00000000-0005-0000-0000-0000F4020000}"/>
    <cellStyle name="20 % - Akzent6 4 2 6 3" xfId="10815" xr:uid="{00000000-0005-0000-0000-0000F4020000}"/>
    <cellStyle name="20 % - Akzent6 4 2 6 3 2" xfId="24266" xr:uid="{00000000-0005-0000-0000-0000F4020000}"/>
    <cellStyle name="20 % - Akzent6 4 2 6 3 3" xfId="37750" xr:uid="{00000000-0005-0000-0000-0000F4020000}"/>
    <cellStyle name="20 % - Akzent6 4 2 6 3 4" xfId="51241" xr:uid="{00000000-0005-0000-0000-0000F4020000}"/>
    <cellStyle name="20 % - Akzent6 4 2 6 4" xfId="14171" xr:uid="{00000000-0005-0000-0000-0000F4020000}"/>
    <cellStyle name="20 % - Akzent6 4 2 6 4 2" xfId="27622" xr:uid="{00000000-0005-0000-0000-0000F4020000}"/>
    <cellStyle name="20 % - Akzent6 4 2 6 4 3" xfId="41106" xr:uid="{00000000-0005-0000-0000-0000F4020000}"/>
    <cellStyle name="20 % - Akzent6 4 2 6 4 4" xfId="54597" xr:uid="{00000000-0005-0000-0000-0000F4020000}"/>
    <cellStyle name="20 % - Akzent6 4 2 6 5" xfId="17553" xr:uid="{00000000-0005-0000-0000-0000F4020000}"/>
    <cellStyle name="20 % - Akzent6 4 2 6 6" xfId="31037" xr:uid="{00000000-0005-0000-0000-0000F4020000}"/>
    <cellStyle name="20 % - Akzent6 4 2 6 7" xfId="44528" xr:uid="{00000000-0005-0000-0000-0000F4020000}"/>
    <cellStyle name="20 % - Akzent6 4 2 7" xfId="4652" xr:uid="{00000000-0005-0000-0000-0000E9020000}"/>
    <cellStyle name="20 % - Akzent6 4 2 7 2" xfId="18103" xr:uid="{00000000-0005-0000-0000-0000E9020000}"/>
    <cellStyle name="20 % - Akzent6 4 2 7 3" xfId="31587" xr:uid="{00000000-0005-0000-0000-0000E9020000}"/>
    <cellStyle name="20 % - Akzent6 4 2 7 4" xfId="45078" xr:uid="{00000000-0005-0000-0000-0000E9020000}"/>
    <cellStyle name="20 % - Akzent6 4 2 8" xfId="8008" xr:uid="{00000000-0005-0000-0000-0000E9020000}"/>
    <cellStyle name="20 % - Akzent6 4 2 8 2" xfId="21459" xr:uid="{00000000-0005-0000-0000-0000E9020000}"/>
    <cellStyle name="20 % - Akzent6 4 2 8 3" xfId="34943" xr:uid="{00000000-0005-0000-0000-0000E9020000}"/>
    <cellStyle name="20 % - Akzent6 4 2 8 4" xfId="48434" xr:uid="{00000000-0005-0000-0000-0000E9020000}"/>
    <cellStyle name="20 % - Akzent6 4 2 9" xfId="11364" xr:uid="{00000000-0005-0000-0000-0000E9020000}"/>
    <cellStyle name="20 % - Akzent6 4 2 9 2" xfId="24815" xr:uid="{00000000-0005-0000-0000-0000E9020000}"/>
    <cellStyle name="20 % - Akzent6 4 2 9 3" xfId="38299" xr:uid="{00000000-0005-0000-0000-0000E9020000}"/>
    <cellStyle name="20 % - Akzent6 4 2 9 4" xfId="51790" xr:uid="{00000000-0005-0000-0000-0000E9020000}"/>
    <cellStyle name="20 % - Akzent6 4 3" xfId="1412" xr:uid="{00000000-0005-0000-0000-0000F5020000}"/>
    <cellStyle name="20 % - Akzent6 4 3 10" xfId="28377" xr:uid="{00000000-0005-0000-0000-0000F5020000}"/>
    <cellStyle name="20 % - Akzent6 4 3 11" xfId="41868" xr:uid="{00000000-0005-0000-0000-0000F5020000}"/>
    <cellStyle name="20 % - Akzent6 4 3 2" xfId="1986" xr:uid="{00000000-0005-0000-0000-0000F6020000}"/>
    <cellStyle name="20 % - Akzent6 4 3 2 2" xfId="3126" xr:uid="{00000000-0005-0000-0000-0000F7020000}"/>
    <cellStyle name="20 % - Akzent6 4 3 2 2 2" xfId="6487" xr:uid="{00000000-0005-0000-0000-0000F7020000}"/>
    <cellStyle name="20 % - Akzent6 4 3 2 2 2 2" xfId="19938" xr:uid="{00000000-0005-0000-0000-0000F7020000}"/>
    <cellStyle name="20 % - Akzent6 4 3 2 2 2 3" xfId="33422" xr:uid="{00000000-0005-0000-0000-0000F7020000}"/>
    <cellStyle name="20 % - Akzent6 4 3 2 2 2 4" xfId="46913" xr:uid="{00000000-0005-0000-0000-0000F7020000}"/>
    <cellStyle name="20 % - Akzent6 4 3 2 2 3" xfId="9843" xr:uid="{00000000-0005-0000-0000-0000F7020000}"/>
    <cellStyle name="20 % - Akzent6 4 3 2 2 3 2" xfId="23294" xr:uid="{00000000-0005-0000-0000-0000F7020000}"/>
    <cellStyle name="20 % - Akzent6 4 3 2 2 3 3" xfId="36778" xr:uid="{00000000-0005-0000-0000-0000F7020000}"/>
    <cellStyle name="20 % - Akzent6 4 3 2 2 3 4" xfId="50269" xr:uid="{00000000-0005-0000-0000-0000F7020000}"/>
    <cellStyle name="20 % - Akzent6 4 3 2 2 4" xfId="13199" xr:uid="{00000000-0005-0000-0000-0000F7020000}"/>
    <cellStyle name="20 % - Akzent6 4 3 2 2 4 2" xfId="26650" xr:uid="{00000000-0005-0000-0000-0000F7020000}"/>
    <cellStyle name="20 % - Akzent6 4 3 2 2 4 3" xfId="40134" xr:uid="{00000000-0005-0000-0000-0000F7020000}"/>
    <cellStyle name="20 % - Akzent6 4 3 2 2 4 4" xfId="53625" xr:uid="{00000000-0005-0000-0000-0000F7020000}"/>
    <cellStyle name="20 % - Akzent6 4 3 2 2 5" xfId="16581" xr:uid="{00000000-0005-0000-0000-0000F7020000}"/>
    <cellStyle name="20 % - Akzent6 4 3 2 2 6" xfId="30065" xr:uid="{00000000-0005-0000-0000-0000F7020000}"/>
    <cellStyle name="20 % - Akzent6 4 3 2 2 7" xfId="43556" xr:uid="{00000000-0005-0000-0000-0000F7020000}"/>
    <cellStyle name="20 % - Akzent6 4 3 2 3" xfId="5360" xr:uid="{00000000-0005-0000-0000-0000F6020000}"/>
    <cellStyle name="20 % - Akzent6 4 3 2 3 2" xfId="18811" xr:uid="{00000000-0005-0000-0000-0000F6020000}"/>
    <cellStyle name="20 % - Akzent6 4 3 2 3 3" xfId="32295" xr:uid="{00000000-0005-0000-0000-0000F6020000}"/>
    <cellStyle name="20 % - Akzent6 4 3 2 3 4" xfId="45786" xr:uid="{00000000-0005-0000-0000-0000F6020000}"/>
    <cellStyle name="20 % - Akzent6 4 3 2 4" xfId="8716" xr:uid="{00000000-0005-0000-0000-0000F6020000}"/>
    <cellStyle name="20 % - Akzent6 4 3 2 4 2" xfId="22167" xr:uid="{00000000-0005-0000-0000-0000F6020000}"/>
    <cellStyle name="20 % - Akzent6 4 3 2 4 3" xfId="35651" xr:uid="{00000000-0005-0000-0000-0000F6020000}"/>
    <cellStyle name="20 % - Akzent6 4 3 2 4 4" xfId="49142" xr:uid="{00000000-0005-0000-0000-0000F6020000}"/>
    <cellStyle name="20 % - Akzent6 4 3 2 5" xfId="12072" xr:uid="{00000000-0005-0000-0000-0000F6020000}"/>
    <cellStyle name="20 % - Akzent6 4 3 2 5 2" xfId="25523" xr:uid="{00000000-0005-0000-0000-0000F6020000}"/>
    <cellStyle name="20 % - Akzent6 4 3 2 5 3" xfId="39007" xr:uid="{00000000-0005-0000-0000-0000F6020000}"/>
    <cellStyle name="20 % - Akzent6 4 3 2 5 4" xfId="52498" xr:uid="{00000000-0005-0000-0000-0000F6020000}"/>
    <cellStyle name="20 % - Akzent6 4 3 2 6" xfId="15454" xr:uid="{00000000-0005-0000-0000-0000F6020000}"/>
    <cellStyle name="20 % - Akzent6 4 3 2 7" xfId="28938" xr:uid="{00000000-0005-0000-0000-0000F6020000}"/>
    <cellStyle name="20 % - Akzent6 4 3 2 8" xfId="42429" xr:uid="{00000000-0005-0000-0000-0000F6020000}"/>
    <cellStyle name="20 % - Akzent6 4 3 3" xfId="2566" xr:uid="{00000000-0005-0000-0000-0000F8020000}"/>
    <cellStyle name="20 % - Akzent6 4 3 3 2" xfId="5927" xr:uid="{00000000-0005-0000-0000-0000F8020000}"/>
    <cellStyle name="20 % - Akzent6 4 3 3 2 2" xfId="19378" xr:uid="{00000000-0005-0000-0000-0000F8020000}"/>
    <cellStyle name="20 % - Akzent6 4 3 3 2 3" xfId="32862" xr:uid="{00000000-0005-0000-0000-0000F8020000}"/>
    <cellStyle name="20 % - Akzent6 4 3 3 2 4" xfId="46353" xr:uid="{00000000-0005-0000-0000-0000F8020000}"/>
    <cellStyle name="20 % - Akzent6 4 3 3 3" xfId="9283" xr:uid="{00000000-0005-0000-0000-0000F8020000}"/>
    <cellStyle name="20 % - Akzent6 4 3 3 3 2" xfId="22734" xr:uid="{00000000-0005-0000-0000-0000F8020000}"/>
    <cellStyle name="20 % - Akzent6 4 3 3 3 3" xfId="36218" xr:uid="{00000000-0005-0000-0000-0000F8020000}"/>
    <cellStyle name="20 % - Akzent6 4 3 3 3 4" xfId="49709" xr:uid="{00000000-0005-0000-0000-0000F8020000}"/>
    <cellStyle name="20 % - Akzent6 4 3 3 4" xfId="12639" xr:uid="{00000000-0005-0000-0000-0000F8020000}"/>
    <cellStyle name="20 % - Akzent6 4 3 3 4 2" xfId="26090" xr:uid="{00000000-0005-0000-0000-0000F8020000}"/>
    <cellStyle name="20 % - Akzent6 4 3 3 4 3" xfId="39574" xr:uid="{00000000-0005-0000-0000-0000F8020000}"/>
    <cellStyle name="20 % - Akzent6 4 3 3 4 4" xfId="53065" xr:uid="{00000000-0005-0000-0000-0000F8020000}"/>
    <cellStyle name="20 % - Akzent6 4 3 3 5" xfId="16021" xr:uid="{00000000-0005-0000-0000-0000F8020000}"/>
    <cellStyle name="20 % - Akzent6 4 3 3 6" xfId="29505" xr:uid="{00000000-0005-0000-0000-0000F8020000}"/>
    <cellStyle name="20 % - Akzent6 4 3 3 7" xfId="42996" xr:uid="{00000000-0005-0000-0000-0000F8020000}"/>
    <cellStyle name="20 % - Akzent6 4 3 4" xfId="3671" xr:uid="{00000000-0005-0000-0000-0000F9020000}"/>
    <cellStyle name="20 % - Akzent6 4 3 4 2" xfId="7032" xr:uid="{00000000-0005-0000-0000-0000F9020000}"/>
    <cellStyle name="20 % - Akzent6 4 3 4 2 2" xfId="20483" xr:uid="{00000000-0005-0000-0000-0000F9020000}"/>
    <cellStyle name="20 % - Akzent6 4 3 4 2 3" xfId="33967" xr:uid="{00000000-0005-0000-0000-0000F9020000}"/>
    <cellStyle name="20 % - Akzent6 4 3 4 2 4" xfId="47458" xr:uid="{00000000-0005-0000-0000-0000F9020000}"/>
    <cellStyle name="20 % - Akzent6 4 3 4 3" xfId="10388" xr:uid="{00000000-0005-0000-0000-0000F9020000}"/>
    <cellStyle name="20 % - Akzent6 4 3 4 3 2" xfId="23839" xr:uid="{00000000-0005-0000-0000-0000F9020000}"/>
    <cellStyle name="20 % - Akzent6 4 3 4 3 3" xfId="37323" xr:uid="{00000000-0005-0000-0000-0000F9020000}"/>
    <cellStyle name="20 % - Akzent6 4 3 4 3 4" xfId="50814" xr:uid="{00000000-0005-0000-0000-0000F9020000}"/>
    <cellStyle name="20 % - Akzent6 4 3 4 4" xfId="13744" xr:uid="{00000000-0005-0000-0000-0000F9020000}"/>
    <cellStyle name="20 % - Akzent6 4 3 4 4 2" xfId="27195" xr:uid="{00000000-0005-0000-0000-0000F9020000}"/>
    <cellStyle name="20 % - Akzent6 4 3 4 4 3" xfId="40679" xr:uid="{00000000-0005-0000-0000-0000F9020000}"/>
    <cellStyle name="20 % - Akzent6 4 3 4 4 4" xfId="54170" xr:uid="{00000000-0005-0000-0000-0000F9020000}"/>
    <cellStyle name="20 % - Akzent6 4 3 4 5" xfId="17126" xr:uid="{00000000-0005-0000-0000-0000F9020000}"/>
    <cellStyle name="20 % - Akzent6 4 3 4 6" xfId="30610" xr:uid="{00000000-0005-0000-0000-0000F9020000}"/>
    <cellStyle name="20 % - Akzent6 4 3 4 7" xfId="44101" xr:uid="{00000000-0005-0000-0000-0000F9020000}"/>
    <cellStyle name="20 % - Akzent6 4 3 5" xfId="4251" xr:uid="{00000000-0005-0000-0000-0000FA020000}"/>
    <cellStyle name="20 % - Akzent6 4 3 5 2" xfId="7608" xr:uid="{00000000-0005-0000-0000-0000FA020000}"/>
    <cellStyle name="20 % - Akzent6 4 3 5 2 2" xfId="21059" xr:uid="{00000000-0005-0000-0000-0000FA020000}"/>
    <cellStyle name="20 % - Akzent6 4 3 5 2 3" xfId="34543" xr:uid="{00000000-0005-0000-0000-0000FA020000}"/>
    <cellStyle name="20 % - Akzent6 4 3 5 2 4" xfId="48034" xr:uid="{00000000-0005-0000-0000-0000FA020000}"/>
    <cellStyle name="20 % - Akzent6 4 3 5 3" xfId="10964" xr:uid="{00000000-0005-0000-0000-0000FA020000}"/>
    <cellStyle name="20 % - Akzent6 4 3 5 3 2" xfId="24415" xr:uid="{00000000-0005-0000-0000-0000FA020000}"/>
    <cellStyle name="20 % - Akzent6 4 3 5 3 3" xfId="37899" xr:uid="{00000000-0005-0000-0000-0000FA020000}"/>
    <cellStyle name="20 % - Akzent6 4 3 5 3 4" xfId="51390" xr:uid="{00000000-0005-0000-0000-0000FA020000}"/>
    <cellStyle name="20 % - Akzent6 4 3 5 4" xfId="14320" xr:uid="{00000000-0005-0000-0000-0000FA020000}"/>
    <cellStyle name="20 % - Akzent6 4 3 5 4 2" xfId="27771" xr:uid="{00000000-0005-0000-0000-0000FA020000}"/>
    <cellStyle name="20 % - Akzent6 4 3 5 4 3" xfId="41255" xr:uid="{00000000-0005-0000-0000-0000FA020000}"/>
    <cellStyle name="20 % - Akzent6 4 3 5 4 4" xfId="54746" xr:uid="{00000000-0005-0000-0000-0000FA020000}"/>
    <cellStyle name="20 % - Akzent6 4 3 5 5" xfId="17702" xr:uid="{00000000-0005-0000-0000-0000FA020000}"/>
    <cellStyle name="20 % - Akzent6 4 3 5 6" xfId="31186" xr:uid="{00000000-0005-0000-0000-0000FA020000}"/>
    <cellStyle name="20 % - Akzent6 4 3 5 7" xfId="44677" xr:uid="{00000000-0005-0000-0000-0000FA020000}"/>
    <cellStyle name="20 % - Akzent6 4 3 6" xfId="4801" xr:uid="{00000000-0005-0000-0000-0000F5020000}"/>
    <cellStyle name="20 % - Akzent6 4 3 6 2" xfId="18252" xr:uid="{00000000-0005-0000-0000-0000F5020000}"/>
    <cellStyle name="20 % - Akzent6 4 3 6 3" xfId="31736" xr:uid="{00000000-0005-0000-0000-0000F5020000}"/>
    <cellStyle name="20 % - Akzent6 4 3 6 4" xfId="45227" xr:uid="{00000000-0005-0000-0000-0000F5020000}"/>
    <cellStyle name="20 % - Akzent6 4 3 7" xfId="8157" xr:uid="{00000000-0005-0000-0000-0000F5020000}"/>
    <cellStyle name="20 % - Akzent6 4 3 7 2" xfId="21608" xr:uid="{00000000-0005-0000-0000-0000F5020000}"/>
    <cellStyle name="20 % - Akzent6 4 3 7 3" xfId="35092" xr:uid="{00000000-0005-0000-0000-0000F5020000}"/>
    <cellStyle name="20 % - Akzent6 4 3 7 4" xfId="48583" xr:uid="{00000000-0005-0000-0000-0000F5020000}"/>
    <cellStyle name="20 % - Akzent6 4 3 8" xfId="11513" xr:uid="{00000000-0005-0000-0000-0000F5020000}"/>
    <cellStyle name="20 % - Akzent6 4 3 8 2" xfId="24964" xr:uid="{00000000-0005-0000-0000-0000F5020000}"/>
    <cellStyle name="20 % - Akzent6 4 3 8 3" xfId="38448" xr:uid="{00000000-0005-0000-0000-0000F5020000}"/>
    <cellStyle name="20 % - Akzent6 4 3 8 4" xfId="51939" xr:uid="{00000000-0005-0000-0000-0000F5020000}"/>
    <cellStyle name="20 % - Akzent6 4 3 9" xfId="14894" xr:uid="{00000000-0005-0000-0000-0000F5020000}"/>
    <cellStyle name="20 % - Akzent6 4 4" xfId="1737" xr:uid="{00000000-0005-0000-0000-0000FB020000}"/>
    <cellStyle name="20 % - Akzent6 4 4 2" xfId="2876" xr:uid="{00000000-0005-0000-0000-0000FC020000}"/>
    <cellStyle name="20 % - Akzent6 4 4 2 2" xfId="6237" xr:uid="{00000000-0005-0000-0000-0000FC020000}"/>
    <cellStyle name="20 % - Akzent6 4 4 2 2 2" xfId="19688" xr:uid="{00000000-0005-0000-0000-0000FC020000}"/>
    <cellStyle name="20 % - Akzent6 4 4 2 2 3" xfId="33172" xr:uid="{00000000-0005-0000-0000-0000FC020000}"/>
    <cellStyle name="20 % - Akzent6 4 4 2 2 4" xfId="46663" xr:uid="{00000000-0005-0000-0000-0000FC020000}"/>
    <cellStyle name="20 % - Akzent6 4 4 2 3" xfId="9593" xr:uid="{00000000-0005-0000-0000-0000FC020000}"/>
    <cellStyle name="20 % - Akzent6 4 4 2 3 2" xfId="23044" xr:uid="{00000000-0005-0000-0000-0000FC020000}"/>
    <cellStyle name="20 % - Akzent6 4 4 2 3 3" xfId="36528" xr:uid="{00000000-0005-0000-0000-0000FC020000}"/>
    <cellStyle name="20 % - Akzent6 4 4 2 3 4" xfId="50019" xr:uid="{00000000-0005-0000-0000-0000FC020000}"/>
    <cellStyle name="20 % - Akzent6 4 4 2 4" xfId="12949" xr:uid="{00000000-0005-0000-0000-0000FC020000}"/>
    <cellStyle name="20 % - Akzent6 4 4 2 4 2" xfId="26400" xr:uid="{00000000-0005-0000-0000-0000FC020000}"/>
    <cellStyle name="20 % - Akzent6 4 4 2 4 3" xfId="39884" xr:uid="{00000000-0005-0000-0000-0000FC020000}"/>
    <cellStyle name="20 % - Akzent6 4 4 2 4 4" xfId="53375" xr:uid="{00000000-0005-0000-0000-0000FC020000}"/>
    <cellStyle name="20 % - Akzent6 4 4 2 5" xfId="16331" xr:uid="{00000000-0005-0000-0000-0000FC020000}"/>
    <cellStyle name="20 % - Akzent6 4 4 2 6" xfId="29815" xr:uid="{00000000-0005-0000-0000-0000FC020000}"/>
    <cellStyle name="20 % - Akzent6 4 4 2 7" xfId="43306" xr:uid="{00000000-0005-0000-0000-0000FC020000}"/>
    <cellStyle name="20 % - Akzent6 4 4 3" xfId="5110" xr:uid="{00000000-0005-0000-0000-0000FB020000}"/>
    <cellStyle name="20 % - Akzent6 4 4 3 2" xfId="18561" xr:uid="{00000000-0005-0000-0000-0000FB020000}"/>
    <cellStyle name="20 % - Akzent6 4 4 3 3" xfId="32045" xr:uid="{00000000-0005-0000-0000-0000FB020000}"/>
    <cellStyle name="20 % - Akzent6 4 4 3 4" xfId="45536" xr:uid="{00000000-0005-0000-0000-0000FB020000}"/>
    <cellStyle name="20 % - Akzent6 4 4 4" xfId="8466" xr:uid="{00000000-0005-0000-0000-0000FB020000}"/>
    <cellStyle name="20 % - Akzent6 4 4 4 2" xfId="21917" xr:uid="{00000000-0005-0000-0000-0000FB020000}"/>
    <cellStyle name="20 % - Akzent6 4 4 4 3" xfId="35401" xr:uid="{00000000-0005-0000-0000-0000FB020000}"/>
    <cellStyle name="20 % - Akzent6 4 4 4 4" xfId="48892" xr:uid="{00000000-0005-0000-0000-0000FB020000}"/>
    <cellStyle name="20 % - Akzent6 4 4 5" xfId="11822" xr:uid="{00000000-0005-0000-0000-0000FB020000}"/>
    <cellStyle name="20 % - Akzent6 4 4 5 2" xfId="25273" xr:uid="{00000000-0005-0000-0000-0000FB020000}"/>
    <cellStyle name="20 % - Akzent6 4 4 5 3" xfId="38757" xr:uid="{00000000-0005-0000-0000-0000FB020000}"/>
    <cellStyle name="20 % - Akzent6 4 4 5 4" xfId="52248" xr:uid="{00000000-0005-0000-0000-0000FB020000}"/>
    <cellStyle name="20 % - Akzent6 4 4 6" xfId="15204" xr:uid="{00000000-0005-0000-0000-0000FB020000}"/>
    <cellStyle name="20 % - Akzent6 4 4 7" xfId="28688" xr:uid="{00000000-0005-0000-0000-0000FB020000}"/>
    <cellStyle name="20 % - Akzent6 4 4 8" xfId="42179" xr:uid="{00000000-0005-0000-0000-0000FB020000}"/>
    <cellStyle name="20 % - Akzent6 4 5" xfId="2314" xr:uid="{00000000-0005-0000-0000-0000FD020000}"/>
    <cellStyle name="20 % - Akzent6 4 5 2" xfId="5676" xr:uid="{00000000-0005-0000-0000-0000FD020000}"/>
    <cellStyle name="20 % - Akzent6 4 5 2 2" xfId="19127" xr:uid="{00000000-0005-0000-0000-0000FD020000}"/>
    <cellStyle name="20 % - Akzent6 4 5 2 3" xfId="32611" xr:uid="{00000000-0005-0000-0000-0000FD020000}"/>
    <cellStyle name="20 % - Akzent6 4 5 2 4" xfId="46102" xr:uid="{00000000-0005-0000-0000-0000FD020000}"/>
    <cellStyle name="20 % - Akzent6 4 5 3" xfId="9032" xr:uid="{00000000-0005-0000-0000-0000FD020000}"/>
    <cellStyle name="20 % - Akzent6 4 5 3 2" xfId="22483" xr:uid="{00000000-0005-0000-0000-0000FD020000}"/>
    <cellStyle name="20 % - Akzent6 4 5 3 3" xfId="35967" xr:uid="{00000000-0005-0000-0000-0000FD020000}"/>
    <cellStyle name="20 % - Akzent6 4 5 3 4" xfId="49458" xr:uid="{00000000-0005-0000-0000-0000FD020000}"/>
    <cellStyle name="20 % - Akzent6 4 5 4" xfId="12388" xr:uid="{00000000-0005-0000-0000-0000FD020000}"/>
    <cellStyle name="20 % - Akzent6 4 5 4 2" xfId="25839" xr:uid="{00000000-0005-0000-0000-0000FD020000}"/>
    <cellStyle name="20 % - Akzent6 4 5 4 3" xfId="39323" xr:uid="{00000000-0005-0000-0000-0000FD020000}"/>
    <cellStyle name="20 % - Akzent6 4 5 4 4" xfId="52814" xr:uid="{00000000-0005-0000-0000-0000FD020000}"/>
    <cellStyle name="20 % - Akzent6 4 5 5" xfId="15770" xr:uid="{00000000-0005-0000-0000-0000FD020000}"/>
    <cellStyle name="20 % - Akzent6 4 5 6" xfId="29254" xr:uid="{00000000-0005-0000-0000-0000FD020000}"/>
    <cellStyle name="20 % - Akzent6 4 5 7" xfId="42745" xr:uid="{00000000-0005-0000-0000-0000FD020000}"/>
    <cellStyle name="20 % - Akzent6 4 6" xfId="3420" xr:uid="{00000000-0005-0000-0000-0000FE020000}"/>
    <cellStyle name="20 % - Akzent6 4 6 2" xfId="6781" xr:uid="{00000000-0005-0000-0000-0000FE020000}"/>
    <cellStyle name="20 % - Akzent6 4 6 2 2" xfId="20232" xr:uid="{00000000-0005-0000-0000-0000FE020000}"/>
    <cellStyle name="20 % - Akzent6 4 6 2 3" xfId="33716" xr:uid="{00000000-0005-0000-0000-0000FE020000}"/>
    <cellStyle name="20 % - Akzent6 4 6 2 4" xfId="47207" xr:uid="{00000000-0005-0000-0000-0000FE020000}"/>
    <cellStyle name="20 % - Akzent6 4 6 3" xfId="10137" xr:uid="{00000000-0005-0000-0000-0000FE020000}"/>
    <cellStyle name="20 % - Akzent6 4 6 3 2" xfId="23588" xr:uid="{00000000-0005-0000-0000-0000FE020000}"/>
    <cellStyle name="20 % - Akzent6 4 6 3 3" xfId="37072" xr:uid="{00000000-0005-0000-0000-0000FE020000}"/>
    <cellStyle name="20 % - Akzent6 4 6 3 4" xfId="50563" xr:uid="{00000000-0005-0000-0000-0000FE020000}"/>
    <cellStyle name="20 % - Akzent6 4 6 4" xfId="13493" xr:uid="{00000000-0005-0000-0000-0000FE020000}"/>
    <cellStyle name="20 % - Akzent6 4 6 4 2" xfId="26944" xr:uid="{00000000-0005-0000-0000-0000FE020000}"/>
    <cellStyle name="20 % - Akzent6 4 6 4 3" xfId="40428" xr:uid="{00000000-0005-0000-0000-0000FE020000}"/>
    <cellStyle name="20 % - Akzent6 4 6 4 4" xfId="53919" xr:uid="{00000000-0005-0000-0000-0000FE020000}"/>
    <cellStyle name="20 % - Akzent6 4 6 5" xfId="16875" xr:uid="{00000000-0005-0000-0000-0000FE020000}"/>
    <cellStyle name="20 % - Akzent6 4 6 6" xfId="30359" xr:uid="{00000000-0005-0000-0000-0000FE020000}"/>
    <cellStyle name="20 % - Akzent6 4 6 7" xfId="43850" xr:uid="{00000000-0005-0000-0000-0000FE020000}"/>
    <cellStyle name="20 % - Akzent6 4 7" xfId="4000" xr:uid="{00000000-0005-0000-0000-0000FF020000}"/>
    <cellStyle name="20 % - Akzent6 4 7 2" xfId="7357" xr:uid="{00000000-0005-0000-0000-0000FF020000}"/>
    <cellStyle name="20 % - Akzent6 4 7 2 2" xfId="20808" xr:uid="{00000000-0005-0000-0000-0000FF020000}"/>
    <cellStyle name="20 % - Akzent6 4 7 2 3" xfId="34292" xr:uid="{00000000-0005-0000-0000-0000FF020000}"/>
    <cellStyle name="20 % - Akzent6 4 7 2 4" xfId="47783" xr:uid="{00000000-0005-0000-0000-0000FF020000}"/>
    <cellStyle name="20 % - Akzent6 4 7 3" xfId="10713" xr:uid="{00000000-0005-0000-0000-0000FF020000}"/>
    <cellStyle name="20 % - Akzent6 4 7 3 2" xfId="24164" xr:uid="{00000000-0005-0000-0000-0000FF020000}"/>
    <cellStyle name="20 % - Akzent6 4 7 3 3" xfId="37648" xr:uid="{00000000-0005-0000-0000-0000FF020000}"/>
    <cellStyle name="20 % - Akzent6 4 7 3 4" xfId="51139" xr:uid="{00000000-0005-0000-0000-0000FF020000}"/>
    <cellStyle name="20 % - Akzent6 4 7 4" xfId="14069" xr:uid="{00000000-0005-0000-0000-0000FF020000}"/>
    <cellStyle name="20 % - Akzent6 4 7 4 2" xfId="27520" xr:uid="{00000000-0005-0000-0000-0000FF020000}"/>
    <cellStyle name="20 % - Akzent6 4 7 4 3" xfId="41004" xr:uid="{00000000-0005-0000-0000-0000FF020000}"/>
    <cellStyle name="20 % - Akzent6 4 7 4 4" xfId="54495" xr:uid="{00000000-0005-0000-0000-0000FF020000}"/>
    <cellStyle name="20 % - Akzent6 4 7 5" xfId="17451" xr:uid="{00000000-0005-0000-0000-0000FF020000}"/>
    <cellStyle name="20 % - Akzent6 4 7 6" xfId="30935" xr:uid="{00000000-0005-0000-0000-0000FF020000}"/>
    <cellStyle name="20 % - Akzent6 4 7 7" xfId="44426" xr:uid="{00000000-0005-0000-0000-0000FF020000}"/>
    <cellStyle name="20 % - Akzent6 4 8" xfId="4550" xr:uid="{00000000-0005-0000-0000-0000E8020000}"/>
    <cellStyle name="20 % - Akzent6 4 8 2" xfId="18001" xr:uid="{00000000-0005-0000-0000-0000E8020000}"/>
    <cellStyle name="20 % - Akzent6 4 8 3" xfId="31485" xr:uid="{00000000-0005-0000-0000-0000E8020000}"/>
    <cellStyle name="20 % - Akzent6 4 8 4" xfId="44976" xr:uid="{00000000-0005-0000-0000-0000E8020000}"/>
    <cellStyle name="20 % - Akzent6 4 9" xfId="7906" xr:uid="{00000000-0005-0000-0000-0000E8020000}"/>
    <cellStyle name="20 % - Akzent6 4 9 2" xfId="21357" xr:uid="{00000000-0005-0000-0000-0000E8020000}"/>
    <cellStyle name="20 % - Akzent6 4 9 3" xfId="34841" xr:uid="{00000000-0005-0000-0000-0000E8020000}"/>
    <cellStyle name="20 % - Akzent6 4 9 4" xfId="48332" xr:uid="{00000000-0005-0000-0000-0000E8020000}"/>
    <cellStyle name="20 % - Akzent6 5" xfId="1198" xr:uid="{00000000-0005-0000-0000-000000030000}"/>
    <cellStyle name="20 % - Akzent6 5 10" xfId="14661" xr:uid="{00000000-0005-0000-0000-000000030000}"/>
    <cellStyle name="20 % - Akzent6 5 11" xfId="28144" xr:uid="{00000000-0005-0000-0000-000000030000}"/>
    <cellStyle name="20 % - Akzent6 5 12" xfId="41635" xr:uid="{00000000-0005-0000-0000-000000030000}"/>
    <cellStyle name="20 % - Akzent6 5 2" xfId="1429" xr:uid="{00000000-0005-0000-0000-000001030000}"/>
    <cellStyle name="20 % - Akzent6 5 2 10" xfId="28394" xr:uid="{00000000-0005-0000-0000-000001030000}"/>
    <cellStyle name="20 % - Akzent6 5 2 11" xfId="41885" xr:uid="{00000000-0005-0000-0000-000001030000}"/>
    <cellStyle name="20 % - Akzent6 5 2 2" xfId="2003" xr:uid="{00000000-0005-0000-0000-000002030000}"/>
    <cellStyle name="20 % - Akzent6 5 2 2 2" xfId="3143" xr:uid="{00000000-0005-0000-0000-000003030000}"/>
    <cellStyle name="20 % - Akzent6 5 2 2 2 2" xfId="6504" xr:uid="{00000000-0005-0000-0000-000003030000}"/>
    <cellStyle name="20 % - Akzent6 5 2 2 2 2 2" xfId="19955" xr:uid="{00000000-0005-0000-0000-000003030000}"/>
    <cellStyle name="20 % - Akzent6 5 2 2 2 2 3" xfId="33439" xr:uid="{00000000-0005-0000-0000-000003030000}"/>
    <cellStyle name="20 % - Akzent6 5 2 2 2 2 4" xfId="46930" xr:uid="{00000000-0005-0000-0000-000003030000}"/>
    <cellStyle name="20 % - Akzent6 5 2 2 2 3" xfId="9860" xr:uid="{00000000-0005-0000-0000-000003030000}"/>
    <cellStyle name="20 % - Akzent6 5 2 2 2 3 2" xfId="23311" xr:uid="{00000000-0005-0000-0000-000003030000}"/>
    <cellStyle name="20 % - Akzent6 5 2 2 2 3 3" xfId="36795" xr:uid="{00000000-0005-0000-0000-000003030000}"/>
    <cellStyle name="20 % - Akzent6 5 2 2 2 3 4" xfId="50286" xr:uid="{00000000-0005-0000-0000-000003030000}"/>
    <cellStyle name="20 % - Akzent6 5 2 2 2 4" xfId="13216" xr:uid="{00000000-0005-0000-0000-000003030000}"/>
    <cellStyle name="20 % - Akzent6 5 2 2 2 4 2" xfId="26667" xr:uid="{00000000-0005-0000-0000-000003030000}"/>
    <cellStyle name="20 % - Akzent6 5 2 2 2 4 3" xfId="40151" xr:uid="{00000000-0005-0000-0000-000003030000}"/>
    <cellStyle name="20 % - Akzent6 5 2 2 2 4 4" xfId="53642" xr:uid="{00000000-0005-0000-0000-000003030000}"/>
    <cellStyle name="20 % - Akzent6 5 2 2 2 5" xfId="16598" xr:uid="{00000000-0005-0000-0000-000003030000}"/>
    <cellStyle name="20 % - Akzent6 5 2 2 2 6" xfId="30082" xr:uid="{00000000-0005-0000-0000-000003030000}"/>
    <cellStyle name="20 % - Akzent6 5 2 2 2 7" xfId="43573" xr:uid="{00000000-0005-0000-0000-000003030000}"/>
    <cellStyle name="20 % - Akzent6 5 2 2 3" xfId="5377" xr:uid="{00000000-0005-0000-0000-000002030000}"/>
    <cellStyle name="20 % - Akzent6 5 2 2 3 2" xfId="18828" xr:uid="{00000000-0005-0000-0000-000002030000}"/>
    <cellStyle name="20 % - Akzent6 5 2 2 3 3" xfId="32312" xr:uid="{00000000-0005-0000-0000-000002030000}"/>
    <cellStyle name="20 % - Akzent6 5 2 2 3 4" xfId="45803" xr:uid="{00000000-0005-0000-0000-000002030000}"/>
    <cellStyle name="20 % - Akzent6 5 2 2 4" xfId="8733" xr:uid="{00000000-0005-0000-0000-000002030000}"/>
    <cellStyle name="20 % - Akzent6 5 2 2 4 2" xfId="22184" xr:uid="{00000000-0005-0000-0000-000002030000}"/>
    <cellStyle name="20 % - Akzent6 5 2 2 4 3" xfId="35668" xr:uid="{00000000-0005-0000-0000-000002030000}"/>
    <cellStyle name="20 % - Akzent6 5 2 2 4 4" xfId="49159" xr:uid="{00000000-0005-0000-0000-000002030000}"/>
    <cellStyle name="20 % - Akzent6 5 2 2 5" xfId="12089" xr:uid="{00000000-0005-0000-0000-000002030000}"/>
    <cellStyle name="20 % - Akzent6 5 2 2 5 2" xfId="25540" xr:uid="{00000000-0005-0000-0000-000002030000}"/>
    <cellStyle name="20 % - Akzent6 5 2 2 5 3" xfId="39024" xr:uid="{00000000-0005-0000-0000-000002030000}"/>
    <cellStyle name="20 % - Akzent6 5 2 2 5 4" xfId="52515" xr:uid="{00000000-0005-0000-0000-000002030000}"/>
    <cellStyle name="20 % - Akzent6 5 2 2 6" xfId="15471" xr:uid="{00000000-0005-0000-0000-000002030000}"/>
    <cellStyle name="20 % - Akzent6 5 2 2 7" xfId="28955" xr:uid="{00000000-0005-0000-0000-000002030000}"/>
    <cellStyle name="20 % - Akzent6 5 2 2 8" xfId="42446" xr:uid="{00000000-0005-0000-0000-000002030000}"/>
    <cellStyle name="20 % - Akzent6 5 2 3" xfId="2583" xr:uid="{00000000-0005-0000-0000-000004030000}"/>
    <cellStyle name="20 % - Akzent6 5 2 3 2" xfId="5944" xr:uid="{00000000-0005-0000-0000-000004030000}"/>
    <cellStyle name="20 % - Akzent6 5 2 3 2 2" xfId="19395" xr:uid="{00000000-0005-0000-0000-000004030000}"/>
    <cellStyle name="20 % - Akzent6 5 2 3 2 3" xfId="32879" xr:uid="{00000000-0005-0000-0000-000004030000}"/>
    <cellStyle name="20 % - Akzent6 5 2 3 2 4" xfId="46370" xr:uid="{00000000-0005-0000-0000-000004030000}"/>
    <cellStyle name="20 % - Akzent6 5 2 3 3" xfId="9300" xr:uid="{00000000-0005-0000-0000-000004030000}"/>
    <cellStyle name="20 % - Akzent6 5 2 3 3 2" xfId="22751" xr:uid="{00000000-0005-0000-0000-000004030000}"/>
    <cellStyle name="20 % - Akzent6 5 2 3 3 3" xfId="36235" xr:uid="{00000000-0005-0000-0000-000004030000}"/>
    <cellStyle name="20 % - Akzent6 5 2 3 3 4" xfId="49726" xr:uid="{00000000-0005-0000-0000-000004030000}"/>
    <cellStyle name="20 % - Akzent6 5 2 3 4" xfId="12656" xr:uid="{00000000-0005-0000-0000-000004030000}"/>
    <cellStyle name="20 % - Akzent6 5 2 3 4 2" xfId="26107" xr:uid="{00000000-0005-0000-0000-000004030000}"/>
    <cellStyle name="20 % - Akzent6 5 2 3 4 3" xfId="39591" xr:uid="{00000000-0005-0000-0000-000004030000}"/>
    <cellStyle name="20 % - Akzent6 5 2 3 4 4" xfId="53082" xr:uid="{00000000-0005-0000-0000-000004030000}"/>
    <cellStyle name="20 % - Akzent6 5 2 3 5" xfId="16038" xr:uid="{00000000-0005-0000-0000-000004030000}"/>
    <cellStyle name="20 % - Akzent6 5 2 3 6" xfId="29522" xr:uid="{00000000-0005-0000-0000-000004030000}"/>
    <cellStyle name="20 % - Akzent6 5 2 3 7" xfId="43013" xr:uid="{00000000-0005-0000-0000-000004030000}"/>
    <cellStyle name="20 % - Akzent6 5 2 4" xfId="3688" xr:uid="{00000000-0005-0000-0000-000005030000}"/>
    <cellStyle name="20 % - Akzent6 5 2 4 2" xfId="7049" xr:uid="{00000000-0005-0000-0000-000005030000}"/>
    <cellStyle name="20 % - Akzent6 5 2 4 2 2" xfId="20500" xr:uid="{00000000-0005-0000-0000-000005030000}"/>
    <cellStyle name="20 % - Akzent6 5 2 4 2 3" xfId="33984" xr:uid="{00000000-0005-0000-0000-000005030000}"/>
    <cellStyle name="20 % - Akzent6 5 2 4 2 4" xfId="47475" xr:uid="{00000000-0005-0000-0000-000005030000}"/>
    <cellStyle name="20 % - Akzent6 5 2 4 3" xfId="10405" xr:uid="{00000000-0005-0000-0000-000005030000}"/>
    <cellStyle name="20 % - Akzent6 5 2 4 3 2" xfId="23856" xr:uid="{00000000-0005-0000-0000-000005030000}"/>
    <cellStyle name="20 % - Akzent6 5 2 4 3 3" xfId="37340" xr:uid="{00000000-0005-0000-0000-000005030000}"/>
    <cellStyle name="20 % - Akzent6 5 2 4 3 4" xfId="50831" xr:uid="{00000000-0005-0000-0000-000005030000}"/>
    <cellStyle name="20 % - Akzent6 5 2 4 4" xfId="13761" xr:uid="{00000000-0005-0000-0000-000005030000}"/>
    <cellStyle name="20 % - Akzent6 5 2 4 4 2" xfId="27212" xr:uid="{00000000-0005-0000-0000-000005030000}"/>
    <cellStyle name="20 % - Akzent6 5 2 4 4 3" xfId="40696" xr:uid="{00000000-0005-0000-0000-000005030000}"/>
    <cellStyle name="20 % - Akzent6 5 2 4 4 4" xfId="54187" xr:uid="{00000000-0005-0000-0000-000005030000}"/>
    <cellStyle name="20 % - Akzent6 5 2 4 5" xfId="17143" xr:uid="{00000000-0005-0000-0000-000005030000}"/>
    <cellStyle name="20 % - Akzent6 5 2 4 6" xfId="30627" xr:uid="{00000000-0005-0000-0000-000005030000}"/>
    <cellStyle name="20 % - Akzent6 5 2 4 7" xfId="44118" xr:uid="{00000000-0005-0000-0000-000005030000}"/>
    <cellStyle name="20 % - Akzent6 5 2 5" xfId="4268" xr:uid="{00000000-0005-0000-0000-000006030000}"/>
    <cellStyle name="20 % - Akzent6 5 2 5 2" xfId="7625" xr:uid="{00000000-0005-0000-0000-000006030000}"/>
    <cellStyle name="20 % - Akzent6 5 2 5 2 2" xfId="21076" xr:uid="{00000000-0005-0000-0000-000006030000}"/>
    <cellStyle name="20 % - Akzent6 5 2 5 2 3" xfId="34560" xr:uid="{00000000-0005-0000-0000-000006030000}"/>
    <cellStyle name="20 % - Akzent6 5 2 5 2 4" xfId="48051" xr:uid="{00000000-0005-0000-0000-000006030000}"/>
    <cellStyle name="20 % - Akzent6 5 2 5 3" xfId="10981" xr:uid="{00000000-0005-0000-0000-000006030000}"/>
    <cellStyle name="20 % - Akzent6 5 2 5 3 2" xfId="24432" xr:uid="{00000000-0005-0000-0000-000006030000}"/>
    <cellStyle name="20 % - Akzent6 5 2 5 3 3" xfId="37916" xr:uid="{00000000-0005-0000-0000-000006030000}"/>
    <cellStyle name="20 % - Akzent6 5 2 5 3 4" xfId="51407" xr:uid="{00000000-0005-0000-0000-000006030000}"/>
    <cellStyle name="20 % - Akzent6 5 2 5 4" xfId="14337" xr:uid="{00000000-0005-0000-0000-000006030000}"/>
    <cellStyle name="20 % - Akzent6 5 2 5 4 2" xfId="27788" xr:uid="{00000000-0005-0000-0000-000006030000}"/>
    <cellStyle name="20 % - Akzent6 5 2 5 4 3" xfId="41272" xr:uid="{00000000-0005-0000-0000-000006030000}"/>
    <cellStyle name="20 % - Akzent6 5 2 5 4 4" xfId="54763" xr:uid="{00000000-0005-0000-0000-000006030000}"/>
    <cellStyle name="20 % - Akzent6 5 2 5 5" xfId="17719" xr:uid="{00000000-0005-0000-0000-000006030000}"/>
    <cellStyle name="20 % - Akzent6 5 2 5 6" xfId="31203" xr:uid="{00000000-0005-0000-0000-000006030000}"/>
    <cellStyle name="20 % - Akzent6 5 2 5 7" xfId="44694" xr:uid="{00000000-0005-0000-0000-000006030000}"/>
    <cellStyle name="20 % - Akzent6 5 2 6" xfId="4818" xr:uid="{00000000-0005-0000-0000-000001030000}"/>
    <cellStyle name="20 % - Akzent6 5 2 6 2" xfId="18269" xr:uid="{00000000-0005-0000-0000-000001030000}"/>
    <cellStyle name="20 % - Akzent6 5 2 6 3" xfId="31753" xr:uid="{00000000-0005-0000-0000-000001030000}"/>
    <cellStyle name="20 % - Akzent6 5 2 6 4" xfId="45244" xr:uid="{00000000-0005-0000-0000-000001030000}"/>
    <cellStyle name="20 % - Akzent6 5 2 7" xfId="8174" xr:uid="{00000000-0005-0000-0000-000001030000}"/>
    <cellStyle name="20 % - Akzent6 5 2 7 2" xfId="21625" xr:uid="{00000000-0005-0000-0000-000001030000}"/>
    <cellStyle name="20 % - Akzent6 5 2 7 3" xfId="35109" xr:uid="{00000000-0005-0000-0000-000001030000}"/>
    <cellStyle name="20 % - Akzent6 5 2 7 4" xfId="48600" xr:uid="{00000000-0005-0000-0000-000001030000}"/>
    <cellStyle name="20 % - Akzent6 5 2 8" xfId="11530" xr:uid="{00000000-0005-0000-0000-000001030000}"/>
    <cellStyle name="20 % - Akzent6 5 2 8 2" xfId="24981" xr:uid="{00000000-0005-0000-0000-000001030000}"/>
    <cellStyle name="20 % - Akzent6 5 2 8 3" xfId="38465" xr:uid="{00000000-0005-0000-0000-000001030000}"/>
    <cellStyle name="20 % - Akzent6 5 2 8 4" xfId="51956" xr:uid="{00000000-0005-0000-0000-000001030000}"/>
    <cellStyle name="20 % - Akzent6 5 2 9" xfId="14911" xr:uid="{00000000-0005-0000-0000-000001030000}"/>
    <cellStyle name="20 % - Akzent6 5 3" xfId="1754" xr:uid="{00000000-0005-0000-0000-000007030000}"/>
    <cellStyle name="20 % - Akzent6 5 3 2" xfId="2893" xr:uid="{00000000-0005-0000-0000-000008030000}"/>
    <cellStyle name="20 % - Akzent6 5 3 2 2" xfId="6254" xr:uid="{00000000-0005-0000-0000-000008030000}"/>
    <cellStyle name="20 % - Akzent6 5 3 2 2 2" xfId="19705" xr:uid="{00000000-0005-0000-0000-000008030000}"/>
    <cellStyle name="20 % - Akzent6 5 3 2 2 3" xfId="33189" xr:uid="{00000000-0005-0000-0000-000008030000}"/>
    <cellStyle name="20 % - Akzent6 5 3 2 2 4" xfId="46680" xr:uid="{00000000-0005-0000-0000-000008030000}"/>
    <cellStyle name="20 % - Akzent6 5 3 2 3" xfId="9610" xr:uid="{00000000-0005-0000-0000-000008030000}"/>
    <cellStyle name="20 % - Akzent6 5 3 2 3 2" xfId="23061" xr:uid="{00000000-0005-0000-0000-000008030000}"/>
    <cellStyle name="20 % - Akzent6 5 3 2 3 3" xfId="36545" xr:uid="{00000000-0005-0000-0000-000008030000}"/>
    <cellStyle name="20 % - Akzent6 5 3 2 3 4" xfId="50036" xr:uid="{00000000-0005-0000-0000-000008030000}"/>
    <cellStyle name="20 % - Akzent6 5 3 2 4" xfId="12966" xr:uid="{00000000-0005-0000-0000-000008030000}"/>
    <cellStyle name="20 % - Akzent6 5 3 2 4 2" xfId="26417" xr:uid="{00000000-0005-0000-0000-000008030000}"/>
    <cellStyle name="20 % - Akzent6 5 3 2 4 3" xfId="39901" xr:uid="{00000000-0005-0000-0000-000008030000}"/>
    <cellStyle name="20 % - Akzent6 5 3 2 4 4" xfId="53392" xr:uid="{00000000-0005-0000-0000-000008030000}"/>
    <cellStyle name="20 % - Akzent6 5 3 2 5" xfId="16348" xr:uid="{00000000-0005-0000-0000-000008030000}"/>
    <cellStyle name="20 % - Akzent6 5 3 2 6" xfId="29832" xr:uid="{00000000-0005-0000-0000-000008030000}"/>
    <cellStyle name="20 % - Akzent6 5 3 2 7" xfId="43323" xr:uid="{00000000-0005-0000-0000-000008030000}"/>
    <cellStyle name="20 % - Akzent6 5 3 3" xfId="5127" xr:uid="{00000000-0005-0000-0000-000007030000}"/>
    <cellStyle name="20 % - Akzent6 5 3 3 2" xfId="18578" xr:uid="{00000000-0005-0000-0000-000007030000}"/>
    <cellStyle name="20 % - Akzent6 5 3 3 3" xfId="32062" xr:uid="{00000000-0005-0000-0000-000007030000}"/>
    <cellStyle name="20 % - Akzent6 5 3 3 4" xfId="45553" xr:uid="{00000000-0005-0000-0000-000007030000}"/>
    <cellStyle name="20 % - Akzent6 5 3 4" xfId="8483" xr:uid="{00000000-0005-0000-0000-000007030000}"/>
    <cellStyle name="20 % - Akzent6 5 3 4 2" xfId="21934" xr:uid="{00000000-0005-0000-0000-000007030000}"/>
    <cellStyle name="20 % - Akzent6 5 3 4 3" xfId="35418" xr:uid="{00000000-0005-0000-0000-000007030000}"/>
    <cellStyle name="20 % - Akzent6 5 3 4 4" xfId="48909" xr:uid="{00000000-0005-0000-0000-000007030000}"/>
    <cellStyle name="20 % - Akzent6 5 3 5" xfId="11839" xr:uid="{00000000-0005-0000-0000-000007030000}"/>
    <cellStyle name="20 % - Akzent6 5 3 5 2" xfId="25290" xr:uid="{00000000-0005-0000-0000-000007030000}"/>
    <cellStyle name="20 % - Akzent6 5 3 5 3" xfId="38774" xr:uid="{00000000-0005-0000-0000-000007030000}"/>
    <cellStyle name="20 % - Akzent6 5 3 5 4" xfId="52265" xr:uid="{00000000-0005-0000-0000-000007030000}"/>
    <cellStyle name="20 % - Akzent6 5 3 6" xfId="15221" xr:uid="{00000000-0005-0000-0000-000007030000}"/>
    <cellStyle name="20 % - Akzent6 5 3 7" xfId="28705" xr:uid="{00000000-0005-0000-0000-000007030000}"/>
    <cellStyle name="20 % - Akzent6 5 3 8" xfId="42196" xr:uid="{00000000-0005-0000-0000-000007030000}"/>
    <cellStyle name="20 % - Akzent6 5 4" xfId="2332" xr:uid="{00000000-0005-0000-0000-000009030000}"/>
    <cellStyle name="20 % - Akzent6 5 4 2" xfId="5694" xr:uid="{00000000-0005-0000-0000-000009030000}"/>
    <cellStyle name="20 % - Akzent6 5 4 2 2" xfId="19145" xr:uid="{00000000-0005-0000-0000-000009030000}"/>
    <cellStyle name="20 % - Akzent6 5 4 2 3" xfId="32629" xr:uid="{00000000-0005-0000-0000-000009030000}"/>
    <cellStyle name="20 % - Akzent6 5 4 2 4" xfId="46120" xr:uid="{00000000-0005-0000-0000-000009030000}"/>
    <cellStyle name="20 % - Akzent6 5 4 3" xfId="9050" xr:uid="{00000000-0005-0000-0000-000009030000}"/>
    <cellStyle name="20 % - Akzent6 5 4 3 2" xfId="22501" xr:uid="{00000000-0005-0000-0000-000009030000}"/>
    <cellStyle name="20 % - Akzent6 5 4 3 3" xfId="35985" xr:uid="{00000000-0005-0000-0000-000009030000}"/>
    <cellStyle name="20 % - Akzent6 5 4 3 4" xfId="49476" xr:uid="{00000000-0005-0000-0000-000009030000}"/>
    <cellStyle name="20 % - Akzent6 5 4 4" xfId="12406" xr:uid="{00000000-0005-0000-0000-000009030000}"/>
    <cellStyle name="20 % - Akzent6 5 4 4 2" xfId="25857" xr:uid="{00000000-0005-0000-0000-000009030000}"/>
    <cellStyle name="20 % - Akzent6 5 4 4 3" xfId="39341" xr:uid="{00000000-0005-0000-0000-000009030000}"/>
    <cellStyle name="20 % - Akzent6 5 4 4 4" xfId="52832" xr:uid="{00000000-0005-0000-0000-000009030000}"/>
    <cellStyle name="20 % - Akzent6 5 4 5" xfId="15788" xr:uid="{00000000-0005-0000-0000-000009030000}"/>
    <cellStyle name="20 % - Akzent6 5 4 6" xfId="29272" xr:uid="{00000000-0005-0000-0000-000009030000}"/>
    <cellStyle name="20 % - Akzent6 5 4 7" xfId="42763" xr:uid="{00000000-0005-0000-0000-000009030000}"/>
    <cellStyle name="20 % - Akzent6 5 5" xfId="3438" xr:uid="{00000000-0005-0000-0000-00000A030000}"/>
    <cellStyle name="20 % - Akzent6 5 5 2" xfId="6799" xr:uid="{00000000-0005-0000-0000-00000A030000}"/>
    <cellStyle name="20 % - Akzent6 5 5 2 2" xfId="20250" xr:uid="{00000000-0005-0000-0000-00000A030000}"/>
    <cellStyle name="20 % - Akzent6 5 5 2 3" xfId="33734" xr:uid="{00000000-0005-0000-0000-00000A030000}"/>
    <cellStyle name="20 % - Akzent6 5 5 2 4" xfId="47225" xr:uid="{00000000-0005-0000-0000-00000A030000}"/>
    <cellStyle name="20 % - Akzent6 5 5 3" xfId="10155" xr:uid="{00000000-0005-0000-0000-00000A030000}"/>
    <cellStyle name="20 % - Akzent6 5 5 3 2" xfId="23606" xr:uid="{00000000-0005-0000-0000-00000A030000}"/>
    <cellStyle name="20 % - Akzent6 5 5 3 3" xfId="37090" xr:uid="{00000000-0005-0000-0000-00000A030000}"/>
    <cellStyle name="20 % - Akzent6 5 5 3 4" xfId="50581" xr:uid="{00000000-0005-0000-0000-00000A030000}"/>
    <cellStyle name="20 % - Akzent6 5 5 4" xfId="13511" xr:uid="{00000000-0005-0000-0000-00000A030000}"/>
    <cellStyle name="20 % - Akzent6 5 5 4 2" xfId="26962" xr:uid="{00000000-0005-0000-0000-00000A030000}"/>
    <cellStyle name="20 % - Akzent6 5 5 4 3" xfId="40446" xr:uid="{00000000-0005-0000-0000-00000A030000}"/>
    <cellStyle name="20 % - Akzent6 5 5 4 4" xfId="53937" xr:uid="{00000000-0005-0000-0000-00000A030000}"/>
    <cellStyle name="20 % - Akzent6 5 5 5" xfId="16893" xr:uid="{00000000-0005-0000-0000-00000A030000}"/>
    <cellStyle name="20 % - Akzent6 5 5 6" xfId="30377" xr:uid="{00000000-0005-0000-0000-00000A030000}"/>
    <cellStyle name="20 % - Akzent6 5 5 7" xfId="43868" xr:uid="{00000000-0005-0000-0000-00000A030000}"/>
    <cellStyle name="20 % - Akzent6 5 6" xfId="4018" xr:uid="{00000000-0005-0000-0000-00000B030000}"/>
    <cellStyle name="20 % - Akzent6 5 6 2" xfId="7375" xr:uid="{00000000-0005-0000-0000-00000B030000}"/>
    <cellStyle name="20 % - Akzent6 5 6 2 2" xfId="20826" xr:uid="{00000000-0005-0000-0000-00000B030000}"/>
    <cellStyle name="20 % - Akzent6 5 6 2 3" xfId="34310" xr:uid="{00000000-0005-0000-0000-00000B030000}"/>
    <cellStyle name="20 % - Akzent6 5 6 2 4" xfId="47801" xr:uid="{00000000-0005-0000-0000-00000B030000}"/>
    <cellStyle name="20 % - Akzent6 5 6 3" xfId="10731" xr:uid="{00000000-0005-0000-0000-00000B030000}"/>
    <cellStyle name="20 % - Akzent6 5 6 3 2" xfId="24182" xr:uid="{00000000-0005-0000-0000-00000B030000}"/>
    <cellStyle name="20 % - Akzent6 5 6 3 3" xfId="37666" xr:uid="{00000000-0005-0000-0000-00000B030000}"/>
    <cellStyle name="20 % - Akzent6 5 6 3 4" xfId="51157" xr:uid="{00000000-0005-0000-0000-00000B030000}"/>
    <cellStyle name="20 % - Akzent6 5 6 4" xfId="14087" xr:uid="{00000000-0005-0000-0000-00000B030000}"/>
    <cellStyle name="20 % - Akzent6 5 6 4 2" xfId="27538" xr:uid="{00000000-0005-0000-0000-00000B030000}"/>
    <cellStyle name="20 % - Akzent6 5 6 4 3" xfId="41022" xr:uid="{00000000-0005-0000-0000-00000B030000}"/>
    <cellStyle name="20 % - Akzent6 5 6 4 4" xfId="54513" xr:uid="{00000000-0005-0000-0000-00000B030000}"/>
    <cellStyle name="20 % - Akzent6 5 6 5" xfId="17469" xr:uid="{00000000-0005-0000-0000-00000B030000}"/>
    <cellStyle name="20 % - Akzent6 5 6 6" xfId="30953" xr:uid="{00000000-0005-0000-0000-00000B030000}"/>
    <cellStyle name="20 % - Akzent6 5 6 7" xfId="44444" xr:uid="{00000000-0005-0000-0000-00000B030000}"/>
    <cellStyle name="20 % - Akzent6 5 7" xfId="4568" xr:uid="{00000000-0005-0000-0000-000000030000}"/>
    <cellStyle name="20 % - Akzent6 5 7 2" xfId="18019" xr:uid="{00000000-0005-0000-0000-000000030000}"/>
    <cellStyle name="20 % - Akzent6 5 7 3" xfId="31503" xr:uid="{00000000-0005-0000-0000-000000030000}"/>
    <cellStyle name="20 % - Akzent6 5 7 4" xfId="44994" xr:uid="{00000000-0005-0000-0000-000000030000}"/>
    <cellStyle name="20 % - Akzent6 5 8" xfId="7924" xr:uid="{00000000-0005-0000-0000-000000030000}"/>
    <cellStyle name="20 % - Akzent6 5 8 2" xfId="21375" xr:uid="{00000000-0005-0000-0000-000000030000}"/>
    <cellStyle name="20 % - Akzent6 5 8 3" xfId="34859" xr:uid="{00000000-0005-0000-0000-000000030000}"/>
    <cellStyle name="20 % - Akzent6 5 8 4" xfId="48350" xr:uid="{00000000-0005-0000-0000-000000030000}"/>
    <cellStyle name="20 % - Akzent6 5 9" xfId="11280" xr:uid="{00000000-0005-0000-0000-000000030000}"/>
    <cellStyle name="20 % - Akzent6 5 9 2" xfId="24731" xr:uid="{00000000-0005-0000-0000-000000030000}"/>
    <cellStyle name="20 % - Akzent6 5 9 3" xfId="38215" xr:uid="{00000000-0005-0000-0000-000000030000}"/>
    <cellStyle name="20 % - Akzent6 5 9 4" xfId="51706" xr:uid="{00000000-0005-0000-0000-000000030000}"/>
    <cellStyle name="20 % - Akzent6 6" xfId="1289" xr:uid="{00000000-0005-0000-0000-00000C030000}"/>
    <cellStyle name="20 % - Akzent6 6 10" xfId="14762" xr:uid="{00000000-0005-0000-0000-00000C030000}"/>
    <cellStyle name="20 % - Akzent6 6 11" xfId="28245" xr:uid="{00000000-0005-0000-0000-00000C030000}"/>
    <cellStyle name="20 % - Akzent6 6 12" xfId="41736" xr:uid="{00000000-0005-0000-0000-00000C030000}"/>
    <cellStyle name="20 % - Akzent6 6 2" xfId="1527" xr:uid="{00000000-0005-0000-0000-00000D030000}"/>
    <cellStyle name="20 % - Akzent6 6 2 10" xfId="28495" xr:uid="{00000000-0005-0000-0000-00000D030000}"/>
    <cellStyle name="20 % - Akzent6 6 2 11" xfId="41986" xr:uid="{00000000-0005-0000-0000-00000D030000}"/>
    <cellStyle name="20 % - Akzent6 6 2 2" xfId="2103" xr:uid="{00000000-0005-0000-0000-00000E030000}"/>
    <cellStyle name="20 % - Akzent6 6 2 2 2" xfId="3244" xr:uid="{00000000-0005-0000-0000-00000F030000}"/>
    <cellStyle name="20 % - Akzent6 6 2 2 2 2" xfId="6605" xr:uid="{00000000-0005-0000-0000-00000F030000}"/>
    <cellStyle name="20 % - Akzent6 6 2 2 2 2 2" xfId="20056" xr:uid="{00000000-0005-0000-0000-00000F030000}"/>
    <cellStyle name="20 % - Akzent6 6 2 2 2 2 3" xfId="33540" xr:uid="{00000000-0005-0000-0000-00000F030000}"/>
    <cellStyle name="20 % - Akzent6 6 2 2 2 2 4" xfId="47031" xr:uid="{00000000-0005-0000-0000-00000F030000}"/>
    <cellStyle name="20 % - Akzent6 6 2 2 2 3" xfId="9961" xr:uid="{00000000-0005-0000-0000-00000F030000}"/>
    <cellStyle name="20 % - Akzent6 6 2 2 2 3 2" xfId="23412" xr:uid="{00000000-0005-0000-0000-00000F030000}"/>
    <cellStyle name="20 % - Akzent6 6 2 2 2 3 3" xfId="36896" xr:uid="{00000000-0005-0000-0000-00000F030000}"/>
    <cellStyle name="20 % - Akzent6 6 2 2 2 3 4" xfId="50387" xr:uid="{00000000-0005-0000-0000-00000F030000}"/>
    <cellStyle name="20 % - Akzent6 6 2 2 2 4" xfId="13317" xr:uid="{00000000-0005-0000-0000-00000F030000}"/>
    <cellStyle name="20 % - Akzent6 6 2 2 2 4 2" xfId="26768" xr:uid="{00000000-0005-0000-0000-00000F030000}"/>
    <cellStyle name="20 % - Akzent6 6 2 2 2 4 3" xfId="40252" xr:uid="{00000000-0005-0000-0000-00000F030000}"/>
    <cellStyle name="20 % - Akzent6 6 2 2 2 4 4" xfId="53743" xr:uid="{00000000-0005-0000-0000-00000F030000}"/>
    <cellStyle name="20 % - Akzent6 6 2 2 2 5" xfId="16699" xr:uid="{00000000-0005-0000-0000-00000F030000}"/>
    <cellStyle name="20 % - Akzent6 6 2 2 2 6" xfId="30183" xr:uid="{00000000-0005-0000-0000-00000F030000}"/>
    <cellStyle name="20 % - Akzent6 6 2 2 2 7" xfId="43674" xr:uid="{00000000-0005-0000-0000-00000F030000}"/>
    <cellStyle name="20 % - Akzent6 6 2 2 3" xfId="5478" xr:uid="{00000000-0005-0000-0000-00000E030000}"/>
    <cellStyle name="20 % - Akzent6 6 2 2 3 2" xfId="18929" xr:uid="{00000000-0005-0000-0000-00000E030000}"/>
    <cellStyle name="20 % - Akzent6 6 2 2 3 3" xfId="32413" xr:uid="{00000000-0005-0000-0000-00000E030000}"/>
    <cellStyle name="20 % - Akzent6 6 2 2 3 4" xfId="45904" xr:uid="{00000000-0005-0000-0000-00000E030000}"/>
    <cellStyle name="20 % - Akzent6 6 2 2 4" xfId="8834" xr:uid="{00000000-0005-0000-0000-00000E030000}"/>
    <cellStyle name="20 % - Akzent6 6 2 2 4 2" xfId="22285" xr:uid="{00000000-0005-0000-0000-00000E030000}"/>
    <cellStyle name="20 % - Akzent6 6 2 2 4 3" xfId="35769" xr:uid="{00000000-0005-0000-0000-00000E030000}"/>
    <cellStyle name="20 % - Akzent6 6 2 2 4 4" xfId="49260" xr:uid="{00000000-0005-0000-0000-00000E030000}"/>
    <cellStyle name="20 % - Akzent6 6 2 2 5" xfId="12190" xr:uid="{00000000-0005-0000-0000-00000E030000}"/>
    <cellStyle name="20 % - Akzent6 6 2 2 5 2" xfId="25641" xr:uid="{00000000-0005-0000-0000-00000E030000}"/>
    <cellStyle name="20 % - Akzent6 6 2 2 5 3" xfId="39125" xr:uid="{00000000-0005-0000-0000-00000E030000}"/>
    <cellStyle name="20 % - Akzent6 6 2 2 5 4" xfId="52616" xr:uid="{00000000-0005-0000-0000-00000E030000}"/>
    <cellStyle name="20 % - Akzent6 6 2 2 6" xfId="15572" xr:uid="{00000000-0005-0000-0000-00000E030000}"/>
    <cellStyle name="20 % - Akzent6 6 2 2 7" xfId="29056" xr:uid="{00000000-0005-0000-0000-00000E030000}"/>
    <cellStyle name="20 % - Akzent6 6 2 2 8" xfId="42547" xr:uid="{00000000-0005-0000-0000-00000E030000}"/>
    <cellStyle name="20 % - Akzent6 6 2 3" xfId="2684" xr:uid="{00000000-0005-0000-0000-000010030000}"/>
    <cellStyle name="20 % - Akzent6 6 2 3 2" xfId="6045" xr:uid="{00000000-0005-0000-0000-000010030000}"/>
    <cellStyle name="20 % - Akzent6 6 2 3 2 2" xfId="19496" xr:uid="{00000000-0005-0000-0000-000010030000}"/>
    <cellStyle name="20 % - Akzent6 6 2 3 2 3" xfId="32980" xr:uid="{00000000-0005-0000-0000-000010030000}"/>
    <cellStyle name="20 % - Akzent6 6 2 3 2 4" xfId="46471" xr:uid="{00000000-0005-0000-0000-000010030000}"/>
    <cellStyle name="20 % - Akzent6 6 2 3 3" xfId="9401" xr:uid="{00000000-0005-0000-0000-000010030000}"/>
    <cellStyle name="20 % - Akzent6 6 2 3 3 2" xfId="22852" xr:uid="{00000000-0005-0000-0000-000010030000}"/>
    <cellStyle name="20 % - Akzent6 6 2 3 3 3" xfId="36336" xr:uid="{00000000-0005-0000-0000-000010030000}"/>
    <cellStyle name="20 % - Akzent6 6 2 3 3 4" xfId="49827" xr:uid="{00000000-0005-0000-0000-000010030000}"/>
    <cellStyle name="20 % - Akzent6 6 2 3 4" xfId="12757" xr:uid="{00000000-0005-0000-0000-000010030000}"/>
    <cellStyle name="20 % - Akzent6 6 2 3 4 2" xfId="26208" xr:uid="{00000000-0005-0000-0000-000010030000}"/>
    <cellStyle name="20 % - Akzent6 6 2 3 4 3" xfId="39692" xr:uid="{00000000-0005-0000-0000-000010030000}"/>
    <cellStyle name="20 % - Akzent6 6 2 3 4 4" xfId="53183" xr:uid="{00000000-0005-0000-0000-000010030000}"/>
    <cellStyle name="20 % - Akzent6 6 2 3 5" xfId="16139" xr:uid="{00000000-0005-0000-0000-000010030000}"/>
    <cellStyle name="20 % - Akzent6 6 2 3 6" xfId="29623" xr:uid="{00000000-0005-0000-0000-000010030000}"/>
    <cellStyle name="20 % - Akzent6 6 2 3 7" xfId="43114" xr:uid="{00000000-0005-0000-0000-000010030000}"/>
    <cellStyle name="20 % - Akzent6 6 2 4" xfId="3789" xr:uid="{00000000-0005-0000-0000-000011030000}"/>
    <cellStyle name="20 % - Akzent6 6 2 4 2" xfId="7150" xr:uid="{00000000-0005-0000-0000-000011030000}"/>
    <cellStyle name="20 % - Akzent6 6 2 4 2 2" xfId="20601" xr:uid="{00000000-0005-0000-0000-000011030000}"/>
    <cellStyle name="20 % - Akzent6 6 2 4 2 3" xfId="34085" xr:uid="{00000000-0005-0000-0000-000011030000}"/>
    <cellStyle name="20 % - Akzent6 6 2 4 2 4" xfId="47576" xr:uid="{00000000-0005-0000-0000-000011030000}"/>
    <cellStyle name="20 % - Akzent6 6 2 4 3" xfId="10506" xr:uid="{00000000-0005-0000-0000-000011030000}"/>
    <cellStyle name="20 % - Akzent6 6 2 4 3 2" xfId="23957" xr:uid="{00000000-0005-0000-0000-000011030000}"/>
    <cellStyle name="20 % - Akzent6 6 2 4 3 3" xfId="37441" xr:uid="{00000000-0005-0000-0000-000011030000}"/>
    <cellStyle name="20 % - Akzent6 6 2 4 3 4" xfId="50932" xr:uid="{00000000-0005-0000-0000-000011030000}"/>
    <cellStyle name="20 % - Akzent6 6 2 4 4" xfId="13862" xr:uid="{00000000-0005-0000-0000-000011030000}"/>
    <cellStyle name="20 % - Akzent6 6 2 4 4 2" xfId="27313" xr:uid="{00000000-0005-0000-0000-000011030000}"/>
    <cellStyle name="20 % - Akzent6 6 2 4 4 3" xfId="40797" xr:uid="{00000000-0005-0000-0000-000011030000}"/>
    <cellStyle name="20 % - Akzent6 6 2 4 4 4" xfId="54288" xr:uid="{00000000-0005-0000-0000-000011030000}"/>
    <cellStyle name="20 % - Akzent6 6 2 4 5" xfId="17244" xr:uid="{00000000-0005-0000-0000-000011030000}"/>
    <cellStyle name="20 % - Akzent6 6 2 4 6" xfId="30728" xr:uid="{00000000-0005-0000-0000-000011030000}"/>
    <cellStyle name="20 % - Akzent6 6 2 4 7" xfId="44219" xr:uid="{00000000-0005-0000-0000-000011030000}"/>
    <cellStyle name="20 % - Akzent6 6 2 5" xfId="4369" xr:uid="{00000000-0005-0000-0000-000012030000}"/>
    <cellStyle name="20 % - Akzent6 6 2 5 2" xfId="7726" xr:uid="{00000000-0005-0000-0000-000012030000}"/>
    <cellStyle name="20 % - Akzent6 6 2 5 2 2" xfId="21177" xr:uid="{00000000-0005-0000-0000-000012030000}"/>
    <cellStyle name="20 % - Akzent6 6 2 5 2 3" xfId="34661" xr:uid="{00000000-0005-0000-0000-000012030000}"/>
    <cellStyle name="20 % - Akzent6 6 2 5 2 4" xfId="48152" xr:uid="{00000000-0005-0000-0000-000012030000}"/>
    <cellStyle name="20 % - Akzent6 6 2 5 3" xfId="11082" xr:uid="{00000000-0005-0000-0000-000012030000}"/>
    <cellStyle name="20 % - Akzent6 6 2 5 3 2" xfId="24533" xr:uid="{00000000-0005-0000-0000-000012030000}"/>
    <cellStyle name="20 % - Akzent6 6 2 5 3 3" xfId="38017" xr:uid="{00000000-0005-0000-0000-000012030000}"/>
    <cellStyle name="20 % - Akzent6 6 2 5 3 4" xfId="51508" xr:uid="{00000000-0005-0000-0000-000012030000}"/>
    <cellStyle name="20 % - Akzent6 6 2 5 4" xfId="14438" xr:uid="{00000000-0005-0000-0000-000012030000}"/>
    <cellStyle name="20 % - Akzent6 6 2 5 4 2" xfId="27889" xr:uid="{00000000-0005-0000-0000-000012030000}"/>
    <cellStyle name="20 % - Akzent6 6 2 5 4 3" xfId="41373" xr:uid="{00000000-0005-0000-0000-000012030000}"/>
    <cellStyle name="20 % - Akzent6 6 2 5 4 4" xfId="54864" xr:uid="{00000000-0005-0000-0000-000012030000}"/>
    <cellStyle name="20 % - Akzent6 6 2 5 5" xfId="17820" xr:uid="{00000000-0005-0000-0000-000012030000}"/>
    <cellStyle name="20 % - Akzent6 6 2 5 6" xfId="31304" xr:uid="{00000000-0005-0000-0000-000012030000}"/>
    <cellStyle name="20 % - Akzent6 6 2 5 7" xfId="44795" xr:uid="{00000000-0005-0000-0000-000012030000}"/>
    <cellStyle name="20 % - Akzent6 6 2 6" xfId="4919" xr:uid="{00000000-0005-0000-0000-00000D030000}"/>
    <cellStyle name="20 % - Akzent6 6 2 6 2" xfId="18370" xr:uid="{00000000-0005-0000-0000-00000D030000}"/>
    <cellStyle name="20 % - Akzent6 6 2 6 3" xfId="31854" xr:uid="{00000000-0005-0000-0000-00000D030000}"/>
    <cellStyle name="20 % - Akzent6 6 2 6 4" xfId="45345" xr:uid="{00000000-0005-0000-0000-00000D030000}"/>
    <cellStyle name="20 % - Akzent6 6 2 7" xfId="8275" xr:uid="{00000000-0005-0000-0000-00000D030000}"/>
    <cellStyle name="20 % - Akzent6 6 2 7 2" xfId="21726" xr:uid="{00000000-0005-0000-0000-00000D030000}"/>
    <cellStyle name="20 % - Akzent6 6 2 7 3" xfId="35210" xr:uid="{00000000-0005-0000-0000-00000D030000}"/>
    <cellStyle name="20 % - Akzent6 6 2 7 4" xfId="48701" xr:uid="{00000000-0005-0000-0000-00000D030000}"/>
    <cellStyle name="20 % - Akzent6 6 2 8" xfId="11631" xr:uid="{00000000-0005-0000-0000-00000D030000}"/>
    <cellStyle name="20 % - Akzent6 6 2 8 2" xfId="25082" xr:uid="{00000000-0005-0000-0000-00000D030000}"/>
    <cellStyle name="20 % - Akzent6 6 2 8 3" xfId="38566" xr:uid="{00000000-0005-0000-0000-00000D030000}"/>
    <cellStyle name="20 % - Akzent6 6 2 8 4" xfId="52057" xr:uid="{00000000-0005-0000-0000-00000D030000}"/>
    <cellStyle name="20 % - Akzent6 6 2 9" xfId="15012" xr:uid="{00000000-0005-0000-0000-00000D030000}"/>
    <cellStyle name="20 % - Akzent6 6 3" xfId="1854" xr:uid="{00000000-0005-0000-0000-000013030000}"/>
    <cellStyle name="20 % - Akzent6 6 3 2" xfId="2994" xr:uid="{00000000-0005-0000-0000-000014030000}"/>
    <cellStyle name="20 % - Akzent6 6 3 2 2" xfId="6355" xr:uid="{00000000-0005-0000-0000-000014030000}"/>
    <cellStyle name="20 % - Akzent6 6 3 2 2 2" xfId="19806" xr:uid="{00000000-0005-0000-0000-000014030000}"/>
    <cellStyle name="20 % - Akzent6 6 3 2 2 3" xfId="33290" xr:uid="{00000000-0005-0000-0000-000014030000}"/>
    <cellStyle name="20 % - Akzent6 6 3 2 2 4" xfId="46781" xr:uid="{00000000-0005-0000-0000-000014030000}"/>
    <cellStyle name="20 % - Akzent6 6 3 2 3" xfId="9711" xr:uid="{00000000-0005-0000-0000-000014030000}"/>
    <cellStyle name="20 % - Akzent6 6 3 2 3 2" xfId="23162" xr:uid="{00000000-0005-0000-0000-000014030000}"/>
    <cellStyle name="20 % - Akzent6 6 3 2 3 3" xfId="36646" xr:uid="{00000000-0005-0000-0000-000014030000}"/>
    <cellStyle name="20 % - Akzent6 6 3 2 3 4" xfId="50137" xr:uid="{00000000-0005-0000-0000-000014030000}"/>
    <cellStyle name="20 % - Akzent6 6 3 2 4" xfId="13067" xr:uid="{00000000-0005-0000-0000-000014030000}"/>
    <cellStyle name="20 % - Akzent6 6 3 2 4 2" xfId="26518" xr:uid="{00000000-0005-0000-0000-000014030000}"/>
    <cellStyle name="20 % - Akzent6 6 3 2 4 3" xfId="40002" xr:uid="{00000000-0005-0000-0000-000014030000}"/>
    <cellStyle name="20 % - Akzent6 6 3 2 4 4" xfId="53493" xr:uid="{00000000-0005-0000-0000-000014030000}"/>
    <cellStyle name="20 % - Akzent6 6 3 2 5" xfId="16449" xr:uid="{00000000-0005-0000-0000-000014030000}"/>
    <cellStyle name="20 % - Akzent6 6 3 2 6" xfId="29933" xr:uid="{00000000-0005-0000-0000-000014030000}"/>
    <cellStyle name="20 % - Akzent6 6 3 2 7" xfId="43424" xr:uid="{00000000-0005-0000-0000-000014030000}"/>
    <cellStyle name="20 % - Akzent6 6 3 3" xfId="5228" xr:uid="{00000000-0005-0000-0000-000013030000}"/>
    <cellStyle name="20 % - Akzent6 6 3 3 2" xfId="18679" xr:uid="{00000000-0005-0000-0000-000013030000}"/>
    <cellStyle name="20 % - Akzent6 6 3 3 3" xfId="32163" xr:uid="{00000000-0005-0000-0000-000013030000}"/>
    <cellStyle name="20 % - Akzent6 6 3 3 4" xfId="45654" xr:uid="{00000000-0005-0000-0000-000013030000}"/>
    <cellStyle name="20 % - Akzent6 6 3 4" xfId="8584" xr:uid="{00000000-0005-0000-0000-000013030000}"/>
    <cellStyle name="20 % - Akzent6 6 3 4 2" xfId="22035" xr:uid="{00000000-0005-0000-0000-000013030000}"/>
    <cellStyle name="20 % - Akzent6 6 3 4 3" xfId="35519" xr:uid="{00000000-0005-0000-0000-000013030000}"/>
    <cellStyle name="20 % - Akzent6 6 3 4 4" xfId="49010" xr:uid="{00000000-0005-0000-0000-000013030000}"/>
    <cellStyle name="20 % - Akzent6 6 3 5" xfId="11940" xr:uid="{00000000-0005-0000-0000-000013030000}"/>
    <cellStyle name="20 % - Akzent6 6 3 5 2" xfId="25391" xr:uid="{00000000-0005-0000-0000-000013030000}"/>
    <cellStyle name="20 % - Akzent6 6 3 5 3" xfId="38875" xr:uid="{00000000-0005-0000-0000-000013030000}"/>
    <cellStyle name="20 % - Akzent6 6 3 5 4" xfId="52366" xr:uid="{00000000-0005-0000-0000-000013030000}"/>
    <cellStyle name="20 % - Akzent6 6 3 6" xfId="15322" xr:uid="{00000000-0005-0000-0000-000013030000}"/>
    <cellStyle name="20 % - Akzent6 6 3 7" xfId="28806" xr:uid="{00000000-0005-0000-0000-000013030000}"/>
    <cellStyle name="20 % - Akzent6 6 3 8" xfId="42297" xr:uid="{00000000-0005-0000-0000-000013030000}"/>
    <cellStyle name="20 % - Akzent6 6 4" xfId="2433" xr:uid="{00000000-0005-0000-0000-000015030000}"/>
    <cellStyle name="20 % - Akzent6 6 4 2" xfId="5795" xr:uid="{00000000-0005-0000-0000-000015030000}"/>
    <cellStyle name="20 % - Akzent6 6 4 2 2" xfId="19246" xr:uid="{00000000-0005-0000-0000-000015030000}"/>
    <cellStyle name="20 % - Akzent6 6 4 2 3" xfId="32730" xr:uid="{00000000-0005-0000-0000-000015030000}"/>
    <cellStyle name="20 % - Akzent6 6 4 2 4" xfId="46221" xr:uid="{00000000-0005-0000-0000-000015030000}"/>
    <cellStyle name="20 % - Akzent6 6 4 3" xfId="9151" xr:uid="{00000000-0005-0000-0000-000015030000}"/>
    <cellStyle name="20 % - Akzent6 6 4 3 2" xfId="22602" xr:uid="{00000000-0005-0000-0000-000015030000}"/>
    <cellStyle name="20 % - Akzent6 6 4 3 3" xfId="36086" xr:uid="{00000000-0005-0000-0000-000015030000}"/>
    <cellStyle name="20 % - Akzent6 6 4 3 4" xfId="49577" xr:uid="{00000000-0005-0000-0000-000015030000}"/>
    <cellStyle name="20 % - Akzent6 6 4 4" xfId="12507" xr:uid="{00000000-0005-0000-0000-000015030000}"/>
    <cellStyle name="20 % - Akzent6 6 4 4 2" xfId="25958" xr:uid="{00000000-0005-0000-0000-000015030000}"/>
    <cellStyle name="20 % - Akzent6 6 4 4 3" xfId="39442" xr:uid="{00000000-0005-0000-0000-000015030000}"/>
    <cellStyle name="20 % - Akzent6 6 4 4 4" xfId="52933" xr:uid="{00000000-0005-0000-0000-000015030000}"/>
    <cellStyle name="20 % - Akzent6 6 4 5" xfId="15889" xr:uid="{00000000-0005-0000-0000-000015030000}"/>
    <cellStyle name="20 % - Akzent6 6 4 6" xfId="29373" xr:uid="{00000000-0005-0000-0000-000015030000}"/>
    <cellStyle name="20 % - Akzent6 6 4 7" xfId="42864" xr:uid="{00000000-0005-0000-0000-000015030000}"/>
    <cellStyle name="20 % - Akzent6 6 5" xfId="3539" xr:uid="{00000000-0005-0000-0000-000016030000}"/>
    <cellStyle name="20 % - Akzent6 6 5 2" xfId="6900" xr:uid="{00000000-0005-0000-0000-000016030000}"/>
    <cellStyle name="20 % - Akzent6 6 5 2 2" xfId="20351" xr:uid="{00000000-0005-0000-0000-000016030000}"/>
    <cellStyle name="20 % - Akzent6 6 5 2 3" xfId="33835" xr:uid="{00000000-0005-0000-0000-000016030000}"/>
    <cellStyle name="20 % - Akzent6 6 5 2 4" xfId="47326" xr:uid="{00000000-0005-0000-0000-000016030000}"/>
    <cellStyle name="20 % - Akzent6 6 5 3" xfId="10256" xr:uid="{00000000-0005-0000-0000-000016030000}"/>
    <cellStyle name="20 % - Akzent6 6 5 3 2" xfId="23707" xr:uid="{00000000-0005-0000-0000-000016030000}"/>
    <cellStyle name="20 % - Akzent6 6 5 3 3" xfId="37191" xr:uid="{00000000-0005-0000-0000-000016030000}"/>
    <cellStyle name="20 % - Akzent6 6 5 3 4" xfId="50682" xr:uid="{00000000-0005-0000-0000-000016030000}"/>
    <cellStyle name="20 % - Akzent6 6 5 4" xfId="13612" xr:uid="{00000000-0005-0000-0000-000016030000}"/>
    <cellStyle name="20 % - Akzent6 6 5 4 2" xfId="27063" xr:uid="{00000000-0005-0000-0000-000016030000}"/>
    <cellStyle name="20 % - Akzent6 6 5 4 3" xfId="40547" xr:uid="{00000000-0005-0000-0000-000016030000}"/>
    <cellStyle name="20 % - Akzent6 6 5 4 4" xfId="54038" xr:uid="{00000000-0005-0000-0000-000016030000}"/>
    <cellStyle name="20 % - Akzent6 6 5 5" xfId="16994" xr:uid="{00000000-0005-0000-0000-000016030000}"/>
    <cellStyle name="20 % - Akzent6 6 5 6" xfId="30478" xr:uid="{00000000-0005-0000-0000-000016030000}"/>
    <cellStyle name="20 % - Akzent6 6 5 7" xfId="43969" xr:uid="{00000000-0005-0000-0000-000016030000}"/>
    <cellStyle name="20 % - Akzent6 6 6" xfId="4119" xr:uid="{00000000-0005-0000-0000-000017030000}"/>
    <cellStyle name="20 % - Akzent6 6 6 2" xfId="7476" xr:uid="{00000000-0005-0000-0000-000017030000}"/>
    <cellStyle name="20 % - Akzent6 6 6 2 2" xfId="20927" xr:uid="{00000000-0005-0000-0000-000017030000}"/>
    <cellStyle name="20 % - Akzent6 6 6 2 3" xfId="34411" xr:uid="{00000000-0005-0000-0000-000017030000}"/>
    <cellStyle name="20 % - Akzent6 6 6 2 4" xfId="47902" xr:uid="{00000000-0005-0000-0000-000017030000}"/>
    <cellStyle name="20 % - Akzent6 6 6 3" xfId="10832" xr:uid="{00000000-0005-0000-0000-000017030000}"/>
    <cellStyle name="20 % - Akzent6 6 6 3 2" xfId="24283" xr:uid="{00000000-0005-0000-0000-000017030000}"/>
    <cellStyle name="20 % - Akzent6 6 6 3 3" xfId="37767" xr:uid="{00000000-0005-0000-0000-000017030000}"/>
    <cellStyle name="20 % - Akzent6 6 6 3 4" xfId="51258" xr:uid="{00000000-0005-0000-0000-000017030000}"/>
    <cellStyle name="20 % - Akzent6 6 6 4" xfId="14188" xr:uid="{00000000-0005-0000-0000-000017030000}"/>
    <cellStyle name="20 % - Akzent6 6 6 4 2" xfId="27639" xr:uid="{00000000-0005-0000-0000-000017030000}"/>
    <cellStyle name="20 % - Akzent6 6 6 4 3" xfId="41123" xr:uid="{00000000-0005-0000-0000-000017030000}"/>
    <cellStyle name="20 % - Akzent6 6 6 4 4" xfId="54614" xr:uid="{00000000-0005-0000-0000-000017030000}"/>
    <cellStyle name="20 % - Akzent6 6 6 5" xfId="17570" xr:uid="{00000000-0005-0000-0000-000017030000}"/>
    <cellStyle name="20 % - Akzent6 6 6 6" xfId="31054" xr:uid="{00000000-0005-0000-0000-000017030000}"/>
    <cellStyle name="20 % - Akzent6 6 6 7" xfId="44545" xr:uid="{00000000-0005-0000-0000-000017030000}"/>
    <cellStyle name="20 % - Akzent6 6 7" xfId="4669" xr:uid="{00000000-0005-0000-0000-00000C030000}"/>
    <cellStyle name="20 % - Akzent6 6 7 2" xfId="18120" xr:uid="{00000000-0005-0000-0000-00000C030000}"/>
    <cellStyle name="20 % - Akzent6 6 7 3" xfId="31604" xr:uid="{00000000-0005-0000-0000-00000C030000}"/>
    <cellStyle name="20 % - Akzent6 6 7 4" xfId="45095" xr:uid="{00000000-0005-0000-0000-00000C030000}"/>
    <cellStyle name="20 % - Akzent6 6 8" xfId="8025" xr:uid="{00000000-0005-0000-0000-00000C030000}"/>
    <cellStyle name="20 % - Akzent6 6 8 2" xfId="21476" xr:uid="{00000000-0005-0000-0000-00000C030000}"/>
    <cellStyle name="20 % - Akzent6 6 8 3" xfId="34960" xr:uid="{00000000-0005-0000-0000-00000C030000}"/>
    <cellStyle name="20 % - Akzent6 6 8 4" xfId="48451" xr:uid="{00000000-0005-0000-0000-00000C030000}"/>
    <cellStyle name="20 % - Akzent6 6 9" xfId="11381" xr:uid="{00000000-0005-0000-0000-00000C030000}"/>
    <cellStyle name="20 % - Akzent6 6 9 2" xfId="24832" xr:uid="{00000000-0005-0000-0000-00000C030000}"/>
    <cellStyle name="20 % - Akzent6 6 9 3" xfId="38316" xr:uid="{00000000-0005-0000-0000-00000C030000}"/>
    <cellStyle name="20 % - Akzent6 6 9 4" xfId="51807" xr:uid="{00000000-0005-0000-0000-00000C030000}"/>
    <cellStyle name="20 % - Akzent6 7" xfId="1351" xr:uid="{00000000-0005-0000-0000-000018030000}"/>
    <cellStyle name="20 % - Akzent6 7 10" xfId="28313" xr:uid="{00000000-0005-0000-0000-000018030000}"/>
    <cellStyle name="20 % - Akzent6 7 11" xfId="41804" xr:uid="{00000000-0005-0000-0000-000018030000}"/>
    <cellStyle name="20 % - Akzent6 7 2" xfId="1922" xr:uid="{00000000-0005-0000-0000-000019030000}"/>
    <cellStyle name="20 % - Akzent6 7 2 2" xfId="3062" xr:uid="{00000000-0005-0000-0000-00001A030000}"/>
    <cellStyle name="20 % - Akzent6 7 2 2 2" xfId="6423" xr:uid="{00000000-0005-0000-0000-00001A030000}"/>
    <cellStyle name="20 % - Akzent6 7 2 2 2 2" xfId="19874" xr:uid="{00000000-0005-0000-0000-00001A030000}"/>
    <cellStyle name="20 % - Akzent6 7 2 2 2 3" xfId="33358" xr:uid="{00000000-0005-0000-0000-00001A030000}"/>
    <cellStyle name="20 % - Akzent6 7 2 2 2 4" xfId="46849" xr:uid="{00000000-0005-0000-0000-00001A030000}"/>
    <cellStyle name="20 % - Akzent6 7 2 2 3" xfId="9779" xr:uid="{00000000-0005-0000-0000-00001A030000}"/>
    <cellStyle name="20 % - Akzent6 7 2 2 3 2" xfId="23230" xr:uid="{00000000-0005-0000-0000-00001A030000}"/>
    <cellStyle name="20 % - Akzent6 7 2 2 3 3" xfId="36714" xr:uid="{00000000-0005-0000-0000-00001A030000}"/>
    <cellStyle name="20 % - Akzent6 7 2 2 3 4" xfId="50205" xr:uid="{00000000-0005-0000-0000-00001A030000}"/>
    <cellStyle name="20 % - Akzent6 7 2 2 4" xfId="13135" xr:uid="{00000000-0005-0000-0000-00001A030000}"/>
    <cellStyle name="20 % - Akzent6 7 2 2 4 2" xfId="26586" xr:uid="{00000000-0005-0000-0000-00001A030000}"/>
    <cellStyle name="20 % - Akzent6 7 2 2 4 3" xfId="40070" xr:uid="{00000000-0005-0000-0000-00001A030000}"/>
    <cellStyle name="20 % - Akzent6 7 2 2 4 4" xfId="53561" xr:uid="{00000000-0005-0000-0000-00001A030000}"/>
    <cellStyle name="20 % - Akzent6 7 2 2 5" xfId="16517" xr:uid="{00000000-0005-0000-0000-00001A030000}"/>
    <cellStyle name="20 % - Akzent6 7 2 2 6" xfId="30001" xr:uid="{00000000-0005-0000-0000-00001A030000}"/>
    <cellStyle name="20 % - Akzent6 7 2 2 7" xfId="43492" xr:uid="{00000000-0005-0000-0000-00001A030000}"/>
    <cellStyle name="20 % - Akzent6 7 2 3" xfId="5296" xr:uid="{00000000-0005-0000-0000-000019030000}"/>
    <cellStyle name="20 % - Akzent6 7 2 3 2" xfId="18747" xr:uid="{00000000-0005-0000-0000-000019030000}"/>
    <cellStyle name="20 % - Akzent6 7 2 3 3" xfId="32231" xr:uid="{00000000-0005-0000-0000-000019030000}"/>
    <cellStyle name="20 % - Akzent6 7 2 3 4" xfId="45722" xr:uid="{00000000-0005-0000-0000-000019030000}"/>
    <cellStyle name="20 % - Akzent6 7 2 4" xfId="8652" xr:uid="{00000000-0005-0000-0000-000019030000}"/>
    <cellStyle name="20 % - Akzent6 7 2 4 2" xfId="22103" xr:uid="{00000000-0005-0000-0000-000019030000}"/>
    <cellStyle name="20 % - Akzent6 7 2 4 3" xfId="35587" xr:uid="{00000000-0005-0000-0000-000019030000}"/>
    <cellStyle name="20 % - Akzent6 7 2 4 4" xfId="49078" xr:uid="{00000000-0005-0000-0000-000019030000}"/>
    <cellStyle name="20 % - Akzent6 7 2 5" xfId="12008" xr:uid="{00000000-0005-0000-0000-000019030000}"/>
    <cellStyle name="20 % - Akzent6 7 2 5 2" xfId="25459" xr:uid="{00000000-0005-0000-0000-000019030000}"/>
    <cellStyle name="20 % - Akzent6 7 2 5 3" xfId="38943" xr:uid="{00000000-0005-0000-0000-000019030000}"/>
    <cellStyle name="20 % - Akzent6 7 2 5 4" xfId="52434" xr:uid="{00000000-0005-0000-0000-000019030000}"/>
    <cellStyle name="20 % - Akzent6 7 2 6" xfId="15390" xr:uid="{00000000-0005-0000-0000-000019030000}"/>
    <cellStyle name="20 % - Akzent6 7 2 7" xfId="28874" xr:uid="{00000000-0005-0000-0000-000019030000}"/>
    <cellStyle name="20 % - Akzent6 7 2 8" xfId="42365" xr:uid="{00000000-0005-0000-0000-000019030000}"/>
    <cellStyle name="20 % - Akzent6 7 3" xfId="2502" xr:uid="{00000000-0005-0000-0000-00001B030000}"/>
    <cellStyle name="20 % - Akzent6 7 3 2" xfId="5863" xr:uid="{00000000-0005-0000-0000-00001B030000}"/>
    <cellStyle name="20 % - Akzent6 7 3 2 2" xfId="19314" xr:uid="{00000000-0005-0000-0000-00001B030000}"/>
    <cellStyle name="20 % - Akzent6 7 3 2 3" xfId="32798" xr:uid="{00000000-0005-0000-0000-00001B030000}"/>
    <cellStyle name="20 % - Akzent6 7 3 2 4" xfId="46289" xr:uid="{00000000-0005-0000-0000-00001B030000}"/>
    <cellStyle name="20 % - Akzent6 7 3 3" xfId="9219" xr:uid="{00000000-0005-0000-0000-00001B030000}"/>
    <cellStyle name="20 % - Akzent6 7 3 3 2" xfId="22670" xr:uid="{00000000-0005-0000-0000-00001B030000}"/>
    <cellStyle name="20 % - Akzent6 7 3 3 3" xfId="36154" xr:uid="{00000000-0005-0000-0000-00001B030000}"/>
    <cellStyle name="20 % - Akzent6 7 3 3 4" xfId="49645" xr:uid="{00000000-0005-0000-0000-00001B030000}"/>
    <cellStyle name="20 % - Akzent6 7 3 4" xfId="12575" xr:uid="{00000000-0005-0000-0000-00001B030000}"/>
    <cellStyle name="20 % - Akzent6 7 3 4 2" xfId="26026" xr:uid="{00000000-0005-0000-0000-00001B030000}"/>
    <cellStyle name="20 % - Akzent6 7 3 4 3" xfId="39510" xr:uid="{00000000-0005-0000-0000-00001B030000}"/>
    <cellStyle name="20 % - Akzent6 7 3 4 4" xfId="53001" xr:uid="{00000000-0005-0000-0000-00001B030000}"/>
    <cellStyle name="20 % - Akzent6 7 3 5" xfId="15957" xr:uid="{00000000-0005-0000-0000-00001B030000}"/>
    <cellStyle name="20 % - Akzent6 7 3 6" xfId="29441" xr:uid="{00000000-0005-0000-0000-00001B030000}"/>
    <cellStyle name="20 % - Akzent6 7 3 7" xfId="42932" xr:uid="{00000000-0005-0000-0000-00001B030000}"/>
    <cellStyle name="20 % - Akzent6 7 4" xfId="3607" xr:uid="{00000000-0005-0000-0000-00001C030000}"/>
    <cellStyle name="20 % - Akzent6 7 4 2" xfId="6968" xr:uid="{00000000-0005-0000-0000-00001C030000}"/>
    <cellStyle name="20 % - Akzent6 7 4 2 2" xfId="20419" xr:uid="{00000000-0005-0000-0000-00001C030000}"/>
    <cellStyle name="20 % - Akzent6 7 4 2 3" xfId="33903" xr:uid="{00000000-0005-0000-0000-00001C030000}"/>
    <cellStyle name="20 % - Akzent6 7 4 2 4" xfId="47394" xr:uid="{00000000-0005-0000-0000-00001C030000}"/>
    <cellStyle name="20 % - Akzent6 7 4 3" xfId="10324" xr:uid="{00000000-0005-0000-0000-00001C030000}"/>
    <cellStyle name="20 % - Akzent6 7 4 3 2" xfId="23775" xr:uid="{00000000-0005-0000-0000-00001C030000}"/>
    <cellStyle name="20 % - Akzent6 7 4 3 3" xfId="37259" xr:uid="{00000000-0005-0000-0000-00001C030000}"/>
    <cellStyle name="20 % - Akzent6 7 4 3 4" xfId="50750" xr:uid="{00000000-0005-0000-0000-00001C030000}"/>
    <cellStyle name="20 % - Akzent6 7 4 4" xfId="13680" xr:uid="{00000000-0005-0000-0000-00001C030000}"/>
    <cellStyle name="20 % - Akzent6 7 4 4 2" xfId="27131" xr:uid="{00000000-0005-0000-0000-00001C030000}"/>
    <cellStyle name="20 % - Akzent6 7 4 4 3" xfId="40615" xr:uid="{00000000-0005-0000-0000-00001C030000}"/>
    <cellStyle name="20 % - Akzent6 7 4 4 4" xfId="54106" xr:uid="{00000000-0005-0000-0000-00001C030000}"/>
    <cellStyle name="20 % - Akzent6 7 4 5" xfId="17062" xr:uid="{00000000-0005-0000-0000-00001C030000}"/>
    <cellStyle name="20 % - Akzent6 7 4 6" xfId="30546" xr:uid="{00000000-0005-0000-0000-00001C030000}"/>
    <cellStyle name="20 % - Akzent6 7 4 7" xfId="44037" xr:uid="{00000000-0005-0000-0000-00001C030000}"/>
    <cellStyle name="20 % - Akzent6 7 5" xfId="4187" xr:uid="{00000000-0005-0000-0000-00001D030000}"/>
    <cellStyle name="20 % - Akzent6 7 5 2" xfId="7544" xr:uid="{00000000-0005-0000-0000-00001D030000}"/>
    <cellStyle name="20 % - Akzent6 7 5 2 2" xfId="20995" xr:uid="{00000000-0005-0000-0000-00001D030000}"/>
    <cellStyle name="20 % - Akzent6 7 5 2 3" xfId="34479" xr:uid="{00000000-0005-0000-0000-00001D030000}"/>
    <cellStyle name="20 % - Akzent6 7 5 2 4" xfId="47970" xr:uid="{00000000-0005-0000-0000-00001D030000}"/>
    <cellStyle name="20 % - Akzent6 7 5 3" xfId="10900" xr:uid="{00000000-0005-0000-0000-00001D030000}"/>
    <cellStyle name="20 % - Akzent6 7 5 3 2" xfId="24351" xr:uid="{00000000-0005-0000-0000-00001D030000}"/>
    <cellStyle name="20 % - Akzent6 7 5 3 3" xfId="37835" xr:uid="{00000000-0005-0000-0000-00001D030000}"/>
    <cellStyle name="20 % - Akzent6 7 5 3 4" xfId="51326" xr:uid="{00000000-0005-0000-0000-00001D030000}"/>
    <cellStyle name="20 % - Akzent6 7 5 4" xfId="14256" xr:uid="{00000000-0005-0000-0000-00001D030000}"/>
    <cellStyle name="20 % - Akzent6 7 5 4 2" xfId="27707" xr:uid="{00000000-0005-0000-0000-00001D030000}"/>
    <cellStyle name="20 % - Akzent6 7 5 4 3" xfId="41191" xr:uid="{00000000-0005-0000-0000-00001D030000}"/>
    <cellStyle name="20 % - Akzent6 7 5 4 4" xfId="54682" xr:uid="{00000000-0005-0000-0000-00001D030000}"/>
    <cellStyle name="20 % - Akzent6 7 5 5" xfId="17638" xr:uid="{00000000-0005-0000-0000-00001D030000}"/>
    <cellStyle name="20 % - Akzent6 7 5 6" xfId="31122" xr:uid="{00000000-0005-0000-0000-00001D030000}"/>
    <cellStyle name="20 % - Akzent6 7 5 7" xfId="44613" xr:uid="{00000000-0005-0000-0000-00001D030000}"/>
    <cellStyle name="20 % - Akzent6 7 6" xfId="4737" xr:uid="{00000000-0005-0000-0000-000018030000}"/>
    <cellStyle name="20 % - Akzent6 7 6 2" xfId="18188" xr:uid="{00000000-0005-0000-0000-000018030000}"/>
    <cellStyle name="20 % - Akzent6 7 6 3" xfId="31672" xr:uid="{00000000-0005-0000-0000-000018030000}"/>
    <cellStyle name="20 % - Akzent6 7 6 4" xfId="45163" xr:uid="{00000000-0005-0000-0000-000018030000}"/>
    <cellStyle name="20 % - Akzent6 7 7" xfId="8093" xr:uid="{00000000-0005-0000-0000-000018030000}"/>
    <cellStyle name="20 % - Akzent6 7 7 2" xfId="21544" xr:uid="{00000000-0005-0000-0000-000018030000}"/>
    <cellStyle name="20 % - Akzent6 7 7 3" xfId="35028" xr:uid="{00000000-0005-0000-0000-000018030000}"/>
    <cellStyle name="20 % - Akzent6 7 7 4" xfId="48519" xr:uid="{00000000-0005-0000-0000-000018030000}"/>
    <cellStyle name="20 % - Akzent6 7 8" xfId="11449" xr:uid="{00000000-0005-0000-0000-000018030000}"/>
    <cellStyle name="20 % - Akzent6 7 8 2" xfId="24900" xr:uid="{00000000-0005-0000-0000-000018030000}"/>
    <cellStyle name="20 % - Akzent6 7 8 3" xfId="38384" xr:uid="{00000000-0005-0000-0000-000018030000}"/>
    <cellStyle name="20 % - Akzent6 7 8 4" xfId="51875" xr:uid="{00000000-0005-0000-0000-000018030000}"/>
    <cellStyle name="20 % - Akzent6 7 9" xfId="14830" xr:uid="{00000000-0005-0000-0000-000018030000}"/>
    <cellStyle name="20 % - Akzent6 8" xfId="1585" xr:uid="{00000000-0005-0000-0000-00001E030000}"/>
    <cellStyle name="20 % - Akzent6 8 10" xfId="28554" xr:uid="{00000000-0005-0000-0000-00001E030000}"/>
    <cellStyle name="20 % - Akzent6 8 11" xfId="42045" xr:uid="{00000000-0005-0000-0000-00001E030000}"/>
    <cellStyle name="20 % - Akzent6 8 2" xfId="2162" xr:uid="{00000000-0005-0000-0000-00001F030000}"/>
    <cellStyle name="20 % - Akzent6 8 2 2" xfId="3303" xr:uid="{00000000-0005-0000-0000-000020030000}"/>
    <cellStyle name="20 % - Akzent6 8 2 2 2" xfId="6664" xr:uid="{00000000-0005-0000-0000-000020030000}"/>
    <cellStyle name="20 % - Akzent6 8 2 2 2 2" xfId="20115" xr:uid="{00000000-0005-0000-0000-000020030000}"/>
    <cellStyle name="20 % - Akzent6 8 2 2 2 3" xfId="33599" xr:uid="{00000000-0005-0000-0000-000020030000}"/>
    <cellStyle name="20 % - Akzent6 8 2 2 2 4" xfId="47090" xr:uid="{00000000-0005-0000-0000-000020030000}"/>
    <cellStyle name="20 % - Akzent6 8 2 2 3" xfId="10020" xr:uid="{00000000-0005-0000-0000-000020030000}"/>
    <cellStyle name="20 % - Akzent6 8 2 2 3 2" xfId="23471" xr:uid="{00000000-0005-0000-0000-000020030000}"/>
    <cellStyle name="20 % - Akzent6 8 2 2 3 3" xfId="36955" xr:uid="{00000000-0005-0000-0000-000020030000}"/>
    <cellStyle name="20 % - Akzent6 8 2 2 3 4" xfId="50446" xr:uid="{00000000-0005-0000-0000-000020030000}"/>
    <cellStyle name="20 % - Akzent6 8 2 2 4" xfId="13376" xr:uid="{00000000-0005-0000-0000-000020030000}"/>
    <cellStyle name="20 % - Akzent6 8 2 2 4 2" xfId="26827" xr:uid="{00000000-0005-0000-0000-000020030000}"/>
    <cellStyle name="20 % - Akzent6 8 2 2 4 3" xfId="40311" xr:uid="{00000000-0005-0000-0000-000020030000}"/>
    <cellStyle name="20 % - Akzent6 8 2 2 4 4" xfId="53802" xr:uid="{00000000-0005-0000-0000-000020030000}"/>
    <cellStyle name="20 % - Akzent6 8 2 2 5" xfId="16758" xr:uid="{00000000-0005-0000-0000-000020030000}"/>
    <cellStyle name="20 % - Akzent6 8 2 2 6" xfId="30242" xr:uid="{00000000-0005-0000-0000-000020030000}"/>
    <cellStyle name="20 % - Akzent6 8 2 2 7" xfId="43733" xr:uid="{00000000-0005-0000-0000-000020030000}"/>
    <cellStyle name="20 % - Akzent6 8 2 3" xfId="5537" xr:uid="{00000000-0005-0000-0000-00001F030000}"/>
    <cellStyle name="20 % - Akzent6 8 2 3 2" xfId="18988" xr:uid="{00000000-0005-0000-0000-00001F030000}"/>
    <cellStyle name="20 % - Akzent6 8 2 3 3" xfId="32472" xr:uid="{00000000-0005-0000-0000-00001F030000}"/>
    <cellStyle name="20 % - Akzent6 8 2 3 4" xfId="45963" xr:uid="{00000000-0005-0000-0000-00001F030000}"/>
    <cellStyle name="20 % - Akzent6 8 2 4" xfId="8893" xr:uid="{00000000-0005-0000-0000-00001F030000}"/>
    <cellStyle name="20 % - Akzent6 8 2 4 2" xfId="22344" xr:uid="{00000000-0005-0000-0000-00001F030000}"/>
    <cellStyle name="20 % - Akzent6 8 2 4 3" xfId="35828" xr:uid="{00000000-0005-0000-0000-00001F030000}"/>
    <cellStyle name="20 % - Akzent6 8 2 4 4" xfId="49319" xr:uid="{00000000-0005-0000-0000-00001F030000}"/>
    <cellStyle name="20 % - Akzent6 8 2 5" xfId="12249" xr:uid="{00000000-0005-0000-0000-00001F030000}"/>
    <cellStyle name="20 % - Akzent6 8 2 5 2" xfId="25700" xr:uid="{00000000-0005-0000-0000-00001F030000}"/>
    <cellStyle name="20 % - Akzent6 8 2 5 3" xfId="39184" xr:uid="{00000000-0005-0000-0000-00001F030000}"/>
    <cellStyle name="20 % - Akzent6 8 2 5 4" xfId="52675" xr:uid="{00000000-0005-0000-0000-00001F030000}"/>
    <cellStyle name="20 % - Akzent6 8 2 6" xfId="15631" xr:uid="{00000000-0005-0000-0000-00001F030000}"/>
    <cellStyle name="20 % - Akzent6 8 2 7" xfId="29115" xr:uid="{00000000-0005-0000-0000-00001F030000}"/>
    <cellStyle name="20 % - Akzent6 8 2 8" xfId="42606" xr:uid="{00000000-0005-0000-0000-00001F030000}"/>
    <cellStyle name="20 % - Akzent6 8 3" xfId="2743" xr:uid="{00000000-0005-0000-0000-000021030000}"/>
    <cellStyle name="20 % - Akzent6 8 3 2" xfId="6104" xr:uid="{00000000-0005-0000-0000-000021030000}"/>
    <cellStyle name="20 % - Akzent6 8 3 2 2" xfId="19555" xr:uid="{00000000-0005-0000-0000-000021030000}"/>
    <cellStyle name="20 % - Akzent6 8 3 2 3" xfId="33039" xr:uid="{00000000-0005-0000-0000-000021030000}"/>
    <cellStyle name="20 % - Akzent6 8 3 2 4" xfId="46530" xr:uid="{00000000-0005-0000-0000-000021030000}"/>
    <cellStyle name="20 % - Akzent6 8 3 3" xfId="9460" xr:uid="{00000000-0005-0000-0000-000021030000}"/>
    <cellStyle name="20 % - Akzent6 8 3 3 2" xfId="22911" xr:uid="{00000000-0005-0000-0000-000021030000}"/>
    <cellStyle name="20 % - Akzent6 8 3 3 3" xfId="36395" xr:uid="{00000000-0005-0000-0000-000021030000}"/>
    <cellStyle name="20 % - Akzent6 8 3 3 4" xfId="49886" xr:uid="{00000000-0005-0000-0000-000021030000}"/>
    <cellStyle name="20 % - Akzent6 8 3 4" xfId="12816" xr:uid="{00000000-0005-0000-0000-000021030000}"/>
    <cellStyle name="20 % - Akzent6 8 3 4 2" xfId="26267" xr:uid="{00000000-0005-0000-0000-000021030000}"/>
    <cellStyle name="20 % - Akzent6 8 3 4 3" xfId="39751" xr:uid="{00000000-0005-0000-0000-000021030000}"/>
    <cellStyle name="20 % - Akzent6 8 3 4 4" xfId="53242" xr:uid="{00000000-0005-0000-0000-000021030000}"/>
    <cellStyle name="20 % - Akzent6 8 3 5" xfId="16198" xr:uid="{00000000-0005-0000-0000-000021030000}"/>
    <cellStyle name="20 % - Akzent6 8 3 6" xfId="29682" xr:uid="{00000000-0005-0000-0000-000021030000}"/>
    <cellStyle name="20 % - Akzent6 8 3 7" xfId="43173" xr:uid="{00000000-0005-0000-0000-000021030000}"/>
    <cellStyle name="20 % - Akzent6 8 4" xfId="3848" xr:uid="{00000000-0005-0000-0000-000022030000}"/>
    <cellStyle name="20 % - Akzent6 8 4 2" xfId="7209" xr:uid="{00000000-0005-0000-0000-000022030000}"/>
    <cellStyle name="20 % - Akzent6 8 4 2 2" xfId="20660" xr:uid="{00000000-0005-0000-0000-000022030000}"/>
    <cellStyle name="20 % - Akzent6 8 4 2 3" xfId="34144" xr:uid="{00000000-0005-0000-0000-000022030000}"/>
    <cellStyle name="20 % - Akzent6 8 4 2 4" xfId="47635" xr:uid="{00000000-0005-0000-0000-000022030000}"/>
    <cellStyle name="20 % - Akzent6 8 4 3" xfId="10565" xr:uid="{00000000-0005-0000-0000-000022030000}"/>
    <cellStyle name="20 % - Akzent6 8 4 3 2" xfId="24016" xr:uid="{00000000-0005-0000-0000-000022030000}"/>
    <cellStyle name="20 % - Akzent6 8 4 3 3" xfId="37500" xr:uid="{00000000-0005-0000-0000-000022030000}"/>
    <cellStyle name="20 % - Akzent6 8 4 3 4" xfId="50991" xr:uid="{00000000-0005-0000-0000-000022030000}"/>
    <cellStyle name="20 % - Akzent6 8 4 4" xfId="13921" xr:uid="{00000000-0005-0000-0000-000022030000}"/>
    <cellStyle name="20 % - Akzent6 8 4 4 2" xfId="27372" xr:uid="{00000000-0005-0000-0000-000022030000}"/>
    <cellStyle name="20 % - Akzent6 8 4 4 3" xfId="40856" xr:uid="{00000000-0005-0000-0000-000022030000}"/>
    <cellStyle name="20 % - Akzent6 8 4 4 4" xfId="54347" xr:uid="{00000000-0005-0000-0000-000022030000}"/>
    <cellStyle name="20 % - Akzent6 8 4 5" xfId="17303" xr:uid="{00000000-0005-0000-0000-000022030000}"/>
    <cellStyle name="20 % - Akzent6 8 4 6" xfId="30787" xr:uid="{00000000-0005-0000-0000-000022030000}"/>
    <cellStyle name="20 % - Akzent6 8 4 7" xfId="44278" xr:uid="{00000000-0005-0000-0000-000022030000}"/>
    <cellStyle name="20 % - Akzent6 8 5" xfId="4428" xr:uid="{00000000-0005-0000-0000-000023030000}"/>
    <cellStyle name="20 % - Akzent6 8 5 2" xfId="7785" xr:uid="{00000000-0005-0000-0000-000023030000}"/>
    <cellStyle name="20 % - Akzent6 8 5 2 2" xfId="21236" xr:uid="{00000000-0005-0000-0000-000023030000}"/>
    <cellStyle name="20 % - Akzent6 8 5 2 3" xfId="34720" xr:uid="{00000000-0005-0000-0000-000023030000}"/>
    <cellStyle name="20 % - Akzent6 8 5 2 4" xfId="48211" xr:uid="{00000000-0005-0000-0000-000023030000}"/>
    <cellStyle name="20 % - Akzent6 8 5 3" xfId="11141" xr:uid="{00000000-0005-0000-0000-000023030000}"/>
    <cellStyle name="20 % - Akzent6 8 5 3 2" xfId="24592" xr:uid="{00000000-0005-0000-0000-000023030000}"/>
    <cellStyle name="20 % - Akzent6 8 5 3 3" xfId="38076" xr:uid="{00000000-0005-0000-0000-000023030000}"/>
    <cellStyle name="20 % - Akzent6 8 5 3 4" xfId="51567" xr:uid="{00000000-0005-0000-0000-000023030000}"/>
    <cellStyle name="20 % - Akzent6 8 5 4" xfId="14497" xr:uid="{00000000-0005-0000-0000-000023030000}"/>
    <cellStyle name="20 % - Akzent6 8 5 4 2" xfId="27948" xr:uid="{00000000-0005-0000-0000-000023030000}"/>
    <cellStyle name="20 % - Akzent6 8 5 4 3" xfId="41432" xr:uid="{00000000-0005-0000-0000-000023030000}"/>
    <cellStyle name="20 % - Akzent6 8 5 4 4" xfId="54923" xr:uid="{00000000-0005-0000-0000-000023030000}"/>
    <cellStyle name="20 % - Akzent6 8 5 5" xfId="17879" xr:uid="{00000000-0005-0000-0000-000023030000}"/>
    <cellStyle name="20 % - Akzent6 8 5 6" xfId="31363" xr:uid="{00000000-0005-0000-0000-000023030000}"/>
    <cellStyle name="20 % - Akzent6 8 5 7" xfId="44854" xr:uid="{00000000-0005-0000-0000-000023030000}"/>
    <cellStyle name="20 % - Akzent6 8 6" xfId="4978" xr:uid="{00000000-0005-0000-0000-00001E030000}"/>
    <cellStyle name="20 % - Akzent6 8 6 2" xfId="18429" xr:uid="{00000000-0005-0000-0000-00001E030000}"/>
    <cellStyle name="20 % - Akzent6 8 6 3" xfId="31913" xr:uid="{00000000-0005-0000-0000-00001E030000}"/>
    <cellStyle name="20 % - Akzent6 8 6 4" xfId="45404" xr:uid="{00000000-0005-0000-0000-00001E030000}"/>
    <cellStyle name="20 % - Akzent6 8 7" xfId="8334" xr:uid="{00000000-0005-0000-0000-00001E030000}"/>
    <cellStyle name="20 % - Akzent6 8 7 2" xfId="21785" xr:uid="{00000000-0005-0000-0000-00001E030000}"/>
    <cellStyle name="20 % - Akzent6 8 7 3" xfId="35269" xr:uid="{00000000-0005-0000-0000-00001E030000}"/>
    <cellStyle name="20 % - Akzent6 8 7 4" xfId="48760" xr:uid="{00000000-0005-0000-0000-00001E030000}"/>
    <cellStyle name="20 % - Akzent6 8 8" xfId="11690" xr:uid="{00000000-0005-0000-0000-00001E030000}"/>
    <cellStyle name="20 % - Akzent6 8 8 2" xfId="25141" xr:uid="{00000000-0005-0000-0000-00001E030000}"/>
    <cellStyle name="20 % - Akzent6 8 8 3" xfId="38625" xr:uid="{00000000-0005-0000-0000-00001E030000}"/>
    <cellStyle name="20 % - Akzent6 8 8 4" xfId="52116" xr:uid="{00000000-0005-0000-0000-00001E030000}"/>
    <cellStyle name="20 % - Akzent6 8 9" xfId="15071" xr:uid="{00000000-0005-0000-0000-00001E030000}"/>
    <cellStyle name="20 % - Akzent6 9" xfId="1622" xr:uid="{00000000-0005-0000-0000-000024030000}"/>
    <cellStyle name="20 % - Akzent6 9 2" xfId="2176" xr:uid="{00000000-0005-0000-0000-000025030000}"/>
    <cellStyle name="20 % - Akzent6 9 2 2" xfId="3317" xr:uid="{00000000-0005-0000-0000-000026030000}"/>
    <cellStyle name="20 % - Akzent6 9 2 2 2" xfId="6678" xr:uid="{00000000-0005-0000-0000-000026030000}"/>
    <cellStyle name="20 % - Akzent6 9 2 2 2 2" xfId="20129" xr:uid="{00000000-0005-0000-0000-000026030000}"/>
    <cellStyle name="20 % - Akzent6 9 2 2 2 3" xfId="33613" xr:uid="{00000000-0005-0000-0000-000026030000}"/>
    <cellStyle name="20 % - Akzent6 9 2 2 2 4" xfId="47104" xr:uid="{00000000-0005-0000-0000-000026030000}"/>
    <cellStyle name="20 % - Akzent6 9 2 2 3" xfId="10034" xr:uid="{00000000-0005-0000-0000-000026030000}"/>
    <cellStyle name="20 % - Akzent6 9 2 2 3 2" xfId="23485" xr:uid="{00000000-0005-0000-0000-000026030000}"/>
    <cellStyle name="20 % - Akzent6 9 2 2 3 3" xfId="36969" xr:uid="{00000000-0005-0000-0000-000026030000}"/>
    <cellStyle name="20 % - Akzent6 9 2 2 3 4" xfId="50460" xr:uid="{00000000-0005-0000-0000-000026030000}"/>
    <cellStyle name="20 % - Akzent6 9 2 2 4" xfId="13390" xr:uid="{00000000-0005-0000-0000-000026030000}"/>
    <cellStyle name="20 % - Akzent6 9 2 2 4 2" xfId="26841" xr:uid="{00000000-0005-0000-0000-000026030000}"/>
    <cellStyle name="20 % - Akzent6 9 2 2 4 3" xfId="40325" xr:uid="{00000000-0005-0000-0000-000026030000}"/>
    <cellStyle name="20 % - Akzent6 9 2 2 4 4" xfId="53816" xr:uid="{00000000-0005-0000-0000-000026030000}"/>
    <cellStyle name="20 % - Akzent6 9 2 2 5" xfId="16772" xr:uid="{00000000-0005-0000-0000-000026030000}"/>
    <cellStyle name="20 % - Akzent6 9 2 2 6" xfId="30256" xr:uid="{00000000-0005-0000-0000-000026030000}"/>
    <cellStyle name="20 % - Akzent6 9 2 2 7" xfId="43747" xr:uid="{00000000-0005-0000-0000-000026030000}"/>
    <cellStyle name="20 % - Akzent6 9 2 3" xfId="5551" xr:uid="{00000000-0005-0000-0000-000025030000}"/>
    <cellStyle name="20 % - Akzent6 9 2 3 2" xfId="19002" xr:uid="{00000000-0005-0000-0000-000025030000}"/>
    <cellStyle name="20 % - Akzent6 9 2 3 3" xfId="32486" xr:uid="{00000000-0005-0000-0000-000025030000}"/>
    <cellStyle name="20 % - Akzent6 9 2 3 4" xfId="45977" xr:uid="{00000000-0005-0000-0000-000025030000}"/>
    <cellStyle name="20 % - Akzent6 9 2 4" xfId="8907" xr:uid="{00000000-0005-0000-0000-000025030000}"/>
    <cellStyle name="20 % - Akzent6 9 2 4 2" xfId="22358" xr:uid="{00000000-0005-0000-0000-000025030000}"/>
    <cellStyle name="20 % - Akzent6 9 2 4 3" xfId="35842" xr:uid="{00000000-0005-0000-0000-000025030000}"/>
    <cellStyle name="20 % - Akzent6 9 2 4 4" xfId="49333" xr:uid="{00000000-0005-0000-0000-000025030000}"/>
    <cellStyle name="20 % - Akzent6 9 2 5" xfId="12263" xr:uid="{00000000-0005-0000-0000-000025030000}"/>
    <cellStyle name="20 % - Akzent6 9 2 5 2" xfId="25714" xr:uid="{00000000-0005-0000-0000-000025030000}"/>
    <cellStyle name="20 % - Akzent6 9 2 5 3" xfId="39198" xr:uid="{00000000-0005-0000-0000-000025030000}"/>
    <cellStyle name="20 % - Akzent6 9 2 5 4" xfId="52689" xr:uid="{00000000-0005-0000-0000-000025030000}"/>
    <cellStyle name="20 % - Akzent6 9 2 6" xfId="15645" xr:uid="{00000000-0005-0000-0000-000025030000}"/>
    <cellStyle name="20 % - Akzent6 9 2 7" xfId="29129" xr:uid="{00000000-0005-0000-0000-000025030000}"/>
    <cellStyle name="20 % - Akzent6 9 2 8" xfId="42620" xr:uid="{00000000-0005-0000-0000-000025030000}"/>
    <cellStyle name="20 % - Akzent6 9 3" xfId="2758" xr:uid="{00000000-0005-0000-0000-000027030000}"/>
    <cellStyle name="20 % - Akzent6 9 3 2" xfId="6119" xr:uid="{00000000-0005-0000-0000-000027030000}"/>
    <cellStyle name="20 % - Akzent6 9 3 2 2" xfId="19570" xr:uid="{00000000-0005-0000-0000-000027030000}"/>
    <cellStyle name="20 % - Akzent6 9 3 2 3" xfId="33054" xr:uid="{00000000-0005-0000-0000-000027030000}"/>
    <cellStyle name="20 % - Akzent6 9 3 2 4" xfId="46545" xr:uid="{00000000-0005-0000-0000-000027030000}"/>
    <cellStyle name="20 % - Akzent6 9 3 3" xfId="9475" xr:uid="{00000000-0005-0000-0000-000027030000}"/>
    <cellStyle name="20 % - Akzent6 9 3 3 2" xfId="22926" xr:uid="{00000000-0005-0000-0000-000027030000}"/>
    <cellStyle name="20 % - Akzent6 9 3 3 3" xfId="36410" xr:uid="{00000000-0005-0000-0000-000027030000}"/>
    <cellStyle name="20 % - Akzent6 9 3 3 4" xfId="49901" xr:uid="{00000000-0005-0000-0000-000027030000}"/>
    <cellStyle name="20 % - Akzent6 9 3 4" xfId="12831" xr:uid="{00000000-0005-0000-0000-000027030000}"/>
    <cellStyle name="20 % - Akzent6 9 3 4 2" xfId="26282" xr:uid="{00000000-0005-0000-0000-000027030000}"/>
    <cellStyle name="20 % - Akzent6 9 3 4 3" xfId="39766" xr:uid="{00000000-0005-0000-0000-000027030000}"/>
    <cellStyle name="20 % - Akzent6 9 3 4 4" xfId="53257" xr:uid="{00000000-0005-0000-0000-000027030000}"/>
    <cellStyle name="20 % - Akzent6 9 3 5" xfId="16213" xr:uid="{00000000-0005-0000-0000-000027030000}"/>
    <cellStyle name="20 % - Akzent6 9 3 6" xfId="29697" xr:uid="{00000000-0005-0000-0000-000027030000}"/>
    <cellStyle name="20 % - Akzent6 9 3 7" xfId="43188" xr:uid="{00000000-0005-0000-0000-000027030000}"/>
    <cellStyle name="20 % - Akzent6 9 4" xfId="4992" xr:uid="{00000000-0005-0000-0000-000024030000}"/>
    <cellStyle name="20 % - Akzent6 9 4 2" xfId="18443" xr:uid="{00000000-0005-0000-0000-000024030000}"/>
    <cellStyle name="20 % - Akzent6 9 4 3" xfId="31927" xr:uid="{00000000-0005-0000-0000-000024030000}"/>
    <cellStyle name="20 % - Akzent6 9 4 4" xfId="45418" xr:uid="{00000000-0005-0000-0000-000024030000}"/>
    <cellStyle name="20 % - Akzent6 9 5" xfId="8348" xr:uid="{00000000-0005-0000-0000-000024030000}"/>
    <cellStyle name="20 % - Akzent6 9 5 2" xfId="21799" xr:uid="{00000000-0005-0000-0000-000024030000}"/>
    <cellStyle name="20 % - Akzent6 9 5 3" xfId="35283" xr:uid="{00000000-0005-0000-0000-000024030000}"/>
    <cellStyle name="20 % - Akzent6 9 5 4" xfId="48774" xr:uid="{00000000-0005-0000-0000-000024030000}"/>
    <cellStyle name="20 % - Akzent6 9 6" xfId="11704" xr:uid="{00000000-0005-0000-0000-000024030000}"/>
    <cellStyle name="20 % - Akzent6 9 6 2" xfId="25155" xr:uid="{00000000-0005-0000-0000-000024030000}"/>
    <cellStyle name="20 % - Akzent6 9 6 3" xfId="38639" xr:uid="{00000000-0005-0000-0000-000024030000}"/>
    <cellStyle name="20 % - Akzent6 9 6 4" xfId="52130" xr:uid="{00000000-0005-0000-0000-000024030000}"/>
    <cellStyle name="20 % - Akzent6 9 7" xfId="15086" xr:uid="{00000000-0005-0000-0000-000024030000}"/>
    <cellStyle name="20 % - Akzent6 9 8" xfId="28570" xr:uid="{00000000-0005-0000-0000-000024030000}"/>
    <cellStyle name="20 % - Akzent6 9 9" xfId="42061" xr:uid="{00000000-0005-0000-0000-000024030000}"/>
    <cellStyle name="20% - Akzent1" xfId="55" xr:uid="{00000000-0005-0000-0000-000029000000}"/>
    <cellStyle name="20% - Akzent1 2" xfId="278" xr:uid="{00000000-0005-0000-0000-00002A000000}"/>
    <cellStyle name="20% - Akzent1 2 2" xfId="634" xr:uid="{00000000-0005-0000-0000-00002B000000}"/>
    <cellStyle name="20% - Akzent1 3" xfId="279" xr:uid="{00000000-0005-0000-0000-00002C000000}"/>
    <cellStyle name="20% - Akzent1 3 2" xfId="502" xr:uid="{00000000-0005-0000-0000-00002D000000}"/>
    <cellStyle name="20% - Akzent1 4" xfId="1590" xr:uid="{00000000-0005-0000-0000-00002B030000}"/>
    <cellStyle name="20% - Akzent2" xfId="56" xr:uid="{00000000-0005-0000-0000-00002E000000}"/>
    <cellStyle name="20% - Akzent2 2" xfId="280" xr:uid="{00000000-0005-0000-0000-00002F000000}"/>
    <cellStyle name="20% - Akzent2 2 2" xfId="635" xr:uid="{00000000-0005-0000-0000-000030000000}"/>
    <cellStyle name="20% - Akzent2 3" xfId="281" xr:uid="{00000000-0005-0000-0000-000031000000}"/>
    <cellStyle name="20% - Akzent2 3 2" xfId="503" xr:uid="{00000000-0005-0000-0000-000032000000}"/>
    <cellStyle name="20% - Akzent2 4" xfId="1591" xr:uid="{00000000-0005-0000-0000-00002F030000}"/>
    <cellStyle name="20% - Akzent3" xfId="57" xr:uid="{00000000-0005-0000-0000-000033000000}"/>
    <cellStyle name="20% - Akzent3 2" xfId="282" xr:uid="{00000000-0005-0000-0000-000034000000}"/>
    <cellStyle name="20% - Akzent3 2 2" xfId="636" xr:uid="{00000000-0005-0000-0000-000035000000}"/>
    <cellStyle name="20% - Akzent3 3" xfId="283" xr:uid="{00000000-0005-0000-0000-000036000000}"/>
    <cellStyle name="20% - Akzent3 3 2" xfId="504" xr:uid="{00000000-0005-0000-0000-000037000000}"/>
    <cellStyle name="20% - Akzent3 4" xfId="1592" xr:uid="{00000000-0005-0000-0000-000033030000}"/>
    <cellStyle name="20% - Akzent4" xfId="58" xr:uid="{00000000-0005-0000-0000-000038000000}"/>
    <cellStyle name="20% - Akzent4 2" xfId="284" xr:uid="{00000000-0005-0000-0000-000039000000}"/>
    <cellStyle name="20% - Akzent4 2 2" xfId="637" xr:uid="{00000000-0005-0000-0000-00003A000000}"/>
    <cellStyle name="20% - Akzent4 3" xfId="285" xr:uid="{00000000-0005-0000-0000-00003B000000}"/>
    <cellStyle name="20% - Akzent4 3 2" xfId="505" xr:uid="{00000000-0005-0000-0000-00003C000000}"/>
    <cellStyle name="20% - Akzent4 4" xfId="1593" xr:uid="{00000000-0005-0000-0000-000037030000}"/>
    <cellStyle name="20% - Akzent5" xfId="59" xr:uid="{00000000-0005-0000-0000-00003D000000}"/>
    <cellStyle name="20% - Akzent5 2" xfId="1594" xr:uid="{00000000-0005-0000-0000-000039030000}"/>
    <cellStyle name="20% - Akzent6" xfId="60" xr:uid="{00000000-0005-0000-0000-00003E000000}"/>
    <cellStyle name="20% - Akzent6 2" xfId="286" xr:uid="{00000000-0005-0000-0000-00003F000000}"/>
    <cellStyle name="20% - Akzent6 2 2" xfId="638" xr:uid="{00000000-0005-0000-0000-000040000000}"/>
    <cellStyle name="20% - Akzent6 3" xfId="287" xr:uid="{00000000-0005-0000-0000-000041000000}"/>
    <cellStyle name="20% - Akzent6 3 2" xfId="506" xr:uid="{00000000-0005-0000-0000-000042000000}"/>
    <cellStyle name="20% - Akzent6 4" xfId="1595" xr:uid="{00000000-0005-0000-0000-00003D030000}"/>
    <cellStyle name="2mitP" xfId="192" xr:uid="{00000000-0005-0000-0000-000043000000}"/>
    <cellStyle name="2ohneP" xfId="193" xr:uid="{00000000-0005-0000-0000-000044000000}"/>
    <cellStyle name="2x indented GHG Textfiels" xfId="194" xr:uid="{00000000-0005-0000-0000-000045000000}"/>
    <cellStyle name="2x indented GHG Textfiels 2" xfId="54936" xr:uid="{00000000-0005-0000-0000-00000A000000}"/>
    <cellStyle name="3mitP" xfId="195" xr:uid="{00000000-0005-0000-0000-000046000000}"/>
    <cellStyle name="3mitP 2" xfId="705" xr:uid="{00000000-0005-0000-0000-000047000000}"/>
    <cellStyle name="3ohneP" xfId="196" xr:uid="{00000000-0005-0000-0000-000048000000}"/>
    <cellStyle name="3ohneP 2" xfId="706" xr:uid="{00000000-0005-0000-0000-000049000000}"/>
    <cellStyle name="40 % - Akzent1" xfId="256" builtinId="31" customBuiltin="1"/>
    <cellStyle name="40 % - Akzent1 10" xfId="1645" xr:uid="{00000000-0005-0000-0000-000044030000}"/>
    <cellStyle name="40 % - Akzent1 10 2" xfId="2781" xr:uid="{00000000-0005-0000-0000-000045030000}"/>
    <cellStyle name="40 % - Akzent1 10 2 2" xfId="6142" xr:uid="{00000000-0005-0000-0000-000045030000}"/>
    <cellStyle name="40 % - Akzent1 10 2 2 2" xfId="19593" xr:uid="{00000000-0005-0000-0000-000045030000}"/>
    <cellStyle name="40 % - Akzent1 10 2 2 3" xfId="33077" xr:uid="{00000000-0005-0000-0000-000045030000}"/>
    <cellStyle name="40 % - Akzent1 10 2 2 4" xfId="46568" xr:uid="{00000000-0005-0000-0000-000045030000}"/>
    <cellStyle name="40 % - Akzent1 10 2 3" xfId="9498" xr:uid="{00000000-0005-0000-0000-000045030000}"/>
    <cellStyle name="40 % - Akzent1 10 2 3 2" xfId="22949" xr:uid="{00000000-0005-0000-0000-000045030000}"/>
    <cellStyle name="40 % - Akzent1 10 2 3 3" xfId="36433" xr:uid="{00000000-0005-0000-0000-000045030000}"/>
    <cellStyle name="40 % - Akzent1 10 2 3 4" xfId="49924" xr:uid="{00000000-0005-0000-0000-000045030000}"/>
    <cellStyle name="40 % - Akzent1 10 2 4" xfId="12854" xr:uid="{00000000-0005-0000-0000-000045030000}"/>
    <cellStyle name="40 % - Akzent1 10 2 4 2" xfId="26305" xr:uid="{00000000-0005-0000-0000-000045030000}"/>
    <cellStyle name="40 % - Akzent1 10 2 4 3" xfId="39789" xr:uid="{00000000-0005-0000-0000-000045030000}"/>
    <cellStyle name="40 % - Akzent1 10 2 4 4" xfId="53280" xr:uid="{00000000-0005-0000-0000-000045030000}"/>
    <cellStyle name="40 % - Akzent1 10 2 5" xfId="16236" xr:uid="{00000000-0005-0000-0000-000045030000}"/>
    <cellStyle name="40 % - Akzent1 10 2 6" xfId="29720" xr:uid="{00000000-0005-0000-0000-000045030000}"/>
    <cellStyle name="40 % - Akzent1 10 2 7" xfId="43211" xr:uid="{00000000-0005-0000-0000-000045030000}"/>
    <cellStyle name="40 % - Akzent1 10 3" xfId="5015" xr:uid="{00000000-0005-0000-0000-000044030000}"/>
    <cellStyle name="40 % - Akzent1 10 3 2" xfId="18466" xr:uid="{00000000-0005-0000-0000-000044030000}"/>
    <cellStyle name="40 % - Akzent1 10 3 3" xfId="31950" xr:uid="{00000000-0005-0000-0000-000044030000}"/>
    <cellStyle name="40 % - Akzent1 10 3 4" xfId="45441" xr:uid="{00000000-0005-0000-0000-000044030000}"/>
    <cellStyle name="40 % - Akzent1 10 4" xfId="8371" xr:uid="{00000000-0005-0000-0000-000044030000}"/>
    <cellStyle name="40 % - Akzent1 10 4 2" xfId="21822" xr:uid="{00000000-0005-0000-0000-000044030000}"/>
    <cellStyle name="40 % - Akzent1 10 4 3" xfId="35306" xr:uid="{00000000-0005-0000-0000-000044030000}"/>
    <cellStyle name="40 % - Akzent1 10 4 4" xfId="48797" xr:uid="{00000000-0005-0000-0000-000044030000}"/>
    <cellStyle name="40 % - Akzent1 10 5" xfId="11727" xr:uid="{00000000-0005-0000-0000-000044030000}"/>
    <cellStyle name="40 % - Akzent1 10 5 2" xfId="25178" xr:uid="{00000000-0005-0000-0000-000044030000}"/>
    <cellStyle name="40 % - Akzent1 10 5 3" xfId="38662" xr:uid="{00000000-0005-0000-0000-000044030000}"/>
    <cellStyle name="40 % - Akzent1 10 5 4" xfId="52153" xr:uid="{00000000-0005-0000-0000-000044030000}"/>
    <cellStyle name="40 % - Akzent1 10 6" xfId="15109" xr:uid="{00000000-0005-0000-0000-000044030000}"/>
    <cellStyle name="40 % - Akzent1 10 7" xfId="28593" xr:uid="{00000000-0005-0000-0000-000044030000}"/>
    <cellStyle name="40 % - Akzent1 10 8" xfId="42084" xr:uid="{00000000-0005-0000-0000-000044030000}"/>
    <cellStyle name="40 % - Akzent1 11" xfId="2204" xr:uid="{00000000-0005-0000-0000-000046030000}"/>
    <cellStyle name="40 % - Akzent1 11 2" xfId="5579" xr:uid="{00000000-0005-0000-0000-000046030000}"/>
    <cellStyle name="40 % - Akzent1 11 2 2" xfId="19030" xr:uid="{00000000-0005-0000-0000-000046030000}"/>
    <cellStyle name="40 % - Akzent1 11 2 3" xfId="32514" xr:uid="{00000000-0005-0000-0000-000046030000}"/>
    <cellStyle name="40 % - Akzent1 11 2 4" xfId="46005" xr:uid="{00000000-0005-0000-0000-000046030000}"/>
    <cellStyle name="40 % - Akzent1 11 3" xfId="8935" xr:uid="{00000000-0005-0000-0000-000046030000}"/>
    <cellStyle name="40 % - Akzent1 11 3 2" xfId="22386" xr:uid="{00000000-0005-0000-0000-000046030000}"/>
    <cellStyle name="40 % - Akzent1 11 3 3" xfId="35870" xr:uid="{00000000-0005-0000-0000-000046030000}"/>
    <cellStyle name="40 % - Akzent1 11 3 4" xfId="49361" xr:uid="{00000000-0005-0000-0000-000046030000}"/>
    <cellStyle name="40 % - Akzent1 11 4" xfId="12291" xr:uid="{00000000-0005-0000-0000-000046030000}"/>
    <cellStyle name="40 % - Akzent1 11 4 2" xfId="25742" xr:uid="{00000000-0005-0000-0000-000046030000}"/>
    <cellStyle name="40 % - Akzent1 11 4 3" xfId="39226" xr:uid="{00000000-0005-0000-0000-000046030000}"/>
    <cellStyle name="40 % - Akzent1 11 4 4" xfId="52717" xr:uid="{00000000-0005-0000-0000-000046030000}"/>
    <cellStyle name="40 % - Akzent1 11 5" xfId="15673" xr:uid="{00000000-0005-0000-0000-000046030000}"/>
    <cellStyle name="40 % - Akzent1 11 6" xfId="29157" xr:uid="{00000000-0005-0000-0000-000046030000}"/>
    <cellStyle name="40 % - Akzent1 11 7" xfId="42648" xr:uid="{00000000-0005-0000-0000-000046030000}"/>
    <cellStyle name="40 % - Akzent1 12" xfId="3345" xr:uid="{00000000-0005-0000-0000-000047030000}"/>
    <cellStyle name="40 % - Akzent1 12 2" xfId="6706" xr:uid="{00000000-0005-0000-0000-000047030000}"/>
    <cellStyle name="40 % - Akzent1 12 2 2" xfId="20157" xr:uid="{00000000-0005-0000-0000-000047030000}"/>
    <cellStyle name="40 % - Akzent1 12 2 3" xfId="33641" xr:uid="{00000000-0005-0000-0000-000047030000}"/>
    <cellStyle name="40 % - Akzent1 12 2 4" xfId="47132" xr:uid="{00000000-0005-0000-0000-000047030000}"/>
    <cellStyle name="40 % - Akzent1 12 3" xfId="10062" xr:uid="{00000000-0005-0000-0000-000047030000}"/>
    <cellStyle name="40 % - Akzent1 12 3 2" xfId="23513" xr:uid="{00000000-0005-0000-0000-000047030000}"/>
    <cellStyle name="40 % - Akzent1 12 3 3" xfId="36997" xr:uid="{00000000-0005-0000-0000-000047030000}"/>
    <cellStyle name="40 % - Akzent1 12 3 4" xfId="50488" xr:uid="{00000000-0005-0000-0000-000047030000}"/>
    <cellStyle name="40 % - Akzent1 12 4" xfId="13418" xr:uid="{00000000-0005-0000-0000-000047030000}"/>
    <cellStyle name="40 % - Akzent1 12 4 2" xfId="26869" xr:uid="{00000000-0005-0000-0000-000047030000}"/>
    <cellStyle name="40 % - Akzent1 12 4 3" xfId="40353" xr:uid="{00000000-0005-0000-0000-000047030000}"/>
    <cellStyle name="40 % - Akzent1 12 4 4" xfId="53844" xr:uid="{00000000-0005-0000-0000-000047030000}"/>
    <cellStyle name="40 % - Akzent1 12 5" xfId="16800" xr:uid="{00000000-0005-0000-0000-000047030000}"/>
    <cellStyle name="40 % - Akzent1 12 6" xfId="30284" xr:uid="{00000000-0005-0000-0000-000047030000}"/>
    <cellStyle name="40 % - Akzent1 12 7" xfId="43775" xr:uid="{00000000-0005-0000-0000-000047030000}"/>
    <cellStyle name="40 % - Akzent1 13" xfId="3861" xr:uid="{00000000-0005-0000-0000-000048030000}"/>
    <cellStyle name="40 % - Akzent1 13 2" xfId="7222" xr:uid="{00000000-0005-0000-0000-000048030000}"/>
    <cellStyle name="40 % - Akzent1 13 2 2" xfId="20673" xr:uid="{00000000-0005-0000-0000-000048030000}"/>
    <cellStyle name="40 % - Akzent1 13 2 3" xfId="34157" xr:uid="{00000000-0005-0000-0000-000048030000}"/>
    <cellStyle name="40 % - Akzent1 13 2 4" xfId="47648" xr:uid="{00000000-0005-0000-0000-000048030000}"/>
    <cellStyle name="40 % - Akzent1 13 3" xfId="10578" xr:uid="{00000000-0005-0000-0000-000048030000}"/>
    <cellStyle name="40 % - Akzent1 13 3 2" xfId="24029" xr:uid="{00000000-0005-0000-0000-000048030000}"/>
    <cellStyle name="40 % - Akzent1 13 3 3" xfId="37513" xr:uid="{00000000-0005-0000-0000-000048030000}"/>
    <cellStyle name="40 % - Akzent1 13 3 4" xfId="51004" xr:uid="{00000000-0005-0000-0000-000048030000}"/>
    <cellStyle name="40 % - Akzent1 13 4" xfId="13934" xr:uid="{00000000-0005-0000-0000-000048030000}"/>
    <cellStyle name="40 % - Akzent1 13 4 2" xfId="27385" xr:uid="{00000000-0005-0000-0000-000048030000}"/>
    <cellStyle name="40 % - Akzent1 13 4 3" xfId="40869" xr:uid="{00000000-0005-0000-0000-000048030000}"/>
    <cellStyle name="40 % - Akzent1 13 4 4" xfId="54360" xr:uid="{00000000-0005-0000-0000-000048030000}"/>
    <cellStyle name="40 % - Akzent1 13 5" xfId="17316" xr:uid="{00000000-0005-0000-0000-000048030000}"/>
    <cellStyle name="40 % - Akzent1 13 6" xfId="30800" xr:uid="{00000000-0005-0000-0000-000048030000}"/>
    <cellStyle name="40 % - Akzent1 13 7" xfId="44291" xr:uid="{00000000-0005-0000-0000-000048030000}"/>
    <cellStyle name="40 % - Akzent1 14" xfId="3925" xr:uid="{00000000-0005-0000-0000-000049030000}"/>
    <cellStyle name="40 % - Akzent1 14 2" xfId="7282" xr:uid="{00000000-0005-0000-0000-000049030000}"/>
    <cellStyle name="40 % - Akzent1 14 2 2" xfId="20733" xr:uid="{00000000-0005-0000-0000-000049030000}"/>
    <cellStyle name="40 % - Akzent1 14 2 3" xfId="34217" xr:uid="{00000000-0005-0000-0000-000049030000}"/>
    <cellStyle name="40 % - Akzent1 14 2 4" xfId="47708" xr:uid="{00000000-0005-0000-0000-000049030000}"/>
    <cellStyle name="40 % - Akzent1 14 3" xfId="10638" xr:uid="{00000000-0005-0000-0000-000049030000}"/>
    <cellStyle name="40 % - Akzent1 14 3 2" xfId="24089" xr:uid="{00000000-0005-0000-0000-000049030000}"/>
    <cellStyle name="40 % - Akzent1 14 3 3" xfId="37573" xr:uid="{00000000-0005-0000-0000-000049030000}"/>
    <cellStyle name="40 % - Akzent1 14 3 4" xfId="51064" xr:uid="{00000000-0005-0000-0000-000049030000}"/>
    <cellStyle name="40 % - Akzent1 14 4" xfId="13994" xr:uid="{00000000-0005-0000-0000-000049030000}"/>
    <cellStyle name="40 % - Akzent1 14 4 2" xfId="27445" xr:uid="{00000000-0005-0000-0000-000049030000}"/>
    <cellStyle name="40 % - Akzent1 14 4 3" xfId="40929" xr:uid="{00000000-0005-0000-0000-000049030000}"/>
    <cellStyle name="40 % - Akzent1 14 4 4" xfId="54420" xr:uid="{00000000-0005-0000-0000-000049030000}"/>
    <cellStyle name="40 % - Akzent1 14 5" xfId="17376" xr:uid="{00000000-0005-0000-0000-000049030000}"/>
    <cellStyle name="40 % - Akzent1 14 6" xfId="30860" xr:uid="{00000000-0005-0000-0000-000049030000}"/>
    <cellStyle name="40 % - Akzent1 14 7" xfId="44351" xr:uid="{00000000-0005-0000-0000-000049030000}"/>
    <cellStyle name="40 % - Akzent1 15" xfId="4453" xr:uid="{00000000-0005-0000-0000-000098120000}"/>
    <cellStyle name="40 % - Akzent1 15 2" xfId="17904" xr:uid="{00000000-0005-0000-0000-000098120000}"/>
    <cellStyle name="40 % - Akzent1 15 3" xfId="31388" xr:uid="{00000000-0005-0000-0000-000098120000}"/>
    <cellStyle name="40 % - Akzent1 15 4" xfId="44879" xr:uid="{00000000-0005-0000-0000-000098120000}"/>
    <cellStyle name="40 % - Akzent1 16" xfId="7809" xr:uid="{00000000-0005-0000-0000-0000B41F0000}"/>
    <cellStyle name="40 % - Akzent1 16 2" xfId="21260" xr:uid="{00000000-0005-0000-0000-0000B41F0000}"/>
    <cellStyle name="40 % - Akzent1 16 3" xfId="34744" xr:uid="{00000000-0005-0000-0000-0000B41F0000}"/>
    <cellStyle name="40 % - Akzent1 16 4" xfId="48235" xr:uid="{00000000-0005-0000-0000-0000B41F0000}"/>
    <cellStyle name="40 % - Akzent1 17" xfId="11165" xr:uid="{00000000-0005-0000-0000-0000D02C0000}"/>
    <cellStyle name="40 % - Akzent1 17 2" xfId="24616" xr:uid="{00000000-0005-0000-0000-0000D02C0000}"/>
    <cellStyle name="40 % - Akzent1 17 3" xfId="38100" xr:uid="{00000000-0005-0000-0000-0000D02C0000}"/>
    <cellStyle name="40 % - Akzent1 17 4" xfId="51591" xr:uid="{00000000-0005-0000-0000-0000D02C0000}"/>
    <cellStyle name="40 % - Akzent1 18" xfId="14512" xr:uid="{00000000-0005-0000-0000-000048430000}"/>
    <cellStyle name="40 % - Akzent1 19" xfId="27996" xr:uid="{00000000-0005-0000-0000-0000E3770000}"/>
    <cellStyle name="40 % - Akzent1 2" xfId="575" xr:uid="{00000000-0005-0000-0000-00004B000000}"/>
    <cellStyle name="40 % - Akzent1 2 10" xfId="4512" xr:uid="{00000000-0005-0000-0000-00004A030000}"/>
    <cellStyle name="40 % - Akzent1 2 10 2" xfId="17963" xr:uid="{00000000-0005-0000-0000-00004A030000}"/>
    <cellStyle name="40 % - Akzent1 2 10 3" xfId="31447" xr:uid="{00000000-0005-0000-0000-00004A030000}"/>
    <cellStyle name="40 % - Akzent1 2 10 4" xfId="44938" xr:uid="{00000000-0005-0000-0000-00004A030000}"/>
    <cellStyle name="40 % - Akzent1 2 11" xfId="7868" xr:uid="{00000000-0005-0000-0000-00004A030000}"/>
    <cellStyle name="40 % - Akzent1 2 11 2" xfId="21319" xr:uid="{00000000-0005-0000-0000-00004A030000}"/>
    <cellStyle name="40 % - Akzent1 2 11 3" xfId="34803" xr:uid="{00000000-0005-0000-0000-00004A030000}"/>
    <cellStyle name="40 % - Akzent1 2 11 4" xfId="48294" xr:uid="{00000000-0005-0000-0000-00004A030000}"/>
    <cellStyle name="40 % - Akzent1 2 12" xfId="11224" xr:uid="{00000000-0005-0000-0000-00004A030000}"/>
    <cellStyle name="40 % - Akzent1 2 12 2" xfId="24675" xr:uid="{00000000-0005-0000-0000-00004A030000}"/>
    <cellStyle name="40 % - Akzent1 2 12 3" xfId="38159" xr:uid="{00000000-0005-0000-0000-00004A030000}"/>
    <cellStyle name="40 % - Akzent1 2 12 4" xfId="51650" xr:uid="{00000000-0005-0000-0000-00004A030000}"/>
    <cellStyle name="40 % - Akzent1 2 13" xfId="14605" xr:uid="{00000000-0005-0000-0000-00004A030000}"/>
    <cellStyle name="40 % - Akzent1 2 14" xfId="28084" xr:uid="{00000000-0005-0000-0000-00004A030000}"/>
    <cellStyle name="40 % - Akzent1 2 15" xfId="41562" xr:uid="{00000000-0005-0000-0000-00004A030000}"/>
    <cellStyle name="40 % - Akzent1 2 2" xfId="707" xr:uid="{00000000-0005-0000-0000-00004C000000}"/>
    <cellStyle name="40 % - Akzent1 2 2 10" xfId="14707" xr:uid="{00000000-0005-0000-0000-00004B030000}"/>
    <cellStyle name="40 % - Akzent1 2 2 11" xfId="28190" xr:uid="{00000000-0005-0000-0000-00004B030000}"/>
    <cellStyle name="40 % - Akzent1 2 2 12" xfId="41681" xr:uid="{00000000-0005-0000-0000-00004B030000}"/>
    <cellStyle name="40 % - Akzent1 2 2 13" xfId="1237" xr:uid="{00000000-0005-0000-0000-00004B030000}"/>
    <cellStyle name="40 % - Akzent1 2 2 2" xfId="1473" xr:uid="{00000000-0005-0000-0000-00004C030000}"/>
    <cellStyle name="40 % - Akzent1 2 2 2 10" xfId="28440" xr:uid="{00000000-0005-0000-0000-00004C030000}"/>
    <cellStyle name="40 % - Akzent1 2 2 2 11" xfId="41931" xr:uid="{00000000-0005-0000-0000-00004C030000}"/>
    <cellStyle name="40 % - Akzent1 2 2 2 2" xfId="2048" xr:uid="{00000000-0005-0000-0000-00004D030000}"/>
    <cellStyle name="40 % - Akzent1 2 2 2 2 2" xfId="3189" xr:uid="{00000000-0005-0000-0000-00004E030000}"/>
    <cellStyle name="40 % - Akzent1 2 2 2 2 2 2" xfId="6550" xr:uid="{00000000-0005-0000-0000-00004E030000}"/>
    <cellStyle name="40 % - Akzent1 2 2 2 2 2 2 2" xfId="20001" xr:uid="{00000000-0005-0000-0000-00004E030000}"/>
    <cellStyle name="40 % - Akzent1 2 2 2 2 2 2 3" xfId="33485" xr:uid="{00000000-0005-0000-0000-00004E030000}"/>
    <cellStyle name="40 % - Akzent1 2 2 2 2 2 2 4" xfId="46976" xr:uid="{00000000-0005-0000-0000-00004E030000}"/>
    <cellStyle name="40 % - Akzent1 2 2 2 2 2 3" xfId="9906" xr:uid="{00000000-0005-0000-0000-00004E030000}"/>
    <cellStyle name="40 % - Akzent1 2 2 2 2 2 3 2" xfId="23357" xr:uid="{00000000-0005-0000-0000-00004E030000}"/>
    <cellStyle name="40 % - Akzent1 2 2 2 2 2 3 3" xfId="36841" xr:uid="{00000000-0005-0000-0000-00004E030000}"/>
    <cellStyle name="40 % - Akzent1 2 2 2 2 2 3 4" xfId="50332" xr:uid="{00000000-0005-0000-0000-00004E030000}"/>
    <cellStyle name="40 % - Akzent1 2 2 2 2 2 4" xfId="13262" xr:uid="{00000000-0005-0000-0000-00004E030000}"/>
    <cellStyle name="40 % - Akzent1 2 2 2 2 2 4 2" xfId="26713" xr:uid="{00000000-0005-0000-0000-00004E030000}"/>
    <cellStyle name="40 % - Akzent1 2 2 2 2 2 4 3" xfId="40197" xr:uid="{00000000-0005-0000-0000-00004E030000}"/>
    <cellStyle name="40 % - Akzent1 2 2 2 2 2 4 4" xfId="53688" xr:uid="{00000000-0005-0000-0000-00004E030000}"/>
    <cellStyle name="40 % - Akzent1 2 2 2 2 2 5" xfId="16644" xr:uid="{00000000-0005-0000-0000-00004E030000}"/>
    <cellStyle name="40 % - Akzent1 2 2 2 2 2 6" xfId="30128" xr:uid="{00000000-0005-0000-0000-00004E030000}"/>
    <cellStyle name="40 % - Akzent1 2 2 2 2 2 7" xfId="43619" xr:uid="{00000000-0005-0000-0000-00004E030000}"/>
    <cellStyle name="40 % - Akzent1 2 2 2 2 3" xfId="5423" xr:uid="{00000000-0005-0000-0000-00004D030000}"/>
    <cellStyle name="40 % - Akzent1 2 2 2 2 3 2" xfId="18874" xr:uid="{00000000-0005-0000-0000-00004D030000}"/>
    <cellStyle name="40 % - Akzent1 2 2 2 2 3 3" xfId="32358" xr:uid="{00000000-0005-0000-0000-00004D030000}"/>
    <cellStyle name="40 % - Akzent1 2 2 2 2 3 4" xfId="45849" xr:uid="{00000000-0005-0000-0000-00004D030000}"/>
    <cellStyle name="40 % - Akzent1 2 2 2 2 4" xfId="8779" xr:uid="{00000000-0005-0000-0000-00004D030000}"/>
    <cellStyle name="40 % - Akzent1 2 2 2 2 4 2" xfId="22230" xr:uid="{00000000-0005-0000-0000-00004D030000}"/>
    <cellStyle name="40 % - Akzent1 2 2 2 2 4 3" xfId="35714" xr:uid="{00000000-0005-0000-0000-00004D030000}"/>
    <cellStyle name="40 % - Akzent1 2 2 2 2 4 4" xfId="49205" xr:uid="{00000000-0005-0000-0000-00004D030000}"/>
    <cellStyle name="40 % - Akzent1 2 2 2 2 5" xfId="12135" xr:uid="{00000000-0005-0000-0000-00004D030000}"/>
    <cellStyle name="40 % - Akzent1 2 2 2 2 5 2" xfId="25586" xr:uid="{00000000-0005-0000-0000-00004D030000}"/>
    <cellStyle name="40 % - Akzent1 2 2 2 2 5 3" xfId="39070" xr:uid="{00000000-0005-0000-0000-00004D030000}"/>
    <cellStyle name="40 % - Akzent1 2 2 2 2 5 4" xfId="52561" xr:uid="{00000000-0005-0000-0000-00004D030000}"/>
    <cellStyle name="40 % - Akzent1 2 2 2 2 6" xfId="15517" xr:uid="{00000000-0005-0000-0000-00004D030000}"/>
    <cellStyle name="40 % - Akzent1 2 2 2 2 7" xfId="29001" xr:uid="{00000000-0005-0000-0000-00004D030000}"/>
    <cellStyle name="40 % - Akzent1 2 2 2 2 8" xfId="42492" xr:uid="{00000000-0005-0000-0000-00004D030000}"/>
    <cellStyle name="40 % - Akzent1 2 2 2 3" xfId="2629" xr:uid="{00000000-0005-0000-0000-00004F030000}"/>
    <cellStyle name="40 % - Akzent1 2 2 2 3 2" xfId="5990" xr:uid="{00000000-0005-0000-0000-00004F030000}"/>
    <cellStyle name="40 % - Akzent1 2 2 2 3 2 2" xfId="19441" xr:uid="{00000000-0005-0000-0000-00004F030000}"/>
    <cellStyle name="40 % - Akzent1 2 2 2 3 2 3" xfId="32925" xr:uid="{00000000-0005-0000-0000-00004F030000}"/>
    <cellStyle name="40 % - Akzent1 2 2 2 3 2 4" xfId="46416" xr:uid="{00000000-0005-0000-0000-00004F030000}"/>
    <cellStyle name="40 % - Akzent1 2 2 2 3 3" xfId="9346" xr:uid="{00000000-0005-0000-0000-00004F030000}"/>
    <cellStyle name="40 % - Akzent1 2 2 2 3 3 2" xfId="22797" xr:uid="{00000000-0005-0000-0000-00004F030000}"/>
    <cellStyle name="40 % - Akzent1 2 2 2 3 3 3" xfId="36281" xr:uid="{00000000-0005-0000-0000-00004F030000}"/>
    <cellStyle name="40 % - Akzent1 2 2 2 3 3 4" xfId="49772" xr:uid="{00000000-0005-0000-0000-00004F030000}"/>
    <cellStyle name="40 % - Akzent1 2 2 2 3 4" xfId="12702" xr:uid="{00000000-0005-0000-0000-00004F030000}"/>
    <cellStyle name="40 % - Akzent1 2 2 2 3 4 2" xfId="26153" xr:uid="{00000000-0005-0000-0000-00004F030000}"/>
    <cellStyle name="40 % - Akzent1 2 2 2 3 4 3" xfId="39637" xr:uid="{00000000-0005-0000-0000-00004F030000}"/>
    <cellStyle name="40 % - Akzent1 2 2 2 3 4 4" xfId="53128" xr:uid="{00000000-0005-0000-0000-00004F030000}"/>
    <cellStyle name="40 % - Akzent1 2 2 2 3 5" xfId="16084" xr:uid="{00000000-0005-0000-0000-00004F030000}"/>
    <cellStyle name="40 % - Akzent1 2 2 2 3 6" xfId="29568" xr:uid="{00000000-0005-0000-0000-00004F030000}"/>
    <cellStyle name="40 % - Akzent1 2 2 2 3 7" xfId="43059" xr:uid="{00000000-0005-0000-0000-00004F030000}"/>
    <cellStyle name="40 % - Akzent1 2 2 2 4" xfId="3734" xr:uid="{00000000-0005-0000-0000-000050030000}"/>
    <cellStyle name="40 % - Akzent1 2 2 2 4 2" xfId="7095" xr:uid="{00000000-0005-0000-0000-000050030000}"/>
    <cellStyle name="40 % - Akzent1 2 2 2 4 2 2" xfId="20546" xr:uid="{00000000-0005-0000-0000-000050030000}"/>
    <cellStyle name="40 % - Akzent1 2 2 2 4 2 3" xfId="34030" xr:uid="{00000000-0005-0000-0000-000050030000}"/>
    <cellStyle name="40 % - Akzent1 2 2 2 4 2 4" xfId="47521" xr:uid="{00000000-0005-0000-0000-000050030000}"/>
    <cellStyle name="40 % - Akzent1 2 2 2 4 3" xfId="10451" xr:uid="{00000000-0005-0000-0000-000050030000}"/>
    <cellStyle name="40 % - Akzent1 2 2 2 4 3 2" xfId="23902" xr:uid="{00000000-0005-0000-0000-000050030000}"/>
    <cellStyle name="40 % - Akzent1 2 2 2 4 3 3" xfId="37386" xr:uid="{00000000-0005-0000-0000-000050030000}"/>
    <cellStyle name="40 % - Akzent1 2 2 2 4 3 4" xfId="50877" xr:uid="{00000000-0005-0000-0000-000050030000}"/>
    <cellStyle name="40 % - Akzent1 2 2 2 4 4" xfId="13807" xr:uid="{00000000-0005-0000-0000-000050030000}"/>
    <cellStyle name="40 % - Akzent1 2 2 2 4 4 2" xfId="27258" xr:uid="{00000000-0005-0000-0000-000050030000}"/>
    <cellStyle name="40 % - Akzent1 2 2 2 4 4 3" xfId="40742" xr:uid="{00000000-0005-0000-0000-000050030000}"/>
    <cellStyle name="40 % - Akzent1 2 2 2 4 4 4" xfId="54233" xr:uid="{00000000-0005-0000-0000-000050030000}"/>
    <cellStyle name="40 % - Akzent1 2 2 2 4 5" xfId="17189" xr:uid="{00000000-0005-0000-0000-000050030000}"/>
    <cellStyle name="40 % - Akzent1 2 2 2 4 6" xfId="30673" xr:uid="{00000000-0005-0000-0000-000050030000}"/>
    <cellStyle name="40 % - Akzent1 2 2 2 4 7" xfId="44164" xr:uid="{00000000-0005-0000-0000-000050030000}"/>
    <cellStyle name="40 % - Akzent1 2 2 2 5" xfId="4314" xr:uid="{00000000-0005-0000-0000-000051030000}"/>
    <cellStyle name="40 % - Akzent1 2 2 2 5 2" xfId="7671" xr:uid="{00000000-0005-0000-0000-000051030000}"/>
    <cellStyle name="40 % - Akzent1 2 2 2 5 2 2" xfId="21122" xr:uid="{00000000-0005-0000-0000-000051030000}"/>
    <cellStyle name="40 % - Akzent1 2 2 2 5 2 3" xfId="34606" xr:uid="{00000000-0005-0000-0000-000051030000}"/>
    <cellStyle name="40 % - Akzent1 2 2 2 5 2 4" xfId="48097" xr:uid="{00000000-0005-0000-0000-000051030000}"/>
    <cellStyle name="40 % - Akzent1 2 2 2 5 3" xfId="11027" xr:uid="{00000000-0005-0000-0000-000051030000}"/>
    <cellStyle name="40 % - Akzent1 2 2 2 5 3 2" xfId="24478" xr:uid="{00000000-0005-0000-0000-000051030000}"/>
    <cellStyle name="40 % - Akzent1 2 2 2 5 3 3" xfId="37962" xr:uid="{00000000-0005-0000-0000-000051030000}"/>
    <cellStyle name="40 % - Akzent1 2 2 2 5 3 4" xfId="51453" xr:uid="{00000000-0005-0000-0000-000051030000}"/>
    <cellStyle name="40 % - Akzent1 2 2 2 5 4" xfId="14383" xr:uid="{00000000-0005-0000-0000-000051030000}"/>
    <cellStyle name="40 % - Akzent1 2 2 2 5 4 2" xfId="27834" xr:uid="{00000000-0005-0000-0000-000051030000}"/>
    <cellStyle name="40 % - Akzent1 2 2 2 5 4 3" xfId="41318" xr:uid="{00000000-0005-0000-0000-000051030000}"/>
    <cellStyle name="40 % - Akzent1 2 2 2 5 4 4" xfId="54809" xr:uid="{00000000-0005-0000-0000-000051030000}"/>
    <cellStyle name="40 % - Akzent1 2 2 2 5 5" xfId="17765" xr:uid="{00000000-0005-0000-0000-000051030000}"/>
    <cellStyle name="40 % - Akzent1 2 2 2 5 6" xfId="31249" xr:uid="{00000000-0005-0000-0000-000051030000}"/>
    <cellStyle name="40 % - Akzent1 2 2 2 5 7" xfId="44740" xr:uid="{00000000-0005-0000-0000-000051030000}"/>
    <cellStyle name="40 % - Akzent1 2 2 2 6" xfId="4864" xr:uid="{00000000-0005-0000-0000-00004C030000}"/>
    <cellStyle name="40 % - Akzent1 2 2 2 6 2" xfId="18315" xr:uid="{00000000-0005-0000-0000-00004C030000}"/>
    <cellStyle name="40 % - Akzent1 2 2 2 6 3" xfId="31799" xr:uid="{00000000-0005-0000-0000-00004C030000}"/>
    <cellStyle name="40 % - Akzent1 2 2 2 6 4" xfId="45290" xr:uid="{00000000-0005-0000-0000-00004C030000}"/>
    <cellStyle name="40 % - Akzent1 2 2 2 7" xfId="8220" xr:uid="{00000000-0005-0000-0000-00004C030000}"/>
    <cellStyle name="40 % - Akzent1 2 2 2 7 2" xfId="21671" xr:uid="{00000000-0005-0000-0000-00004C030000}"/>
    <cellStyle name="40 % - Akzent1 2 2 2 7 3" xfId="35155" xr:uid="{00000000-0005-0000-0000-00004C030000}"/>
    <cellStyle name="40 % - Akzent1 2 2 2 7 4" xfId="48646" xr:uid="{00000000-0005-0000-0000-00004C030000}"/>
    <cellStyle name="40 % - Akzent1 2 2 2 8" xfId="11576" xr:uid="{00000000-0005-0000-0000-00004C030000}"/>
    <cellStyle name="40 % - Akzent1 2 2 2 8 2" xfId="25027" xr:uid="{00000000-0005-0000-0000-00004C030000}"/>
    <cellStyle name="40 % - Akzent1 2 2 2 8 3" xfId="38511" xr:uid="{00000000-0005-0000-0000-00004C030000}"/>
    <cellStyle name="40 % - Akzent1 2 2 2 8 4" xfId="52002" xr:uid="{00000000-0005-0000-0000-00004C030000}"/>
    <cellStyle name="40 % - Akzent1 2 2 2 9" xfId="14957" xr:uid="{00000000-0005-0000-0000-00004C030000}"/>
    <cellStyle name="40 % - Akzent1 2 2 3" xfId="1799" xr:uid="{00000000-0005-0000-0000-000052030000}"/>
    <cellStyle name="40 % - Akzent1 2 2 3 2" xfId="2939" xr:uid="{00000000-0005-0000-0000-000053030000}"/>
    <cellStyle name="40 % - Akzent1 2 2 3 2 2" xfId="6300" xr:uid="{00000000-0005-0000-0000-000053030000}"/>
    <cellStyle name="40 % - Akzent1 2 2 3 2 2 2" xfId="19751" xr:uid="{00000000-0005-0000-0000-000053030000}"/>
    <cellStyle name="40 % - Akzent1 2 2 3 2 2 3" xfId="33235" xr:uid="{00000000-0005-0000-0000-000053030000}"/>
    <cellStyle name="40 % - Akzent1 2 2 3 2 2 4" xfId="46726" xr:uid="{00000000-0005-0000-0000-000053030000}"/>
    <cellStyle name="40 % - Akzent1 2 2 3 2 3" xfId="9656" xr:uid="{00000000-0005-0000-0000-000053030000}"/>
    <cellStyle name="40 % - Akzent1 2 2 3 2 3 2" xfId="23107" xr:uid="{00000000-0005-0000-0000-000053030000}"/>
    <cellStyle name="40 % - Akzent1 2 2 3 2 3 3" xfId="36591" xr:uid="{00000000-0005-0000-0000-000053030000}"/>
    <cellStyle name="40 % - Akzent1 2 2 3 2 3 4" xfId="50082" xr:uid="{00000000-0005-0000-0000-000053030000}"/>
    <cellStyle name="40 % - Akzent1 2 2 3 2 4" xfId="13012" xr:uid="{00000000-0005-0000-0000-000053030000}"/>
    <cellStyle name="40 % - Akzent1 2 2 3 2 4 2" xfId="26463" xr:uid="{00000000-0005-0000-0000-000053030000}"/>
    <cellStyle name="40 % - Akzent1 2 2 3 2 4 3" xfId="39947" xr:uid="{00000000-0005-0000-0000-000053030000}"/>
    <cellStyle name="40 % - Akzent1 2 2 3 2 4 4" xfId="53438" xr:uid="{00000000-0005-0000-0000-000053030000}"/>
    <cellStyle name="40 % - Akzent1 2 2 3 2 5" xfId="16394" xr:uid="{00000000-0005-0000-0000-000053030000}"/>
    <cellStyle name="40 % - Akzent1 2 2 3 2 6" xfId="29878" xr:uid="{00000000-0005-0000-0000-000053030000}"/>
    <cellStyle name="40 % - Akzent1 2 2 3 2 7" xfId="43369" xr:uid="{00000000-0005-0000-0000-000053030000}"/>
    <cellStyle name="40 % - Akzent1 2 2 3 3" xfId="5173" xr:uid="{00000000-0005-0000-0000-000052030000}"/>
    <cellStyle name="40 % - Akzent1 2 2 3 3 2" xfId="18624" xr:uid="{00000000-0005-0000-0000-000052030000}"/>
    <cellStyle name="40 % - Akzent1 2 2 3 3 3" xfId="32108" xr:uid="{00000000-0005-0000-0000-000052030000}"/>
    <cellStyle name="40 % - Akzent1 2 2 3 3 4" xfId="45599" xr:uid="{00000000-0005-0000-0000-000052030000}"/>
    <cellStyle name="40 % - Akzent1 2 2 3 4" xfId="8529" xr:uid="{00000000-0005-0000-0000-000052030000}"/>
    <cellStyle name="40 % - Akzent1 2 2 3 4 2" xfId="21980" xr:uid="{00000000-0005-0000-0000-000052030000}"/>
    <cellStyle name="40 % - Akzent1 2 2 3 4 3" xfId="35464" xr:uid="{00000000-0005-0000-0000-000052030000}"/>
    <cellStyle name="40 % - Akzent1 2 2 3 4 4" xfId="48955" xr:uid="{00000000-0005-0000-0000-000052030000}"/>
    <cellStyle name="40 % - Akzent1 2 2 3 5" xfId="11885" xr:uid="{00000000-0005-0000-0000-000052030000}"/>
    <cellStyle name="40 % - Akzent1 2 2 3 5 2" xfId="25336" xr:uid="{00000000-0005-0000-0000-000052030000}"/>
    <cellStyle name="40 % - Akzent1 2 2 3 5 3" xfId="38820" xr:uid="{00000000-0005-0000-0000-000052030000}"/>
    <cellStyle name="40 % - Akzent1 2 2 3 5 4" xfId="52311" xr:uid="{00000000-0005-0000-0000-000052030000}"/>
    <cellStyle name="40 % - Akzent1 2 2 3 6" xfId="15267" xr:uid="{00000000-0005-0000-0000-000052030000}"/>
    <cellStyle name="40 % - Akzent1 2 2 3 7" xfId="28751" xr:uid="{00000000-0005-0000-0000-000052030000}"/>
    <cellStyle name="40 % - Akzent1 2 2 3 8" xfId="42242" xr:uid="{00000000-0005-0000-0000-000052030000}"/>
    <cellStyle name="40 % - Akzent1 2 2 4" xfId="2378" xr:uid="{00000000-0005-0000-0000-000054030000}"/>
    <cellStyle name="40 % - Akzent1 2 2 4 2" xfId="5740" xr:uid="{00000000-0005-0000-0000-000054030000}"/>
    <cellStyle name="40 % - Akzent1 2 2 4 2 2" xfId="19191" xr:uid="{00000000-0005-0000-0000-000054030000}"/>
    <cellStyle name="40 % - Akzent1 2 2 4 2 3" xfId="32675" xr:uid="{00000000-0005-0000-0000-000054030000}"/>
    <cellStyle name="40 % - Akzent1 2 2 4 2 4" xfId="46166" xr:uid="{00000000-0005-0000-0000-000054030000}"/>
    <cellStyle name="40 % - Akzent1 2 2 4 3" xfId="9096" xr:uid="{00000000-0005-0000-0000-000054030000}"/>
    <cellStyle name="40 % - Akzent1 2 2 4 3 2" xfId="22547" xr:uid="{00000000-0005-0000-0000-000054030000}"/>
    <cellStyle name="40 % - Akzent1 2 2 4 3 3" xfId="36031" xr:uid="{00000000-0005-0000-0000-000054030000}"/>
    <cellStyle name="40 % - Akzent1 2 2 4 3 4" xfId="49522" xr:uid="{00000000-0005-0000-0000-000054030000}"/>
    <cellStyle name="40 % - Akzent1 2 2 4 4" xfId="12452" xr:uid="{00000000-0005-0000-0000-000054030000}"/>
    <cellStyle name="40 % - Akzent1 2 2 4 4 2" xfId="25903" xr:uid="{00000000-0005-0000-0000-000054030000}"/>
    <cellStyle name="40 % - Akzent1 2 2 4 4 3" xfId="39387" xr:uid="{00000000-0005-0000-0000-000054030000}"/>
    <cellStyle name="40 % - Akzent1 2 2 4 4 4" xfId="52878" xr:uid="{00000000-0005-0000-0000-000054030000}"/>
    <cellStyle name="40 % - Akzent1 2 2 4 5" xfId="15834" xr:uid="{00000000-0005-0000-0000-000054030000}"/>
    <cellStyle name="40 % - Akzent1 2 2 4 6" xfId="29318" xr:uid="{00000000-0005-0000-0000-000054030000}"/>
    <cellStyle name="40 % - Akzent1 2 2 4 7" xfId="42809" xr:uid="{00000000-0005-0000-0000-000054030000}"/>
    <cellStyle name="40 % - Akzent1 2 2 5" xfId="3484" xr:uid="{00000000-0005-0000-0000-000055030000}"/>
    <cellStyle name="40 % - Akzent1 2 2 5 2" xfId="6845" xr:uid="{00000000-0005-0000-0000-000055030000}"/>
    <cellStyle name="40 % - Akzent1 2 2 5 2 2" xfId="20296" xr:uid="{00000000-0005-0000-0000-000055030000}"/>
    <cellStyle name="40 % - Akzent1 2 2 5 2 3" xfId="33780" xr:uid="{00000000-0005-0000-0000-000055030000}"/>
    <cellStyle name="40 % - Akzent1 2 2 5 2 4" xfId="47271" xr:uid="{00000000-0005-0000-0000-000055030000}"/>
    <cellStyle name="40 % - Akzent1 2 2 5 3" xfId="10201" xr:uid="{00000000-0005-0000-0000-000055030000}"/>
    <cellStyle name="40 % - Akzent1 2 2 5 3 2" xfId="23652" xr:uid="{00000000-0005-0000-0000-000055030000}"/>
    <cellStyle name="40 % - Akzent1 2 2 5 3 3" xfId="37136" xr:uid="{00000000-0005-0000-0000-000055030000}"/>
    <cellStyle name="40 % - Akzent1 2 2 5 3 4" xfId="50627" xr:uid="{00000000-0005-0000-0000-000055030000}"/>
    <cellStyle name="40 % - Akzent1 2 2 5 4" xfId="13557" xr:uid="{00000000-0005-0000-0000-000055030000}"/>
    <cellStyle name="40 % - Akzent1 2 2 5 4 2" xfId="27008" xr:uid="{00000000-0005-0000-0000-000055030000}"/>
    <cellStyle name="40 % - Akzent1 2 2 5 4 3" xfId="40492" xr:uid="{00000000-0005-0000-0000-000055030000}"/>
    <cellStyle name="40 % - Akzent1 2 2 5 4 4" xfId="53983" xr:uid="{00000000-0005-0000-0000-000055030000}"/>
    <cellStyle name="40 % - Akzent1 2 2 5 5" xfId="16939" xr:uid="{00000000-0005-0000-0000-000055030000}"/>
    <cellStyle name="40 % - Akzent1 2 2 5 6" xfId="30423" xr:uid="{00000000-0005-0000-0000-000055030000}"/>
    <cellStyle name="40 % - Akzent1 2 2 5 7" xfId="43914" xr:uid="{00000000-0005-0000-0000-000055030000}"/>
    <cellStyle name="40 % - Akzent1 2 2 6" xfId="4064" xr:uid="{00000000-0005-0000-0000-000056030000}"/>
    <cellStyle name="40 % - Akzent1 2 2 6 2" xfId="7421" xr:uid="{00000000-0005-0000-0000-000056030000}"/>
    <cellStyle name="40 % - Akzent1 2 2 6 2 2" xfId="20872" xr:uid="{00000000-0005-0000-0000-000056030000}"/>
    <cellStyle name="40 % - Akzent1 2 2 6 2 3" xfId="34356" xr:uid="{00000000-0005-0000-0000-000056030000}"/>
    <cellStyle name="40 % - Akzent1 2 2 6 2 4" xfId="47847" xr:uid="{00000000-0005-0000-0000-000056030000}"/>
    <cellStyle name="40 % - Akzent1 2 2 6 3" xfId="10777" xr:uid="{00000000-0005-0000-0000-000056030000}"/>
    <cellStyle name="40 % - Akzent1 2 2 6 3 2" xfId="24228" xr:uid="{00000000-0005-0000-0000-000056030000}"/>
    <cellStyle name="40 % - Akzent1 2 2 6 3 3" xfId="37712" xr:uid="{00000000-0005-0000-0000-000056030000}"/>
    <cellStyle name="40 % - Akzent1 2 2 6 3 4" xfId="51203" xr:uid="{00000000-0005-0000-0000-000056030000}"/>
    <cellStyle name="40 % - Akzent1 2 2 6 4" xfId="14133" xr:uid="{00000000-0005-0000-0000-000056030000}"/>
    <cellStyle name="40 % - Akzent1 2 2 6 4 2" xfId="27584" xr:uid="{00000000-0005-0000-0000-000056030000}"/>
    <cellStyle name="40 % - Akzent1 2 2 6 4 3" xfId="41068" xr:uid="{00000000-0005-0000-0000-000056030000}"/>
    <cellStyle name="40 % - Akzent1 2 2 6 4 4" xfId="54559" xr:uid="{00000000-0005-0000-0000-000056030000}"/>
    <cellStyle name="40 % - Akzent1 2 2 6 5" xfId="17515" xr:uid="{00000000-0005-0000-0000-000056030000}"/>
    <cellStyle name="40 % - Akzent1 2 2 6 6" xfId="30999" xr:uid="{00000000-0005-0000-0000-000056030000}"/>
    <cellStyle name="40 % - Akzent1 2 2 6 7" xfId="44490" xr:uid="{00000000-0005-0000-0000-000056030000}"/>
    <cellStyle name="40 % - Akzent1 2 2 7" xfId="4614" xr:uid="{00000000-0005-0000-0000-00004B030000}"/>
    <cellStyle name="40 % - Akzent1 2 2 7 2" xfId="18065" xr:uid="{00000000-0005-0000-0000-00004B030000}"/>
    <cellStyle name="40 % - Akzent1 2 2 7 3" xfId="31549" xr:uid="{00000000-0005-0000-0000-00004B030000}"/>
    <cellStyle name="40 % - Akzent1 2 2 7 4" xfId="45040" xr:uid="{00000000-0005-0000-0000-00004B030000}"/>
    <cellStyle name="40 % - Akzent1 2 2 8" xfId="7970" xr:uid="{00000000-0005-0000-0000-00004B030000}"/>
    <cellStyle name="40 % - Akzent1 2 2 8 2" xfId="21421" xr:uid="{00000000-0005-0000-0000-00004B030000}"/>
    <cellStyle name="40 % - Akzent1 2 2 8 3" xfId="34905" xr:uid="{00000000-0005-0000-0000-00004B030000}"/>
    <cellStyle name="40 % - Akzent1 2 2 8 4" xfId="48396" xr:uid="{00000000-0005-0000-0000-00004B030000}"/>
    <cellStyle name="40 % - Akzent1 2 2 9" xfId="11326" xr:uid="{00000000-0005-0000-0000-00004B030000}"/>
    <cellStyle name="40 % - Akzent1 2 2 9 2" xfId="24777" xr:uid="{00000000-0005-0000-0000-00004B030000}"/>
    <cellStyle name="40 % - Akzent1 2 2 9 3" xfId="38261" xr:uid="{00000000-0005-0000-0000-00004B030000}"/>
    <cellStyle name="40 % - Akzent1 2 2 9 4" xfId="51752" xr:uid="{00000000-0005-0000-0000-00004B030000}"/>
    <cellStyle name="40 % - Akzent1 2 3" xfId="1317" xr:uid="{00000000-0005-0000-0000-000057030000}"/>
    <cellStyle name="40 % - Akzent1 2 3 10" xfId="14793" xr:uid="{00000000-0005-0000-0000-000057030000}"/>
    <cellStyle name="40 % - Akzent1 2 3 11" xfId="28276" xr:uid="{00000000-0005-0000-0000-000057030000}"/>
    <cellStyle name="40 % - Akzent1 2 3 12" xfId="41767" xr:uid="{00000000-0005-0000-0000-000057030000}"/>
    <cellStyle name="40 % - Akzent1 2 3 2" xfId="1557" xr:uid="{00000000-0005-0000-0000-000058030000}"/>
    <cellStyle name="40 % - Akzent1 2 3 2 10" xfId="28526" xr:uid="{00000000-0005-0000-0000-000058030000}"/>
    <cellStyle name="40 % - Akzent1 2 3 2 11" xfId="42017" xr:uid="{00000000-0005-0000-0000-000058030000}"/>
    <cellStyle name="40 % - Akzent1 2 3 2 2" xfId="2134" xr:uid="{00000000-0005-0000-0000-000059030000}"/>
    <cellStyle name="40 % - Akzent1 2 3 2 2 2" xfId="3275" xr:uid="{00000000-0005-0000-0000-00005A030000}"/>
    <cellStyle name="40 % - Akzent1 2 3 2 2 2 2" xfId="6636" xr:uid="{00000000-0005-0000-0000-00005A030000}"/>
    <cellStyle name="40 % - Akzent1 2 3 2 2 2 2 2" xfId="20087" xr:uid="{00000000-0005-0000-0000-00005A030000}"/>
    <cellStyle name="40 % - Akzent1 2 3 2 2 2 2 3" xfId="33571" xr:uid="{00000000-0005-0000-0000-00005A030000}"/>
    <cellStyle name="40 % - Akzent1 2 3 2 2 2 2 4" xfId="47062" xr:uid="{00000000-0005-0000-0000-00005A030000}"/>
    <cellStyle name="40 % - Akzent1 2 3 2 2 2 3" xfId="9992" xr:uid="{00000000-0005-0000-0000-00005A030000}"/>
    <cellStyle name="40 % - Akzent1 2 3 2 2 2 3 2" xfId="23443" xr:uid="{00000000-0005-0000-0000-00005A030000}"/>
    <cellStyle name="40 % - Akzent1 2 3 2 2 2 3 3" xfId="36927" xr:uid="{00000000-0005-0000-0000-00005A030000}"/>
    <cellStyle name="40 % - Akzent1 2 3 2 2 2 3 4" xfId="50418" xr:uid="{00000000-0005-0000-0000-00005A030000}"/>
    <cellStyle name="40 % - Akzent1 2 3 2 2 2 4" xfId="13348" xr:uid="{00000000-0005-0000-0000-00005A030000}"/>
    <cellStyle name="40 % - Akzent1 2 3 2 2 2 4 2" xfId="26799" xr:uid="{00000000-0005-0000-0000-00005A030000}"/>
    <cellStyle name="40 % - Akzent1 2 3 2 2 2 4 3" xfId="40283" xr:uid="{00000000-0005-0000-0000-00005A030000}"/>
    <cellStyle name="40 % - Akzent1 2 3 2 2 2 4 4" xfId="53774" xr:uid="{00000000-0005-0000-0000-00005A030000}"/>
    <cellStyle name="40 % - Akzent1 2 3 2 2 2 5" xfId="16730" xr:uid="{00000000-0005-0000-0000-00005A030000}"/>
    <cellStyle name="40 % - Akzent1 2 3 2 2 2 6" xfId="30214" xr:uid="{00000000-0005-0000-0000-00005A030000}"/>
    <cellStyle name="40 % - Akzent1 2 3 2 2 2 7" xfId="43705" xr:uid="{00000000-0005-0000-0000-00005A030000}"/>
    <cellStyle name="40 % - Akzent1 2 3 2 2 3" xfId="5509" xr:uid="{00000000-0005-0000-0000-000059030000}"/>
    <cellStyle name="40 % - Akzent1 2 3 2 2 3 2" xfId="18960" xr:uid="{00000000-0005-0000-0000-000059030000}"/>
    <cellStyle name="40 % - Akzent1 2 3 2 2 3 3" xfId="32444" xr:uid="{00000000-0005-0000-0000-000059030000}"/>
    <cellStyle name="40 % - Akzent1 2 3 2 2 3 4" xfId="45935" xr:uid="{00000000-0005-0000-0000-000059030000}"/>
    <cellStyle name="40 % - Akzent1 2 3 2 2 4" xfId="8865" xr:uid="{00000000-0005-0000-0000-000059030000}"/>
    <cellStyle name="40 % - Akzent1 2 3 2 2 4 2" xfId="22316" xr:uid="{00000000-0005-0000-0000-000059030000}"/>
    <cellStyle name="40 % - Akzent1 2 3 2 2 4 3" xfId="35800" xr:uid="{00000000-0005-0000-0000-000059030000}"/>
    <cellStyle name="40 % - Akzent1 2 3 2 2 4 4" xfId="49291" xr:uid="{00000000-0005-0000-0000-000059030000}"/>
    <cellStyle name="40 % - Akzent1 2 3 2 2 5" xfId="12221" xr:uid="{00000000-0005-0000-0000-000059030000}"/>
    <cellStyle name="40 % - Akzent1 2 3 2 2 5 2" xfId="25672" xr:uid="{00000000-0005-0000-0000-000059030000}"/>
    <cellStyle name="40 % - Akzent1 2 3 2 2 5 3" xfId="39156" xr:uid="{00000000-0005-0000-0000-000059030000}"/>
    <cellStyle name="40 % - Akzent1 2 3 2 2 5 4" xfId="52647" xr:uid="{00000000-0005-0000-0000-000059030000}"/>
    <cellStyle name="40 % - Akzent1 2 3 2 2 6" xfId="15603" xr:uid="{00000000-0005-0000-0000-000059030000}"/>
    <cellStyle name="40 % - Akzent1 2 3 2 2 7" xfId="29087" xr:uid="{00000000-0005-0000-0000-000059030000}"/>
    <cellStyle name="40 % - Akzent1 2 3 2 2 8" xfId="42578" xr:uid="{00000000-0005-0000-0000-000059030000}"/>
    <cellStyle name="40 % - Akzent1 2 3 2 3" xfId="2715" xr:uid="{00000000-0005-0000-0000-00005B030000}"/>
    <cellStyle name="40 % - Akzent1 2 3 2 3 2" xfId="6076" xr:uid="{00000000-0005-0000-0000-00005B030000}"/>
    <cellStyle name="40 % - Akzent1 2 3 2 3 2 2" xfId="19527" xr:uid="{00000000-0005-0000-0000-00005B030000}"/>
    <cellStyle name="40 % - Akzent1 2 3 2 3 2 3" xfId="33011" xr:uid="{00000000-0005-0000-0000-00005B030000}"/>
    <cellStyle name="40 % - Akzent1 2 3 2 3 2 4" xfId="46502" xr:uid="{00000000-0005-0000-0000-00005B030000}"/>
    <cellStyle name="40 % - Akzent1 2 3 2 3 3" xfId="9432" xr:uid="{00000000-0005-0000-0000-00005B030000}"/>
    <cellStyle name="40 % - Akzent1 2 3 2 3 3 2" xfId="22883" xr:uid="{00000000-0005-0000-0000-00005B030000}"/>
    <cellStyle name="40 % - Akzent1 2 3 2 3 3 3" xfId="36367" xr:uid="{00000000-0005-0000-0000-00005B030000}"/>
    <cellStyle name="40 % - Akzent1 2 3 2 3 3 4" xfId="49858" xr:uid="{00000000-0005-0000-0000-00005B030000}"/>
    <cellStyle name="40 % - Akzent1 2 3 2 3 4" xfId="12788" xr:uid="{00000000-0005-0000-0000-00005B030000}"/>
    <cellStyle name="40 % - Akzent1 2 3 2 3 4 2" xfId="26239" xr:uid="{00000000-0005-0000-0000-00005B030000}"/>
    <cellStyle name="40 % - Akzent1 2 3 2 3 4 3" xfId="39723" xr:uid="{00000000-0005-0000-0000-00005B030000}"/>
    <cellStyle name="40 % - Akzent1 2 3 2 3 4 4" xfId="53214" xr:uid="{00000000-0005-0000-0000-00005B030000}"/>
    <cellStyle name="40 % - Akzent1 2 3 2 3 5" xfId="16170" xr:uid="{00000000-0005-0000-0000-00005B030000}"/>
    <cellStyle name="40 % - Akzent1 2 3 2 3 6" xfId="29654" xr:uid="{00000000-0005-0000-0000-00005B030000}"/>
    <cellStyle name="40 % - Akzent1 2 3 2 3 7" xfId="43145" xr:uid="{00000000-0005-0000-0000-00005B030000}"/>
    <cellStyle name="40 % - Akzent1 2 3 2 4" xfId="3820" xr:uid="{00000000-0005-0000-0000-00005C030000}"/>
    <cellStyle name="40 % - Akzent1 2 3 2 4 2" xfId="7181" xr:uid="{00000000-0005-0000-0000-00005C030000}"/>
    <cellStyle name="40 % - Akzent1 2 3 2 4 2 2" xfId="20632" xr:uid="{00000000-0005-0000-0000-00005C030000}"/>
    <cellStyle name="40 % - Akzent1 2 3 2 4 2 3" xfId="34116" xr:uid="{00000000-0005-0000-0000-00005C030000}"/>
    <cellStyle name="40 % - Akzent1 2 3 2 4 2 4" xfId="47607" xr:uid="{00000000-0005-0000-0000-00005C030000}"/>
    <cellStyle name="40 % - Akzent1 2 3 2 4 3" xfId="10537" xr:uid="{00000000-0005-0000-0000-00005C030000}"/>
    <cellStyle name="40 % - Akzent1 2 3 2 4 3 2" xfId="23988" xr:uid="{00000000-0005-0000-0000-00005C030000}"/>
    <cellStyle name="40 % - Akzent1 2 3 2 4 3 3" xfId="37472" xr:uid="{00000000-0005-0000-0000-00005C030000}"/>
    <cellStyle name="40 % - Akzent1 2 3 2 4 3 4" xfId="50963" xr:uid="{00000000-0005-0000-0000-00005C030000}"/>
    <cellStyle name="40 % - Akzent1 2 3 2 4 4" xfId="13893" xr:uid="{00000000-0005-0000-0000-00005C030000}"/>
    <cellStyle name="40 % - Akzent1 2 3 2 4 4 2" xfId="27344" xr:uid="{00000000-0005-0000-0000-00005C030000}"/>
    <cellStyle name="40 % - Akzent1 2 3 2 4 4 3" xfId="40828" xr:uid="{00000000-0005-0000-0000-00005C030000}"/>
    <cellStyle name="40 % - Akzent1 2 3 2 4 4 4" xfId="54319" xr:uid="{00000000-0005-0000-0000-00005C030000}"/>
    <cellStyle name="40 % - Akzent1 2 3 2 4 5" xfId="17275" xr:uid="{00000000-0005-0000-0000-00005C030000}"/>
    <cellStyle name="40 % - Akzent1 2 3 2 4 6" xfId="30759" xr:uid="{00000000-0005-0000-0000-00005C030000}"/>
    <cellStyle name="40 % - Akzent1 2 3 2 4 7" xfId="44250" xr:uid="{00000000-0005-0000-0000-00005C030000}"/>
    <cellStyle name="40 % - Akzent1 2 3 2 5" xfId="4400" xr:uid="{00000000-0005-0000-0000-00005D030000}"/>
    <cellStyle name="40 % - Akzent1 2 3 2 5 2" xfId="7757" xr:uid="{00000000-0005-0000-0000-00005D030000}"/>
    <cellStyle name="40 % - Akzent1 2 3 2 5 2 2" xfId="21208" xr:uid="{00000000-0005-0000-0000-00005D030000}"/>
    <cellStyle name="40 % - Akzent1 2 3 2 5 2 3" xfId="34692" xr:uid="{00000000-0005-0000-0000-00005D030000}"/>
    <cellStyle name="40 % - Akzent1 2 3 2 5 2 4" xfId="48183" xr:uid="{00000000-0005-0000-0000-00005D030000}"/>
    <cellStyle name="40 % - Akzent1 2 3 2 5 3" xfId="11113" xr:uid="{00000000-0005-0000-0000-00005D030000}"/>
    <cellStyle name="40 % - Akzent1 2 3 2 5 3 2" xfId="24564" xr:uid="{00000000-0005-0000-0000-00005D030000}"/>
    <cellStyle name="40 % - Akzent1 2 3 2 5 3 3" xfId="38048" xr:uid="{00000000-0005-0000-0000-00005D030000}"/>
    <cellStyle name="40 % - Akzent1 2 3 2 5 3 4" xfId="51539" xr:uid="{00000000-0005-0000-0000-00005D030000}"/>
    <cellStyle name="40 % - Akzent1 2 3 2 5 4" xfId="14469" xr:uid="{00000000-0005-0000-0000-00005D030000}"/>
    <cellStyle name="40 % - Akzent1 2 3 2 5 4 2" xfId="27920" xr:uid="{00000000-0005-0000-0000-00005D030000}"/>
    <cellStyle name="40 % - Akzent1 2 3 2 5 4 3" xfId="41404" xr:uid="{00000000-0005-0000-0000-00005D030000}"/>
    <cellStyle name="40 % - Akzent1 2 3 2 5 4 4" xfId="54895" xr:uid="{00000000-0005-0000-0000-00005D030000}"/>
    <cellStyle name="40 % - Akzent1 2 3 2 5 5" xfId="17851" xr:uid="{00000000-0005-0000-0000-00005D030000}"/>
    <cellStyle name="40 % - Akzent1 2 3 2 5 6" xfId="31335" xr:uid="{00000000-0005-0000-0000-00005D030000}"/>
    <cellStyle name="40 % - Akzent1 2 3 2 5 7" xfId="44826" xr:uid="{00000000-0005-0000-0000-00005D030000}"/>
    <cellStyle name="40 % - Akzent1 2 3 2 6" xfId="4950" xr:uid="{00000000-0005-0000-0000-000058030000}"/>
    <cellStyle name="40 % - Akzent1 2 3 2 6 2" xfId="18401" xr:uid="{00000000-0005-0000-0000-000058030000}"/>
    <cellStyle name="40 % - Akzent1 2 3 2 6 3" xfId="31885" xr:uid="{00000000-0005-0000-0000-000058030000}"/>
    <cellStyle name="40 % - Akzent1 2 3 2 6 4" xfId="45376" xr:uid="{00000000-0005-0000-0000-000058030000}"/>
    <cellStyle name="40 % - Akzent1 2 3 2 7" xfId="8306" xr:uid="{00000000-0005-0000-0000-000058030000}"/>
    <cellStyle name="40 % - Akzent1 2 3 2 7 2" xfId="21757" xr:uid="{00000000-0005-0000-0000-000058030000}"/>
    <cellStyle name="40 % - Akzent1 2 3 2 7 3" xfId="35241" xr:uid="{00000000-0005-0000-0000-000058030000}"/>
    <cellStyle name="40 % - Akzent1 2 3 2 7 4" xfId="48732" xr:uid="{00000000-0005-0000-0000-000058030000}"/>
    <cellStyle name="40 % - Akzent1 2 3 2 8" xfId="11662" xr:uid="{00000000-0005-0000-0000-000058030000}"/>
    <cellStyle name="40 % - Akzent1 2 3 2 8 2" xfId="25113" xr:uid="{00000000-0005-0000-0000-000058030000}"/>
    <cellStyle name="40 % - Akzent1 2 3 2 8 3" xfId="38597" xr:uid="{00000000-0005-0000-0000-000058030000}"/>
    <cellStyle name="40 % - Akzent1 2 3 2 8 4" xfId="52088" xr:uid="{00000000-0005-0000-0000-000058030000}"/>
    <cellStyle name="40 % - Akzent1 2 3 2 9" xfId="15043" xr:uid="{00000000-0005-0000-0000-000058030000}"/>
    <cellStyle name="40 % - Akzent1 2 3 3" xfId="1885" xr:uid="{00000000-0005-0000-0000-00005E030000}"/>
    <cellStyle name="40 % - Akzent1 2 3 3 2" xfId="3025" xr:uid="{00000000-0005-0000-0000-00005F030000}"/>
    <cellStyle name="40 % - Akzent1 2 3 3 2 2" xfId="6386" xr:uid="{00000000-0005-0000-0000-00005F030000}"/>
    <cellStyle name="40 % - Akzent1 2 3 3 2 2 2" xfId="19837" xr:uid="{00000000-0005-0000-0000-00005F030000}"/>
    <cellStyle name="40 % - Akzent1 2 3 3 2 2 3" xfId="33321" xr:uid="{00000000-0005-0000-0000-00005F030000}"/>
    <cellStyle name="40 % - Akzent1 2 3 3 2 2 4" xfId="46812" xr:uid="{00000000-0005-0000-0000-00005F030000}"/>
    <cellStyle name="40 % - Akzent1 2 3 3 2 3" xfId="9742" xr:uid="{00000000-0005-0000-0000-00005F030000}"/>
    <cellStyle name="40 % - Akzent1 2 3 3 2 3 2" xfId="23193" xr:uid="{00000000-0005-0000-0000-00005F030000}"/>
    <cellStyle name="40 % - Akzent1 2 3 3 2 3 3" xfId="36677" xr:uid="{00000000-0005-0000-0000-00005F030000}"/>
    <cellStyle name="40 % - Akzent1 2 3 3 2 3 4" xfId="50168" xr:uid="{00000000-0005-0000-0000-00005F030000}"/>
    <cellStyle name="40 % - Akzent1 2 3 3 2 4" xfId="13098" xr:uid="{00000000-0005-0000-0000-00005F030000}"/>
    <cellStyle name="40 % - Akzent1 2 3 3 2 4 2" xfId="26549" xr:uid="{00000000-0005-0000-0000-00005F030000}"/>
    <cellStyle name="40 % - Akzent1 2 3 3 2 4 3" xfId="40033" xr:uid="{00000000-0005-0000-0000-00005F030000}"/>
    <cellStyle name="40 % - Akzent1 2 3 3 2 4 4" xfId="53524" xr:uid="{00000000-0005-0000-0000-00005F030000}"/>
    <cellStyle name="40 % - Akzent1 2 3 3 2 5" xfId="16480" xr:uid="{00000000-0005-0000-0000-00005F030000}"/>
    <cellStyle name="40 % - Akzent1 2 3 3 2 6" xfId="29964" xr:uid="{00000000-0005-0000-0000-00005F030000}"/>
    <cellStyle name="40 % - Akzent1 2 3 3 2 7" xfId="43455" xr:uid="{00000000-0005-0000-0000-00005F030000}"/>
    <cellStyle name="40 % - Akzent1 2 3 3 3" xfId="5259" xr:uid="{00000000-0005-0000-0000-00005E030000}"/>
    <cellStyle name="40 % - Akzent1 2 3 3 3 2" xfId="18710" xr:uid="{00000000-0005-0000-0000-00005E030000}"/>
    <cellStyle name="40 % - Akzent1 2 3 3 3 3" xfId="32194" xr:uid="{00000000-0005-0000-0000-00005E030000}"/>
    <cellStyle name="40 % - Akzent1 2 3 3 3 4" xfId="45685" xr:uid="{00000000-0005-0000-0000-00005E030000}"/>
    <cellStyle name="40 % - Akzent1 2 3 3 4" xfId="8615" xr:uid="{00000000-0005-0000-0000-00005E030000}"/>
    <cellStyle name="40 % - Akzent1 2 3 3 4 2" xfId="22066" xr:uid="{00000000-0005-0000-0000-00005E030000}"/>
    <cellStyle name="40 % - Akzent1 2 3 3 4 3" xfId="35550" xr:uid="{00000000-0005-0000-0000-00005E030000}"/>
    <cellStyle name="40 % - Akzent1 2 3 3 4 4" xfId="49041" xr:uid="{00000000-0005-0000-0000-00005E030000}"/>
    <cellStyle name="40 % - Akzent1 2 3 3 5" xfId="11971" xr:uid="{00000000-0005-0000-0000-00005E030000}"/>
    <cellStyle name="40 % - Akzent1 2 3 3 5 2" xfId="25422" xr:uid="{00000000-0005-0000-0000-00005E030000}"/>
    <cellStyle name="40 % - Akzent1 2 3 3 5 3" xfId="38906" xr:uid="{00000000-0005-0000-0000-00005E030000}"/>
    <cellStyle name="40 % - Akzent1 2 3 3 5 4" xfId="52397" xr:uid="{00000000-0005-0000-0000-00005E030000}"/>
    <cellStyle name="40 % - Akzent1 2 3 3 6" xfId="15353" xr:uid="{00000000-0005-0000-0000-00005E030000}"/>
    <cellStyle name="40 % - Akzent1 2 3 3 7" xfId="28837" xr:uid="{00000000-0005-0000-0000-00005E030000}"/>
    <cellStyle name="40 % - Akzent1 2 3 3 8" xfId="42328" xr:uid="{00000000-0005-0000-0000-00005E030000}"/>
    <cellStyle name="40 % - Akzent1 2 3 4" xfId="2464" xr:uid="{00000000-0005-0000-0000-000060030000}"/>
    <cellStyle name="40 % - Akzent1 2 3 4 2" xfId="5826" xr:uid="{00000000-0005-0000-0000-000060030000}"/>
    <cellStyle name="40 % - Akzent1 2 3 4 2 2" xfId="19277" xr:uid="{00000000-0005-0000-0000-000060030000}"/>
    <cellStyle name="40 % - Akzent1 2 3 4 2 3" xfId="32761" xr:uid="{00000000-0005-0000-0000-000060030000}"/>
    <cellStyle name="40 % - Akzent1 2 3 4 2 4" xfId="46252" xr:uid="{00000000-0005-0000-0000-000060030000}"/>
    <cellStyle name="40 % - Akzent1 2 3 4 3" xfId="9182" xr:uid="{00000000-0005-0000-0000-000060030000}"/>
    <cellStyle name="40 % - Akzent1 2 3 4 3 2" xfId="22633" xr:uid="{00000000-0005-0000-0000-000060030000}"/>
    <cellStyle name="40 % - Akzent1 2 3 4 3 3" xfId="36117" xr:uid="{00000000-0005-0000-0000-000060030000}"/>
    <cellStyle name="40 % - Akzent1 2 3 4 3 4" xfId="49608" xr:uid="{00000000-0005-0000-0000-000060030000}"/>
    <cellStyle name="40 % - Akzent1 2 3 4 4" xfId="12538" xr:uid="{00000000-0005-0000-0000-000060030000}"/>
    <cellStyle name="40 % - Akzent1 2 3 4 4 2" xfId="25989" xr:uid="{00000000-0005-0000-0000-000060030000}"/>
    <cellStyle name="40 % - Akzent1 2 3 4 4 3" xfId="39473" xr:uid="{00000000-0005-0000-0000-000060030000}"/>
    <cellStyle name="40 % - Akzent1 2 3 4 4 4" xfId="52964" xr:uid="{00000000-0005-0000-0000-000060030000}"/>
    <cellStyle name="40 % - Akzent1 2 3 4 5" xfId="15920" xr:uid="{00000000-0005-0000-0000-000060030000}"/>
    <cellStyle name="40 % - Akzent1 2 3 4 6" xfId="29404" xr:uid="{00000000-0005-0000-0000-000060030000}"/>
    <cellStyle name="40 % - Akzent1 2 3 4 7" xfId="42895" xr:uid="{00000000-0005-0000-0000-000060030000}"/>
    <cellStyle name="40 % - Akzent1 2 3 5" xfId="3570" xr:uid="{00000000-0005-0000-0000-000061030000}"/>
    <cellStyle name="40 % - Akzent1 2 3 5 2" xfId="6931" xr:uid="{00000000-0005-0000-0000-000061030000}"/>
    <cellStyle name="40 % - Akzent1 2 3 5 2 2" xfId="20382" xr:uid="{00000000-0005-0000-0000-000061030000}"/>
    <cellStyle name="40 % - Akzent1 2 3 5 2 3" xfId="33866" xr:uid="{00000000-0005-0000-0000-000061030000}"/>
    <cellStyle name="40 % - Akzent1 2 3 5 2 4" xfId="47357" xr:uid="{00000000-0005-0000-0000-000061030000}"/>
    <cellStyle name="40 % - Akzent1 2 3 5 3" xfId="10287" xr:uid="{00000000-0005-0000-0000-000061030000}"/>
    <cellStyle name="40 % - Akzent1 2 3 5 3 2" xfId="23738" xr:uid="{00000000-0005-0000-0000-000061030000}"/>
    <cellStyle name="40 % - Akzent1 2 3 5 3 3" xfId="37222" xr:uid="{00000000-0005-0000-0000-000061030000}"/>
    <cellStyle name="40 % - Akzent1 2 3 5 3 4" xfId="50713" xr:uid="{00000000-0005-0000-0000-000061030000}"/>
    <cellStyle name="40 % - Akzent1 2 3 5 4" xfId="13643" xr:uid="{00000000-0005-0000-0000-000061030000}"/>
    <cellStyle name="40 % - Akzent1 2 3 5 4 2" xfId="27094" xr:uid="{00000000-0005-0000-0000-000061030000}"/>
    <cellStyle name="40 % - Akzent1 2 3 5 4 3" xfId="40578" xr:uid="{00000000-0005-0000-0000-000061030000}"/>
    <cellStyle name="40 % - Akzent1 2 3 5 4 4" xfId="54069" xr:uid="{00000000-0005-0000-0000-000061030000}"/>
    <cellStyle name="40 % - Akzent1 2 3 5 5" xfId="17025" xr:uid="{00000000-0005-0000-0000-000061030000}"/>
    <cellStyle name="40 % - Akzent1 2 3 5 6" xfId="30509" xr:uid="{00000000-0005-0000-0000-000061030000}"/>
    <cellStyle name="40 % - Akzent1 2 3 5 7" xfId="44000" xr:uid="{00000000-0005-0000-0000-000061030000}"/>
    <cellStyle name="40 % - Akzent1 2 3 6" xfId="4150" xr:uid="{00000000-0005-0000-0000-000062030000}"/>
    <cellStyle name="40 % - Akzent1 2 3 6 2" xfId="7507" xr:uid="{00000000-0005-0000-0000-000062030000}"/>
    <cellStyle name="40 % - Akzent1 2 3 6 2 2" xfId="20958" xr:uid="{00000000-0005-0000-0000-000062030000}"/>
    <cellStyle name="40 % - Akzent1 2 3 6 2 3" xfId="34442" xr:uid="{00000000-0005-0000-0000-000062030000}"/>
    <cellStyle name="40 % - Akzent1 2 3 6 2 4" xfId="47933" xr:uid="{00000000-0005-0000-0000-000062030000}"/>
    <cellStyle name="40 % - Akzent1 2 3 6 3" xfId="10863" xr:uid="{00000000-0005-0000-0000-000062030000}"/>
    <cellStyle name="40 % - Akzent1 2 3 6 3 2" xfId="24314" xr:uid="{00000000-0005-0000-0000-000062030000}"/>
    <cellStyle name="40 % - Akzent1 2 3 6 3 3" xfId="37798" xr:uid="{00000000-0005-0000-0000-000062030000}"/>
    <cellStyle name="40 % - Akzent1 2 3 6 3 4" xfId="51289" xr:uid="{00000000-0005-0000-0000-000062030000}"/>
    <cellStyle name="40 % - Akzent1 2 3 6 4" xfId="14219" xr:uid="{00000000-0005-0000-0000-000062030000}"/>
    <cellStyle name="40 % - Akzent1 2 3 6 4 2" xfId="27670" xr:uid="{00000000-0005-0000-0000-000062030000}"/>
    <cellStyle name="40 % - Akzent1 2 3 6 4 3" xfId="41154" xr:uid="{00000000-0005-0000-0000-000062030000}"/>
    <cellStyle name="40 % - Akzent1 2 3 6 4 4" xfId="54645" xr:uid="{00000000-0005-0000-0000-000062030000}"/>
    <cellStyle name="40 % - Akzent1 2 3 6 5" xfId="17601" xr:uid="{00000000-0005-0000-0000-000062030000}"/>
    <cellStyle name="40 % - Akzent1 2 3 6 6" xfId="31085" xr:uid="{00000000-0005-0000-0000-000062030000}"/>
    <cellStyle name="40 % - Akzent1 2 3 6 7" xfId="44576" xr:uid="{00000000-0005-0000-0000-000062030000}"/>
    <cellStyle name="40 % - Akzent1 2 3 7" xfId="4700" xr:uid="{00000000-0005-0000-0000-000057030000}"/>
    <cellStyle name="40 % - Akzent1 2 3 7 2" xfId="18151" xr:uid="{00000000-0005-0000-0000-000057030000}"/>
    <cellStyle name="40 % - Akzent1 2 3 7 3" xfId="31635" xr:uid="{00000000-0005-0000-0000-000057030000}"/>
    <cellStyle name="40 % - Akzent1 2 3 7 4" xfId="45126" xr:uid="{00000000-0005-0000-0000-000057030000}"/>
    <cellStyle name="40 % - Akzent1 2 3 8" xfId="8056" xr:uid="{00000000-0005-0000-0000-000057030000}"/>
    <cellStyle name="40 % - Akzent1 2 3 8 2" xfId="21507" xr:uid="{00000000-0005-0000-0000-000057030000}"/>
    <cellStyle name="40 % - Akzent1 2 3 8 3" xfId="34991" xr:uid="{00000000-0005-0000-0000-000057030000}"/>
    <cellStyle name="40 % - Akzent1 2 3 8 4" xfId="48482" xr:uid="{00000000-0005-0000-0000-000057030000}"/>
    <cellStyle name="40 % - Akzent1 2 3 9" xfId="11412" xr:uid="{00000000-0005-0000-0000-000057030000}"/>
    <cellStyle name="40 % - Akzent1 2 3 9 2" xfId="24863" xr:uid="{00000000-0005-0000-0000-000057030000}"/>
    <cellStyle name="40 % - Akzent1 2 3 9 3" xfId="38347" xr:uid="{00000000-0005-0000-0000-000057030000}"/>
    <cellStyle name="40 % - Akzent1 2 3 9 4" xfId="51838" xr:uid="{00000000-0005-0000-0000-000057030000}"/>
    <cellStyle name="40 % - Akzent1 2 4" xfId="1375" xr:uid="{00000000-0005-0000-0000-000063030000}"/>
    <cellStyle name="40 % - Akzent1 2 4 10" xfId="28339" xr:uid="{00000000-0005-0000-0000-000063030000}"/>
    <cellStyle name="40 % - Akzent1 2 4 11" xfId="41830" xr:uid="{00000000-0005-0000-0000-000063030000}"/>
    <cellStyle name="40 % - Akzent1 2 4 2" xfId="1948" xr:uid="{00000000-0005-0000-0000-000064030000}"/>
    <cellStyle name="40 % - Akzent1 2 4 2 2" xfId="3088" xr:uid="{00000000-0005-0000-0000-000065030000}"/>
    <cellStyle name="40 % - Akzent1 2 4 2 2 2" xfId="6449" xr:uid="{00000000-0005-0000-0000-000065030000}"/>
    <cellStyle name="40 % - Akzent1 2 4 2 2 2 2" xfId="19900" xr:uid="{00000000-0005-0000-0000-000065030000}"/>
    <cellStyle name="40 % - Akzent1 2 4 2 2 2 3" xfId="33384" xr:uid="{00000000-0005-0000-0000-000065030000}"/>
    <cellStyle name="40 % - Akzent1 2 4 2 2 2 4" xfId="46875" xr:uid="{00000000-0005-0000-0000-000065030000}"/>
    <cellStyle name="40 % - Akzent1 2 4 2 2 3" xfId="9805" xr:uid="{00000000-0005-0000-0000-000065030000}"/>
    <cellStyle name="40 % - Akzent1 2 4 2 2 3 2" xfId="23256" xr:uid="{00000000-0005-0000-0000-000065030000}"/>
    <cellStyle name="40 % - Akzent1 2 4 2 2 3 3" xfId="36740" xr:uid="{00000000-0005-0000-0000-000065030000}"/>
    <cellStyle name="40 % - Akzent1 2 4 2 2 3 4" xfId="50231" xr:uid="{00000000-0005-0000-0000-000065030000}"/>
    <cellStyle name="40 % - Akzent1 2 4 2 2 4" xfId="13161" xr:uid="{00000000-0005-0000-0000-000065030000}"/>
    <cellStyle name="40 % - Akzent1 2 4 2 2 4 2" xfId="26612" xr:uid="{00000000-0005-0000-0000-000065030000}"/>
    <cellStyle name="40 % - Akzent1 2 4 2 2 4 3" xfId="40096" xr:uid="{00000000-0005-0000-0000-000065030000}"/>
    <cellStyle name="40 % - Akzent1 2 4 2 2 4 4" xfId="53587" xr:uid="{00000000-0005-0000-0000-000065030000}"/>
    <cellStyle name="40 % - Akzent1 2 4 2 2 5" xfId="16543" xr:uid="{00000000-0005-0000-0000-000065030000}"/>
    <cellStyle name="40 % - Akzent1 2 4 2 2 6" xfId="30027" xr:uid="{00000000-0005-0000-0000-000065030000}"/>
    <cellStyle name="40 % - Akzent1 2 4 2 2 7" xfId="43518" xr:uid="{00000000-0005-0000-0000-000065030000}"/>
    <cellStyle name="40 % - Akzent1 2 4 2 3" xfId="5322" xr:uid="{00000000-0005-0000-0000-000064030000}"/>
    <cellStyle name="40 % - Akzent1 2 4 2 3 2" xfId="18773" xr:uid="{00000000-0005-0000-0000-000064030000}"/>
    <cellStyle name="40 % - Akzent1 2 4 2 3 3" xfId="32257" xr:uid="{00000000-0005-0000-0000-000064030000}"/>
    <cellStyle name="40 % - Akzent1 2 4 2 3 4" xfId="45748" xr:uid="{00000000-0005-0000-0000-000064030000}"/>
    <cellStyle name="40 % - Akzent1 2 4 2 4" xfId="8678" xr:uid="{00000000-0005-0000-0000-000064030000}"/>
    <cellStyle name="40 % - Akzent1 2 4 2 4 2" xfId="22129" xr:uid="{00000000-0005-0000-0000-000064030000}"/>
    <cellStyle name="40 % - Akzent1 2 4 2 4 3" xfId="35613" xr:uid="{00000000-0005-0000-0000-000064030000}"/>
    <cellStyle name="40 % - Akzent1 2 4 2 4 4" xfId="49104" xr:uid="{00000000-0005-0000-0000-000064030000}"/>
    <cellStyle name="40 % - Akzent1 2 4 2 5" xfId="12034" xr:uid="{00000000-0005-0000-0000-000064030000}"/>
    <cellStyle name="40 % - Akzent1 2 4 2 5 2" xfId="25485" xr:uid="{00000000-0005-0000-0000-000064030000}"/>
    <cellStyle name="40 % - Akzent1 2 4 2 5 3" xfId="38969" xr:uid="{00000000-0005-0000-0000-000064030000}"/>
    <cellStyle name="40 % - Akzent1 2 4 2 5 4" xfId="52460" xr:uid="{00000000-0005-0000-0000-000064030000}"/>
    <cellStyle name="40 % - Akzent1 2 4 2 6" xfId="15416" xr:uid="{00000000-0005-0000-0000-000064030000}"/>
    <cellStyle name="40 % - Akzent1 2 4 2 7" xfId="28900" xr:uid="{00000000-0005-0000-0000-000064030000}"/>
    <cellStyle name="40 % - Akzent1 2 4 2 8" xfId="42391" xr:uid="{00000000-0005-0000-0000-000064030000}"/>
    <cellStyle name="40 % - Akzent1 2 4 3" xfId="2528" xr:uid="{00000000-0005-0000-0000-000066030000}"/>
    <cellStyle name="40 % - Akzent1 2 4 3 2" xfId="5889" xr:uid="{00000000-0005-0000-0000-000066030000}"/>
    <cellStyle name="40 % - Akzent1 2 4 3 2 2" xfId="19340" xr:uid="{00000000-0005-0000-0000-000066030000}"/>
    <cellStyle name="40 % - Akzent1 2 4 3 2 3" xfId="32824" xr:uid="{00000000-0005-0000-0000-000066030000}"/>
    <cellStyle name="40 % - Akzent1 2 4 3 2 4" xfId="46315" xr:uid="{00000000-0005-0000-0000-000066030000}"/>
    <cellStyle name="40 % - Akzent1 2 4 3 3" xfId="9245" xr:uid="{00000000-0005-0000-0000-000066030000}"/>
    <cellStyle name="40 % - Akzent1 2 4 3 3 2" xfId="22696" xr:uid="{00000000-0005-0000-0000-000066030000}"/>
    <cellStyle name="40 % - Akzent1 2 4 3 3 3" xfId="36180" xr:uid="{00000000-0005-0000-0000-000066030000}"/>
    <cellStyle name="40 % - Akzent1 2 4 3 3 4" xfId="49671" xr:uid="{00000000-0005-0000-0000-000066030000}"/>
    <cellStyle name="40 % - Akzent1 2 4 3 4" xfId="12601" xr:uid="{00000000-0005-0000-0000-000066030000}"/>
    <cellStyle name="40 % - Akzent1 2 4 3 4 2" xfId="26052" xr:uid="{00000000-0005-0000-0000-000066030000}"/>
    <cellStyle name="40 % - Akzent1 2 4 3 4 3" xfId="39536" xr:uid="{00000000-0005-0000-0000-000066030000}"/>
    <cellStyle name="40 % - Akzent1 2 4 3 4 4" xfId="53027" xr:uid="{00000000-0005-0000-0000-000066030000}"/>
    <cellStyle name="40 % - Akzent1 2 4 3 5" xfId="15983" xr:uid="{00000000-0005-0000-0000-000066030000}"/>
    <cellStyle name="40 % - Akzent1 2 4 3 6" xfId="29467" xr:uid="{00000000-0005-0000-0000-000066030000}"/>
    <cellStyle name="40 % - Akzent1 2 4 3 7" xfId="42958" xr:uid="{00000000-0005-0000-0000-000066030000}"/>
    <cellStyle name="40 % - Akzent1 2 4 4" xfId="3633" xr:uid="{00000000-0005-0000-0000-000067030000}"/>
    <cellStyle name="40 % - Akzent1 2 4 4 2" xfId="6994" xr:uid="{00000000-0005-0000-0000-000067030000}"/>
    <cellStyle name="40 % - Akzent1 2 4 4 2 2" xfId="20445" xr:uid="{00000000-0005-0000-0000-000067030000}"/>
    <cellStyle name="40 % - Akzent1 2 4 4 2 3" xfId="33929" xr:uid="{00000000-0005-0000-0000-000067030000}"/>
    <cellStyle name="40 % - Akzent1 2 4 4 2 4" xfId="47420" xr:uid="{00000000-0005-0000-0000-000067030000}"/>
    <cellStyle name="40 % - Akzent1 2 4 4 3" xfId="10350" xr:uid="{00000000-0005-0000-0000-000067030000}"/>
    <cellStyle name="40 % - Akzent1 2 4 4 3 2" xfId="23801" xr:uid="{00000000-0005-0000-0000-000067030000}"/>
    <cellStyle name="40 % - Akzent1 2 4 4 3 3" xfId="37285" xr:uid="{00000000-0005-0000-0000-000067030000}"/>
    <cellStyle name="40 % - Akzent1 2 4 4 3 4" xfId="50776" xr:uid="{00000000-0005-0000-0000-000067030000}"/>
    <cellStyle name="40 % - Akzent1 2 4 4 4" xfId="13706" xr:uid="{00000000-0005-0000-0000-000067030000}"/>
    <cellStyle name="40 % - Akzent1 2 4 4 4 2" xfId="27157" xr:uid="{00000000-0005-0000-0000-000067030000}"/>
    <cellStyle name="40 % - Akzent1 2 4 4 4 3" xfId="40641" xr:uid="{00000000-0005-0000-0000-000067030000}"/>
    <cellStyle name="40 % - Akzent1 2 4 4 4 4" xfId="54132" xr:uid="{00000000-0005-0000-0000-000067030000}"/>
    <cellStyle name="40 % - Akzent1 2 4 4 5" xfId="17088" xr:uid="{00000000-0005-0000-0000-000067030000}"/>
    <cellStyle name="40 % - Akzent1 2 4 4 6" xfId="30572" xr:uid="{00000000-0005-0000-0000-000067030000}"/>
    <cellStyle name="40 % - Akzent1 2 4 4 7" xfId="44063" xr:uid="{00000000-0005-0000-0000-000067030000}"/>
    <cellStyle name="40 % - Akzent1 2 4 5" xfId="4213" xr:uid="{00000000-0005-0000-0000-000068030000}"/>
    <cellStyle name="40 % - Akzent1 2 4 5 2" xfId="7570" xr:uid="{00000000-0005-0000-0000-000068030000}"/>
    <cellStyle name="40 % - Akzent1 2 4 5 2 2" xfId="21021" xr:uid="{00000000-0005-0000-0000-000068030000}"/>
    <cellStyle name="40 % - Akzent1 2 4 5 2 3" xfId="34505" xr:uid="{00000000-0005-0000-0000-000068030000}"/>
    <cellStyle name="40 % - Akzent1 2 4 5 2 4" xfId="47996" xr:uid="{00000000-0005-0000-0000-000068030000}"/>
    <cellStyle name="40 % - Akzent1 2 4 5 3" xfId="10926" xr:uid="{00000000-0005-0000-0000-000068030000}"/>
    <cellStyle name="40 % - Akzent1 2 4 5 3 2" xfId="24377" xr:uid="{00000000-0005-0000-0000-000068030000}"/>
    <cellStyle name="40 % - Akzent1 2 4 5 3 3" xfId="37861" xr:uid="{00000000-0005-0000-0000-000068030000}"/>
    <cellStyle name="40 % - Akzent1 2 4 5 3 4" xfId="51352" xr:uid="{00000000-0005-0000-0000-000068030000}"/>
    <cellStyle name="40 % - Akzent1 2 4 5 4" xfId="14282" xr:uid="{00000000-0005-0000-0000-000068030000}"/>
    <cellStyle name="40 % - Akzent1 2 4 5 4 2" xfId="27733" xr:uid="{00000000-0005-0000-0000-000068030000}"/>
    <cellStyle name="40 % - Akzent1 2 4 5 4 3" xfId="41217" xr:uid="{00000000-0005-0000-0000-000068030000}"/>
    <cellStyle name="40 % - Akzent1 2 4 5 4 4" xfId="54708" xr:uid="{00000000-0005-0000-0000-000068030000}"/>
    <cellStyle name="40 % - Akzent1 2 4 5 5" xfId="17664" xr:uid="{00000000-0005-0000-0000-000068030000}"/>
    <cellStyle name="40 % - Akzent1 2 4 5 6" xfId="31148" xr:uid="{00000000-0005-0000-0000-000068030000}"/>
    <cellStyle name="40 % - Akzent1 2 4 5 7" xfId="44639" xr:uid="{00000000-0005-0000-0000-000068030000}"/>
    <cellStyle name="40 % - Akzent1 2 4 6" xfId="4763" xr:uid="{00000000-0005-0000-0000-000063030000}"/>
    <cellStyle name="40 % - Akzent1 2 4 6 2" xfId="18214" xr:uid="{00000000-0005-0000-0000-000063030000}"/>
    <cellStyle name="40 % - Akzent1 2 4 6 3" xfId="31698" xr:uid="{00000000-0005-0000-0000-000063030000}"/>
    <cellStyle name="40 % - Akzent1 2 4 6 4" xfId="45189" xr:uid="{00000000-0005-0000-0000-000063030000}"/>
    <cellStyle name="40 % - Akzent1 2 4 7" xfId="8119" xr:uid="{00000000-0005-0000-0000-000063030000}"/>
    <cellStyle name="40 % - Akzent1 2 4 7 2" xfId="21570" xr:uid="{00000000-0005-0000-0000-000063030000}"/>
    <cellStyle name="40 % - Akzent1 2 4 7 3" xfId="35054" xr:uid="{00000000-0005-0000-0000-000063030000}"/>
    <cellStyle name="40 % - Akzent1 2 4 7 4" xfId="48545" xr:uid="{00000000-0005-0000-0000-000063030000}"/>
    <cellStyle name="40 % - Akzent1 2 4 8" xfId="11475" xr:uid="{00000000-0005-0000-0000-000063030000}"/>
    <cellStyle name="40 % - Akzent1 2 4 8 2" xfId="24926" xr:uid="{00000000-0005-0000-0000-000063030000}"/>
    <cellStyle name="40 % - Akzent1 2 4 8 3" xfId="38410" xr:uid="{00000000-0005-0000-0000-000063030000}"/>
    <cellStyle name="40 % - Akzent1 2 4 8 4" xfId="51901" xr:uid="{00000000-0005-0000-0000-000063030000}"/>
    <cellStyle name="40 % - Akzent1 2 4 9" xfId="14856" xr:uid="{00000000-0005-0000-0000-000063030000}"/>
    <cellStyle name="40 % - Akzent1 2 5" xfId="1700" xr:uid="{00000000-0005-0000-0000-000069030000}"/>
    <cellStyle name="40 % - Akzent1 2 5 2" xfId="2838" xr:uid="{00000000-0005-0000-0000-00006A030000}"/>
    <cellStyle name="40 % - Akzent1 2 5 2 2" xfId="6199" xr:uid="{00000000-0005-0000-0000-00006A030000}"/>
    <cellStyle name="40 % - Akzent1 2 5 2 2 2" xfId="19650" xr:uid="{00000000-0005-0000-0000-00006A030000}"/>
    <cellStyle name="40 % - Akzent1 2 5 2 2 3" xfId="33134" xr:uid="{00000000-0005-0000-0000-00006A030000}"/>
    <cellStyle name="40 % - Akzent1 2 5 2 2 4" xfId="46625" xr:uid="{00000000-0005-0000-0000-00006A030000}"/>
    <cellStyle name="40 % - Akzent1 2 5 2 3" xfId="9555" xr:uid="{00000000-0005-0000-0000-00006A030000}"/>
    <cellStyle name="40 % - Akzent1 2 5 2 3 2" xfId="23006" xr:uid="{00000000-0005-0000-0000-00006A030000}"/>
    <cellStyle name="40 % - Akzent1 2 5 2 3 3" xfId="36490" xr:uid="{00000000-0005-0000-0000-00006A030000}"/>
    <cellStyle name="40 % - Akzent1 2 5 2 3 4" xfId="49981" xr:uid="{00000000-0005-0000-0000-00006A030000}"/>
    <cellStyle name="40 % - Akzent1 2 5 2 4" xfId="12911" xr:uid="{00000000-0005-0000-0000-00006A030000}"/>
    <cellStyle name="40 % - Akzent1 2 5 2 4 2" xfId="26362" xr:uid="{00000000-0005-0000-0000-00006A030000}"/>
    <cellStyle name="40 % - Akzent1 2 5 2 4 3" xfId="39846" xr:uid="{00000000-0005-0000-0000-00006A030000}"/>
    <cellStyle name="40 % - Akzent1 2 5 2 4 4" xfId="53337" xr:uid="{00000000-0005-0000-0000-00006A030000}"/>
    <cellStyle name="40 % - Akzent1 2 5 2 5" xfId="16293" xr:uid="{00000000-0005-0000-0000-00006A030000}"/>
    <cellStyle name="40 % - Akzent1 2 5 2 6" xfId="29777" xr:uid="{00000000-0005-0000-0000-00006A030000}"/>
    <cellStyle name="40 % - Akzent1 2 5 2 7" xfId="43268" xr:uid="{00000000-0005-0000-0000-00006A030000}"/>
    <cellStyle name="40 % - Akzent1 2 5 3" xfId="5072" xr:uid="{00000000-0005-0000-0000-000069030000}"/>
    <cellStyle name="40 % - Akzent1 2 5 3 2" xfId="18523" xr:uid="{00000000-0005-0000-0000-000069030000}"/>
    <cellStyle name="40 % - Akzent1 2 5 3 3" xfId="32007" xr:uid="{00000000-0005-0000-0000-000069030000}"/>
    <cellStyle name="40 % - Akzent1 2 5 3 4" xfId="45498" xr:uid="{00000000-0005-0000-0000-000069030000}"/>
    <cellStyle name="40 % - Akzent1 2 5 4" xfId="8428" xr:uid="{00000000-0005-0000-0000-000069030000}"/>
    <cellStyle name="40 % - Akzent1 2 5 4 2" xfId="21879" xr:uid="{00000000-0005-0000-0000-000069030000}"/>
    <cellStyle name="40 % - Akzent1 2 5 4 3" xfId="35363" xr:uid="{00000000-0005-0000-0000-000069030000}"/>
    <cellStyle name="40 % - Akzent1 2 5 4 4" xfId="48854" xr:uid="{00000000-0005-0000-0000-000069030000}"/>
    <cellStyle name="40 % - Akzent1 2 5 5" xfId="11784" xr:uid="{00000000-0005-0000-0000-000069030000}"/>
    <cellStyle name="40 % - Akzent1 2 5 5 2" xfId="25235" xr:uid="{00000000-0005-0000-0000-000069030000}"/>
    <cellStyle name="40 % - Akzent1 2 5 5 3" xfId="38719" xr:uid="{00000000-0005-0000-0000-000069030000}"/>
    <cellStyle name="40 % - Akzent1 2 5 5 4" xfId="52210" xr:uid="{00000000-0005-0000-0000-000069030000}"/>
    <cellStyle name="40 % - Akzent1 2 5 6" xfId="15166" xr:uid="{00000000-0005-0000-0000-000069030000}"/>
    <cellStyle name="40 % - Akzent1 2 5 7" xfId="28650" xr:uid="{00000000-0005-0000-0000-000069030000}"/>
    <cellStyle name="40 % - Akzent1 2 5 8" xfId="42141" xr:uid="{00000000-0005-0000-0000-000069030000}"/>
    <cellStyle name="40 % - Akzent1 2 6" xfId="2265" xr:uid="{00000000-0005-0000-0000-00006B030000}"/>
    <cellStyle name="40 % - Akzent1 2 6 2" xfId="5638" xr:uid="{00000000-0005-0000-0000-00006B030000}"/>
    <cellStyle name="40 % - Akzent1 2 6 2 2" xfId="19089" xr:uid="{00000000-0005-0000-0000-00006B030000}"/>
    <cellStyle name="40 % - Akzent1 2 6 2 3" xfId="32573" xr:uid="{00000000-0005-0000-0000-00006B030000}"/>
    <cellStyle name="40 % - Akzent1 2 6 2 4" xfId="46064" xr:uid="{00000000-0005-0000-0000-00006B030000}"/>
    <cellStyle name="40 % - Akzent1 2 6 3" xfId="8994" xr:uid="{00000000-0005-0000-0000-00006B030000}"/>
    <cellStyle name="40 % - Akzent1 2 6 3 2" xfId="22445" xr:uid="{00000000-0005-0000-0000-00006B030000}"/>
    <cellStyle name="40 % - Akzent1 2 6 3 3" xfId="35929" xr:uid="{00000000-0005-0000-0000-00006B030000}"/>
    <cellStyle name="40 % - Akzent1 2 6 3 4" xfId="49420" xr:uid="{00000000-0005-0000-0000-00006B030000}"/>
    <cellStyle name="40 % - Akzent1 2 6 4" xfId="12350" xr:uid="{00000000-0005-0000-0000-00006B030000}"/>
    <cellStyle name="40 % - Akzent1 2 6 4 2" xfId="25801" xr:uid="{00000000-0005-0000-0000-00006B030000}"/>
    <cellStyle name="40 % - Akzent1 2 6 4 3" xfId="39285" xr:uid="{00000000-0005-0000-0000-00006B030000}"/>
    <cellStyle name="40 % - Akzent1 2 6 4 4" xfId="52776" xr:uid="{00000000-0005-0000-0000-00006B030000}"/>
    <cellStyle name="40 % - Akzent1 2 6 5" xfId="15732" xr:uid="{00000000-0005-0000-0000-00006B030000}"/>
    <cellStyle name="40 % - Akzent1 2 6 6" xfId="29216" xr:uid="{00000000-0005-0000-0000-00006B030000}"/>
    <cellStyle name="40 % - Akzent1 2 6 7" xfId="42707" xr:uid="{00000000-0005-0000-0000-00006B030000}"/>
    <cellStyle name="40 % - Akzent1 2 7" xfId="3382" xr:uid="{00000000-0005-0000-0000-00006C030000}"/>
    <cellStyle name="40 % - Akzent1 2 7 2" xfId="6743" xr:uid="{00000000-0005-0000-0000-00006C030000}"/>
    <cellStyle name="40 % - Akzent1 2 7 2 2" xfId="20194" xr:uid="{00000000-0005-0000-0000-00006C030000}"/>
    <cellStyle name="40 % - Akzent1 2 7 2 3" xfId="33678" xr:uid="{00000000-0005-0000-0000-00006C030000}"/>
    <cellStyle name="40 % - Akzent1 2 7 2 4" xfId="47169" xr:uid="{00000000-0005-0000-0000-00006C030000}"/>
    <cellStyle name="40 % - Akzent1 2 7 3" xfId="10099" xr:uid="{00000000-0005-0000-0000-00006C030000}"/>
    <cellStyle name="40 % - Akzent1 2 7 3 2" xfId="23550" xr:uid="{00000000-0005-0000-0000-00006C030000}"/>
    <cellStyle name="40 % - Akzent1 2 7 3 3" xfId="37034" xr:uid="{00000000-0005-0000-0000-00006C030000}"/>
    <cellStyle name="40 % - Akzent1 2 7 3 4" xfId="50525" xr:uid="{00000000-0005-0000-0000-00006C030000}"/>
    <cellStyle name="40 % - Akzent1 2 7 4" xfId="13455" xr:uid="{00000000-0005-0000-0000-00006C030000}"/>
    <cellStyle name="40 % - Akzent1 2 7 4 2" xfId="26906" xr:uid="{00000000-0005-0000-0000-00006C030000}"/>
    <cellStyle name="40 % - Akzent1 2 7 4 3" xfId="40390" xr:uid="{00000000-0005-0000-0000-00006C030000}"/>
    <cellStyle name="40 % - Akzent1 2 7 4 4" xfId="53881" xr:uid="{00000000-0005-0000-0000-00006C030000}"/>
    <cellStyle name="40 % - Akzent1 2 7 5" xfId="16837" xr:uid="{00000000-0005-0000-0000-00006C030000}"/>
    <cellStyle name="40 % - Akzent1 2 7 6" xfId="30321" xr:uid="{00000000-0005-0000-0000-00006C030000}"/>
    <cellStyle name="40 % - Akzent1 2 7 7" xfId="43812" xr:uid="{00000000-0005-0000-0000-00006C030000}"/>
    <cellStyle name="40 % - Akzent1 2 8" xfId="3889" xr:uid="{00000000-0005-0000-0000-00006D030000}"/>
    <cellStyle name="40 % - Akzent1 2 8 2" xfId="7250" xr:uid="{00000000-0005-0000-0000-00006D030000}"/>
    <cellStyle name="40 % - Akzent1 2 8 2 2" xfId="20701" xr:uid="{00000000-0005-0000-0000-00006D030000}"/>
    <cellStyle name="40 % - Akzent1 2 8 2 3" xfId="34185" xr:uid="{00000000-0005-0000-0000-00006D030000}"/>
    <cellStyle name="40 % - Akzent1 2 8 2 4" xfId="47676" xr:uid="{00000000-0005-0000-0000-00006D030000}"/>
    <cellStyle name="40 % - Akzent1 2 8 3" xfId="10606" xr:uid="{00000000-0005-0000-0000-00006D030000}"/>
    <cellStyle name="40 % - Akzent1 2 8 3 2" xfId="24057" xr:uid="{00000000-0005-0000-0000-00006D030000}"/>
    <cellStyle name="40 % - Akzent1 2 8 3 3" xfId="37541" xr:uid="{00000000-0005-0000-0000-00006D030000}"/>
    <cellStyle name="40 % - Akzent1 2 8 3 4" xfId="51032" xr:uid="{00000000-0005-0000-0000-00006D030000}"/>
    <cellStyle name="40 % - Akzent1 2 8 4" xfId="13962" xr:uid="{00000000-0005-0000-0000-00006D030000}"/>
    <cellStyle name="40 % - Akzent1 2 8 4 2" xfId="27413" xr:uid="{00000000-0005-0000-0000-00006D030000}"/>
    <cellStyle name="40 % - Akzent1 2 8 4 3" xfId="40897" xr:uid="{00000000-0005-0000-0000-00006D030000}"/>
    <cellStyle name="40 % - Akzent1 2 8 4 4" xfId="54388" xr:uid="{00000000-0005-0000-0000-00006D030000}"/>
    <cellStyle name="40 % - Akzent1 2 8 5" xfId="17344" xr:uid="{00000000-0005-0000-0000-00006D030000}"/>
    <cellStyle name="40 % - Akzent1 2 8 6" xfId="30828" xr:uid="{00000000-0005-0000-0000-00006D030000}"/>
    <cellStyle name="40 % - Akzent1 2 8 7" xfId="44319" xr:uid="{00000000-0005-0000-0000-00006D030000}"/>
    <cellStyle name="40 % - Akzent1 2 9" xfId="3962" xr:uid="{00000000-0005-0000-0000-00006E030000}"/>
    <cellStyle name="40 % - Akzent1 2 9 2" xfId="7319" xr:uid="{00000000-0005-0000-0000-00006E030000}"/>
    <cellStyle name="40 % - Akzent1 2 9 2 2" xfId="20770" xr:uid="{00000000-0005-0000-0000-00006E030000}"/>
    <cellStyle name="40 % - Akzent1 2 9 2 3" xfId="34254" xr:uid="{00000000-0005-0000-0000-00006E030000}"/>
    <cellStyle name="40 % - Akzent1 2 9 2 4" xfId="47745" xr:uid="{00000000-0005-0000-0000-00006E030000}"/>
    <cellStyle name="40 % - Akzent1 2 9 3" xfId="10675" xr:uid="{00000000-0005-0000-0000-00006E030000}"/>
    <cellStyle name="40 % - Akzent1 2 9 3 2" xfId="24126" xr:uid="{00000000-0005-0000-0000-00006E030000}"/>
    <cellStyle name="40 % - Akzent1 2 9 3 3" xfId="37610" xr:uid="{00000000-0005-0000-0000-00006E030000}"/>
    <cellStyle name="40 % - Akzent1 2 9 3 4" xfId="51101" xr:uid="{00000000-0005-0000-0000-00006E030000}"/>
    <cellStyle name="40 % - Akzent1 2 9 4" xfId="14031" xr:uid="{00000000-0005-0000-0000-00006E030000}"/>
    <cellStyle name="40 % - Akzent1 2 9 4 2" xfId="27482" xr:uid="{00000000-0005-0000-0000-00006E030000}"/>
    <cellStyle name="40 % - Akzent1 2 9 4 3" xfId="40966" xr:uid="{00000000-0005-0000-0000-00006E030000}"/>
    <cellStyle name="40 % - Akzent1 2 9 4 4" xfId="54457" xr:uid="{00000000-0005-0000-0000-00006E030000}"/>
    <cellStyle name="40 % - Akzent1 2 9 5" xfId="17413" xr:uid="{00000000-0005-0000-0000-00006E030000}"/>
    <cellStyle name="40 % - Akzent1 2 9 6" xfId="30897" xr:uid="{00000000-0005-0000-0000-00006E030000}"/>
    <cellStyle name="40 % - Akzent1 2 9 7" xfId="44388" xr:uid="{00000000-0005-0000-0000-00006E030000}"/>
    <cellStyle name="40 % - Akzent1 20" xfId="41463" xr:uid="{00000000-0005-0000-0000-000087AC0000}"/>
    <cellStyle name="40 % - Akzent1 3" xfId="1160" xr:uid="{00000000-0005-0000-0000-00006F030000}"/>
    <cellStyle name="40 % - Akzent1 3 10" xfId="11244" xr:uid="{00000000-0005-0000-0000-00006F030000}"/>
    <cellStyle name="40 % - Akzent1 3 10 2" xfId="24695" xr:uid="{00000000-0005-0000-0000-00006F030000}"/>
    <cellStyle name="40 % - Akzent1 3 10 3" xfId="38179" xr:uid="{00000000-0005-0000-0000-00006F030000}"/>
    <cellStyle name="40 % - Akzent1 3 10 4" xfId="51670" xr:uid="{00000000-0005-0000-0000-00006F030000}"/>
    <cellStyle name="40 % - Akzent1 3 11" xfId="14625" xr:uid="{00000000-0005-0000-0000-00006F030000}"/>
    <cellStyle name="40 % - Akzent1 3 12" xfId="28108" xr:uid="{00000000-0005-0000-0000-00006F030000}"/>
    <cellStyle name="40 % - Akzent1 3 13" xfId="41599" xr:uid="{00000000-0005-0000-0000-00006F030000}"/>
    <cellStyle name="40 % - Akzent1 3 2" xfId="1254" xr:uid="{00000000-0005-0000-0000-000070030000}"/>
    <cellStyle name="40 % - Akzent1 3 2 10" xfId="14727" xr:uid="{00000000-0005-0000-0000-000070030000}"/>
    <cellStyle name="40 % - Akzent1 3 2 11" xfId="28210" xr:uid="{00000000-0005-0000-0000-000070030000}"/>
    <cellStyle name="40 % - Akzent1 3 2 12" xfId="41701" xr:uid="{00000000-0005-0000-0000-000070030000}"/>
    <cellStyle name="40 % - Akzent1 3 2 2" xfId="1492" xr:uid="{00000000-0005-0000-0000-000071030000}"/>
    <cellStyle name="40 % - Akzent1 3 2 2 10" xfId="28460" xr:uid="{00000000-0005-0000-0000-000071030000}"/>
    <cellStyle name="40 % - Akzent1 3 2 2 11" xfId="41951" xr:uid="{00000000-0005-0000-0000-000071030000}"/>
    <cellStyle name="40 % - Akzent1 3 2 2 2" xfId="2068" xr:uid="{00000000-0005-0000-0000-000072030000}"/>
    <cellStyle name="40 % - Akzent1 3 2 2 2 2" xfId="3209" xr:uid="{00000000-0005-0000-0000-000073030000}"/>
    <cellStyle name="40 % - Akzent1 3 2 2 2 2 2" xfId="6570" xr:uid="{00000000-0005-0000-0000-000073030000}"/>
    <cellStyle name="40 % - Akzent1 3 2 2 2 2 2 2" xfId="20021" xr:uid="{00000000-0005-0000-0000-000073030000}"/>
    <cellStyle name="40 % - Akzent1 3 2 2 2 2 2 3" xfId="33505" xr:uid="{00000000-0005-0000-0000-000073030000}"/>
    <cellStyle name="40 % - Akzent1 3 2 2 2 2 2 4" xfId="46996" xr:uid="{00000000-0005-0000-0000-000073030000}"/>
    <cellStyle name="40 % - Akzent1 3 2 2 2 2 3" xfId="9926" xr:uid="{00000000-0005-0000-0000-000073030000}"/>
    <cellStyle name="40 % - Akzent1 3 2 2 2 2 3 2" xfId="23377" xr:uid="{00000000-0005-0000-0000-000073030000}"/>
    <cellStyle name="40 % - Akzent1 3 2 2 2 2 3 3" xfId="36861" xr:uid="{00000000-0005-0000-0000-000073030000}"/>
    <cellStyle name="40 % - Akzent1 3 2 2 2 2 3 4" xfId="50352" xr:uid="{00000000-0005-0000-0000-000073030000}"/>
    <cellStyle name="40 % - Akzent1 3 2 2 2 2 4" xfId="13282" xr:uid="{00000000-0005-0000-0000-000073030000}"/>
    <cellStyle name="40 % - Akzent1 3 2 2 2 2 4 2" xfId="26733" xr:uid="{00000000-0005-0000-0000-000073030000}"/>
    <cellStyle name="40 % - Akzent1 3 2 2 2 2 4 3" xfId="40217" xr:uid="{00000000-0005-0000-0000-000073030000}"/>
    <cellStyle name="40 % - Akzent1 3 2 2 2 2 4 4" xfId="53708" xr:uid="{00000000-0005-0000-0000-000073030000}"/>
    <cellStyle name="40 % - Akzent1 3 2 2 2 2 5" xfId="16664" xr:uid="{00000000-0005-0000-0000-000073030000}"/>
    <cellStyle name="40 % - Akzent1 3 2 2 2 2 6" xfId="30148" xr:uid="{00000000-0005-0000-0000-000073030000}"/>
    <cellStyle name="40 % - Akzent1 3 2 2 2 2 7" xfId="43639" xr:uid="{00000000-0005-0000-0000-000073030000}"/>
    <cellStyle name="40 % - Akzent1 3 2 2 2 3" xfId="5443" xr:uid="{00000000-0005-0000-0000-000072030000}"/>
    <cellStyle name="40 % - Akzent1 3 2 2 2 3 2" xfId="18894" xr:uid="{00000000-0005-0000-0000-000072030000}"/>
    <cellStyle name="40 % - Akzent1 3 2 2 2 3 3" xfId="32378" xr:uid="{00000000-0005-0000-0000-000072030000}"/>
    <cellStyle name="40 % - Akzent1 3 2 2 2 3 4" xfId="45869" xr:uid="{00000000-0005-0000-0000-000072030000}"/>
    <cellStyle name="40 % - Akzent1 3 2 2 2 4" xfId="8799" xr:uid="{00000000-0005-0000-0000-000072030000}"/>
    <cellStyle name="40 % - Akzent1 3 2 2 2 4 2" xfId="22250" xr:uid="{00000000-0005-0000-0000-000072030000}"/>
    <cellStyle name="40 % - Akzent1 3 2 2 2 4 3" xfId="35734" xr:uid="{00000000-0005-0000-0000-000072030000}"/>
    <cellStyle name="40 % - Akzent1 3 2 2 2 4 4" xfId="49225" xr:uid="{00000000-0005-0000-0000-000072030000}"/>
    <cellStyle name="40 % - Akzent1 3 2 2 2 5" xfId="12155" xr:uid="{00000000-0005-0000-0000-000072030000}"/>
    <cellStyle name="40 % - Akzent1 3 2 2 2 5 2" xfId="25606" xr:uid="{00000000-0005-0000-0000-000072030000}"/>
    <cellStyle name="40 % - Akzent1 3 2 2 2 5 3" xfId="39090" xr:uid="{00000000-0005-0000-0000-000072030000}"/>
    <cellStyle name="40 % - Akzent1 3 2 2 2 5 4" xfId="52581" xr:uid="{00000000-0005-0000-0000-000072030000}"/>
    <cellStyle name="40 % - Akzent1 3 2 2 2 6" xfId="15537" xr:uid="{00000000-0005-0000-0000-000072030000}"/>
    <cellStyle name="40 % - Akzent1 3 2 2 2 7" xfId="29021" xr:uid="{00000000-0005-0000-0000-000072030000}"/>
    <cellStyle name="40 % - Akzent1 3 2 2 2 8" xfId="42512" xr:uid="{00000000-0005-0000-0000-000072030000}"/>
    <cellStyle name="40 % - Akzent1 3 2 2 3" xfId="2649" xr:uid="{00000000-0005-0000-0000-000074030000}"/>
    <cellStyle name="40 % - Akzent1 3 2 2 3 2" xfId="6010" xr:uid="{00000000-0005-0000-0000-000074030000}"/>
    <cellStyle name="40 % - Akzent1 3 2 2 3 2 2" xfId="19461" xr:uid="{00000000-0005-0000-0000-000074030000}"/>
    <cellStyle name="40 % - Akzent1 3 2 2 3 2 3" xfId="32945" xr:uid="{00000000-0005-0000-0000-000074030000}"/>
    <cellStyle name="40 % - Akzent1 3 2 2 3 2 4" xfId="46436" xr:uid="{00000000-0005-0000-0000-000074030000}"/>
    <cellStyle name="40 % - Akzent1 3 2 2 3 3" xfId="9366" xr:uid="{00000000-0005-0000-0000-000074030000}"/>
    <cellStyle name="40 % - Akzent1 3 2 2 3 3 2" xfId="22817" xr:uid="{00000000-0005-0000-0000-000074030000}"/>
    <cellStyle name="40 % - Akzent1 3 2 2 3 3 3" xfId="36301" xr:uid="{00000000-0005-0000-0000-000074030000}"/>
    <cellStyle name="40 % - Akzent1 3 2 2 3 3 4" xfId="49792" xr:uid="{00000000-0005-0000-0000-000074030000}"/>
    <cellStyle name="40 % - Akzent1 3 2 2 3 4" xfId="12722" xr:uid="{00000000-0005-0000-0000-000074030000}"/>
    <cellStyle name="40 % - Akzent1 3 2 2 3 4 2" xfId="26173" xr:uid="{00000000-0005-0000-0000-000074030000}"/>
    <cellStyle name="40 % - Akzent1 3 2 2 3 4 3" xfId="39657" xr:uid="{00000000-0005-0000-0000-000074030000}"/>
    <cellStyle name="40 % - Akzent1 3 2 2 3 4 4" xfId="53148" xr:uid="{00000000-0005-0000-0000-000074030000}"/>
    <cellStyle name="40 % - Akzent1 3 2 2 3 5" xfId="16104" xr:uid="{00000000-0005-0000-0000-000074030000}"/>
    <cellStyle name="40 % - Akzent1 3 2 2 3 6" xfId="29588" xr:uid="{00000000-0005-0000-0000-000074030000}"/>
    <cellStyle name="40 % - Akzent1 3 2 2 3 7" xfId="43079" xr:uid="{00000000-0005-0000-0000-000074030000}"/>
    <cellStyle name="40 % - Akzent1 3 2 2 4" xfId="3754" xr:uid="{00000000-0005-0000-0000-000075030000}"/>
    <cellStyle name="40 % - Akzent1 3 2 2 4 2" xfId="7115" xr:uid="{00000000-0005-0000-0000-000075030000}"/>
    <cellStyle name="40 % - Akzent1 3 2 2 4 2 2" xfId="20566" xr:uid="{00000000-0005-0000-0000-000075030000}"/>
    <cellStyle name="40 % - Akzent1 3 2 2 4 2 3" xfId="34050" xr:uid="{00000000-0005-0000-0000-000075030000}"/>
    <cellStyle name="40 % - Akzent1 3 2 2 4 2 4" xfId="47541" xr:uid="{00000000-0005-0000-0000-000075030000}"/>
    <cellStyle name="40 % - Akzent1 3 2 2 4 3" xfId="10471" xr:uid="{00000000-0005-0000-0000-000075030000}"/>
    <cellStyle name="40 % - Akzent1 3 2 2 4 3 2" xfId="23922" xr:uid="{00000000-0005-0000-0000-000075030000}"/>
    <cellStyle name="40 % - Akzent1 3 2 2 4 3 3" xfId="37406" xr:uid="{00000000-0005-0000-0000-000075030000}"/>
    <cellStyle name="40 % - Akzent1 3 2 2 4 3 4" xfId="50897" xr:uid="{00000000-0005-0000-0000-000075030000}"/>
    <cellStyle name="40 % - Akzent1 3 2 2 4 4" xfId="13827" xr:uid="{00000000-0005-0000-0000-000075030000}"/>
    <cellStyle name="40 % - Akzent1 3 2 2 4 4 2" xfId="27278" xr:uid="{00000000-0005-0000-0000-000075030000}"/>
    <cellStyle name="40 % - Akzent1 3 2 2 4 4 3" xfId="40762" xr:uid="{00000000-0005-0000-0000-000075030000}"/>
    <cellStyle name="40 % - Akzent1 3 2 2 4 4 4" xfId="54253" xr:uid="{00000000-0005-0000-0000-000075030000}"/>
    <cellStyle name="40 % - Akzent1 3 2 2 4 5" xfId="17209" xr:uid="{00000000-0005-0000-0000-000075030000}"/>
    <cellStyle name="40 % - Akzent1 3 2 2 4 6" xfId="30693" xr:uid="{00000000-0005-0000-0000-000075030000}"/>
    <cellStyle name="40 % - Akzent1 3 2 2 4 7" xfId="44184" xr:uid="{00000000-0005-0000-0000-000075030000}"/>
    <cellStyle name="40 % - Akzent1 3 2 2 5" xfId="4334" xr:uid="{00000000-0005-0000-0000-000076030000}"/>
    <cellStyle name="40 % - Akzent1 3 2 2 5 2" xfId="7691" xr:uid="{00000000-0005-0000-0000-000076030000}"/>
    <cellStyle name="40 % - Akzent1 3 2 2 5 2 2" xfId="21142" xr:uid="{00000000-0005-0000-0000-000076030000}"/>
    <cellStyle name="40 % - Akzent1 3 2 2 5 2 3" xfId="34626" xr:uid="{00000000-0005-0000-0000-000076030000}"/>
    <cellStyle name="40 % - Akzent1 3 2 2 5 2 4" xfId="48117" xr:uid="{00000000-0005-0000-0000-000076030000}"/>
    <cellStyle name="40 % - Akzent1 3 2 2 5 3" xfId="11047" xr:uid="{00000000-0005-0000-0000-000076030000}"/>
    <cellStyle name="40 % - Akzent1 3 2 2 5 3 2" xfId="24498" xr:uid="{00000000-0005-0000-0000-000076030000}"/>
    <cellStyle name="40 % - Akzent1 3 2 2 5 3 3" xfId="37982" xr:uid="{00000000-0005-0000-0000-000076030000}"/>
    <cellStyle name="40 % - Akzent1 3 2 2 5 3 4" xfId="51473" xr:uid="{00000000-0005-0000-0000-000076030000}"/>
    <cellStyle name="40 % - Akzent1 3 2 2 5 4" xfId="14403" xr:uid="{00000000-0005-0000-0000-000076030000}"/>
    <cellStyle name="40 % - Akzent1 3 2 2 5 4 2" xfId="27854" xr:uid="{00000000-0005-0000-0000-000076030000}"/>
    <cellStyle name="40 % - Akzent1 3 2 2 5 4 3" xfId="41338" xr:uid="{00000000-0005-0000-0000-000076030000}"/>
    <cellStyle name="40 % - Akzent1 3 2 2 5 4 4" xfId="54829" xr:uid="{00000000-0005-0000-0000-000076030000}"/>
    <cellStyle name="40 % - Akzent1 3 2 2 5 5" xfId="17785" xr:uid="{00000000-0005-0000-0000-000076030000}"/>
    <cellStyle name="40 % - Akzent1 3 2 2 5 6" xfId="31269" xr:uid="{00000000-0005-0000-0000-000076030000}"/>
    <cellStyle name="40 % - Akzent1 3 2 2 5 7" xfId="44760" xr:uid="{00000000-0005-0000-0000-000076030000}"/>
    <cellStyle name="40 % - Akzent1 3 2 2 6" xfId="4884" xr:uid="{00000000-0005-0000-0000-000071030000}"/>
    <cellStyle name="40 % - Akzent1 3 2 2 6 2" xfId="18335" xr:uid="{00000000-0005-0000-0000-000071030000}"/>
    <cellStyle name="40 % - Akzent1 3 2 2 6 3" xfId="31819" xr:uid="{00000000-0005-0000-0000-000071030000}"/>
    <cellStyle name="40 % - Akzent1 3 2 2 6 4" xfId="45310" xr:uid="{00000000-0005-0000-0000-000071030000}"/>
    <cellStyle name="40 % - Akzent1 3 2 2 7" xfId="8240" xr:uid="{00000000-0005-0000-0000-000071030000}"/>
    <cellStyle name="40 % - Akzent1 3 2 2 7 2" xfId="21691" xr:uid="{00000000-0005-0000-0000-000071030000}"/>
    <cellStyle name="40 % - Akzent1 3 2 2 7 3" xfId="35175" xr:uid="{00000000-0005-0000-0000-000071030000}"/>
    <cellStyle name="40 % - Akzent1 3 2 2 7 4" xfId="48666" xr:uid="{00000000-0005-0000-0000-000071030000}"/>
    <cellStyle name="40 % - Akzent1 3 2 2 8" xfId="11596" xr:uid="{00000000-0005-0000-0000-000071030000}"/>
    <cellStyle name="40 % - Akzent1 3 2 2 8 2" xfId="25047" xr:uid="{00000000-0005-0000-0000-000071030000}"/>
    <cellStyle name="40 % - Akzent1 3 2 2 8 3" xfId="38531" xr:uid="{00000000-0005-0000-0000-000071030000}"/>
    <cellStyle name="40 % - Akzent1 3 2 2 8 4" xfId="52022" xr:uid="{00000000-0005-0000-0000-000071030000}"/>
    <cellStyle name="40 % - Akzent1 3 2 2 9" xfId="14977" xr:uid="{00000000-0005-0000-0000-000071030000}"/>
    <cellStyle name="40 % - Akzent1 3 2 3" xfId="1819" xr:uid="{00000000-0005-0000-0000-000077030000}"/>
    <cellStyle name="40 % - Akzent1 3 2 3 2" xfId="2959" xr:uid="{00000000-0005-0000-0000-000078030000}"/>
    <cellStyle name="40 % - Akzent1 3 2 3 2 2" xfId="6320" xr:uid="{00000000-0005-0000-0000-000078030000}"/>
    <cellStyle name="40 % - Akzent1 3 2 3 2 2 2" xfId="19771" xr:uid="{00000000-0005-0000-0000-000078030000}"/>
    <cellStyle name="40 % - Akzent1 3 2 3 2 2 3" xfId="33255" xr:uid="{00000000-0005-0000-0000-000078030000}"/>
    <cellStyle name="40 % - Akzent1 3 2 3 2 2 4" xfId="46746" xr:uid="{00000000-0005-0000-0000-000078030000}"/>
    <cellStyle name="40 % - Akzent1 3 2 3 2 3" xfId="9676" xr:uid="{00000000-0005-0000-0000-000078030000}"/>
    <cellStyle name="40 % - Akzent1 3 2 3 2 3 2" xfId="23127" xr:uid="{00000000-0005-0000-0000-000078030000}"/>
    <cellStyle name="40 % - Akzent1 3 2 3 2 3 3" xfId="36611" xr:uid="{00000000-0005-0000-0000-000078030000}"/>
    <cellStyle name="40 % - Akzent1 3 2 3 2 3 4" xfId="50102" xr:uid="{00000000-0005-0000-0000-000078030000}"/>
    <cellStyle name="40 % - Akzent1 3 2 3 2 4" xfId="13032" xr:uid="{00000000-0005-0000-0000-000078030000}"/>
    <cellStyle name="40 % - Akzent1 3 2 3 2 4 2" xfId="26483" xr:uid="{00000000-0005-0000-0000-000078030000}"/>
    <cellStyle name="40 % - Akzent1 3 2 3 2 4 3" xfId="39967" xr:uid="{00000000-0005-0000-0000-000078030000}"/>
    <cellStyle name="40 % - Akzent1 3 2 3 2 4 4" xfId="53458" xr:uid="{00000000-0005-0000-0000-000078030000}"/>
    <cellStyle name="40 % - Akzent1 3 2 3 2 5" xfId="16414" xr:uid="{00000000-0005-0000-0000-000078030000}"/>
    <cellStyle name="40 % - Akzent1 3 2 3 2 6" xfId="29898" xr:uid="{00000000-0005-0000-0000-000078030000}"/>
    <cellStyle name="40 % - Akzent1 3 2 3 2 7" xfId="43389" xr:uid="{00000000-0005-0000-0000-000078030000}"/>
    <cellStyle name="40 % - Akzent1 3 2 3 3" xfId="5193" xr:uid="{00000000-0005-0000-0000-000077030000}"/>
    <cellStyle name="40 % - Akzent1 3 2 3 3 2" xfId="18644" xr:uid="{00000000-0005-0000-0000-000077030000}"/>
    <cellStyle name="40 % - Akzent1 3 2 3 3 3" xfId="32128" xr:uid="{00000000-0005-0000-0000-000077030000}"/>
    <cellStyle name="40 % - Akzent1 3 2 3 3 4" xfId="45619" xr:uid="{00000000-0005-0000-0000-000077030000}"/>
    <cellStyle name="40 % - Akzent1 3 2 3 4" xfId="8549" xr:uid="{00000000-0005-0000-0000-000077030000}"/>
    <cellStyle name="40 % - Akzent1 3 2 3 4 2" xfId="22000" xr:uid="{00000000-0005-0000-0000-000077030000}"/>
    <cellStyle name="40 % - Akzent1 3 2 3 4 3" xfId="35484" xr:uid="{00000000-0005-0000-0000-000077030000}"/>
    <cellStyle name="40 % - Akzent1 3 2 3 4 4" xfId="48975" xr:uid="{00000000-0005-0000-0000-000077030000}"/>
    <cellStyle name="40 % - Akzent1 3 2 3 5" xfId="11905" xr:uid="{00000000-0005-0000-0000-000077030000}"/>
    <cellStyle name="40 % - Akzent1 3 2 3 5 2" xfId="25356" xr:uid="{00000000-0005-0000-0000-000077030000}"/>
    <cellStyle name="40 % - Akzent1 3 2 3 5 3" xfId="38840" xr:uid="{00000000-0005-0000-0000-000077030000}"/>
    <cellStyle name="40 % - Akzent1 3 2 3 5 4" xfId="52331" xr:uid="{00000000-0005-0000-0000-000077030000}"/>
    <cellStyle name="40 % - Akzent1 3 2 3 6" xfId="15287" xr:uid="{00000000-0005-0000-0000-000077030000}"/>
    <cellStyle name="40 % - Akzent1 3 2 3 7" xfId="28771" xr:uid="{00000000-0005-0000-0000-000077030000}"/>
    <cellStyle name="40 % - Akzent1 3 2 3 8" xfId="42262" xr:uid="{00000000-0005-0000-0000-000077030000}"/>
    <cellStyle name="40 % - Akzent1 3 2 4" xfId="2398" xr:uid="{00000000-0005-0000-0000-000079030000}"/>
    <cellStyle name="40 % - Akzent1 3 2 4 2" xfId="5760" xr:uid="{00000000-0005-0000-0000-000079030000}"/>
    <cellStyle name="40 % - Akzent1 3 2 4 2 2" xfId="19211" xr:uid="{00000000-0005-0000-0000-000079030000}"/>
    <cellStyle name="40 % - Akzent1 3 2 4 2 3" xfId="32695" xr:uid="{00000000-0005-0000-0000-000079030000}"/>
    <cellStyle name="40 % - Akzent1 3 2 4 2 4" xfId="46186" xr:uid="{00000000-0005-0000-0000-000079030000}"/>
    <cellStyle name="40 % - Akzent1 3 2 4 3" xfId="9116" xr:uid="{00000000-0005-0000-0000-000079030000}"/>
    <cellStyle name="40 % - Akzent1 3 2 4 3 2" xfId="22567" xr:uid="{00000000-0005-0000-0000-000079030000}"/>
    <cellStyle name="40 % - Akzent1 3 2 4 3 3" xfId="36051" xr:uid="{00000000-0005-0000-0000-000079030000}"/>
    <cellStyle name="40 % - Akzent1 3 2 4 3 4" xfId="49542" xr:uid="{00000000-0005-0000-0000-000079030000}"/>
    <cellStyle name="40 % - Akzent1 3 2 4 4" xfId="12472" xr:uid="{00000000-0005-0000-0000-000079030000}"/>
    <cellStyle name="40 % - Akzent1 3 2 4 4 2" xfId="25923" xr:uid="{00000000-0005-0000-0000-000079030000}"/>
    <cellStyle name="40 % - Akzent1 3 2 4 4 3" xfId="39407" xr:uid="{00000000-0005-0000-0000-000079030000}"/>
    <cellStyle name="40 % - Akzent1 3 2 4 4 4" xfId="52898" xr:uid="{00000000-0005-0000-0000-000079030000}"/>
    <cellStyle name="40 % - Akzent1 3 2 4 5" xfId="15854" xr:uid="{00000000-0005-0000-0000-000079030000}"/>
    <cellStyle name="40 % - Akzent1 3 2 4 6" xfId="29338" xr:uid="{00000000-0005-0000-0000-000079030000}"/>
    <cellStyle name="40 % - Akzent1 3 2 4 7" xfId="42829" xr:uid="{00000000-0005-0000-0000-000079030000}"/>
    <cellStyle name="40 % - Akzent1 3 2 5" xfId="3504" xr:uid="{00000000-0005-0000-0000-00007A030000}"/>
    <cellStyle name="40 % - Akzent1 3 2 5 2" xfId="6865" xr:uid="{00000000-0005-0000-0000-00007A030000}"/>
    <cellStyle name="40 % - Akzent1 3 2 5 2 2" xfId="20316" xr:uid="{00000000-0005-0000-0000-00007A030000}"/>
    <cellStyle name="40 % - Akzent1 3 2 5 2 3" xfId="33800" xr:uid="{00000000-0005-0000-0000-00007A030000}"/>
    <cellStyle name="40 % - Akzent1 3 2 5 2 4" xfId="47291" xr:uid="{00000000-0005-0000-0000-00007A030000}"/>
    <cellStyle name="40 % - Akzent1 3 2 5 3" xfId="10221" xr:uid="{00000000-0005-0000-0000-00007A030000}"/>
    <cellStyle name="40 % - Akzent1 3 2 5 3 2" xfId="23672" xr:uid="{00000000-0005-0000-0000-00007A030000}"/>
    <cellStyle name="40 % - Akzent1 3 2 5 3 3" xfId="37156" xr:uid="{00000000-0005-0000-0000-00007A030000}"/>
    <cellStyle name="40 % - Akzent1 3 2 5 3 4" xfId="50647" xr:uid="{00000000-0005-0000-0000-00007A030000}"/>
    <cellStyle name="40 % - Akzent1 3 2 5 4" xfId="13577" xr:uid="{00000000-0005-0000-0000-00007A030000}"/>
    <cellStyle name="40 % - Akzent1 3 2 5 4 2" xfId="27028" xr:uid="{00000000-0005-0000-0000-00007A030000}"/>
    <cellStyle name="40 % - Akzent1 3 2 5 4 3" xfId="40512" xr:uid="{00000000-0005-0000-0000-00007A030000}"/>
    <cellStyle name="40 % - Akzent1 3 2 5 4 4" xfId="54003" xr:uid="{00000000-0005-0000-0000-00007A030000}"/>
    <cellStyle name="40 % - Akzent1 3 2 5 5" xfId="16959" xr:uid="{00000000-0005-0000-0000-00007A030000}"/>
    <cellStyle name="40 % - Akzent1 3 2 5 6" xfId="30443" xr:uid="{00000000-0005-0000-0000-00007A030000}"/>
    <cellStyle name="40 % - Akzent1 3 2 5 7" xfId="43934" xr:uid="{00000000-0005-0000-0000-00007A030000}"/>
    <cellStyle name="40 % - Akzent1 3 2 6" xfId="4084" xr:uid="{00000000-0005-0000-0000-00007B030000}"/>
    <cellStyle name="40 % - Akzent1 3 2 6 2" xfId="7441" xr:uid="{00000000-0005-0000-0000-00007B030000}"/>
    <cellStyle name="40 % - Akzent1 3 2 6 2 2" xfId="20892" xr:uid="{00000000-0005-0000-0000-00007B030000}"/>
    <cellStyle name="40 % - Akzent1 3 2 6 2 3" xfId="34376" xr:uid="{00000000-0005-0000-0000-00007B030000}"/>
    <cellStyle name="40 % - Akzent1 3 2 6 2 4" xfId="47867" xr:uid="{00000000-0005-0000-0000-00007B030000}"/>
    <cellStyle name="40 % - Akzent1 3 2 6 3" xfId="10797" xr:uid="{00000000-0005-0000-0000-00007B030000}"/>
    <cellStyle name="40 % - Akzent1 3 2 6 3 2" xfId="24248" xr:uid="{00000000-0005-0000-0000-00007B030000}"/>
    <cellStyle name="40 % - Akzent1 3 2 6 3 3" xfId="37732" xr:uid="{00000000-0005-0000-0000-00007B030000}"/>
    <cellStyle name="40 % - Akzent1 3 2 6 3 4" xfId="51223" xr:uid="{00000000-0005-0000-0000-00007B030000}"/>
    <cellStyle name="40 % - Akzent1 3 2 6 4" xfId="14153" xr:uid="{00000000-0005-0000-0000-00007B030000}"/>
    <cellStyle name="40 % - Akzent1 3 2 6 4 2" xfId="27604" xr:uid="{00000000-0005-0000-0000-00007B030000}"/>
    <cellStyle name="40 % - Akzent1 3 2 6 4 3" xfId="41088" xr:uid="{00000000-0005-0000-0000-00007B030000}"/>
    <cellStyle name="40 % - Akzent1 3 2 6 4 4" xfId="54579" xr:uid="{00000000-0005-0000-0000-00007B030000}"/>
    <cellStyle name="40 % - Akzent1 3 2 6 5" xfId="17535" xr:uid="{00000000-0005-0000-0000-00007B030000}"/>
    <cellStyle name="40 % - Akzent1 3 2 6 6" xfId="31019" xr:uid="{00000000-0005-0000-0000-00007B030000}"/>
    <cellStyle name="40 % - Akzent1 3 2 6 7" xfId="44510" xr:uid="{00000000-0005-0000-0000-00007B030000}"/>
    <cellStyle name="40 % - Akzent1 3 2 7" xfId="4634" xr:uid="{00000000-0005-0000-0000-000070030000}"/>
    <cellStyle name="40 % - Akzent1 3 2 7 2" xfId="18085" xr:uid="{00000000-0005-0000-0000-000070030000}"/>
    <cellStyle name="40 % - Akzent1 3 2 7 3" xfId="31569" xr:uid="{00000000-0005-0000-0000-000070030000}"/>
    <cellStyle name="40 % - Akzent1 3 2 7 4" xfId="45060" xr:uid="{00000000-0005-0000-0000-000070030000}"/>
    <cellStyle name="40 % - Akzent1 3 2 8" xfId="7990" xr:uid="{00000000-0005-0000-0000-000070030000}"/>
    <cellStyle name="40 % - Akzent1 3 2 8 2" xfId="21441" xr:uid="{00000000-0005-0000-0000-000070030000}"/>
    <cellStyle name="40 % - Akzent1 3 2 8 3" xfId="34925" xr:uid="{00000000-0005-0000-0000-000070030000}"/>
    <cellStyle name="40 % - Akzent1 3 2 8 4" xfId="48416" xr:uid="{00000000-0005-0000-0000-000070030000}"/>
    <cellStyle name="40 % - Akzent1 3 2 9" xfId="11346" xr:uid="{00000000-0005-0000-0000-000070030000}"/>
    <cellStyle name="40 % - Akzent1 3 2 9 2" xfId="24797" xr:uid="{00000000-0005-0000-0000-000070030000}"/>
    <cellStyle name="40 % - Akzent1 3 2 9 3" xfId="38281" xr:uid="{00000000-0005-0000-0000-000070030000}"/>
    <cellStyle name="40 % - Akzent1 3 2 9 4" xfId="51772" xr:uid="{00000000-0005-0000-0000-000070030000}"/>
    <cellStyle name="40 % - Akzent1 3 3" xfId="1394" xr:uid="{00000000-0005-0000-0000-00007C030000}"/>
    <cellStyle name="40 % - Akzent1 3 3 10" xfId="28359" xr:uid="{00000000-0005-0000-0000-00007C030000}"/>
    <cellStyle name="40 % - Akzent1 3 3 11" xfId="41850" xr:uid="{00000000-0005-0000-0000-00007C030000}"/>
    <cellStyle name="40 % - Akzent1 3 3 2" xfId="1968" xr:uid="{00000000-0005-0000-0000-00007D030000}"/>
    <cellStyle name="40 % - Akzent1 3 3 2 2" xfId="3108" xr:uid="{00000000-0005-0000-0000-00007E030000}"/>
    <cellStyle name="40 % - Akzent1 3 3 2 2 2" xfId="6469" xr:uid="{00000000-0005-0000-0000-00007E030000}"/>
    <cellStyle name="40 % - Akzent1 3 3 2 2 2 2" xfId="19920" xr:uid="{00000000-0005-0000-0000-00007E030000}"/>
    <cellStyle name="40 % - Akzent1 3 3 2 2 2 3" xfId="33404" xr:uid="{00000000-0005-0000-0000-00007E030000}"/>
    <cellStyle name="40 % - Akzent1 3 3 2 2 2 4" xfId="46895" xr:uid="{00000000-0005-0000-0000-00007E030000}"/>
    <cellStyle name="40 % - Akzent1 3 3 2 2 3" xfId="9825" xr:uid="{00000000-0005-0000-0000-00007E030000}"/>
    <cellStyle name="40 % - Akzent1 3 3 2 2 3 2" xfId="23276" xr:uid="{00000000-0005-0000-0000-00007E030000}"/>
    <cellStyle name="40 % - Akzent1 3 3 2 2 3 3" xfId="36760" xr:uid="{00000000-0005-0000-0000-00007E030000}"/>
    <cellStyle name="40 % - Akzent1 3 3 2 2 3 4" xfId="50251" xr:uid="{00000000-0005-0000-0000-00007E030000}"/>
    <cellStyle name="40 % - Akzent1 3 3 2 2 4" xfId="13181" xr:uid="{00000000-0005-0000-0000-00007E030000}"/>
    <cellStyle name="40 % - Akzent1 3 3 2 2 4 2" xfId="26632" xr:uid="{00000000-0005-0000-0000-00007E030000}"/>
    <cellStyle name="40 % - Akzent1 3 3 2 2 4 3" xfId="40116" xr:uid="{00000000-0005-0000-0000-00007E030000}"/>
    <cellStyle name="40 % - Akzent1 3 3 2 2 4 4" xfId="53607" xr:uid="{00000000-0005-0000-0000-00007E030000}"/>
    <cellStyle name="40 % - Akzent1 3 3 2 2 5" xfId="16563" xr:uid="{00000000-0005-0000-0000-00007E030000}"/>
    <cellStyle name="40 % - Akzent1 3 3 2 2 6" xfId="30047" xr:uid="{00000000-0005-0000-0000-00007E030000}"/>
    <cellStyle name="40 % - Akzent1 3 3 2 2 7" xfId="43538" xr:uid="{00000000-0005-0000-0000-00007E030000}"/>
    <cellStyle name="40 % - Akzent1 3 3 2 3" xfId="5342" xr:uid="{00000000-0005-0000-0000-00007D030000}"/>
    <cellStyle name="40 % - Akzent1 3 3 2 3 2" xfId="18793" xr:uid="{00000000-0005-0000-0000-00007D030000}"/>
    <cellStyle name="40 % - Akzent1 3 3 2 3 3" xfId="32277" xr:uid="{00000000-0005-0000-0000-00007D030000}"/>
    <cellStyle name="40 % - Akzent1 3 3 2 3 4" xfId="45768" xr:uid="{00000000-0005-0000-0000-00007D030000}"/>
    <cellStyle name="40 % - Akzent1 3 3 2 4" xfId="8698" xr:uid="{00000000-0005-0000-0000-00007D030000}"/>
    <cellStyle name="40 % - Akzent1 3 3 2 4 2" xfId="22149" xr:uid="{00000000-0005-0000-0000-00007D030000}"/>
    <cellStyle name="40 % - Akzent1 3 3 2 4 3" xfId="35633" xr:uid="{00000000-0005-0000-0000-00007D030000}"/>
    <cellStyle name="40 % - Akzent1 3 3 2 4 4" xfId="49124" xr:uid="{00000000-0005-0000-0000-00007D030000}"/>
    <cellStyle name="40 % - Akzent1 3 3 2 5" xfId="12054" xr:uid="{00000000-0005-0000-0000-00007D030000}"/>
    <cellStyle name="40 % - Akzent1 3 3 2 5 2" xfId="25505" xr:uid="{00000000-0005-0000-0000-00007D030000}"/>
    <cellStyle name="40 % - Akzent1 3 3 2 5 3" xfId="38989" xr:uid="{00000000-0005-0000-0000-00007D030000}"/>
    <cellStyle name="40 % - Akzent1 3 3 2 5 4" xfId="52480" xr:uid="{00000000-0005-0000-0000-00007D030000}"/>
    <cellStyle name="40 % - Akzent1 3 3 2 6" xfId="15436" xr:uid="{00000000-0005-0000-0000-00007D030000}"/>
    <cellStyle name="40 % - Akzent1 3 3 2 7" xfId="28920" xr:uid="{00000000-0005-0000-0000-00007D030000}"/>
    <cellStyle name="40 % - Akzent1 3 3 2 8" xfId="42411" xr:uid="{00000000-0005-0000-0000-00007D030000}"/>
    <cellStyle name="40 % - Akzent1 3 3 3" xfId="2548" xr:uid="{00000000-0005-0000-0000-00007F030000}"/>
    <cellStyle name="40 % - Akzent1 3 3 3 2" xfId="5909" xr:uid="{00000000-0005-0000-0000-00007F030000}"/>
    <cellStyle name="40 % - Akzent1 3 3 3 2 2" xfId="19360" xr:uid="{00000000-0005-0000-0000-00007F030000}"/>
    <cellStyle name="40 % - Akzent1 3 3 3 2 3" xfId="32844" xr:uid="{00000000-0005-0000-0000-00007F030000}"/>
    <cellStyle name="40 % - Akzent1 3 3 3 2 4" xfId="46335" xr:uid="{00000000-0005-0000-0000-00007F030000}"/>
    <cellStyle name="40 % - Akzent1 3 3 3 3" xfId="9265" xr:uid="{00000000-0005-0000-0000-00007F030000}"/>
    <cellStyle name="40 % - Akzent1 3 3 3 3 2" xfId="22716" xr:uid="{00000000-0005-0000-0000-00007F030000}"/>
    <cellStyle name="40 % - Akzent1 3 3 3 3 3" xfId="36200" xr:uid="{00000000-0005-0000-0000-00007F030000}"/>
    <cellStyle name="40 % - Akzent1 3 3 3 3 4" xfId="49691" xr:uid="{00000000-0005-0000-0000-00007F030000}"/>
    <cellStyle name="40 % - Akzent1 3 3 3 4" xfId="12621" xr:uid="{00000000-0005-0000-0000-00007F030000}"/>
    <cellStyle name="40 % - Akzent1 3 3 3 4 2" xfId="26072" xr:uid="{00000000-0005-0000-0000-00007F030000}"/>
    <cellStyle name="40 % - Akzent1 3 3 3 4 3" xfId="39556" xr:uid="{00000000-0005-0000-0000-00007F030000}"/>
    <cellStyle name="40 % - Akzent1 3 3 3 4 4" xfId="53047" xr:uid="{00000000-0005-0000-0000-00007F030000}"/>
    <cellStyle name="40 % - Akzent1 3 3 3 5" xfId="16003" xr:uid="{00000000-0005-0000-0000-00007F030000}"/>
    <cellStyle name="40 % - Akzent1 3 3 3 6" xfId="29487" xr:uid="{00000000-0005-0000-0000-00007F030000}"/>
    <cellStyle name="40 % - Akzent1 3 3 3 7" xfId="42978" xr:uid="{00000000-0005-0000-0000-00007F030000}"/>
    <cellStyle name="40 % - Akzent1 3 3 4" xfId="3653" xr:uid="{00000000-0005-0000-0000-000080030000}"/>
    <cellStyle name="40 % - Akzent1 3 3 4 2" xfId="7014" xr:uid="{00000000-0005-0000-0000-000080030000}"/>
    <cellStyle name="40 % - Akzent1 3 3 4 2 2" xfId="20465" xr:uid="{00000000-0005-0000-0000-000080030000}"/>
    <cellStyle name="40 % - Akzent1 3 3 4 2 3" xfId="33949" xr:uid="{00000000-0005-0000-0000-000080030000}"/>
    <cellStyle name="40 % - Akzent1 3 3 4 2 4" xfId="47440" xr:uid="{00000000-0005-0000-0000-000080030000}"/>
    <cellStyle name="40 % - Akzent1 3 3 4 3" xfId="10370" xr:uid="{00000000-0005-0000-0000-000080030000}"/>
    <cellStyle name="40 % - Akzent1 3 3 4 3 2" xfId="23821" xr:uid="{00000000-0005-0000-0000-000080030000}"/>
    <cellStyle name="40 % - Akzent1 3 3 4 3 3" xfId="37305" xr:uid="{00000000-0005-0000-0000-000080030000}"/>
    <cellStyle name="40 % - Akzent1 3 3 4 3 4" xfId="50796" xr:uid="{00000000-0005-0000-0000-000080030000}"/>
    <cellStyle name="40 % - Akzent1 3 3 4 4" xfId="13726" xr:uid="{00000000-0005-0000-0000-000080030000}"/>
    <cellStyle name="40 % - Akzent1 3 3 4 4 2" xfId="27177" xr:uid="{00000000-0005-0000-0000-000080030000}"/>
    <cellStyle name="40 % - Akzent1 3 3 4 4 3" xfId="40661" xr:uid="{00000000-0005-0000-0000-000080030000}"/>
    <cellStyle name="40 % - Akzent1 3 3 4 4 4" xfId="54152" xr:uid="{00000000-0005-0000-0000-000080030000}"/>
    <cellStyle name="40 % - Akzent1 3 3 4 5" xfId="17108" xr:uid="{00000000-0005-0000-0000-000080030000}"/>
    <cellStyle name="40 % - Akzent1 3 3 4 6" xfId="30592" xr:uid="{00000000-0005-0000-0000-000080030000}"/>
    <cellStyle name="40 % - Akzent1 3 3 4 7" xfId="44083" xr:uid="{00000000-0005-0000-0000-000080030000}"/>
    <cellStyle name="40 % - Akzent1 3 3 5" xfId="4233" xr:uid="{00000000-0005-0000-0000-000081030000}"/>
    <cellStyle name="40 % - Akzent1 3 3 5 2" xfId="7590" xr:uid="{00000000-0005-0000-0000-000081030000}"/>
    <cellStyle name="40 % - Akzent1 3 3 5 2 2" xfId="21041" xr:uid="{00000000-0005-0000-0000-000081030000}"/>
    <cellStyle name="40 % - Akzent1 3 3 5 2 3" xfId="34525" xr:uid="{00000000-0005-0000-0000-000081030000}"/>
    <cellStyle name="40 % - Akzent1 3 3 5 2 4" xfId="48016" xr:uid="{00000000-0005-0000-0000-000081030000}"/>
    <cellStyle name="40 % - Akzent1 3 3 5 3" xfId="10946" xr:uid="{00000000-0005-0000-0000-000081030000}"/>
    <cellStyle name="40 % - Akzent1 3 3 5 3 2" xfId="24397" xr:uid="{00000000-0005-0000-0000-000081030000}"/>
    <cellStyle name="40 % - Akzent1 3 3 5 3 3" xfId="37881" xr:uid="{00000000-0005-0000-0000-000081030000}"/>
    <cellStyle name="40 % - Akzent1 3 3 5 3 4" xfId="51372" xr:uid="{00000000-0005-0000-0000-000081030000}"/>
    <cellStyle name="40 % - Akzent1 3 3 5 4" xfId="14302" xr:uid="{00000000-0005-0000-0000-000081030000}"/>
    <cellStyle name="40 % - Akzent1 3 3 5 4 2" xfId="27753" xr:uid="{00000000-0005-0000-0000-000081030000}"/>
    <cellStyle name="40 % - Akzent1 3 3 5 4 3" xfId="41237" xr:uid="{00000000-0005-0000-0000-000081030000}"/>
    <cellStyle name="40 % - Akzent1 3 3 5 4 4" xfId="54728" xr:uid="{00000000-0005-0000-0000-000081030000}"/>
    <cellStyle name="40 % - Akzent1 3 3 5 5" xfId="17684" xr:uid="{00000000-0005-0000-0000-000081030000}"/>
    <cellStyle name="40 % - Akzent1 3 3 5 6" xfId="31168" xr:uid="{00000000-0005-0000-0000-000081030000}"/>
    <cellStyle name="40 % - Akzent1 3 3 5 7" xfId="44659" xr:uid="{00000000-0005-0000-0000-000081030000}"/>
    <cellStyle name="40 % - Akzent1 3 3 6" xfId="4783" xr:uid="{00000000-0005-0000-0000-00007C030000}"/>
    <cellStyle name="40 % - Akzent1 3 3 6 2" xfId="18234" xr:uid="{00000000-0005-0000-0000-00007C030000}"/>
    <cellStyle name="40 % - Akzent1 3 3 6 3" xfId="31718" xr:uid="{00000000-0005-0000-0000-00007C030000}"/>
    <cellStyle name="40 % - Akzent1 3 3 6 4" xfId="45209" xr:uid="{00000000-0005-0000-0000-00007C030000}"/>
    <cellStyle name="40 % - Akzent1 3 3 7" xfId="8139" xr:uid="{00000000-0005-0000-0000-00007C030000}"/>
    <cellStyle name="40 % - Akzent1 3 3 7 2" xfId="21590" xr:uid="{00000000-0005-0000-0000-00007C030000}"/>
    <cellStyle name="40 % - Akzent1 3 3 7 3" xfId="35074" xr:uid="{00000000-0005-0000-0000-00007C030000}"/>
    <cellStyle name="40 % - Akzent1 3 3 7 4" xfId="48565" xr:uid="{00000000-0005-0000-0000-00007C030000}"/>
    <cellStyle name="40 % - Akzent1 3 3 8" xfId="11495" xr:uid="{00000000-0005-0000-0000-00007C030000}"/>
    <cellStyle name="40 % - Akzent1 3 3 8 2" xfId="24946" xr:uid="{00000000-0005-0000-0000-00007C030000}"/>
    <cellStyle name="40 % - Akzent1 3 3 8 3" xfId="38430" xr:uid="{00000000-0005-0000-0000-00007C030000}"/>
    <cellStyle name="40 % - Akzent1 3 3 8 4" xfId="51921" xr:uid="{00000000-0005-0000-0000-00007C030000}"/>
    <cellStyle name="40 % - Akzent1 3 3 9" xfId="14876" xr:uid="{00000000-0005-0000-0000-00007C030000}"/>
    <cellStyle name="40 % - Akzent1 3 4" xfId="1719" xr:uid="{00000000-0005-0000-0000-000082030000}"/>
    <cellStyle name="40 % - Akzent1 3 4 2" xfId="2858" xr:uid="{00000000-0005-0000-0000-000083030000}"/>
    <cellStyle name="40 % - Akzent1 3 4 2 2" xfId="6219" xr:uid="{00000000-0005-0000-0000-000083030000}"/>
    <cellStyle name="40 % - Akzent1 3 4 2 2 2" xfId="19670" xr:uid="{00000000-0005-0000-0000-000083030000}"/>
    <cellStyle name="40 % - Akzent1 3 4 2 2 3" xfId="33154" xr:uid="{00000000-0005-0000-0000-000083030000}"/>
    <cellStyle name="40 % - Akzent1 3 4 2 2 4" xfId="46645" xr:uid="{00000000-0005-0000-0000-000083030000}"/>
    <cellStyle name="40 % - Akzent1 3 4 2 3" xfId="9575" xr:uid="{00000000-0005-0000-0000-000083030000}"/>
    <cellStyle name="40 % - Akzent1 3 4 2 3 2" xfId="23026" xr:uid="{00000000-0005-0000-0000-000083030000}"/>
    <cellStyle name="40 % - Akzent1 3 4 2 3 3" xfId="36510" xr:uid="{00000000-0005-0000-0000-000083030000}"/>
    <cellStyle name="40 % - Akzent1 3 4 2 3 4" xfId="50001" xr:uid="{00000000-0005-0000-0000-000083030000}"/>
    <cellStyle name="40 % - Akzent1 3 4 2 4" xfId="12931" xr:uid="{00000000-0005-0000-0000-000083030000}"/>
    <cellStyle name="40 % - Akzent1 3 4 2 4 2" xfId="26382" xr:uid="{00000000-0005-0000-0000-000083030000}"/>
    <cellStyle name="40 % - Akzent1 3 4 2 4 3" xfId="39866" xr:uid="{00000000-0005-0000-0000-000083030000}"/>
    <cellStyle name="40 % - Akzent1 3 4 2 4 4" xfId="53357" xr:uid="{00000000-0005-0000-0000-000083030000}"/>
    <cellStyle name="40 % - Akzent1 3 4 2 5" xfId="16313" xr:uid="{00000000-0005-0000-0000-000083030000}"/>
    <cellStyle name="40 % - Akzent1 3 4 2 6" xfId="29797" xr:uid="{00000000-0005-0000-0000-000083030000}"/>
    <cellStyle name="40 % - Akzent1 3 4 2 7" xfId="43288" xr:uid="{00000000-0005-0000-0000-000083030000}"/>
    <cellStyle name="40 % - Akzent1 3 4 3" xfId="5092" xr:uid="{00000000-0005-0000-0000-000082030000}"/>
    <cellStyle name="40 % - Akzent1 3 4 3 2" xfId="18543" xr:uid="{00000000-0005-0000-0000-000082030000}"/>
    <cellStyle name="40 % - Akzent1 3 4 3 3" xfId="32027" xr:uid="{00000000-0005-0000-0000-000082030000}"/>
    <cellStyle name="40 % - Akzent1 3 4 3 4" xfId="45518" xr:uid="{00000000-0005-0000-0000-000082030000}"/>
    <cellStyle name="40 % - Akzent1 3 4 4" xfId="8448" xr:uid="{00000000-0005-0000-0000-000082030000}"/>
    <cellStyle name="40 % - Akzent1 3 4 4 2" xfId="21899" xr:uid="{00000000-0005-0000-0000-000082030000}"/>
    <cellStyle name="40 % - Akzent1 3 4 4 3" xfId="35383" xr:uid="{00000000-0005-0000-0000-000082030000}"/>
    <cellStyle name="40 % - Akzent1 3 4 4 4" xfId="48874" xr:uid="{00000000-0005-0000-0000-000082030000}"/>
    <cellStyle name="40 % - Akzent1 3 4 5" xfId="11804" xr:uid="{00000000-0005-0000-0000-000082030000}"/>
    <cellStyle name="40 % - Akzent1 3 4 5 2" xfId="25255" xr:uid="{00000000-0005-0000-0000-000082030000}"/>
    <cellStyle name="40 % - Akzent1 3 4 5 3" xfId="38739" xr:uid="{00000000-0005-0000-0000-000082030000}"/>
    <cellStyle name="40 % - Akzent1 3 4 5 4" xfId="52230" xr:uid="{00000000-0005-0000-0000-000082030000}"/>
    <cellStyle name="40 % - Akzent1 3 4 6" xfId="15186" xr:uid="{00000000-0005-0000-0000-000082030000}"/>
    <cellStyle name="40 % - Akzent1 3 4 7" xfId="28670" xr:uid="{00000000-0005-0000-0000-000082030000}"/>
    <cellStyle name="40 % - Akzent1 3 4 8" xfId="42161" xr:uid="{00000000-0005-0000-0000-000082030000}"/>
    <cellStyle name="40 % - Akzent1 3 5" xfId="2296" xr:uid="{00000000-0005-0000-0000-000084030000}"/>
    <cellStyle name="40 % - Akzent1 3 5 2" xfId="5658" xr:uid="{00000000-0005-0000-0000-000084030000}"/>
    <cellStyle name="40 % - Akzent1 3 5 2 2" xfId="19109" xr:uid="{00000000-0005-0000-0000-000084030000}"/>
    <cellStyle name="40 % - Akzent1 3 5 2 3" xfId="32593" xr:uid="{00000000-0005-0000-0000-000084030000}"/>
    <cellStyle name="40 % - Akzent1 3 5 2 4" xfId="46084" xr:uid="{00000000-0005-0000-0000-000084030000}"/>
    <cellStyle name="40 % - Akzent1 3 5 3" xfId="9014" xr:uid="{00000000-0005-0000-0000-000084030000}"/>
    <cellStyle name="40 % - Akzent1 3 5 3 2" xfId="22465" xr:uid="{00000000-0005-0000-0000-000084030000}"/>
    <cellStyle name="40 % - Akzent1 3 5 3 3" xfId="35949" xr:uid="{00000000-0005-0000-0000-000084030000}"/>
    <cellStyle name="40 % - Akzent1 3 5 3 4" xfId="49440" xr:uid="{00000000-0005-0000-0000-000084030000}"/>
    <cellStyle name="40 % - Akzent1 3 5 4" xfId="12370" xr:uid="{00000000-0005-0000-0000-000084030000}"/>
    <cellStyle name="40 % - Akzent1 3 5 4 2" xfId="25821" xr:uid="{00000000-0005-0000-0000-000084030000}"/>
    <cellStyle name="40 % - Akzent1 3 5 4 3" xfId="39305" xr:uid="{00000000-0005-0000-0000-000084030000}"/>
    <cellStyle name="40 % - Akzent1 3 5 4 4" xfId="52796" xr:uid="{00000000-0005-0000-0000-000084030000}"/>
    <cellStyle name="40 % - Akzent1 3 5 5" xfId="15752" xr:uid="{00000000-0005-0000-0000-000084030000}"/>
    <cellStyle name="40 % - Akzent1 3 5 6" xfId="29236" xr:uid="{00000000-0005-0000-0000-000084030000}"/>
    <cellStyle name="40 % - Akzent1 3 5 7" xfId="42727" xr:uid="{00000000-0005-0000-0000-000084030000}"/>
    <cellStyle name="40 % - Akzent1 3 6" xfId="3402" xr:uid="{00000000-0005-0000-0000-000085030000}"/>
    <cellStyle name="40 % - Akzent1 3 6 2" xfId="6763" xr:uid="{00000000-0005-0000-0000-000085030000}"/>
    <cellStyle name="40 % - Akzent1 3 6 2 2" xfId="20214" xr:uid="{00000000-0005-0000-0000-000085030000}"/>
    <cellStyle name="40 % - Akzent1 3 6 2 3" xfId="33698" xr:uid="{00000000-0005-0000-0000-000085030000}"/>
    <cellStyle name="40 % - Akzent1 3 6 2 4" xfId="47189" xr:uid="{00000000-0005-0000-0000-000085030000}"/>
    <cellStyle name="40 % - Akzent1 3 6 3" xfId="10119" xr:uid="{00000000-0005-0000-0000-000085030000}"/>
    <cellStyle name="40 % - Akzent1 3 6 3 2" xfId="23570" xr:uid="{00000000-0005-0000-0000-000085030000}"/>
    <cellStyle name="40 % - Akzent1 3 6 3 3" xfId="37054" xr:uid="{00000000-0005-0000-0000-000085030000}"/>
    <cellStyle name="40 % - Akzent1 3 6 3 4" xfId="50545" xr:uid="{00000000-0005-0000-0000-000085030000}"/>
    <cellStyle name="40 % - Akzent1 3 6 4" xfId="13475" xr:uid="{00000000-0005-0000-0000-000085030000}"/>
    <cellStyle name="40 % - Akzent1 3 6 4 2" xfId="26926" xr:uid="{00000000-0005-0000-0000-000085030000}"/>
    <cellStyle name="40 % - Akzent1 3 6 4 3" xfId="40410" xr:uid="{00000000-0005-0000-0000-000085030000}"/>
    <cellStyle name="40 % - Akzent1 3 6 4 4" xfId="53901" xr:uid="{00000000-0005-0000-0000-000085030000}"/>
    <cellStyle name="40 % - Akzent1 3 6 5" xfId="16857" xr:uid="{00000000-0005-0000-0000-000085030000}"/>
    <cellStyle name="40 % - Akzent1 3 6 6" xfId="30341" xr:uid="{00000000-0005-0000-0000-000085030000}"/>
    <cellStyle name="40 % - Akzent1 3 6 7" xfId="43832" xr:uid="{00000000-0005-0000-0000-000085030000}"/>
    <cellStyle name="40 % - Akzent1 3 7" xfId="3982" xr:uid="{00000000-0005-0000-0000-000086030000}"/>
    <cellStyle name="40 % - Akzent1 3 7 2" xfId="7339" xr:uid="{00000000-0005-0000-0000-000086030000}"/>
    <cellStyle name="40 % - Akzent1 3 7 2 2" xfId="20790" xr:uid="{00000000-0005-0000-0000-000086030000}"/>
    <cellStyle name="40 % - Akzent1 3 7 2 3" xfId="34274" xr:uid="{00000000-0005-0000-0000-000086030000}"/>
    <cellStyle name="40 % - Akzent1 3 7 2 4" xfId="47765" xr:uid="{00000000-0005-0000-0000-000086030000}"/>
    <cellStyle name="40 % - Akzent1 3 7 3" xfId="10695" xr:uid="{00000000-0005-0000-0000-000086030000}"/>
    <cellStyle name="40 % - Akzent1 3 7 3 2" xfId="24146" xr:uid="{00000000-0005-0000-0000-000086030000}"/>
    <cellStyle name="40 % - Akzent1 3 7 3 3" xfId="37630" xr:uid="{00000000-0005-0000-0000-000086030000}"/>
    <cellStyle name="40 % - Akzent1 3 7 3 4" xfId="51121" xr:uid="{00000000-0005-0000-0000-000086030000}"/>
    <cellStyle name="40 % - Akzent1 3 7 4" xfId="14051" xr:uid="{00000000-0005-0000-0000-000086030000}"/>
    <cellStyle name="40 % - Akzent1 3 7 4 2" xfId="27502" xr:uid="{00000000-0005-0000-0000-000086030000}"/>
    <cellStyle name="40 % - Akzent1 3 7 4 3" xfId="40986" xr:uid="{00000000-0005-0000-0000-000086030000}"/>
    <cellStyle name="40 % - Akzent1 3 7 4 4" xfId="54477" xr:uid="{00000000-0005-0000-0000-000086030000}"/>
    <cellStyle name="40 % - Akzent1 3 7 5" xfId="17433" xr:uid="{00000000-0005-0000-0000-000086030000}"/>
    <cellStyle name="40 % - Akzent1 3 7 6" xfId="30917" xr:uid="{00000000-0005-0000-0000-000086030000}"/>
    <cellStyle name="40 % - Akzent1 3 7 7" xfId="44408" xr:uid="{00000000-0005-0000-0000-000086030000}"/>
    <cellStyle name="40 % - Akzent1 3 8" xfId="4532" xr:uid="{00000000-0005-0000-0000-00006F030000}"/>
    <cellStyle name="40 % - Akzent1 3 8 2" xfId="17983" xr:uid="{00000000-0005-0000-0000-00006F030000}"/>
    <cellStyle name="40 % - Akzent1 3 8 3" xfId="31467" xr:uid="{00000000-0005-0000-0000-00006F030000}"/>
    <cellStyle name="40 % - Akzent1 3 8 4" xfId="44958" xr:uid="{00000000-0005-0000-0000-00006F030000}"/>
    <cellStyle name="40 % - Akzent1 3 9" xfId="7888" xr:uid="{00000000-0005-0000-0000-00006F030000}"/>
    <cellStyle name="40 % - Akzent1 3 9 2" xfId="21339" xr:uid="{00000000-0005-0000-0000-00006F030000}"/>
    <cellStyle name="40 % - Akzent1 3 9 3" xfId="34823" xr:uid="{00000000-0005-0000-0000-00006F030000}"/>
    <cellStyle name="40 % - Akzent1 3 9 4" xfId="48314" xr:uid="{00000000-0005-0000-0000-00006F030000}"/>
    <cellStyle name="40 % - Akzent1 4" xfId="1179" xr:uid="{00000000-0005-0000-0000-000087030000}"/>
    <cellStyle name="40 % - Akzent1 4 10" xfId="11263" xr:uid="{00000000-0005-0000-0000-000087030000}"/>
    <cellStyle name="40 % - Akzent1 4 10 2" xfId="24714" xr:uid="{00000000-0005-0000-0000-000087030000}"/>
    <cellStyle name="40 % - Akzent1 4 10 3" xfId="38198" xr:uid="{00000000-0005-0000-0000-000087030000}"/>
    <cellStyle name="40 % - Akzent1 4 10 4" xfId="51689" xr:uid="{00000000-0005-0000-0000-000087030000}"/>
    <cellStyle name="40 % - Akzent1 4 11" xfId="14644" xr:uid="{00000000-0005-0000-0000-000087030000}"/>
    <cellStyle name="40 % - Akzent1 4 12" xfId="28127" xr:uid="{00000000-0005-0000-0000-000087030000}"/>
    <cellStyle name="40 % - Akzent1 4 13" xfId="41618" xr:uid="{00000000-0005-0000-0000-000087030000}"/>
    <cellStyle name="40 % - Akzent1 4 2" xfId="1273" xr:uid="{00000000-0005-0000-0000-000088030000}"/>
    <cellStyle name="40 % - Akzent1 4 2 10" xfId="14746" xr:uid="{00000000-0005-0000-0000-000088030000}"/>
    <cellStyle name="40 % - Akzent1 4 2 11" xfId="28229" xr:uid="{00000000-0005-0000-0000-000088030000}"/>
    <cellStyle name="40 % - Akzent1 4 2 12" xfId="41720" xr:uid="{00000000-0005-0000-0000-000088030000}"/>
    <cellStyle name="40 % - Akzent1 4 2 2" xfId="1511" xr:uid="{00000000-0005-0000-0000-000089030000}"/>
    <cellStyle name="40 % - Akzent1 4 2 2 10" xfId="28479" xr:uid="{00000000-0005-0000-0000-000089030000}"/>
    <cellStyle name="40 % - Akzent1 4 2 2 11" xfId="41970" xr:uid="{00000000-0005-0000-0000-000089030000}"/>
    <cellStyle name="40 % - Akzent1 4 2 2 2" xfId="2087" xr:uid="{00000000-0005-0000-0000-00008A030000}"/>
    <cellStyle name="40 % - Akzent1 4 2 2 2 2" xfId="3228" xr:uid="{00000000-0005-0000-0000-00008B030000}"/>
    <cellStyle name="40 % - Akzent1 4 2 2 2 2 2" xfId="6589" xr:uid="{00000000-0005-0000-0000-00008B030000}"/>
    <cellStyle name="40 % - Akzent1 4 2 2 2 2 2 2" xfId="20040" xr:uid="{00000000-0005-0000-0000-00008B030000}"/>
    <cellStyle name="40 % - Akzent1 4 2 2 2 2 2 3" xfId="33524" xr:uid="{00000000-0005-0000-0000-00008B030000}"/>
    <cellStyle name="40 % - Akzent1 4 2 2 2 2 2 4" xfId="47015" xr:uid="{00000000-0005-0000-0000-00008B030000}"/>
    <cellStyle name="40 % - Akzent1 4 2 2 2 2 3" xfId="9945" xr:uid="{00000000-0005-0000-0000-00008B030000}"/>
    <cellStyle name="40 % - Akzent1 4 2 2 2 2 3 2" xfId="23396" xr:uid="{00000000-0005-0000-0000-00008B030000}"/>
    <cellStyle name="40 % - Akzent1 4 2 2 2 2 3 3" xfId="36880" xr:uid="{00000000-0005-0000-0000-00008B030000}"/>
    <cellStyle name="40 % - Akzent1 4 2 2 2 2 3 4" xfId="50371" xr:uid="{00000000-0005-0000-0000-00008B030000}"/>
    <cellStyle name="40 % - Akzent1 4 2 2 2 2 4" xfId="13301" xr:uid="{00000000-0005-0000-0000-00008B030000}"/>
    <cellStyle name="40 % - Akzent1 4 2 2 2 2 4 2" xfId="26752" xr:uid="{00000000-0005-0000-0000-00008B030000}"/>
    <cellStyle name="40 % - Akzent1 4 2 2 2 2 4 3" xfId="40236" xr:uid="{00000000-0005-0000-0000-00008B030000}"/>
    <cellStyle name="40 % - Akzent1 4 2 2 2 2 4 4" xfId="53727" xr:uid="{00000000-0005-0000-0000-00008B030000}"/>
    <cellStyle name="40 % - Akzent1 4 2 2 2 2 5" xfId="16683" xr:uid="{00000000-0005-0000-0000-00008B030000}"/>
    <cellStyle name="40 % - Akzent1 4 2 2 2 2 6" xfId="30167" xr:uid="{00000000-0005-0000-0000-00008B030000}"/>
    <cellStyle name="40 % - Akzent1 4 2 2 2 2 7" xfId="43658" xr:uid="{00000000-0005-0000-0000-00008B030000}"/>
    <cellStyle name="40 % - Akzent1 4 2 2 2 3" xfId="5462" xr:uid="{00000000-0005-0000-0000-00008A030000}"/>
    <cellStyle name="40 % - Akzent1 4 2 2 2 3 2" xfId="18913" xr:uid="{00000000-0005-0000-0000-00008A030000}"/>
    <cellStyle name="40 % - Akzent1 4 2 2 2 3 3" xfId="32397" xr:uid="{00000000-0005-0000-0000-00008A030000}"/>
    <cellStyle name="40 % - Akzent1 4 2 2 2 3 4" xfId="45888" xr:uid="{00000000-0005-0000-0000-00008A030000}"/>
    <cellStyle name="40 % - Akzent1 4 2 2 2 4" xfId="8818" xr:uid="{00000000-0005-0000-0000-00008A030000}"/>
    <cellStyle name="40 % - Akzent1 4 2 2 2 4 2" xfId="22269" xr:uid="{00000000-0005-0000-0000-00008A030000}"/>
    <cellStyle name="40 % - Akzent1 4 2 2 2 4 3" xfId="35753" xr:uid="{00000000-0005-0000-0000-00008A030000}"/>
    <cellStyle name="40 % - Akzent1 4 2 2 2 4 4" xfId="49244" xr:uid="{00000000-0005-0000-0000-00008A030000}"/>
    <cellStyle name="40 % - Akzent1 4 2 2 2 5" xfId="12174" xr:uid="{00000000-0005-0000-0000-00008A030000}"/>
    <cellStyle name="40 % - Akzent1 4 2 2 2 5 2" xfId="25625" xr:uid="{00000000-0005-0000-0000-00008A030000}"/>
    <cellStyle name="40 % - Akzent1 4 2 2 2 5 3" xfId="39109" xr:uid="{00000000-0005-0000-0000-00008A030000}"/>
    <cellStyle name="40 % - Akzent1 4 2 2 2 5 4" xfId="52600" xr:uid="{00000000-0005-0000-0000-00008A030000}"/>
    <cellStyle name="40 % - Akzent1 4 2 2 2 6" xfId="15556" xr:uid="{00000000-0005-0000-0000-00008A030000}"/>
    <cellStyle name="40 % - Akzent1 4 2 2 2 7" xfId="29040" xr:uid="{00000000-0005-0000-0000-00008A030000}"/>
    <cellStyle name="40 % - Akzent1 4 2 2 2 8" xfId="42531" xr:uid="{00000000-0005-0000-0000-00008A030000}"/>
    <cellStyle name="40 % - Akzent1 4 2 2 3" xfId="2668" xr:uid="{00000000-0005-0000-0000-00008C030000}"/>
    <cellStyle name="40 % - Akzent1 4 2 2 3 2" xfId="6029" xr:uid="{00000000-0005-0000-0000-00008C030000}"/>
    <cellStyle name="40 % - Akzent1 4 2 2 3 2 2" xfId="19480" xr:uid="{00000000-0005-0000-0000-00008C030000}"/>
    <cellStyle name="40 % - Akzent1 4 2 2 3 2 3" xfId="32964" xr:uid="{00000000-0005-0000-0000-00008C030000}"/>
    <cellStyle name="40 % - Akzent1 4 2 2 3 2 4" xfId="46455" xr:uid="{00000000-0005-0000-0000-00008C030000}"/>
    <cellStyle name="40 % - Akzent1 4 2 2 3 3" xfId="9385" xr:uid="{00000000-0005-0000-0000-00008C030000}"/>
    <cellStyle name="40 % - Akzent1 4 2 2 3 3 2" xfId="22836" xr:uid="{00000000-0005-0000-0000-00008C030000}"/>
    <cellStyle name="40 % - Akzent1 4 2 2 3 3 3" xfId="36320" xr:uid="{00000000-0005-0000-0000-00008C030000}"/>
    <cellStyle name="40 % - Akzent1 4 2 2 3 3 4" xfId="49811" xr:uid="{00000000-0005-0000-0000-00008C030000}"/>
    <cellStyle name="40 % - Akzent1 4 2 2 3 4" xfId="12741" xr:uid="{00000000-0005-0000-0000-00008C030000}"/>
    <cellStyle name="40 % - Akzent1 4 2 2 3 4 2" xfId="26192" xr:uid="{00000000-0005-0000-0000-00008C030000}"/>
    <cellStyle name="40 % - Akzent1 4 2 2 3 4 3" xfId="39676" xr:uid="{00000000-0005-0000-0000-00008C030000}"/>
    <cellStyle name="40 % - Akzent1 4 2 2 3 4 4" xfId="53167" xr:uid="{00000000-0005-0000-0000-00008C030000}"/>
    <cellStyle name="40 % - Akzent1 4 2 2 3 5" xfId="16123" xr:uid="{00000000-0005-0000-0000-00008C030000}"/>
    <cellStyle name="40 % - Akzent1 4 2 2 3 6" xfId="29607" xr:uid="{00000000-0005-0000-0000-00008C030000}"/>
    <cellStyle name="40 % - Akzent1 4 2 2 3 7" xfId="43098" xr:uid="{00000000-0005-0000-0000-00008C030000}"/>
    <cellStyle name="40 % - Akzent1 4 2 2 4" xfId="3773" xr:uid="{00000000-0005-0000-0000-00008D030000}"/>
    <cellStyle name="40 % - Akzent1 4 2 2 4 2" xfId="7134" xr:uid="{00000000-0005-0000-0000-00008D030000}"/>
    <cellStyle name="40 % - Akzent1 4 2 2 4 2 2" xfId="20585" xr:uid="{00000000-0005-0000-0000-00008D030000}"/>
    <cellStyle name="40 % - Akzent1 4 2 2 4 2 3" xfId="34069" xr:uid="{00000000-0005-0000-0000-00008D030000}"/>
    <cellStyle name="40 % - Akzent1 4 2 2 4 2 4" xfId="47560" xr:uid="{00000000-0005-0000-0000-00008D030000}"/>
    <cellStyle name="40 % - Akzent1 4 2 2 4 3" xfId="10490" xr:uid="{00000000-0005-0000-0000-00008D030000}"/>
    <cellStyle name="40 % - Akzent1 4 2 2 4 3 2" xfId="23941" xr:uid="{00000000-0005-0000-0000-00008D030000}"/>
    <cellStyle name="40 % - Akzent1 4 2 2 4 3 3" xfId="37425" xr:uid="{00000000-0005-0000-0000-00008D030000}"/>
    <cellStyle name="40 % - Akzent1 4 2 2 4 3 4" xfId="50916" xr:uid="{00000000-0005-0000-0000-00008D030000}"/>
    <cellStyle name="40 % - Akzent1 4 2 2 4 4" xfId="13846" xr:uid="{00000000-0005-0000-0000-00008D030000}"/>
    <cellStyle name="40 % - Akzent1 4 2 2 4 4 2" xfId="27297" xr:uid="{00000000-0005-0000-0000-00008D030000}"/>
    <cellStyle name="40 % - Akzent1 4 2 2 4 4 3" xfId="40781" xr:uid="{00000000-0005-0000-0000-00008D030000}"/>
    <cellStyle name="40 % - Akzent1 4 2 2 4 4 4" xfId="54272" xr:uid="{00000000-0005-0000-0000-00008D030000}"/>
    <cellStyle name="40 % - Akzent1 4 2 2 4 5" xfId="17228" xr:uid="{00000000-0005-0000-0000-00008D030000}"/>
    <cellStyle name="40 % - Akzent1 4 2 2 4 6" xfId="30712" xr:uid="{00000000-0005-0000-0000-00008D030000}"/>
    <cellStyle name="40 % - Akzent1 4 2 2 4 7" xfId="44203" xr:uid="{00000000-0005-0000-0000-00008D030000}"/>
    <cellStyle name="40 % - Akzent1 4 2 2 5" xfId="4353" xr:uid="{00000000-0005-0000-0000-00008E030000}"/>
    <cellStyle name="40 % - Akzent1 4 2 2 5 2" xfId="7710" xr:uid="{00000000-0005-0000-0000-00008E030000}"/>
    <cellStyle name="40 % - Akzent1 4 2 2 5 2 2" xfId="21161" xr:uid="{00000000-0005-0000-0000-00008E030000}"/>
    <cellStyle name="40 % - Akzent1 4 2 2 5 2 3" xfId="34645" xr:uid="{00000000-0005-0000-0000-00008E030000}"/>
    <cellStyle name="40 % - Akzent1 4 2 2 5 2 4" xfId="48136" xr:uid="{00000000-0005-0000-0000-00008E030000}"/>
    <cellStyle name="40 % - Akzent1 4 2 2 5 3" xfId="11066" xr:uid="{00000000-0005-0000-0000-00008E030000}"/>
    <cellStyle name="40 % - Akzent1 4 2 2 5 3 2" xfId="24517" xr:uid="{00000000-0005-0000-0000-00008E030000}"/>
    <cellStyle name="40 % - Akzent1 4 2 2 5 3 3" xfId="38001" xr:uid="{00000000-0005-0000-0000-00008E030000}"/>
    <cellStyle name="40 % - Akzent1 4 2 2 5 3 4" xfId="51492" xr:uid="{00000000-0005-0000-0000-00008E030000}"/>
    <cellStyle name="40 % - Akzent1 4 2 2 5 4" xfId="14422" xr:uid="{00000000-0005-0000-0000-00008E030000}"/>
    <cellStyle name="40 % - Akzent1 4 2 2 5 4 2" xfId="27873" xr:uid="{00000000-0005-0000-0000-00008E030000}"/>
    <cellStyle name="40 % - Akzent1 4 2 2 5 4 3" xfId="41357" xr:uid="{00000000-0005-0000-0000-00008E030000}"/>
    <cellStyle name="40 % - Akzent1 4 2 2 5 4 4" xfId="54848" xr:uid="{00000000-0005-0000-0000-00008E030000}"/>
    <cellStyle name="40 % - Akzent1 4 2 2 5 5" xfId="17804" xr:uid="{00000000-0005-0000-0000-00008E030000}"/>
    <cellStyle name="40 % - Akzent1 4 2 2 5 6" xfId="31288" xr:uid="{00000000-0005-0000-0000-00008E030000}"/>
    <cellStyle name="40 % - Akzent1 4 2 2 5 7" xfId="44779" xr:uid="{00000000-0005-0000-0000-00008E030000}"/>
    <cellStyle name="40 % - Akzent1 4 2 2 6" xfId="4903" xr:uid="{00000000-0005-0000-0000-000089030000}"/>
    <cellStyle name="40 % - Akzent1 4 2 2 6 2" xfId="18354" xr:uid="{00000000-0005-0000-0000-000089030000}"/>
    <cellStyle name="40 % - Akzent1 4 2 2 6 3" xfId="31838" xr:uid="{00000000-0005-0000-0000-000089030000}"/>
    <cellStyle name="40 % - Akzent1 4 2 2 6 4" xfId="45329" xr:uid="{00000000-0005-0000-0000-000089030000}"/>
    <cellStyle name="40 % - Akzent1 4 2 2 7" xfId="8259" xr:uid="{00000000-0005-0000-0000-000089030000}"/>
    <cellStyle name="40 % - Akzent1 4 2 2 7 2" xfId="21710" xr:uid="{00000000-0005-0000-0000-000089030000}"/>
    <cellStyle name="40 % - Akzent1 4 2 2 7 3" xfId="35194" xr:uid="{00000000-0005-0000-0000-000089030000}"/>
    <cellStyle name="40 % - Akzent1 4 2 2 7 4" xfId="48685" xr:uid="{00000000-0005-0000-0000-000089030000}"/>
    <cellStyle name="40 % - Akzent1 4 2 2 8" xfId="11615" xr:uid="{00000000-0005-0000-0000-000089030000}"/>
    <cellStyle name="40 % - Akzent1 4 2 2 8 2" xfId="25066" xr:uid="{00000000-0005-0000-0000-000089030000}"/>
    <cellStyle name="40 % - Akzent1 4 2 2 8 3" xfId="38550" xr:uid="{00000000-0005-0000-0000-000089030000}"/>
    <cellStyle name="40 % - Akzent1 4 2 2 8 4" xfId="52041" xr:uid="{00000000-0005-0000-0000-000089030000}"/>
    <cellStyle name="40 % - Akzent1 4 2 2 9" xfId="14996" xr:uid="{00000000-0005-0000-0000-000089030000}"/>
    <cellStyle name="40 % - Akzent1 4 2 3" xfId="1838" xr:uid="{00000000-0005-0000-0000-00008F030000}"/>
    <cellStyle name="40 % - Akzent1 4 2 3 2" xfId="2978" xr:uid="{00000000-0005-0000-0000-000090030000}"/>
    <cellStyle name="40 % - Akzent1 4 2 3 2 2" xfId="6339" xr:uid="{00000000-0005-0000-0000-000090030000}"/>
    <cellStyle name="40 % - Akzent1 4 2 3 2 2 2" xfId="19790" xr:uid="{00000000-0005-0000-0000-000090030000}"/>
    <cellStyle name="40 % - Akzent1 4 2 3 2 2 3" xfId="33274" xr:uid="{00000000-0005-0000-0000-000090030000}"/>
    <cellStyle name="40 % - Akzent1 4 2 3 2 2 4" xfId="46765" xr:uid="{00000000-0005-0000-0000-000090030000}"/>
    <cellStyle name="40 % - Akzent1 4 2 3 2 3" xfId="9695" xr:uid="{00000000-0005-0000-0000-000090030000}"/>
    <cellStyle name="40 % - Akzent1 4 2 3 2 3 2" xfId="23146" xr:uid="{00000000-0005-0000-0000-000090030000}"/>
    <cellStyle name="40 % - Akzent1 4 2 3 2 3 3" xfId="36630" xr:uid="{00000000-0005-0000-0000-000090030000}"/>
    <cellStyle name="40 % - Akzent1 4 2 3 2 3 4" xfId="50121" xr:uid="{00000000-0005-0000-0000-000090030000}"/>
    <cellStyle name="40 % - Akzent1 4 2 3 2 4" xfId="13051" xr:uid="{00000000-0005-0000-0000-000090030000}"/>
    <cellStyle name="40 % - Akzent1 4 2 3 2 4 2" xfId="26502" xr:uid="{00000000-0005-0000-0000-000090030000}"/>
    <cellStyle name="40 % - Akzent1 4 2 3 2 4 3" xfId="39986" xr:uid="{00000000-0005-0000-0000-000090030000}"/>
    <cellStyle name="40 % - Akzent1 4 2 3 2 4 4" xfId="53477" xr:uid="{00000000-0005-0000-0000-000090030000}"/>
    <cellStyle name="40 % - Akzent1 4 2 3 2 5" xfId="16433" xr:uid="{00000000-0005-0000-0000-000090030000}"/>
    <cellStyle name="40 % - Akzent1 4 2 3 2 6" xfId="29917" xr:uid="{00000000-0005-0000-0000-000090030000}"/>
    <cellStyle name="40 % - Akzent1 4 2 3 2 7" xfId="43408" xr:uid="{00000000-0005-0000-0000-000090030000}"/>
    <cellStyle name="40 % - Akzent1 4 2 3 3" xfId="5212" xr:uid="{00000000-0005-0000-0000-00008F030000}"/>
    <cellStyle name="40 % - Akzent1 4 2 3 3 2" xfId="18663" xr:uid="{00000000-0005-0000-0000-00008F030000}"/>
    <cellStyle name="40 % - Akzent1 4 2 3 3 3" xfId="32147" xr:uid="{00000000-0005-0000-0000-00008F030000}"/>
    <cellStyle name="40 % - Akzent1 4 2 3 3 4" xfId="45638" xr:uid="{00000000-0005-0000-0000-00008F030000}"/>
    <cellStyle name="40 % - Akzent1 4 2 3 4" xfId="8568" xr:uid="{00000000-0005-0000-0000-00008F030000}"/>
    <cellStyle name="40 % - Akzent1 4 2 3 4 2" xfId="22019" xr:uid="{00000000-0005-0000-0000-00008F030000}"/>
    <cellStyle name="40 % - Akzent1 4 2 3 4 3" xfId="35503" xr:uid="{00000000-0005-0000-0000-00008F030000}"/>
    <cellStyle name="40 % - Akzent1 4 2 3 4 4" xfId="48994" xr:uid="{00000000-0005-0000-0000-00008F030000}"/>
    <cellStyle name="40 % - Akzent1 4 2 3 5" xfId="11924" xr:uid="{00000000-0005-0000-0000-00008F030000}"/>
    <cellStyle name="40 % - Akzent1 4 2 3 5 2" xfId="25375" xr:uid="{00000000-0005-0000-0000-00008F030000}"/>
    <cellStyle name="40 % - Akzent1 4 2 3 5 3" xfId="38859" xr:uid="{00000000-0005-0000-0000-00008F030000}"/>
    <cellStyle name="40 % - Akzent1 4 2 3 5 4" xfId="52350" xr:uid="{00000000-0005-0000-0000-00008F030000}"/>
    <cellStyle name="40 % - Akzent1 4 2 3 6" xfId="15306" xr:uid="{00000000-0005-0000-0000-00008F030000}"/>
    <cellStyle name="40 % - Akzent1 4 2 3 7" xfId="28790" xr:uid="{00000000-0005-0000-0000-00008F030000}"/>
    <cellStyle name="40 % - Akzent1 4 2 3 8" xfId="42281" xr:uid="{00000000-0005-0000-0000-00008F030000}"/>
    <cellStyle name="40 % - Akzent1 4 2 4" xfId="2417" xr:uid="{00000000-0005-0000-0000-000091030000}"/>
    <cellStyle name="40 % - Akzent1 4 2 4 2" xfId="5779" xr:uid="{00000000-0005-0000-0000-000091030000}"/>
    <cellStyle name="40 % - Akzent1 4 2 4 2 2" xfId="19230" xr:uid="{00000000-0005-0000-0000-000091030000}"/>
    <cellStyle name="40 % - Akzent1 4 2 4 2 3" xfId="32714" xr:uid="{00000000-0005-0000-0000-000091030000}"/>
    <cellStyle name="40 % - Akzent1 4 2 4 2 4" xfId="46205" xr:uid="{00000000-0005-0000-0000-000091030000}"/>
    <cellStyle name="40 % - Akzent1 4 2 4 3" xfId="9135" xr:uid="{00000000-0005-0000-0000-000091030000}"/>
    <cellStyle name="40 % - Akzent1 4 2 4 3 2" xfId="22586" xr:uid="{00000000-0005-0000-0000-000091030000}"/>
    <cellStyle name="40 % - Akzent1 4 2 4 3 3" xfId="36070" xr:uid="{00000000-0005-0000-0000-000091030000}"/>
    <cellStyle name="40 % - Akzent1 4 2 4 3 4" xfId="49561" xr:uid="{00000000-0005-0000-0000-000091030000}"/>
    <cellStyle name="40 % - Akzent1 4 2 4 4" xfId="12491" xr:uid="{00000000-0005-0000-0000-000091030000}"/>
    <cellStyle name="40 % - Akzent1 4 2 4 4 2" xfId="25942" xr:uid="{00000000-0005-0000-0000-000091030000}"/>
    <cellStyle name="40 % - Akzent1 4 2 4 4 3" xfId="39426" xr:uid="{00000000-0005-0000-0000-000091030000}"/>
    <cellStyle name="40 % - Akzent1 4 2 4 4 4" xfId="52917" xr:uid="{00000000-0005-0000-0000-000091030000}"/>
    <cellStyle name="40 % - Akzent1 4 2 4 5" xfId="15873" xr:uid="{00000000-0005-0000-0000-000091030000}"/>
    <cellStyle name="40 % - Akzent1 4 2 4 6" xfId="29357" xr:uid="{00000000-0005-0000-0000-000091030000}"/>
    <cellStyle name="40 % - Akzent1 4 2 4 7" xfId="42848" xr:uid="{00000000-0005-0000-0000-000091030000}"/>
    <cellStyle name="40 % - Akzent1 4 2 5" xfId="3523" xr:uid="{00000000-0005-0000-0000-000092030000}"/>
    <cellStyle name="40 % - Akzent1 4 2 5 2" xfId="6884" xr:uid="{00000000-0005-0000-0000-000092030000}"/>
    <cellStyle name="40 % - Akzent1 4 2 5 2 2" xfId="20335" xr:uid="{00000000-0005-0000-0000-000092030000}"/>
    <cellStyle name="40 % - Akzent1 4 2 5 2 3" xfId="33819" xr:uid="{00000000-0005-0000-0000-000092030000}"/>
    <cellStyle name="40 % - Akzent1 4 2 5 2 4" xfId="47310" xr:uid="{00000000-0005-0000-0000-000092030000}"/>
    <cellStyle name="40 % - Akzent1 4 2 5 3" xfId="10240" xr:uid="{00000000-0005-0000-0000-000092030000}"/>
    <cellStyle name="40 % - Akzent1 4 2 5 3 2" xfId="23691" xr:uid="{00000000-0005-0000-0000-000092030000}"/>
    <cellStyle name="40 % - Akzent1 4 2 5 3 3" xfId="37175" xr:uid="{00000000-0005-0000-0000-000092030000}"/>
    <cellStyle name="40 % - Akzent1 4 2 5 3 4" xfId="50666" xr:uid="{00000000-0005-0000-0000-000092030000}"/>
    <cellStyle name="40 % - Akzent1 4 2 5 4" xfId="13596" xr:uid="{00000000-0005-0000-0000-000092030000}"/>
    <cellStyle name="40 % - Akzent1 4 2 5 4 2" xfId="27047" xr:uid="{00000000-0005-0000-0000-000092030000}"/>
    <cellStyle name="40 % - Akzent1 4 2 5 4 3" xfId="40531" xr:uid="{00000000-0005-0000-0000-000092030000}"/>
    <cellStyle name="40 % - Akzent1 4 2 5 4 4" xfId="54022" xr:uid="{00000000-0005-0000-0000-000092030000}"/>
    <cellStyle name="40 % - Akzent1 4 2 5 5" xfId="16978" xr:uid="{00000000-0005-0000-0000-000092030000}"/>
    <cellStyle name="40 % - Akzent1 4 2 5 6" xfId="30462" xr:uid="{00000000-0005-0000-0000-000092030000}"/>
    <cellStyle name="40 % - Akzent1 4 2 5 7" xfId="43953" xr:uid="{00000000-0005-0000-0000-000092030000}"/>
    <cellStyle name="40 % - Akzent1 4 2 6" xfId="4103" xr:uid="{00000000-0005-0000-0000-000093030000}"/>
    <cellStyle name="40 % - Akzent1 4 2 6 2" xfId="7460" xr:uid="{00000000-0005-0000-0000-000093030000}"/>
    <cellStyle name="40 % - Akzent1 4 2 6 2 2" xfId="20911" xr:uid="{00000000-0005-0000-0000-000093030000}"/>
    <cellStyle name="40 % - Akzent1 4 2 6 2 3" xfId="34395" xr:uid="{00000000-0005-0000-0000-000093030000}"/>
    <cellStyle name="40 % - Akzent1 4 2 6 2 4" xfId="47886" xr:uid="{00000000-0005-0000-0000-000093030000}"/>
    <cellStyle name="40 % - Akzent1 4 2 6 3" xfId="10816" xr:uid="{00000000-0005-0000-0000-000093030000}"/>
    <cellStyle name="40 % - Akzent1 4 2 6 3 2" xfId="24267" xr:uid="{00000000-0005-0000-0000-000093030000}"/>
    <cellStyle name="40 % - Akzent1 4 2 6 3 3" xfId="37751" xr:uid="{00000000-0005-0000-0000-000093030000}"/>
    <cellStyle name="40 % - Akzent1 4 2 6 3 4" xfId="51242" xr:uid="{00000000-0005-0000-0000-000093030000}"/>
    <cellStyle name="40 % - Akzent1 4 2 6 4" xfId="14172" xr:uid="{00000000-0005-0000-0000-000093030000}"/>
    <cellStyle name="40 % - Akzent1 4 2 6 4 2" xfId="27623" xr:uid="{00000000-0005-0000-0000-000093030000}"/>
    <cellStyle name="40 % - Akzent1 4 2 6 4 3" xfId="41107" xr:uid="{00000000-0005-0000-0000-000093030000}"/>
    <cellStyle name="40 % - Akzent1 4 2 6 4 4" xfId="54598" xr:uid="{00000000-0005-0000-0000-000093030000}"/>
    <cellStyle name="40 % - Akzent1 4 2 6 5" xfId="17554" xr:uid="{00000000-0005-0000-0000-000093030000}"/>
    <cellStyle name="40 % - Akzent1 4 2 6 6" xfId="31038" xr:uid="{00000000-0005-0000-0000-000093030000}"/>
    <cellStyle name="40 % - Akzent1 4 2 6 7" xfId="44529" xr:uid="{00000000-0005-0000-0000-000093030000}"/>
    <cellStyle name="40 % - Akzent1 4 2 7" xfId="4653" xr:uid="{00000000-0005-0000-0000-000088030000}"/>
    <cellStyle name="40 % - Akzent1 4 2 7 2" xfId="18104" xr:uid="{00000000-0005-0000-0000-000088030000}"/>
    <cellStyle name="40 % - Akzent1 4 2 7 3" xfId="31588" xr:uid="{00000000-0005-0000-0000-000088030000}"/>
    <cellStyle name="40 % - Akzent1 4 2 7 4" xfId="45079" xr:uid="{00000000-0005-0000-0000-000088030000}"/>
    <cellStyle name="40 % - Akzent1 4 2 8" xfId="8009" xr:uid="{00000000-0005-0000-0000-000088030000}"/>
    <cellStyle name="40 % - Akzent1 4 2 8 2" xfId="21460" xr:uid="{00000000-0005-0000-0000-000088030000}"/>
    <cellStyle name="40 % - Akzent1 4 2 8 3" xfId="34944" xr:uid="{00000000-0005-0000-0000-000088030000}"/>
    <cellStyle name="40 % - Akzent1 4 2 8 4" xfId="48435" xr:uid="{00000000-0005-0000-0000-000088030000}"/>
    <cellStyle name="40 % - Akzent1 4 2 9" xfId="11365" xr:uid="{00000000-0005-0000-0000-000088030000}"/>
    <cellStyle name="40 % - Akzent1 4 2 9 2" xfId="24816" xr:uid="{00000000-0005-0000-0000-000088030000}"/>
    <cellStyle name="40 % - Akzent1 4 2 9 3" xfId="38300" xr:uid="{00000000-0005-0000-0000-000088030000}"/>
    <cellStyle name="40 % - Akzent1 4 2 9 4" xfId="51791" xr:uid="{00000000-0005-0000-0000-000088030000}"/>
    <cellStyle name="40 % - Akzent1 4 3" xfId="1413" xr:uid="{00000000-0005-0000-0000-000094030000}"/>
    <cellStyle name="40 % - Akzent1 4 3 10" xfId="28378" xr:uid="{00000000-0005-0000-0000-000094030000}"/>
    <cellStyle name="40 % - Akzent1 4 3 11" xfId="41869" xr:uid="{00000000-0005-0000-0000-000094030000}"/>
    <cellStyle name="40 % - Akzent1 4 3 2" xfId="1987" xr:uid="{00000000-0005-0000-0000-000095030000}"/>
    <cellStyle name="40 % - Akzent1 4 3 2 2" xfId="3127" xr:uid="{00000000-0005-0000-0000-000096030000}"/>
    <cellStyle name="40 % - Akzent1 4 3 2 2 2" xfId="6488" xr:uid="{00000000-0005-0000-0000-000096030000}"/>
    <cellStyle name="40 % - Akzent1 4 3 2 2 2 2" xfId="19939" xr:uid="{00000000-0005-0000-0000-000096030000}"/>
    <cellStyle name="40 % - Akzent1 4 3 2 2 2 3" xfId="33423" xr:uid="{00000000-0005-0000-0000-000096030000}"/>
    <cellStyle name="40 % - Akzent1 4 3 2 2 2 4" xfId="46914" xr:uid="{00000000-0005-0000-0000-000096030000}"/>
    <cellStyle name="40 % - Akzent1 4 3 2 2 3" xfId="9844" xr:uid="{00000000-0005-0000-0000-000096030000}"/>
    <cellStyle name="40 % - Akzent1 4 3 2 2 3 2" xfId="23295" xr:uid="{00000000-0005-0000-0000-000096030000}"/>
    <cellStyle name="40 % - Akzent1 4 3 2 2 3 3" xfId="36779" xr:uid="{00000000-0005-0000-0000-000096030000}"/>
    <cellStyle name="40 % - Akzent1 4 3 2 2 3 4" xfId="50270" xr:uid="{00000000-0005-0000-0000-000096030000}"/>
    <cellStyle name="40 % - Akzent1 4 3 2 2 4" xfId="13200" xr:uid="{00000000-0005-0000-0000-000096030000}"/>
    <cellStyle name="40 % - Akzent1 4 3 2 2 4 2" xfId="26651" xr:uid="{00000000-0005-0000-0000-000096030000}"/>
    <cellStyle name="40 % - Akzent1 4 3 2 2 4 3" xfId="40135" xr:uid="{00000000-0005-0000-0000-000096030000}"/>
    <cellStyle name="40 % - Akzent1 4 3 2 2 4 4" xfId="53626" xr:uid="{00000000-0005-0000-0000-000096030000}"/>
    <cellStyle name="40 % - Akzent1 4 3 2 2 5" xfId="16582" xr:uid="{00000000-0005-0000-0000-000096030000}"/>
    <cellStyle name="40 % - Akzent1 4 3 2 2 6" xfId="30066" xr:uid="{00000000-0005-0000-0000-000096030000}"/>
    <cellStyle name="40 % - Akzent1 4 3 2 2 7" xfId="43557" xr:uid="{00000000-0005-0000-0000-000096030000}"/>
    <cellStyle name="40 % - Akzent1 4 3 2 3" xfId="5361" xr:uid="{00000000-0005-0000-0000-000095030000}"/>
    <cellStyle name="40 % - Akzent1 4 3 2 3 2" xfId="18812" xr:uid="{00000000-0005-0000-0000-000095030000}"/>
    <cellStyle name="40 % - Akzent1 4 3 2 3 3" xfId="32296" xr:uid="{00000000-0005-0000-0000-000095030000}"/>
    <cellStyle name="40 % - Akzent1 4 3 2 3 4" xfId="45787" xr:uid="{00000000-0005-0000-0000-000095030000}"/>
    <cellStyle name="40 % - Akzent1 4 3 2 4" xfId="8717" xr:uid="{00000000-0005-0000-0000-000095030000}"/>
    <cellStyle name="40 % - Akzent1 4 3 2 4 2" xfId="22168" xr:uid="{00000000-0005-0000-0000-000095030000}"/>
    <cellStyle name="40 % - Akzent1 4 3 2 4 3" xfId="35652" xr:uid="{00000000-0005-0000-0000-000095030000}"/>
    <cellStyle name="40 % - Akzent1 4 3 2 4 4" xfId="49143" xr:uid="{00000000-0005-0000-0000-000095030000}"/>
    <cellStyle name="40 % - Akzent1 4 3 2 5" xfId="12073" xr:uid="{00000000-0005-0000-0000-000095030000}"/>
    <cellStyle name="40 % - Akzent1 4 3 2 5 2" xfId="25524" xr:uid="{00000000-0005-0000-0000-000095030000}"/>
    <cellStyle name="40 % - Akzent1 4 3 2 5 3" xfId="39008" xr:uid="{00000000-0005-0000-0000-000095030000}"/>
    <cellStyle name="40 % - Akzent1 4 3 2 5 4" xfId="52499" xr:uid="{00000000-0005-0000-0000-000095030000}"/>
    <cellStyle name="40 % - Akzent1 4 3 2 6" xfId="15455" xr:uid="{00000000-0005-0000-0000-000095030000}"/>
    <cellStyle name="40 % - Akzent1 4 3 2 7" xfId="28939" xr:uid="{00000000-0005-0000-0000-000095030000}"/>
    <cellStyle name="40 % - Akzent1 4 3 2 8" xfId="42430" xr:uid="{00000000-0005-0000-0000-000095030000}"/>
    <cellStyle name="40 % - Akzent1 4 3 3" xfId="2567" xr:uid="{00000000-0005-0000-0000-000097030000}"/>
    <cellStyle name="40 % - Akzent1 4 3 3 2" xfId="5928" xr:uid="{00000000-0005-0000-0000-000097030000}"/>
    <cellStyle name="40 % - Akzent1 4 3 3 2 2" xfId="19379" xr:uid="{00000000-0005-0000-0000-000097030000}"/>
    <cellStyle name="40 % - Akzent1 4 3 3 2 3" xfId="32863" xr:uid="{00000000-0005-0000-0000-000097030000}"/>
    <cellStyle name="40 % - Akzent1 4 3 3 2 4" xfId="46354" xr:uid="{00000000-0005-0000-0000-000097030000}"/>
    <cellStyle name="40 % - Akzent1 4 3 3 3" xfId="9284" xr:uid="{00000000-0005-0000-0000-000097030000}"/>
    <cellStyle name="40 % - Akzent1 4 3 3 3 2" xfId="22735" xr:uid="{00000000-0005-0000-0000-000097030000}"/>
    <cellStyle name="40 % - Akzent1 4 3 3 3 3" xfId="36219" xr:uid="{00000000-0005-0000-0000-000097030000}"/>
    <cellStyle name="40 % - Akzent1 4 3 3 3 4" xfId="49710" xr:uid="{00000000-0005-0000-0000-000097030000}"/>
    <cellStyle name="40 % - Akzent1 4 3 3 4" xfId="12640" xr:uid="{00000000-0005-0000-0000-000097030000}"/>
    <cellStyle name="40 % - Akzent1 4 3 3 4 2" xfId="26091" xr:uid="{00000000-0005-0000-0000-000097030000}"/>
    <cellStyle name="40 % - Akzent1 4 3 3 4 3" xfId="39575" xr:uid="{00000000-0005-0000-0000-000097030000}"/>
    <cellStyle name="40 % - Akzent1 4 3 3 4 4" xfId="53066" xr:uid="{00000000-0005-0000-0000-000097030000}"/>
    <cellStyle name="40 % - Akzent1 4 3 3 5" xfId="16022" xr:uid="{00000000-0005-0000-0000-000097030000}"/>
    <cellStyle name="40 % - Akzent1 4 3 3 6" xfId="29506" xr:uid="{00000000-0005-0000-0000-000097030000}"/>
    <cellStyle name="40 % - Akzent1 4 3 3 7" xfId="42997" xr:uid="{00000000-0005-0000-0000-000097030000}"/>
    <cellStyle name="40 % - Akzent1 4 3 4" xfId="3672" xr:uid="{00000000-0005-0000-0000-000098030000}"/>
    <cellStyle name="40 % - Akzent1 4 3 4 2" xfId="7033" xr:uid="{00000000-0005-0000-0000-000098030000}"/>
    <cellStyle name="40 % - Akzent1 4 3 4 2 2" xfId="20484" xr:uid="{00000000-0005-0000-0000-000098030000}"/>
    <cellStyle name="40 % - Akzent1 4 3 4 2 3" xfId="33968" xr:uid="{00000000-0005-0000-0000-000098030000}"/>
    <cellStyle name="40 % - Akzent1 4 3 4 2 4" xfId="47459" xr:uid="{00000000-0005-0000-0000-000098030000}"/>
    <cellStyle name="40 % - Akzent1 4 3 4 3" xfId="10389" xr:uid="{00000000-0005-0000-0000-000098030000}"/>
    <cellStyle name="40 % - Akzent1 4 3 4 3 2" xfId="23840" xr:uid="{00000000-0005-0000-0000-000098030000}"/>
    <cellStyle name="40 % - Akzent1 4 3 4 3 3" xfId="37324" xr:uid="{00000000-0005-0000-0000-000098030000}"/>
    <cellStyle name="40 % - Akzent1 4 3 4 3 4" xfId="50815" xr:uid="{00000000-0005-0000-0000-000098030000}"/>
    <cellStyle name="40 % - Akzent1 4 3 4 4" xfId="13745" xr:uid="{00000000-0005-0000-0000-000098030000}"/>
    <cellStyle name="40 % - Akzent1 4 3 4 4 2" xfId="27196" xr:uid="{00000000-0005-0000-0000-000098030000}"/>
    <cellStyle name="40 % - Akzent1 4 3 4 4 3" xfId="40680" xr:uid="{00000000-0005-0000-0000-000098030000}"/>
    <cellStyle name="40 % - Akzent1 4 3 4 4 4" xfId="54171" xr:uid="{00000000-0005-0000-0000-000098030000}"/>
    <cellStyle name="40 % - Akzent1 4 3 4 5" xfId="17127" xr:uid="{00000000-0005-0000-0000-000098030000}"/>
    <cellStyle name="40 % - Akzent1 4 3 4 6" xfId="30611" xr:uid="{00000000-0005-0000-0000-000098030000}"/>
    <cellStyle name="40 % - Akzent1 4 3 4 7" xfId="44102" xr:uid="{00000000-0005-0000-0000-000098030000}"/>
    <cellStyle name="40 % - Akzent1 4 3 5" xfId="4252" xr:uid="{00000000-0005-0000-0000-000099030000}"/>
    <cellStyle name="40 % - Akzent1 4 3 5 2" xfId="7609" xr:uid="{00000000-0005-0000-0000-000099030000}"/>
    <cellStyle name="40 % - Akzent1 4 3 5 2 2" xfId="21060" xr:uid="{00000000-0005-0000-0000-000099030000}"/>
    <cellStyle name="40 % - Akzent1 4 3 5 2 3" xfId="34544" xr:uid="{00000000-0005-0000-0000-000099030000}"/>
    <cellStyle name="40 % - Akzent1 4 3 5 2 4" xfId="48035" xr:uid="{00000000-0005-0000-0000-000099030000}"/>
    <cellStyle name="40 % - Akzent1 4 3 5 3" xfId="10965" xr:uid="{00000000-0005-0000-0000-000099030000}"/>
    <cellStyle name="40 % - Akzent1 4 3 5 3 2" xfId="24416" xr:uid="{00000000-0005-0000-0000-000099030000}"/>
    <cellStyle name="40 % - Akzent1 4 3 5 3 3" xfId="37900" xr:uid="{00000000-0005-0000-0000-000099030000}"/>
    <cellStyle name="40 % - Akzent1 4 3 5 3 4" xfId="51391" xr:uid="{00000000-0005-0000-0000-000099030000}"/>
    <cellStyle name="40 % - Akzent1 4 3 5 4" xfId="14321" xr:uid="{00000000-0005-0000-0000-000099030000}"/>
    <cellStyle name="40 % - Akzent1 4 3 5 4 2" xfId="27772" xr:uid="{00000000-0005-0000-0000-000099030000}"/>
    <cellStyle name="40 % - Akzent1 4 3 5 4 3" xfId="41256" xr:uid="{00000000-0005-0000-0000-000099030000}"/>
    <cellStyle name="40 % - Akzent1 4 3 5 4 4" xfId="54747" xr:uid="{00000000-0005-0000-0000-000099030000}"/>
    <cellStyle name="40 % - Akzent1 4 3 5 5" xfId="17703" xr:uid="{00000000-0005-0000-0000-000099030000}"/>
    <cellStyle name="40 % - Akzent1 4 3 5 6" xfId="31187" xr:uid="{00000000-0005-0000-0000-000099030000}"/>
    <cellStyle name="40 % - Akzent1 4 3 5 7" xfId="44678" xr:uid="{00000000-0005-0000-0000-000099030000}"/>
    <cellStyle name="40 % - Akzent1 4 3 6" xfId="4802" xr:uid="{00000000-0005-0000-0000-000094030000}"/>
    <cellStyle name="40 % - Akzent1 4 3 6 2" xfId="18253" xr:uid="{00000000-0005-0000-0000-000094030000}"/>
    <cellStyle name="40 % - Akzent1 4 3 6 3" xfId="31737" xr:uid="{00000000-0005-0000-0000-000094030000}"/>
    <cellStyle name="40 % - Akzent1 4 3 6 4" xfId="45228" xr:uid="{00000000-0005-0000-0000-000094030000}"/>
    <cellStyle name="40 % - Akzent1 4 3 7" xfId="8158" xr:uid="{00000000-0005-0000-0000-000094030000}"/>
    <cellStyle name="40 % - Akzent1 4 3 7 2" xfId="21609" xr:uid="{00000000-0005-0000-0000-000094030000}"/>
    <cellStyle name="40 % - Akzent1 4 3 7 3" xfId="35093" xr:uid="{00000000-0005-0000-0000-000094030000}"/>
    <cellStyle name="40 % - Akzent1 4 3 7 4" xfId="48584" xr:uid="{00000000-0005-0000-0000-000094030000}"/>
    <cellStyle name="40 % - Akzent1 4 3 8" xfId="11514" xr:uid="{00000000-0005-0000-0000-000094030000}"/>
    <cellStyle name="40 % - Akzent1 4 3 8 2" xfId="24965" xr:uid="{00000000-0005-0000-0000-000094030000}"/>
    <cellStyle name="40 % - Akzent1 4 3 8 3" xfId="38449" xr:uid="{00000000-0005-0000-0000-000094030000}"/>
    <cellStyle name="40 % - Akzent1 4 3 8 4" xfId="51940" xr:uid="{00000000-0005-0000-0000-000094030000}"/>
    <cellStyle name="40 % - Akzent1 4 3 9" xfId="14895" xr:uid="{00000000-0005-0000-0000-000094030000}"/>
    <cellStyle name="40 % - Akzent1 4 4" xfId="1738" xr:uid="{00000000-0005-0000-0000-00009A030000}"/>
    <cellStyle name="40 % - Akzent1 4 4 2" xfId="2877" xr:uid="{00000000-0005-0000-0000-00009B030000}"/>
    <cellStyle name="40 % - Akzent1 4 4 2 2" xfId="6238" xr:uid="{00000000-0005-0000-0000-00009B030000}"/>
    <cellStyle name="40 % - Akzent1 4 4 2 2 2" xfId="19689" xr:uid="{00000000-0005-0000-0000-00009B030000}"/>
    <cellStyle name="40 % - Akzent1 4 4 2 2 3" xfId="33173" xr:uid="{00000000-0005-0000-0000-00009B030000}"/>
    <cellStyle name="40 % - Akzent1 4 4 2 2 4" xfId="46664" xr:uid="{00000000-0005-0000-0000-00009B030000}"/>
    <cellStyle name="40 % - Akzent1 4 4 2 3" xfId="9594" xr:uid="{00000000-0005-0000-0000-00009B030000}"/>
    <cellStyle name="40 % - Akzent1 4 4 2 3 2" xfId="23045" xr:uid="{00000000-0005-0000-0000-00009B030000}"/>
    <cellStyle name="40 % - Akzent1 4 4 2 3 3" xfId="36529" xr:uid="{00000000-0005-0000-0000-00009B030000}"/>
    <cellStyle name="40 % - Akzent1 4 4 2 3 4" xfId="50020" xr:uid="{00000000-0005-0000-0000-00009B030000}"/>
    <cellStyle name="40 % - Akzent1 4 4 2 4" xfId="12950" xr:uid="{00000000-0005-0000-0000-00009B030000}"/>
    <cellStyle name="40 % - Akzent1 4 4 2 4 2" xfId="26401" xr:uid="{00000000-0005-0000-0000-00009B030000}"/>
    <cellStyle name="40 % - Akzent1 4 4 2 4 3" xfId="39885" xr:uid="{00000000-0005-0000-0000-00009B030000}"/>
    <cellStyle name="40 % - Akzent1 4 4 2 4 4" xfId="53376" xr:uid="{00000000-0005-0000-0000-00009B030000}"/>
    <cellStyle name="40 % - Akzent1 4 4 2 5" xfId="16332" xr:uid="{00000000-0005-0000-0000-00009B030000}"/>
    <cellStyle name="40 % - Akzent1 4 4 2 6" xfId="29816" xr:uid="{00000000-0005-0000-0000-00009B030000}"/>
    <cellStyle name="40 % - Akzent1 4 4 2 7" xfId="43307" xr:uid="{00000000-0005-0000-0000-00009B030000}"/>
    <cellStyle name="40 % - Akzent1 4 4 3" xfId="5111" xr:uid="{00000000-0005-0000-0000-00009A030000}"/>
    <cellStyle name="40 % - Akzent1 4 4 3 2" xfId="18562" xr:uid="{00000000-0005-0000-0000-00009A030000}"/>
    <cellStyle name="40 % - Akzent1 4 4 3 3" xfId="32046" xr:uid="{00000000-0005-0000-0000-00009A030000}"/>
    <cellStyle name="40 % - Akzent1 4 4 3 4" xfId="45537" xr:uid="{00000000-0005-0000-0000-00009A030000}"/>
    <cellStyle name="40 % - Akzent1 4 4 4" xfId="8467" xr:uid="{00000000-0005-0000-0000-00009A030000}"/>
    <cellStyle name="40 % - Akzent1 4 4 4 2" xfId="21918" xr:uid="{00000000-0005-0000-0000-00009A030000}"/>
    <cellStyle name="40 % - Akzent1 4 4 4 3" xfId="35402" xr:uid="{00000000-0005-0000-0000-00009A030000}"/>
    <cellStyle name="40 % - Akzent1 4 4 4 4" xfId="48893" xr:uid="{00000000-0005-0000-0000-00009A030000}"/>
    <cellStyle name="40 % - Akzent1 4 4 5" xfId="11823" xr:uid="{00000000-0005-0000-0000-00009A030000}"/>
    <cellStyle name="40 % - Akzent1 4 4 5 2" xfId="25274" xr:uid="{00000000-0005-0000-0000-00009A030000}"/>
    <cellStyle name="40 % - Akzent1 4 4 5 3" xfId="38758" xr:uid="{00000000-0005-0000-0000-00009A030000}"/>
    <cellStyle name="40 % - Akzent1 4 4 5 4" xfId="52249" xr:uid="{00000000-0005-0000-0000-00009A030000}"/>
    <cellStyle name="40 % - Akzent1 4 4 6" xfId="15205" xr:uid="{00000000-0005-0000-0000-00009A030000}"/>
    <cellStyle name="40 % - Akzent1 4 4 7" xfId="28689" xr:uid="{00000000-0005-0000-0000-00009A030000}"/>
    <cellStyle name="40 % - Akzent1 4 4 8" xfId="42180" xr:uid="{00000000-0005-0000-0000-00009A030000}"/>
    <cellStyle name="40 % - Akzent1 4 5" xfId="2315" xr:uid="{00000000-0005-0000-0000-00009C030000}"/>
    <cellStyle name="40 % - Akzent1 4 5 2" xfId="5677" xr:uid="{00000000-0005-0000-0000-00009C030000}"/>
    <cellStyle name="40 % - Akzent1 4 5 2 2" xfId="19128" xr:uid="{00000000-0005-0000-0000-00009C030000}"/>
    <cellStyle name="40 % - Akzent1 4 5 2 3" xfId="32612" xr:uid="{00000000-0005-0000-0000-00009C030000}"/>
    <cellStyle name="40 % - Akzent1 4 5 2 4" xfId="46103" xr:uid="{00000000-0005-0000-0000-00009C030000}"/>
    <cellStyle name="40 % - Akzent1 4 5 3" xfId="9033" xr:uid="{00000000-0005-0000-0000-00009C030000}"/>
    <cellStyle name="40 % - Akzent1 4 5 3 2" xfId="22484" xr:uid="{00000000-0005-0000-0000-00009C030000}"/>
    <cellStyle name="40 % - Akzent1 4 5 3 3" xfId="35968" xr:uid="{00000000-0005-0000-0000-00009C030000}"/>
    <cellStyle name="40 % - Akzent1 4 5 3 4" xfId="49459" xr:uid="{00000000-0005-0000-0000-00009C030000}"/>
    <cellStyle name="40 % - Akzent1 4 5 4" xfId="12389" xr:uid="{00000000-0005-0000-0000-00009C030000}"/>
    <cellStyle name="40 % - Akzent1 4 5 4 2" xfId="25840" xr:uid="{00000000-0005-0000-0000-00009C030000}"/>
    <cellStyle name="40 % - Akzent1 4 5 4 3" xfId="39324" xr:uid="{00000000-0005-0000-0000-00009C030000}"/>
    <cellStyle name="40 % - Akzent1 4 5 4 4" xfId="52815" xr:uid="{00000000-0005-0000-0000-00009C030000}"/>
    <cellStyle name="40 % - Akzent1 4 5 5" xfId="15771" xr:uid="{00000000-0005-0000-0000-00009C030000}"/>
    <cellStyle name="40 % - Akzent1 4 5 6" xfId="29255" xr:uid="{00000000-0005-0000-0000-00009C030000}"/>
    <cellStyle name="40 % - Akzent1 4 5 7" xfId="42746" xr:uid="{00000000-0005-0000-0000-00009C030000}"/>
    <cellStyle name="40 % - Akzent1 4 6" xfId="3421" xr:uid="{00000000-0005-0000-0000-00009D030000}"/>
    <cellStyle name="40 % - Akzent1 4 6 2" xfId="6782" xr:uid="{00000000-0005-0000-0000-00009D030000}"/>
    <cellStyle name="40 % - Akzent1 4 6 2 2" xfId="20233" xr:uid="{00000000-0005-0000-0000-00009D030000}"/>
    <cellStyle name="40 % - Akzent1 4 6 2 3" xfId="33717" xr:uid="{00000000-0005-0000-0000-00009D030000}"/>
    <cellStyle name="40 % - Akzent1 4 6 2 4" xfId="47208" xr:uid="{00000000-0005-0000-0000-00009D030000}"/>
    <cellStyle name="40 % - Akzent1 4 6 3" xfId="10138" xr:uid="{00000000-0005-0000-0000-00009D030000}"/>
    <cellStyle name="40 % - Akzent1 4 6 3 2" xfId="23589" xr:uid="{00000000-0005-0000-0000-00009D030000}"/>
    <cellStyle name="40 % - Akzent1 4 6 3 3" xfId="37073" xr:uid="{00000000-0005-0000-0000-00009D030000}"/>
    <cellStyle name="40 % - Akzent1 4 6 3 4" xfId="50564" xr:uid="{00000000-0005-0000-0000-00009D030000}"/>
    <cellStyle name="40 % - Akzent1 4 6 4" xfId="13494" xr:uid="{00000000-0005-0000-0000-00009D030000}"/>
    <cellStyle name="40 % - Akzent1 4 6 4 2" xfId="26945" xr:uid="{00000000-0005-0000-0000-00009D030000}"/>
    <cellStyle name="40 % - Akzent1 4 6 4 3" xfId="40429" xr:uid="{00000000-0005-0000-0000-00009D030000}"/>
    <cellStyle name="40 % - Akzent1 4 6 4 4" xfId="53920" xr:uid="{00000000-0005-0000-0000-00009D030000}"/>
    <cellStyle name="40 % - Akzent1 4 6 5" xfId="16876" xr:uid="{00000000-0005-0000-0000-00009D030000}"/>
    <cellStyle name="40 % - Akzent1 4 6 6" xfId="30360" xr:uid="{00000000-0005-0000-0000-00009D030000}"/>
    <cellStyle name="40 % - Akzent1 4 6 7" xfId="43851" xr:uid="{00000000-0005-0000-0000-00009D030000}"/>
    <cellStyle name="40 % - Akzent1 4 7" xfId="4001" xr:uid="{00000000-0005-0000-0000-00009E030000}"/>
    <cellStyle name="40 % - Akzent1 4 7 2" xfId="7358" xr:uid="{00000000-0005-0000-0000-00009E030000}"/>
    <cellStyle name="40 % - Akzent1 4 7 2 2" xfId="20809" xr:uid="{00000000-0005-0000-0000-00009E030000}"/>
    <cellStyle name="40 % - Akzent1 4 7 2 3" xfId="34293" xr:uid="{00000000-0005-0000-0000-00009E030000}"/>
    <cellStyle name="40 % - Akzent1 4 7 2 4" xfId="47784" xr:uid="{00000000-0005-0000-0000-00009E030000}"/>
    <cellStyle name="40 % - Akzent1 4 7 3" xfId="10714" xr:uid="{00000000-0005-0000-0000-00009E030000}"/>
    <cellStyle name="40 % - Akzent1 4 7 3 2" xfId="24165" xr:uid="{00000000-0005-0000-0000-00009E030000}"/>
    <cellStyle name="40 % - Akzent1 4 7 3 3" xfId="37649" xr:uid="{00000000-0005-0000-0000-00009E030000}"/>
    <cellStyle name="40 % - Akzent1 4 7 3 4" xfId="51140" xr:uid="{00000000-0005-0000-0000-00009E030000}"/>
    <cellStyle name="40 % - Akzent1 4 7 4" xfId="14070" xr:uid="{00000000-0005-0000-0000-00009E030000}"/>
    <cellStyle name="40 % - Akzent1 4 7 4 2" xfId="27521" xr:uid="{00000000-0005-0000-0000-00009E030000}"/>
    <cellStyle name="40 % - Akzent1 4 7 4 3" xfId="41005" xr:uid="{00000000-0005-0000-0000-00009E030000}"/>
    <cellStyle name="40 % - Akzent1 4 7 4 4" xfId="54496" xr:uid="{00000000-0005-0000-0000-00009E030000}"/>
    <cellStyle name="40 % - Akzent1 4 7 5" xfId="17452" xr:uid="{00000000-0005-0000-0000-00009E030000}"/>
    <cellStyle name="40 % - Akzent1 4 7 6" xfId="30936" xr:uid="{00000000-0005-0000-0000-00009E030000}"/>
    <cellStyle name="40 % - Akzent1 4 7 7" xfId="44427" xr:uid="{00000000-0005-0000-0000-00009E030000}"/>
    <cellStyle name="40 % - Akzent1 4 8" xfId="4551" xr:uid="{00000000-0005-0000-0000-000087030000}"/>
    <cellStyle name="40 % - Akzent1 4 8 2" xfId="18002" xr:uid="{00000000-0005-0000-0000-000087030000}"/>
    <cellStyle name="40 % - Akzent1 4 8 3" xfId="31486" xr:uid="{00000000-0005-0000-0000-000087030000}"/>
    <cellStyle name="40 % - Akzent1 4 8 4" xfId="44977" xr:uid="{00000000-0005-0000-0000-000087030000}"/>
    <cellStyle name="40 % - Akzent1 4 9" xfId="7907" xr:uid="{00000000-0005-0000-0000-000087030000}"/>
    <cellStyle name="40 % - Akzent1 4 9 2" xfId="21358" xr:uid="{00000000-0005-0000-0000-000087030000}"/>
    <cellStyle name="40 % - Akzent1 4 9 3" xfId="34842" xr:uid="{00000000-0005-0000-0000-000087030000}"/>
    <cellStyle name="40 % - Akzent1 4 9 4" xfId="48333" xr:uid="{00000000-0005-0000-0000-000087030000}"/>
    <cellStyle name="40 % - Akzent1 5" xfId="1199" xr:uid="{00000000-0005-0000-0000-00009F030000}"/>
    <cellStyle name="40 % - Akzent1 5 10" xfId="14662" xr:uid="{00000000-0005-0000-0000-00009F030000}"/>
    <cellStyle name="40 % - Akzent1 5 11" xfId="28145" xr:uid="{00000000-0005-0000-0000-00009F030000}"/>
    <cellStyle name="40 % - Akzent1 5 12" xfId="41636" xr:uid="{00000000-0005-0000-0000-00009F030000}"/>
    <cellStyle name="40 % - Akzent1 5 2" xfId="1430" xr:uid="{00000000-0005-0000-0000-0000A0030000}"/>
    <cellStyle name="40 % - Akzent1 5 2 10" xfId="28395" xr:uid="{00000000-0005-0000-0000-0000A0030000}"/>
    <cellStyle name="40 % - Akzent1 5 2 11" xfId="41886" xr:uid="{00000000-0005-0000-0000-0000A0030000}"/>
    <cellStyle name="40 % - Akzent1 5 2 2" xfId="2004" xr:uid="{00000000-0005-0000-0000-0000A1030000}"/>
    <cellStyle name="40 % - Akzent1 5 2 2 2" xfId="3144" xr:uid="{00000000-0005-0000-0000-0000A2030000}"/>
    <cellStyle name="40 % - Akzent1 5 2 2 2 2" xfId="6505" xr:uid="{00000000-0005-0000-0000-0000A2030000}"/>
    <cellStyle name="40 % - Akzent1 5 2 2 2 2 2" xfId="19956" xr:uid="{00000000-0005-0000-0000-0000A2030000}"/>
    <cellStyle name="40 % - Akzent1 5 2 2 2 2 3" xfId="33440" xr:uid="{00000000-0005-0000-0000-0000A2030000}"/>
    <cellStyle name="40 % - Akzent1 5 2 2 2 2 4" xfId="46931" xr:uid="{00000000-0005-0000-0000-0000A2030000}"/>
    <cellStyle name="40 % - Akzent1 5 2 2 2 3" xfId="9861" xr:uid="{00000000-0005-0000-0000-0000A2030000}"/>
    <cellStyle name="40 % - Akzent1 5 2 2 2 3 2" xfId="23312" xr:uid="{00000000-0005-0000-0000-0000A2030000}"/>
    <cellStyle name="40 % - Akzent1 5 2 2 2 3 3" xfId="36796" xr:uid="{00000000-0005-0000-0000-0000A2030000}"/>
    <cellStyle name="40 % - Akzent1 5 2 2 2 3 4" xfId="50287" xr:uid="{00000000-0005-0000-0000-0000A2030000}"/>
    <cellStyle name="40 % - Akzent1 5 2 2 2 4" xfId="13217" xr:uid="{00000000-0005-0000-0000-0000A2030000}"/>
    <cellStyle name="40 % - Akzent1 5 2 2 2 4 2" xfId="26668" xr:uid="{00000000-0005-0000-0000-0000A2030000}"/>
    <cellStyle name="40 % - Akzent1 5 2 2 2 4 3" xfId="40152" xr:uid="{00000000-0005-0000-0000-0000A2030000}"/>
    <cellStyle name="40 % - Akzent1 5 2 2 2 4 4" xfId="53643" xr:uid="{00000000-0005-0000-0000-0000A2030000}"/>
    <cellStyle name="40 % - Akzent1 5 2 2 2 5" xfId="16599" xr:uid="{00000000-0005-0000-0000-0000A2030000}"/>
    <cellStyle name="40 % - Akzent1 5 2 2 2 6" xfId="30083" xr:uid="{00000000-0005-0000-0000-0000A2030000}"/>
    <cellStyle name="40 % - Akzent1 5 2 2 2 7" xfId="43574" xr:uid="{00000000-0005-0000-0000-0000A2030000}"/>
    <cellStyle name="40 % - Akzent1 5 2 2 3" xfId="5378" xr:uid="{00000000-0005-0000-0000-0000A1030000}"/>
    <cellStyle name="40 % - Akzent1 5 2 2 3 2" xfId="18829" xr:uid="{00000000-0005-0000-0000-0000A1030000}"/>
    <cellStyle name="40 % - Akzent1 5 2 2 3 3" xfId="32313" xr:uid="{00000000-0005-0000-0000-0000A1030000}"/>
    <cellStyle name="40 % - Akzent1 5 2 2 3 4" xfId="45804" xr:uid="{00000000-0005-0000-0000-0000A1030000}"/>
    <cellStyle name="40 % - Akzent1 5 2 2 4" xfId="8734" xr:uid="{00000000-0005-0000-0000-0000A1030000}"/>
    <cellStyle name="40 % - Akzent1 5 2 2 4 2" xfId="22185" xr:uid="{00000000-0005-0000-0000-0000A1030000}"/>
    <cellStyle name="40 % - Akzent1 5 2 2 4 3" xfId="35669" xr:uid="{00000000-0005-0000-0000-0000A1030000}"/>
    <cellStyle name="40 % - Akzent1 5 2 2 4 4" xfId="49160" xr:uid="{00000000-0005-0000-0000-0000A1030000}"/>
    <cellStyle name="40 % - Akzent1 5 2 2 5" xfId="12090" xr:uid="{00000000-0005-0000-0000-0000A1030000}"/>
    <cellStyle name="40 % - Akzent1 5 2 2 5 2" xfId="25541" xr:uid="{00000000-0005-0000-0000-0000A1030000}"/>
    <cellStyle name="40 % - Akzent1 5 2 2 5 3" xfId="39025" xr:uid="{00000000-0005-0000-0000-0000A1030000}"/>
    <cellStyle name="40 % - Akzent1 5 2 2 5 4" xfId="52516" xr:uid="{00000000-0005-0000-0000-0000A1030000}"/>
    <cellStyle name="40 % - Akzent1 5 2 2 6" xfId="15472" xr:uid="{00000000-0005-0000-0000-0000A1030000}"/>
    <cellStyle name="40 % - Akzent1 5 2 2 7" xfId="28956" xr:uid="{00000000-0005-0000-0000-0000A1030000}"/>
    <cellStyle name="40 % - Akzent1 5 2 2 8" xfId="42447" xr:uid="{00000000-0005-0000-0000-0000A1030000}"/>
    <cellStyle name="40 % - Akzent1 5 2 3" xfId="2584" xr:uid="{00000000-0005-0000-0000-0000A3030000}"/>
    <cellStyle name="40 % - Akzent1 5 2 3 2" xfId="5945" xr:uid="{00000000-0005-0000-0000-0000A3030000}"/>
    <cellStyle name="40 % - Akzent1 5 2 3 2 2" xfId="19396" xr:uid="{00000000-0005-0000-0000-0000A3030000}"/>
    <cellStyle name="40 % - Akzent1 5 2 3 2 3" xfId="32880" xr:uid="{00000000-0005-0000-0000-0000A3030000}"/>
    <cellStyle name="40 % - Akzent1 5 2 3 2 4" xfId="46371" xr:uid="{00000000-0005-0000-0000-0000A3030000}"/>
    <cellStyle name="40 % - Akzent1 5 2 3 3" xfId="9301" xr:uid="{00000000-0005-0000-0000-0000A3030000}"/>
    <cellStyle name="40 % - Akzent1 5 2 3 3 2" xfId="22752" xr:uid="{00000000-0005-0000-0000-0000A3030000}"/>
    <cellStyle name="40 % - Akzent1 5 2 3 3 3" xfId="36236" xr:uid="{00000000-0005-0000-0000-0000A3030000}"/>
    <cellStyle name="40 % - Akzent1 5 2 3 3 4" xfId="49727" xr:uid="{00000000-0005-0000-0000-0000A3030000}"/>
    <cellStyle name="40 % - Akzent1 5 2 3 4" xfId="12657" xr:uid="{00000000-0005-0000-0000-0000A3030000}"/>
    <cellStyle name="40 % - Akzent1 5 2 3 4 2" xfId="26108" xr:uid="{00000000-0005-0000-0000-0000A3030000}"/>
    <cellStyle name="40 % - Akzent1 5 2 3 4 3" xfId="39592" xr:uid="{00000000-0005-0000-0000-0000A3030000}"/>
    <cellStyle name="40 % - Akzent1 5 2 3 4 4" xfId="53083" xr:uid="{00000000-0005-0000-0000-0000A3030000}"/>
    <cellStyle name="40 % - Akzent1 5 2 3 5" xfId="16039" xr:uid="{00000000-0005-0000-0000-0000A3030000}"/>
    <cellStyle name="40 % - Akzent1 5 2 3 6" xfId="29523" xr:uid="{00000000-0005-0000-0000-0000A3030000}"/>
    <cellStyle name="40 % - Akzent1 5 2 3 7" xfId="43014" xr:uid="{00000000-0005-0000-0000-0000A3030000}"/>
    <cellStyle name="40 % - Akzent1 5 2 4" xfId="3689" xr:uid="{00000000-0005-0000-0000-0000A4030000}"/>
    <cellStyle name="40 % - Akzent1 5 2 4 2" xfId="7050" xr:uid="{00000000-0005-0000-0000-0000A4030000}"/>
    <cellStyle name="40 % - Akzent1 5 2 4 2 2" xfId="20501" xr:uid="{00000000-0005-0000-0000-0000A4030000}"/>
    <cellStyle name="40 % - Akzent1 5 2 4 2 3" xfId="33985" xr:uid="{00000000-0005-0000-0000-0000A4030000}"/>
    <cellStyle name="40 % - Akzent1 5 2 4 2 4" xfId="47476" xr:uid="{00000000-0005-0000-0000-0000A4030000}"/>
    <cellStyle name="40 % - Akzent1 5 2 4 3" xfId="10406" xr:uid="{00000000-0005-0000-0000-0000A4030000}"/>
    <cellStyle name="40 % - Akzent1 5 2 4 3 2" xfId="23857" xr:uid="{00000000-0005-0000-0000-0000A4030000}"/>
    <cellStyle name="40 % - Akzent1 5 2 4 3 3" xfId="37341" xr:uid="{00000000-0005-0000-0000-0000A4030000}"/>
    <cellStyle name="40 % - Akzent1 5 2 4 3 4" xfId="50832" xr:uid="{00000000-0005-0000-0000-0000A4030000}"/>
    <cellStyle name="40 % - Akzent1 5 2 4 4" xfId="13762" xr:uid="{00000000-0005-0000-0000-0000A4030000}"/>
    <cellStyle name="40 % - Akzent1 5 2 4 4 2" xfId="27213" xr:uid="{00000000-0005-0000-0000-0000A4030000}"/>
    <cellStyle name="40 % - Akzent1 5 2 4 4 3" xfId="40697" xr:uid="{00000000-0005-0000-0000-0000A4030000}"/>
    <cellStyle name="40 % - Akzent1 5 2 4 4 4" xfId="54188" xr:uid="{00000000-0005-0000-0000-0000A4030000}"/>
    <cellStyle name="40 % - Akzent1 5 2 4 5" xfId="17144" xr:uid="{00000000-0005-0000-0000-0000A4030000}"/>
    <cellStyle name="40 % - Akzent1 5 2 4 6" xfId="30628" xr:uid="{00000000-0005-0000-0000-0000A4030000}"/>
    <cellStyle name="40 % - Akzent1 5 2 4 7" xfId="44119" xr:uid="{00000000-0005-0000-0000-0000A4030000}"/>
    <cellStyle name="40 % - Akzent1 5 2 5" xfId="4269" xr:uid="{00000000-0005-0000-0000-0000A5030000}"/>
    <cellStyle name="40 % - Akzent1 5 2 5 2" xfId="7626" xr:uid="{00000000-0005-0000-0000-0000A5030000}"/>
    <cellStyle name="40 % - Akzent1 5 2 5 2 2" xfId="21077" xr:uid="{00000000-0005-0000-0000-0000A5030000}"/>
    <cellStyle name="40 % - Akzent1 5 2 5 2 3" xfId="34561" xr:uid="{00000000-0005-0000-0000-0000A5030000}"/>
    <cellStyle name="40 % - Akzent1 5 2 5 2 4" xfId="48052" xr:uid="{00000000-0005-0000-0000-0000A5030000}"/>
    <cellStyle name="40 % - Akzent1 5 2 5 3" xfId="10982" xr:uid="{00000000-0005-0000-0000-0000A5030000}"/>
    <cellStyle name="40 % - Akzent1 5 2 5 3 2" xfId="24433" xr:uid="{00000000-0005-0000-0000-0000A5030000}"/>
    <cellStyle name="40 % - Akzent1 5 2 5 3 3" xfId="37917" xr:uid="{00000000-0005-0000-0000-0000A5030000}"/>
    <cellStyle name="40 % - Akzent1 5 2 5 3 4" xfId="51408" xr:uid="{00000000-0005-0000-0000-0000A5030000}"/>
    <cellStyle name="40 % - Akzent1 5 2 5 4" xfId="14338" xr:uid="{00000000-0005-0000-0000-0000A5030000}"/>
    <cellStyle name="40 % - Akzent1 5 2 5 4 2" xfId="27789" xr:uid="{00000000-0005-0000-0000-0000A5030000}"/>
    <cellStyle name="40 % - Akzent1 5 2 5 4 3" xfId="41273" xr:uid="{00000000-0005-0000-0000-0000A5030000}"/>
    <cellStyle name="40 % - Akzent1 5 2 5 4 4" xfId="54764" xr:uid="{00000000-0005-0000-0000-0000A5030000}"/>
    <cellStyle name="40 % - Akzent1 5 2 5 5" xfId="17720" xr:uid="{00000000-0005-0000-0000-0000A5030000}"/>
    <cellStyle name="40 % - Akzent1 5 2 5 6" xfId="31204" xr:uid="{00000000-0005-0000-0000-0000A5030000}"/>
    <cellStyle name="40 % - Akzent1 5 2 5 7" xfId="44695" xr:uid="{00000000-0005-0000-0000-0000A5030000}"/>
    <cellStyle name="40 % - Akzent1 5 2 6" xfId="4819" xr:uid="{00000000-0005-0000-0000-0000A0030000}"/>
    <cellStyle name="40 % - Akzent1 5 2 6 2" xfId="18270" xr:uid="{00000000-0005-0000-0000-0000A0030000}"/>
    <cellStyle name="40 % - Akzent1 5 2 6 3" xfId="31754" xr:uid="{00000000-0005-0000-0000-0000A0030000}"/>
    <cellStyle name="40 % - Akzent1 5 2 6 4" xfId="45245" xr:uid="{00000000-0005-0000-0000-0000A0030000}"/>
    <cellStyle name="40 % - Akzent1 5 2 7" xfId="8175" xr:uid="{00000000-0005-0000-0000-0000A0030000}"/>
    <cellStyle name="40 % - Akzent1 5 2 7 2" xfId="21626" xr:uid="{00000000-0005-0000-0000-0000A0030000}"/>
    <cellStyle name="40 % - Akzent1 5 2 7 3" xfId="35110" xr:uid="{00000000-0005-0000-0000-0000A0030000}"/>
    <cellStyle name="40 % - Akzent1 5 2 7 4" xfId="48601" xr:uid="{00000000-0005-0000-0000-0000A0030000}"/>
    <cellStyle name="40 % - Akzent1 5 2 8" xfId="11531" xr:uid="{00000000-0005-0000-0000-0000A0030000}"/>
    <cellStyle name="40 % - Akzent1 5 2 8 2" xfId="24982" xr:uid="{00000000-0005-0000-0000-0000A0030000}"/>
    <cellStyle name="40 % - Akzent1 5 2 8 3" xfId="38466" xr:uid="{00000000-0005-0000-0000-0000A0030000}"/>
    <cellStyle name="40 % - Akzent1 5 2 8 4" xfId="51957" xr:uid="{00000000-0005-0000-0000-0000A0030000}"/>
    <cellStyle name="40 % - Akzent1 5 2 9" xfId="14912" xr:uid="{00000000-0005-0000-0000-0000A0030000}"/>
    <cellStyle name="40 % - Akzent1 5 3" xfId="1755" xr:uid="{00000000-0005-0000-0000-0000A6030000}"/>
    <cellStyle name="40 % - Akzent1 5 3 2" xfId="2894" xr:uid="{00000000-0005-0000-0000-0000A7030000}"/>
    <cellStyle name="40 % - Akzent1 5 3 2 2" xfId="6255" xr:uid="{00000000-0005-0000-0000-0000A7030000}"/>
    <cellStyle name="40 % - Akzent1 5 3 2 2 2" xfId="19706" xr:uid="{00000000-0005-0000-0000-0000A7030000}"/>
    <cellStyle name="40 % - Akzent1 5 3 2 2 3" xfId="33190" xr:uid="{00000000-0005-0000-0000-0000A7030000}"/>
    <cellStyle name="40 % - Akzent1 5 3 2 2 4" xfId="46681" xr:uid="{00000000-0005-0000-0000-0000A7030000}"/>
    <cellStyle name="40 % - Akzent1 5 3 2 3" xfId="9611" xr:uid="{00000000-0005-0000-0000-0000A7030000}"/>
    <cellStyle name="40 % - Akzent1 5 3 2 3 2" xfId="23062" xr:uid="{00000000-0005-0000-0000-0000A7030000}"/>
    <cellStyle name="40 % - Akzent1 5 3 2 3 3" xfId="36546" xr:uid="{00000000-0005-0000-0000-0000A7030000}"/>
    <cellStyle name="40 % - Akzent1 5 3 2 3 4" xfId="50037" xr:uid="{00000000-0005-0000-0000-0000A7030000}"/>
    <cellStyle name="40 % - Akzent1 5 3 2 4" xfId="12967" xr:uid="{00000000-0005-0000-0000-0000A7030000}"/>
    <cellStyle name="40 % - Akzent1 5 3 2 4 2" xfId="26418" xr:uid="{00000000-0005-0000-0000-0000A7030000}"/>
    <cellStyle name="40 % - Akzent1 5 3 2 4 3" xfId="39902" xr:uid="{00000000-0005-0000-0000-0000A7030000}"/>
    <cellStyle name="40 % - Akzent1 5 3 2 4 4" xfId="53393" xr:uid="{00000000-0005-0000-0000-0000A7030000}"/>
    <cellStyle name="40 % - Akzent1 5 3 2 5" xfId="16349" xr:uid="{00000000-0005-0000-0000-0000A7030000}"/>
    <cellStyle name="40 % - Akzent1 5 3 2 6" xfId="29833" xr:uid="{00000000-0005-0000-0000-0000A7030000}"/>
    <cellStyle name="40 % - Akzent1 5 3 2 7" xfId="43324" xr:uid="{00000000-0005-0000-0000-0000A7030000}"/>
    <cellStyle name="40 % - Akzent1 5 3 3" xfId="5128" xr:uid="{00000000-0005-0000-0000-0000A6030000}"/>
    <cellStyle name="40 % - Akzent1 5 3 3 2" xfId="18579" xr:uid="{00000000-0005-0000-0000-0000A6030000}"/>
    <cellStyle name="40 % - Akzent1 5 3 3 3" xfId="32063" xr:uid="{00000000-0005-0000-0000-0000A6030000}"/>
    <cellStyle name="40 % - Akzent1 5 3 3 4" xfId="45554" xr:uid="{00000000-0005-0000-0000-0000A6030000}"/>
    <cellStyle name="40 % - Akzent1 5 3 4" xfId="8484" xr:uid="{00000000-0005-0000-0000-0000A6030000}"/>
    <cellStyle name="40 % - Akzent1 5 3 4 2" xfId="21935" xr:uid="{00000000-0005-0000-0000-0000A6030000}"/>
    <cellStyle name="40 % - Akzent1 5 3 4 3" xfId="35419" xr:uid="{00000000-0005-0000-0000-0000A6030000}"/>
    <cellStyle name="40 % - Akzent1 5 3 4 4" xfId="48910" xr:uid="{00000000-0005-0000-0000-0000A6030000}"/>
    <cellStyle name="40 % - Akzent1 5 3 5" xfId="11840" xr:uid="{00000000-0005-0000-0000-0000A6030000}"/>
    <cellStyle name="40 % - Akzent1 5 3 5 2" xfId="25291" xr:uid="{00000000-0005-0000-0000-0000A6030000}"/>
    <cellStyle name="40 % - Akzent1 5 3 5 3" xfId="38775" xr:uid="{00000000-0005-0000-0000-0000A6030000}"/>
    <cellStyle name="40 % - Akzent1 5 3 5 4" xfId="52266" xr:uid="{00000000-0005-0000-0000-0000A6030000}"/>
    <cellStyle name="40 % - Akzent1 5 3 6" xfId="15222" xr:uid="{00000000-0005-0000-0000-0000A6030000}"/>
    <cellStyle name="40 % - Akzent1 5 3 7" xfId="28706" xr:uid="{00000000-0005-0000-0000-0000A6030000}"/>
    <cellStyle name="40 % - Akzent1 5 3 8" xfId="42197" xr:uid="{00000000-0005-0000-0000-0000A6030000}"/>
    <cellStyle name="40 % - Akzent1 5 4" xfId="2333" xr:uid="{00000000-0005-0000-0000-0000A8030000}"/>
    <cellStyle name="40 % - Akzent1 5 4 2" xfId="5695" xr:uid="{00000000-0005-0000-0000-0000A8030000}"/>
    <cellStyle name="40 % - Akzent1 5 4 2 2" xfId="19146" xr:uid="{00000000-0005-0000-0000-0000A8030000}"/>
    <cellStyle name="40 % - Akzent1 5 4 2 3" xfId="32630" xr:uid="{00000000-0005-0000-0000-0000A8030000}"/>
    <cellStyle name="40 % - Akzent1 5 4 2 4" xfId="46121" xr:uid="{00000000-0005-0000-0000-0000A8030000}"/>
    <cellStyle name="40 % - Akzent1 5 4 3" xfId="9051" xr:uid="{00000000-0005-0000-0000-0000A8030000}"/>
    <cellStyle name="40 % - Akzent1 5 4 3 2" xfId="22502" xr:uid="{00000000-0005-0000-0000-0000A8030000}"/>
    <cellStyle name="40 % - Akzent1 5 4 3 3" xfId="35986" xr:uid="{00000000-0005-0000-0000-0000A8030000}"/>
    <cellStyle name="40 % - Akzent1 5 4 3 4" xfId="49477" xr:uid="{00000000-0005-0000-0000-0000A8030000}"/>
    <cellStyle name="40 % - Akzent1 5 4 4" xfId="12407" xr:uid="{00000000-0005-0000-0000-0000A8030000}"/>
    <cellStyle name="40 % - Akzent1 5 4 4 2" xfId="25858" xr:uid="{00000000-0005-0000-0000-0000A8030000}"/>
    <cellStyle name="40 % - Akzent1 5 4 4 3" xfId="39342" xr:uid="{00000000-0005-0000-0000-0000A8030000}"/>
    <cellStyle name="40 % - Akzent1 5 4 4 4" xfId="52833" xr:uid="{00000000-0005-0000-0000-0000A8030000}"/>
    <cellStyle name="40 % - Akzent1 5 4 5" xfId="15789" xr:uid="{00000000-0005-0000-0000-0000A8030000}"/>
    <cellStyle name="40 % - Akzent1 5 4 6" xfId="29273" xr:uid="{00000000-0005-0000-0000-0000A8030000}"/>
    <cellStyle name="40 % - Akzent1 5 4 7" xfId="42764" xr:uid="{00000000-0005-0000-0000-0000A8030000}"/>
    <cellStyle name="40 % - Akzent1 5 5" xfId="3439" xr:uid="{00000000-0005-0000-0000-0000A9030000}"/>
    <cellStyle name="40 % - Akzent1 5 5 2" xfId="6800" xr:uid="{00000000-0005-0000-0000-0000A9030000}"/>
    <cellStyle name="40 % - Akzent1 5 5 2 2" xfId="20251" xr:uid="{00000000-0005-0000-0000-0000A9030000}"/>
    <cellStyle name="40 % - Akzent1 5 5 2 3" xfId="33735" xr:uid="{00000000-0005-0000-0000-0000A9030000}"/>
    <cellStyle name="40 % - Akzent1 5 5 2 4" xfId="47226" xr:uid="{00000000-0005-0000-0000-0000A9030000}"/>
    <cellStyle name="40 % - Akzent1 5 5 3" xfId="10156" xr:uid="{00000000-0005-0000-0000-0000A9030000}"/>
    <cellStyle name="40 % - Akzent1 5 5 3 2" xfId="23607" xr:uid="{00000000-0005-0000-0000-0000A9030000}"/>
    <cellStyle name="40 % - Akzent1 5 5 3 3" xfId="37091" xr:uid="{00000000-0005-0000-0000-0000A9030000}"/>
    <cellStyle name="40 % - Akzent1 5 5 3 4" xfId="50582" xr:uid="{00000000-0005-0000-0000-0000A9030000}"/>
    <cellStyle name="40 % - Akzent1 5 5 4" xfId="13512" xr:uid="{00000000-0005-0000-0000-0000A9030000}"/>
    <cellStyle name="40 % - Akzent1 5 5 4 2" xfId="26963" xr:uid="{00000000-0005-0000-0000-0000A9030000}"/>
    <cellStyle name="40 % - Akzent1 5 5 4 3" xfId="40447" xr:uid="{00000000-0005-0000-0000-0000A9030000}"/>
    <cellStyle name="40 % - Akzent1 5 5 4 4" xfId="53938" xr:uid="{00000000-0005-0000-0000-0000A9030000}"/>
    <cellStyle name="40 % - Akzent1 5 5 5" xfId="16894" xr:uid="{00000000-0005-0000-0000-0000A9030000}"/>
    <cellStyle name="40 % - Akzent1 5 5 6" xfId="30378" xr:uid="{00000000-0005-0000-0000-0000A9030000}"/>
    <cellStyle name="40 % - Akzent1 5 5 7" xfId="43869" xr:uid="{00000000-0005-0000-0000-0000A9030000}"/>
    <cellStyle name="40 % - Akzent1 5 6" xfId="4019" xr:uid="{00000000-0005-0000-0000-0000AA030000}"/>
    <cellStyle name="40 % - Akzent1 5 6 2" xfId="7376" xr:uid="{00000000-0005-0000-0000-0000AA030000}"/>
    <cellStyle name="40 % - Akzent1 5 6 2 2" xfId="20827" xr:uid="{00000000-0005-0000-0000-0000AA030000}"/>
    <cellStyle name="40 % - Akzent1 5 6 2 3" xfId="34311" xr:uid="{00000000-0005-0000-0000-0000AA030000}"/>
    <cellStyle name="40 % - Akzent1 5 6 2 4" xfId="47802" xr:uid="{00000000-0005-0000-0000-0000AA030000}"/>
    <cellStyle name="40 % - Akzent1 5 6 3" xfId="10732" xr:uid="{00000000-0005-0000-0000-0000AA030000}"/>
    <cellStyle name="40 % - Akzent1 5 6 3 2" xfId="24183" xr:uid="{00000000-0005-0000-0000-0000AA030000}"/>
    <cellStyle name="40 % - Akzent1 5 6 3 3" xfId="37667" xr:uid="{00000000-0005-0000-0000-0000AA030000}"/>
    <cellStyle name="40 % - Akzent1 5 6 3 4" xfId="51158" xr:uid="{00000000-0005-0000-0000-0000AA030000}"/>
    <cellStyle name="40 % - Akzent1 5 6 4" xfId="14088" xr:uid="{00000000-0005-0000-0000-0000AA030000}"/>
    <cellStyle name="40 % - Akzent1 5 6 4 2" xfId="27539" xr:uid="{00000000-0005-0000-0000-0000AA030000}"/>
    <cellStyle name="40 % - Akzent1 5 6 4 3" xfId="41023" xr:uid="{00000000-0005-0000-0000-0000AA030000}"/>
    <cellStyle name="40 % - Akzent1 5 6 4 4" xfId="54514" xr:uid="{00000000-0005-0000-0000-0000AA030000}"/>
    <cellStyle name="40 % - Akzent1 5 6 5" xfId="17470" xr:uid="{00000000-0005-0000-0000-0000AA030000}"/>
    <cellStyle name="40 % - Akzent1 5 6 6" xfId="30954" xr:uid="{00000000-0005-0000-0000-0000AA030000}"/>
    <cellStyle name="40 % - Akzent1 5 6 7" xfId="44445" xr:uid="{00000000-0005-0000-0000-0000AA030000}"/>
    <cellStyle name="40 % - Akzent1 5 7" xfId="4569" xr:uid="{00000000-0005-0000-0000-00009F030000}"/>
    <cellStyle name="40 % - Akzent1 5 7 2" xfId="18020" xr:uid="{00000000-0005-0000-0000-00009F030000}"/>
    <cellStyle name="40 % - Akzent1 5 7 3" xfId="31504" xr:uid="{00000000-0005-0000-0000-00009F030000}"/>
    <cellStyle name="40 % - Akzent1 5 7 4" xfId="44995" xr:uid="{00000000-0005-0000-0000-00009F030000}"/>
    <cellStyle name="40 % - Akzent1 5 8" xfId="7925" xr:uid="{00000000-0005-0000-0000-00009F030000}"/>
    <cellStyle name="40 % - Akzent1 5 8 2" xfId="21376" xr:uid="{00000000-0005-0000-0000-00009F030000}"/>
    <cellStyle name="40 % - Akzent1 5 8 3" xfId="34860" xr:uid="{00000000-0005-0000-0000-00009F030000}"/>
    <cellStyle name="40 % - Akzent1 5 8 4" xfId="48351" xr:uid="{00000000-0005-0000-0000-00009F030000}"/>
    <cellStyle name="40 % - Akzent1 5 9" xfId="11281" xr:uid="{00000000-0005-0000-0000-00009F030000}"/>
    <cellStyle name="40 % - Akzent1 5 9 2" xfId="24732" xr:uid="{00000000-0005-0000-0000-00009F030000}"/>
    <cellStyle name="40 % - Akzent1 5 9 3" xfId="38216" xr:uid="{00000000-0005-0000-0000-00009F030000}"/>
    <cellStyle name="40 % - Akzent1 5 9 4" xfId="51707" xr:uid="{00000000-0005-0000-0000-00009F030000}"/>
    <cellStyle name="40 % - Akzent1 6" xfId="1290" xr:uid="{00000000-0005-0000-0000-0000AB030000}"/>
    <cellStyle name="40 % - Akzent1 6 10" xfId="14763" xr:uid="{00000000-0005-0000-0000-0000AB030000}"/>
    <cellStyle name="40 % - Akzent1 6 11" xfId="28246" xr:uid="{00000000-0005-0000-0000-0000AB030000}"/>
    <cellStyle name="40 % - Akzent1 6 12" xfId="41737" xr:uid="{00000000-0005-0000-0000-0000AB030000}"/>
    <cellStyle name="40 % - Akzent1 6 2" xfId="1528" xr:uid="{00000000-0005-0000-0000-0000AC030000}"/>
    <cellStyle name="40 % - Akzent1 6 2 10" xfId="28496" xr:uid="{00000000-0005-0000-0000-0000AC030000}"/>
    <cellStyle name="40 % - Akzent1 6 2 11" xfId="41987" xr:uid="{00000000-0005-0000-0000-0000AC030000}"/>
    <cellStyle name="40 % - Akzent1 6 2 2" xfId="2104" xr:uid="{00000000-0005-0000-0000-0000AD030000}"/>
    <cellStyle name="40 % - Akzent1 6 2 2 2" xfId="3245" xr:uid="{00000000-0005-0000-0000-0000AE030000}"/>
    <cellStyle name="40 % - Akzent1 6 2 2 2 2" xfId="6606" xr:uid="{00000000-0005-0000-0000-0000AE030000}"/>
    <cellStyle name="40 % - Akzent1 6 2 2 2 2 2" xfId="20057" xr:uid="{00000000-0005-0000-0000-0000AE030000}"/>
    <cellStyle name="40 % - Akzent1 6 2 2 2 2 3" xfId="33541" xr:uid="{00000000-0005-0000-0000-0000AE030000}"/>
    <cellStyle name="40 % - Akzent1 6 2 2 2 2 4" xfId="47032" xr:uid="{00000000-0005-0000-0000-0000AE030000}"/>
    <cellStyle name="40 % - Akzent1 6 2 2 2 3" xfId="9962" xr:uid="{00000000-0005-0000-0000-0000AE030000}"/>
    <cellStyle name="40 % - Akzent1 6 2 2 2 3 2" xfId="23413" xr:uid="{00000000-0005-0000-0000-0000AE030000}"/>
    <cellStyle name="40 % - Akzent1 6 2 2 2 3 3" xfId="36897" xr:uid="{00000000-0005-0000-0000-0000AE030000}"/>
    <cellStyle name="40 % - Akzent1 6 2 2 2 3 4" xfId="50388" xr:uid="{00000000-0005-0000-0000-0000AE030000}"/>
    <cellStyle name="40 % - Akzent1 6 2 2 2 4" xfId="13318" xr:uid="{00000000-0005-0000-0000-0000AE030000}"/>
    <cellStyle name="40 % - Akzent1 6 2 2 2 4 2" xfId="26769" xr:uid="{00000000-0005-0000-0000-0000AE030000}"/>
    <cellStyle name="40 % - Akzent1 6 2 2 2 4 3" xfId="40253" xr:uid="{00000000-0005-0000-0000-0000AE030000}"/>
    <cellStyle name="40 % - Akzent1 6 2 2 2 4 4" xfId="53744" xr:uid="{00000000-0005-0000-0000-0000AE030000}"/>
    <cellStyle name="40 % - Akzent1 6 2 2 2 5" xfId="16700" xr:uid="{00000000-0005-0000-0000-0000AE030000}"/>
    <cellStyle name="40 % - Akzent1 6 2 2 2 6" xfId="30184" xr:uid="{00000000-0005-0000-0000-0000AE030000}"/>
    <cellStyle name="40 % - Akzent1 6 2 2 2 7" xfId="43675" xr:uid="{00000000-0005-0000-0000-0000AE030000}"/>
    <cellStyle name="40 % - Akzent1 6 2 2 3" xfId="5479" xr:uid="{00000000-0005-0000-0000-0000AD030000}"/>
    <cellStyle name="40 % - Akzent1 6 2 2 3 2" xfId="18930" xr:uid="{00000000-0005-0000-0000-0000AD030000}"/>
    <cellStyle name="40 % - Akzent1 6 2 2 3 3" xfId="32414" xr:uid="{00000000-0005-0000-0000-0000AD030000}"/>
    <cellStyle name="40 % - Akzent1 6 2 2 3 4" xfId="45905" xr:uid="{00000000-0005-0000-0000-0000AD030000}"/>
    <cellStyle name="40 % - Akzent1 6 2 2 4" xfId="8835" xr:uid="{00000000-0005-0000-0000-0000AD030000}"/>
    <cellStyle name="40 % - Akzent1 6 2 2 4 2" xfId="22286" xr:uid="{00000000-0005-0000-0000-0000AD030000}"/>
    <cellStyle name="40 % - Akzent1 6 2 2 4 3" xfId="35770" xr:uid="{00000000-0005-0000-0000-0000AD030000}"/>
    <cellStyle name="40 % - Akzent1 6 2 2 4 4" xfId="49261" xr:uid="{00000000-0005-0000-0000-0000AD030000}"/>
    <cellStyle name="40 % - Akzent1 6 2 2 5" xfId="12191" xr:uid="{00000000-0005-0000-0000-0000AD030000}"/>
    <cellStyle name="40 % - Akzent1 6 2 2 5 2" xfId="25642" xr:uid="{00000000-0005-0000-0000-0000AD030000}"/>
    <cellStyle name="40 % - Akzent1 6 2 2 5 3" xfId="39126" xr:uid="{00000000-0005-0000-0000-0000AD030000}"/>
    <cellStyle name="40 % - Akzent1 6 2 2 5 4" xfId="52617" xr:uid="{00000000-0005-0000-0000-0000AD030000}"/>
    <cellStyle name="40 % - Akzent1 6 2 2 6" xfId="15573" xr:uid="{00000000-0005-0000-0000-0000AD030000}"/>
    <cellStyle name="40 % - Akzent1 6 2 2 7" xfId="29057" xr:uid="{00000000-0005-0000-0000-0000AD030000}"/>
    <cellStyle name="40 % - Akzent1 6 2 2 8" xfId="42548" xr:uid="{00000000-0005-0000-0000-0000AD030000}"/>
    <cellStyle name="40 % - Akzent1 6 2 3" xfId="2685" xr:uid="{00000000-0005-0000-0000-0000AF030000}"/>
    <cellStyle name="40 % - Akzent1 6 2 3 2" xfId="6046" xr:uid="{00000000-0005-0000-0000-0000AF030000}"/>
    <cellStyle name="40 % - Akzent1 6 2 3 2 2" xfId="19497" xr:uid="{00000000-0005-0000-0000-0000AF030000}"/>
    <cellStyle name="40 % - Akzent1 6 2 3 2 3" xfId="32981" xr:uid="{00000000-0005-0000-0000-0000AF030000}"/>
    <cellStyle name="40 % - Akzent1 6 2 3 2 4" xfId="46472" xr:uid="{00000000-0005-0000-0000-0000AF030000}"/>
    <cellStyle name="40 % - Akzent1 6 2 3 3" xfId="9402" xr:uid="{00000000-0005-0000-0000-0000AF030000}"/>
    <cellStyle name="40 % - Akzent1 6 2 3 3 2" xfId="22853" xr:uid="{00000000-0005-0000-0000-0000AF030000}"/>
    <cellStyle name="40 % - Akzent1 6 2 3 3 3" xfId="36337" xr:uid="{00000000-0005-0000-0000-0000AF030000}"/>
    <cellStyle name="40 % - Akzent1 6 2 3 3 4" xfId="49828" xr:uid="{00000000-0005-0000-0000-0000AF030000}"/>
    <cellStyle name="40 % - Akzent1 6 2 3 4" xfId="12758" xr:uid="{00000000-0005-0000-0000-0000AF030000}"/>
    <cellStyle name="40 % - Akzent1 6 2 3 4 2" xfId="26209" xr:uid="{00000000-0005-0000-0000-0000AF030000}"/>
    <cellStyle name="40 % - Akzent1 6 2 3 4 3" xfId="39693" xr:uid="{00000000-0005-0000-0000-0000AF030000}"/>
    <cellStyle name="40 % - Akzent1 6 2 3 4 4" xfId="53184" xr:uid="{00000000-0005-0000-0000-0000AF030000}"/>
    <cellStyle name="40 % - Akzent1 6 2 3 5" xfId="16140" xr:uid="{00000000-0005-0000-0000-0000AF030000}"/>
    <cellStyle name="40 % - Akzent1 6 2 3 6" xfId="29624" xr:uid="{00000000-0005-0000-0000-0000AF030000}"/>
    <cellStyle name="40 % - Akzent1 6 2 3 7" xfId="43115" xr:uid="{00000000-0005-0000-0000-0000AF030000}"/>
    <cellStyle name="40 % - Akzent1 6 2 4" xfId="3790" xr:uid="{00000000-0005-0000-0000-0000B0030000}"/>
    <cellStyle name="40 % - Akzent1 6 2 4 2" xfId="7151" xr:uid="{00000000-0005-0000-0000-0000B0030000}"/>
    <cellStyle name="40 % - Akzent1 6 2 4 2 2" xfId="20602" xr:uid="{00000000-0005-0000-0000-0000B0030000}"/>
    <cellStyle name="40 % - Akzent1 6 2 4 2 3" xfId="34086" xr:uid="{00000000-0005-0000-0000-0000B0030000}"/>
    <cellStyle name="40 % - Akzent1 6 2 4 2 4" xfId="47577" xr:uid="{00000000-0005-0000-0000-0000B0030000}"/>
    <cellStyle name="40 % - Akzent1 6 2 4 3" xfId="10507" xr:uid="{00000000-0005-0000-0000-0000B0030000}"/>
    <cellStyle name="40 % - Akzent1 6 2 4 3 2" xfId="23958" xr:uid="{00000000-0005-0000-0000-0000B0030000}"/>
    <cellStyle name="40 % - Akzent1 6 2 4 3 3" xfId="37442" xr:uid="{00000000-0005-0000-0000-0000B0030000}"/>
    <cellStyle name="40 % - Akzent1 6 2 4 3 4" xfId="50933" xr:uid="{00000000-0005-0000-0000-0000B0030000}"/>
    <cellStyle name="40 % - Akzent1 6 2 4 4" xfId="13863" xr:uid="{00000000-0005-0000-0000-0000B0030000}"/>
    <cellStyle name="40 % - Akzent1 6 2 4 4 2" xfId="27314" xr:uid="{00000000-0005-0000-0000-0000B0030000}"/>
    <cellStyle name="40 % - Akzent1 6 2 4 4 3" xfId="40798" xr:uid="{00000000-0005-0000-0000-0000B0030000}"/>
    <cellStyle name="40 % - Akzent1 6 2 4 4 4" xfId="54289" xr:uid="{00000000-0005-0000-0000-0000B0030000}"/>
    <cellStyle name="40 % - Akzent1 6 2 4 5" xfId="17245" xr:uid="{00000000-0005-0000-0000-0000B0030000}"/>
    <cellStyle name="40 % - Akzent1 6 2 4 6" xfId="30729" xr:uid="{00000000-0005-0000-0000-0000B0030000}"/>
    <cellStyle name="40 % - Akzent1 6 2 4 7" xfId="44220" xr:uid="{00000000-0005-0000-0000-0000B0030000}"/>
    <cellStyle name="40 % - Akzent1 6 2 5" xfId="4370" xr:uid="{00000000-0005-0000-0000-0000B1030000}"/>
    <cellStyle name="40 % - Akzent1 6 2 5 2" xfId="7727" xr:uid="{00000000-0005-0000-0000-0000B1030000}"/>
    <cellStyle name="40 % - Akzent1 6 2 5 2 2" xfId="21178" xr:uid="{00000000-0005-0000-0000-0000B1030000}"/>
    <cellStyle name="40 % - Akzent1 6 2 5 2 3" xfId="34662" xr:uid="{00000000-0005-0000-0000-0000B1030000}"/>
    <cellStyle name="40 % - Akzent1 6 2 5 2 4" xfId="48153" xr:uid="{00000000-0005-0000-0000-0000B1030000}"/>
    <cellStyle name="40 % - Akzent1 6 2 5 3" xfId="11083" xr:uid="{00000000-0005-0000-0000-0000B1030000}"/>
    <cellStyle name="40 % - Akzent1 6 2 5 3 2" xfId="24534" xr:uid="{00000000-0005-0000-0000-0000B1030000}"/>
    <cellStyle name="40 % - Akzent1 6 2 5 3 3" xfId="38018" xr:uid="{00000000-0005-0000-0000-0000B1030000}"/>
    <cellStyle name="40 % - Akzent1 6 2 5 3 4" xfId="51509" xr:uid="{00000000-0005-0000-0000-0000B1030000}"/>
    <cellStyle name="40 % - Akzent1 6 2 5 4" xfId="14439" xr:uid="{00000000-0005-0000-0000-0000B1030000}"/>
    <cellStyle name="40 % - Akzent1 6 2 5 4 2" xfId="27890" xr:uid="{00000000-0005-0000-0000-0000B1030000}"/>
    <cellStyle name="40 % - Akzent1 6 2 5 4 3" xfId="41374" xr:uid="{00000000-0005-0000-0000-0000B1030000}"/>
    <cellStyle name="40 % - Akzent1 6 2 5 4 4" xfId="54865" xr:uid="{00000000-0005-0000-0000-0000B1030000}"/>
    <cellStyle name="40 % - Akzent1 6 2 5 5" xfId="17821" xr:uid="{00000000-0005-0000-0000-0000B1030000}"/>
    <cellStyle name="40 % - Akzent1 6 2 5 6" xfId="31305" xr:uid="{00000000-0005-0000-0000-0000B1030000}"/>
    <cellStyle name="40 % - Akzent1 6 2 5 7" xfId="44796" xr:uid="{00000000-0005-0000-0000-0000B1030000}"/>
    <cellStyle name="40 % - Akzent1 6 2 6" xfId="4920" xr:uid="{00000000-0005-0000-0000-0000AC030000}"/>
    <cellStyle name="40 % - Akzent1 6 2 6 2" xfId="18371" xr:uid="{00000000-0005-0000-0000-0000AC030000}"/>
    <cellStyle name="40 % - Akzent1 6 2 6 3" xfId="31855" xr:uid="{00000000-0005-0000-0000-0000AC030000}"/>
    <cellStyle name="40 % - Akzent1 6 2 6 4" xfId="45346" xr:uid="{00000000-0005-0000-0000-0000AC030000}"/>
    <cellStyle name="40 % - Akzent1 6 2 7" xfId="8276" xr:uid="{00000000-0005-0000-0000-0000AC030000}"/>
    <cellStyle name="40 % - Akzent1 6 2 7 2" xfId="21727" xr:uid="{00000000-0005-0000-0000-0000AC030000}"/>
    <cellStyle name="40 % - Akzent1 6 2 7 3" xfId="35211" xr:uid="{00000000-0005-0000-0000-0000AC030000}"/>
    <cellStyle name="40 % - Akzent1 6 2 7 4" xfId="48702" xr:uid="{00000000-0005-0000-0000-0000AC030000}"/>
    <cellStyle name="40 % - Akzent1 6 2 8" xfId="11632" xr:uid="{00000000-0005-0000-0000-0000AC030000}"/>
    <cellStyle name="40 % - Akzent1 6 2 8 2" xfId="25083" xr:uid="{00000000-0005-0000-0000-0000AC030000}"/>
    <cellStyle name="40 % - Akzent1 6 2 8 3" xfId="38567" xr:uid="{00000000-0005-0000-0000-0000AC030000}"/>
    <cellStyle name="40 % - Akzent1 6 2 8 4" xfId="52058" xr:uid="{00000000-0005-0000-0000-0000AC030000}"/>
    <cellStyle name="40 % - Akzent1 6 2 9" xfId="15013" xr:uid="{00000000-0005-0000-0000-0000AC030000}"/>
    <cellStyle name="40 % - Akzent1 6 3" xfId="1855" xr:uid="{00000000-0005-0000-0000-0000B2030000}"/>
    <cellStyle name="40 % - Akzent1 6 3 2" xfId="2995" xr:uid="{00000000-0005-0000-0000-0000B3030000}"/>
    <cellStyle name="40 % - Akzent1 6 3 2 2" xfId="6356" xr:uid="{00000000-0005-0000-0000-0000B3030000}"/>
    <cellStyle name="40 % - Akzent1 6 3 2 2 2" xfId="19807" xr:uid="{00000000-0005-0000-0000-0000B3030000}"/>
    <cellStyle name="40 % - Akzent1 6 3 2 2 3" xfId="33291" xr:uid="{00000000-0005-0000-0000-0000B3030000}"/>
    <cellStyle name="40 % - Akzent1 6 3 2 2 4" xfId="46782" xr:uid="{00000000-0005-0000-0000-0000B3030000}"/>
    <cellStyle name="40 % - Akzent1 6 3 2 3" xfId="9712" xr:uid="{00000000-0005-0000-0000-0000B3030000}"/>
    <cellStyle name="40 % - Akzent1 6 3 2 3 2" xfId="23163" xr:uid="{00000000-0005-0000-0000-0000B3030000}"/>
    <cellStyle name="40 % - Akzent1 6 3 2 3 3" xfId="36647" xr:uid="{00000000-0005-0000-0000-0000B3030000}"/>
    <cellStyle name="40 % - Akzent1 6 3 2 3 4" xfId="50138" xr:uid="{00000000-0005-0000-0000-0000B3030000}"/>
    <cellStyle name="40 % - Akzent1 6 3 2 4" xfId="13068" xr:uid="{00000000-0005-0000-0000-0000B3030000}"/>
    <cellStyle name="40 % - Akzent1 6 3 2 4 2" xfId="26519" xr:uid="{00000000-0005-0000-0000-0000B3030000}"/>
    <cellStyle name="40 % - Akzent1 6 3 2 4 3" xfId="40003" xr:uid="{00000000-0005-0000-0000-0000B3030000}"/>
    <cellStyle name="40 % - Akzent1 6 3 2 4 4" xfId="53494" xr:uid="{00000000-0005-0000-0000-0000B3030000}"/>
    <cellStyle name="40 % - Akzent1 6 3 2 5" xfId="16450" xr:uid="{00000000-0005-0000-0000-0000B3030000}"/>
    <cellStyle name="40 % - Akzent1 6 3 2 6" xfId="29934" xr:uid="{00000000-0005-0000-0000-0000B3030000}"/>
    <cellStyle name="40 % - Akzent1 6 3 2 7" xfId="43425" xr:uid="{00000000-0005-0000-0000-0000B3030000}"/>
    <cellStyle name="40 % - Akzent1 6 3 3" xfId="5229" xr:uid="{00000000-0005-0000-0000-0000B2030000}"/>
    <cellStyle name="40 % - Akzent1 6 3 3 2" xfId="18680" xr:uid="{00000000-0005-0000-0000-0000B2030000}"/>
    <cellStyle name="40 % - Akzent1 6 3 3 3" xfId="32164" xr:uid="{00000000-0005-0000-0000-0000B2030000}"/>
    <cellStyle name="40 % - Akzent1 6 3 3 4" xfId="45655" xr:uid="{00000000-0005-0000-0000-0000B2030000}"/>
    <cellStyle name="40 % - Akzent1 6 3 4" xfId="8585" xr:uid="{00000000-0005-0000-0000-0000B2030000}"/>
    <cellStyle name="40 % - Akzent1 6 3 4 2" xfId="22036" xr:uid="{00000000-0005-0000-0000-0000B2030000}"/>
    <cellStyle name="40 % - Akzent1 6 3 4 3" xfId="35520" xr:uid="{00000000-0005-0000-0000-0000B2030000}"/>
    <cellStyle name="40 % - Akzent1 6 3 4 4" xfId="49011" xr:uid="{00000000-0005-0000-0000-0000B2030000}"/>
    <cellStyle name="40 % - Akzent1 6 3 5" xfId="11941" xr:uid="{00000000-0005-0000-0000-0000B2030000}"/>
    <cellStyle name="40 % - Akzent1 6 3 5 2" xfId="25392" xr:uid="{00000000-0005-0000-0000-0000B2030000}"/>
    <cellStyle name="40 % - Akzent1 6 3 5 3" xfId="38876" xr:uid="{00000000-0005-0000-0000-0000B2030000}"/>
    <cellStyle name="40 % - Akzent1 6 3 5 4" xfId="52367" xr:uid="{00000000-0005-0000-0000-0000B2030000}"/>
    <cellStyle name="40 % - Akzent1 6 3 6" xfId="15323" xr:uid="{00000000-0005-0000-0000-0000B2030000}"/>
    <cellStyle name="40 % - Akzent1 6 3 7" xfId="28807" xr:uid="{00000000-0005-0000-0000-0000B2030000}"/>
    <cellStyle name="40 % - Akzent1 6 3 8" xfId="42298" xr:uid="{00000000-0005-0000-0000-0000B2030000}"/>
    <cellStyle name="40 % - Akzent1 6 4" xfId="2434" xr:uid="{00000000-0005-0000-0000-0000B4030000}"/>
    <cellStyle name="40 % - Akzent1 6 4 2" xfId="5796" xr:uid="{00000000-0005-0000-0000-0000B4030000}"/>
    <cellStyle name="40 % - Akzent1 6 4 2 2" xfId="19247" xr:uid="{00000000-0005-0000-0000-0000B4030000}"/>
    <cellStyle name="40 % - Akzent1 6 4 2 3" xfId="32731" xr:uid="{00000000-0005-0000-0000-0000B4030000}"/>
    <cellStyle name="40 % - Akzent1 6 4 2 4" xfId="46222" xr:uid="{00000000-0005-0000-0000-0000B4030000}"/>
    <cellStyle name="40 % - Akzent1 6 4 3" xfId="9152" xr:uid="{00000000-0005-0000-0000-0000B4030000}"/>
    <cellStyle name="40 % - Akzent1 6 4 3 2" xfId="22603" xr:uid="{00000000-0005-0000-0000-0000B4030000}"/>
    <cellStyle name="40 % - Akzent1 6 4 3 3" xfId="36087" xr:uid="{00000000-0005-0000-0000-0000B4030000}"/>
    <cellStyle name="40 % - Akzent1 6 4 3 4" xfId="49578" xr:uid="{00000000-0005-0000-0000-0000B4030000}"/>
    <cellStyle name="40 % - Akzent1 6 4 4" xfId="12508" xr:uid="{00000000-0005-0000-0000-0000B4030000}"/>
    <cellStyle name="40 % - Akzent1 6 4 4 2" xfId="25959" xr:uid="{00000000-0005-0000-0000-0000B4030000}"/>
    <cellStyle name="40 % - Akzent1 6 4 4 3" xfId="39443" xr:uid="{00000000-0005-0000-0000-0000B4030000}"/>
    <cellStyle name="40 % - Akzent1 6 4 4 4" xfId="52934" xr:uid="{00000000-0005-0000-0000-0000B4030000}"/>
    <cellStyle name="40 % - Akzent1 6 4 5" xfId="15890" xr:uid="{00000000-0005-0000-0000-0000B4030000}"/>
    <cellStyle name="40 % - Akzent1 6 4 6" xfId="29374" xr:uid="{00000000-0005-0000-0000-0000B4030000}"/>
    <cellStyle name="40 % - Akzent1 6 4 7" xfId="42865" xr:uid="{00000000-0005-0000-0000-0000B4030000}"/>
    <cellStyle name="40 % - Akzent1 6 5" xfId="3540" xr:uid="{00000000-0005-0000-0000-0000B5030000}"/>
    <cellStyle name="40 % - Akzent1 6 5 2" xfId="6901" xr:uid="{00000000-0005-0000-0000-0000B5030000}"/>
    <cellStyle name="40 % - Akzent1 6 5 2 2" xfId="20352" xr:uid="{00000000-0005-0000-0000-0000B5030000}"/>
    <cellStyle name="40 % - Akzent1 6 5 2 3" xfId="33836" xr:uid="{00000000-0005-0000-0000-0000B5030000}"/>
    <cellStyle name="40 % - Akzent1 6 5 2 4" xfId="47327" xr:uid="{00000000-0005-0000-0000-0000B5030000}"/>
    <cellStyle name="40 % - Akzent1 6 5 3" xfId="10257" xr:uid="{00000000-0005-0000-0000-0000B5030000}"/>
    <cellStyle name="40 % - Akzent1 6 5 3 2" xfId="23708" xr:uid="{00000000-0005-0000-0000-0000B5030000}"/>
    <cellStyle name="40 % - Akzent1 6 5 3 3" xfId="37192" xr:uid="{00000000-0005-0000-0000-0000B5030000}"/>
    <cellStyle name="40 % - Akzent1 6 5 3 4" xfId="50683" xr:uid="{00000000-0005-0000-0000-0000B5030000}"/>
    <cellStyle name="40 % - Akzent1 6 5 4" xfId="13613" xr:uid="{00000000-0005-0000-0000-0000B5030000}"/>
    <cellStyle name="40 % - Akzent1 6 5 4 2" xfId="27064" xr:uid="{00000000-0005-0000-0000-0000B5030000}"/>
    <cellStyle name="40 % - Akzent1 6 5 4 3" xfId="40548" xr:uid="{00000000-0005-0000-0000-0000B5030000}"/>
    <cellStyle name="40 % - Akzent1 6 5 4 4" xfId="54039" xr:uid="{00000000-0005-0000-0000-0000B5030000}"/>
    <cellStyle name="40 % - Akzent1 6 5 5" xfId="16995" xr:uid="{00000000-0005-0000-0000-0000B5030000}"/>
    <cellStyle name="40 % - Akzent1 6 5 6" xfId="30479" xr:uid="{00000000-0005-0000-0000-0000B5030000}"/>
    <cellStyle name="40 % - Akzent1 6 5 7" xfId="43970" xr:uid="{00000000-0005-0000-0000-0000B5030000}"/>
    <cellStyle name="40 % - Akzent1 6 6" xfId="4120" xr:uid="{00000000-0005-0000-0000-0000B6030000}"/>
    <cellStyle name="40 % - Akzent1 6 6 2" xfId="7477" xr:uid="{00000000-0005-0000-0000-0000B6030000}"/>
    <cellStyle name="40 % - Akzent1 6 6 2 2" xfId="20928" xr:uid="{00000000-0005-0000-0000-0000B6030000}"/>
    <cellStyle name="40 % - Akzent1 6 6 2 3" xfId="34412" xr:uid="{00000000-0005-0000-0000-0000B6030000}"/>
    <cellStyle name="40 % - Akzent1 6 6 2 4" xfId="47903" xr:uid="{00000000-0005-0000-0000-0000B6030000}"/>
    <cellStyle name="40 % - Akzent1 6 6 3" xfId="10833" xr:uid="{00000000-0005-0000-0000-0000B6030000}"/>
    <cellStyle name="40 % - Akzent1 6 6 3 2" xfId="24284" xr:uid="{00000000-0005-0000-0000-0000B6030000}"/>
    <cellStyle name="40 % - Akzent1 6 6 3 3" xfId="37768" xr:uid="{00000000-0005-0000-0000-0000B6030000}"/>
    <cellStyle name="40 % - Akzent1 6 6 3 4" xfId="51259" xr:uid="{00000000-0005-0000-0000-0000B6030000}"/>
    <cellStyle name="40 % - Akzent1 6 6 4" xfId="14189" xr:uid="{00000000-0005-0000-0000-0000B6030000}"/>
    <cellStyle name="40 % - Akzent1 6 6 4 2" xfId="27640" xr:uid="{00000000-0005-0000-0000-0000B6030000}"/>
    <cellStyle name="40 % - Akzent1 6 6 4 3" xfId="41124" xr:uid="{00000000-0005-0000-0000-0000B6030000}"/>
    <cellStyle name="40 % - Akzent1 6 6 4 4" xfId="54615" xr:uid="{00000000-0005-0000-0000-0000B6030000}"/>
    <cellStyle name="40 % - Akzent1 6 6 5" xfId="17571" xr:uid="{00000000-0005-0000-0000-0000B6030000}"/>
    <cellStyle name="40 % - Akzent1 6 6 6" xfId="31055" xr:uid="{00000000-0005-0000-0000-0000B6030000}"/>
    <cellStyle name="40 % - Akzent1 6 6 7" xfId="44546" xr:uid="{00000000-0005-0000-0000-0000B6030000}"/>
    <cellStyle name="40 % - Akzent1 6 7" xfId="4670" xr:uid="{00000000-0005-0000-0000-0000AB030000}"/>
    <cellStyle name="40 % - Akzent1 6 7 2" xfId="18121" xr:uid="{00000000-0005-0000-0000-0000AB030000}"/>
    <cellStyle name="40 % - Akzent1 6 7 3" xfId="31605" xr:uid="{00000000-0005-0000-0000-0000AB030000}"/>
    <cellStyle name="40 % - Akzent1 6 7 4" xfId="45096" xr:uid="{00000000-0005-0000-0000-0000AB030000}"/>
    <cellStyle name="40 % - Akzent1 6 8" xfId="8026" xr:uid="{00000000-0005-0000-0000-0000AB030000}"/>
    <cellStyle name="40 % - Akzent1 6 8 2" xfId="21477" xr:uid="{00000000-0005-0000-0000-0000AB030000}"/>
    <cellStyle name="40 % - Akzent1 6 8 3" xfId="34961" xr:uid="{00000000-0005-0000-0000-0000AB030000}"/>
    <cellStyle name="40 % - Akzent1 6 8 4" xfId="48452" xr:uid="{00000000-0005-0000-0000-0000AB030000}"/>
    <cellStyle name="40 % - Akzent1 6 9" xfId="11382" xr:uid="{00000000-0005-0000-0000-0000AB030000}"/>
    <cellStyle name="40 % - Akzent1 6 9 2" xfId="24833" xr:uid="{00000000-0005-0000-0000-0000AB030000}"/>
    <cellStyle name="40 % - Akzent1 6 9 3" xfId="38317" xr:uid="{00000000-0005-0000-0000-0000AB030000}"/>
    <cellStyle name="40 % - Akzent1 6 9 4" xfId="51808" xr:uid="{00000000-0005-0000-0000-0000AB030000}"/>
    <cellStyle name="40 % - Akzent1 7" xfId="1342" xr:uid="{00000000-0005-0000-0000-0000B7030000}"/>
    <cellStyle name="40 % - Akzent1 7 10" xfId="28304" xr:uid="{00000000-0005-0000-0000-0000B7030000}"/>
    <cellStyle name="40 % - Akzent1 7 11" xfId="41795" xr:uid="{00000000-0005-0000-0000-0000B7030000}"/>
    <cellStyle name="40 % - Akzent1 7 2" xfId="1913" xr:uid="{00000000-0005-0000-0000-0000B8030000}"/>
    <cellStyle name="40 % - Akzent1 7 2 2" xfId="3053" xr:uid="{00000000-0005-0000-0000-0000B9030000}"/>
    <cellStyle name="40 % - Akzent1 7 2 2 2" xfId="6414" xr:uid="{00000000-0005-0000-0000-0000B9030000}"/>
    <cellStyle name="40 % - Akzent1 7 2 2 2 2" xfId="19865" xr:uid="{00000000-0005-0000-0000-0000B9030000}"/>
    <cellStyle name="40 % - Akzent1 7 2 2 2 3" xfId="33349" xr:uid="{00000000-0005-0000-0000-0000B9030000}"/>
    <cellStyle name="40 % - Akzent1 7 2 2 2 4" xfId="46840" xr:uid="{00000000-0005-0000-0000-0000B9030000}"/>
    <cellStyle name="40 % - Akzent1 7 2 2 3" xfId="9770" xr:uid="{00000000-0005-0000-0000-0000B9030000}"/>
    <cellStyle name="40 % - Akzent1 7 2 2 3 2" xfId="23221" xr:uid="{00000000-0005-0000-0000-0000B9030000}"/>
    <cellStyle name="40 % - Akzent1 7 2 2 3 3" xfId="36705" xr:uid="{00000000-0005-0000-0000-0000B9030000}"/>
    <cellStyle name="40 % - Akzent1 7 2 2 3 4" xfId="50196" xr:uid="{00000000-0005-0000-0000-0000B9030000}"/>
    <cellStyle name="40 % - Akzent1 7 2 2 4" xfId="13126" xr:uid="{00000000-0005-0000-0000-0000B9030000}"/>
    <cellStyle name="40 % - Akzent1 7 2 2 4 2" xfId="26577" xr:uid="{00000000-0005-0000-0000-0000B9030000}"/>
    <cellStyle name="40 % - Akzent1 7 2 2 4 3" xfId="40061" xr:uid="{00000000-0005-0000-0000-0000B9030000}"/>
    <cellStyle name="40 % - Akzent1 7 2 2 4 4" xfId="53552" xr:uid="{00000000-0005-0000-0000-0000B9030000}"/>
    <cellStyle name="40 % - Akzent1 7 2 2 5" xfId="16508" xr:uid="{00000000-0005-0000-0000-0000B9030000}"/>
    <cellStyle name="40 % - Akzent1 7 2 2 6" xfId="29992" xr:uid="{00000000-0005-0000-0000-0000B9030000}"/>
    <cellStyle name="40 % - Akzent1 7 2 2 7" xfId="43483" xr:uid="{00000000-0005-0000-0000-0000B9030000}"/>
    <cellStyle name="40 % - Akzent1 7 2 3" xfId="5287" xr:uid="{00000000-0005-0000-0000-0000B8030000}"/>
    <cellStyle name="40 % - Akzent1 7 2 3 2" xfId="18738" xr:uid="{00000000-0005-0000-0000-0000B8030000}"/>
    <cellStyle name="40 % - Akzent1 7 2 3 3" xfId="32222" xr:uid="{00000000-0005-0000-0000-0000B8030000}"/>
    <cellStyle name="40 % - Akzent1 7 2 3 4" xfId="45713" xr:uid="{00000000-0005-0000-0000-0000B8030000}"/>
    <cellStyle name="40 % - Akzent1 7 2 4" xfId="8643" xr:uid="{00000000-0005-0000-0000-0000B8030000}"/>
    <cellStyle name="40 % - Akzent1 7 2 4 2" xfId="22094" xr:uid="{00000000-0005-0000-0000-0000B8030000}"/>
    <cellStyle name="40 % - Akzent1 7 2 4 3" xfId="35578" xr:uid="{00000000-0005-0000-0000-0000B8030000}"/>
    <cellStyle name="40 % - Akzent1 7 2 4 4" xfId="49069" xr:uid="{00000000-0005-0000-0000-0000B8030000}"/>
    <cellStyle name="40 % - Akzent1 7 2 5" xfId="11999" xr:uid="{00000000-0005-0000-0000-0000B8030000}"/>
    <cellStyle name="40 % - Akzent1 7 2 5 2" xfId="25450" xr:uid="{00000000-0005-0000-0000-0000B8030000}"/>
    <cellStyle name="40 % - Akzent1 7 2 5 3" xfId="38934" xr:uid="{00000000-0005-0000-0000-0000B8030000}"/>
    <cellStyle name="40 % - Akzent1 7 2 5 4" xfId="52425" xr:uid="{00000000-0005-0000-0000-0000B8030000}"/>
    <cellStyle name="40 % - Akzent1 7 2 6" xfId="15381" xr:uid="{00000000-0005-0000-0000-0000B8030000}"/>
    <cellStyle name="40 % - Akzent1 7 2 7" xfId="28865" xr:uid="{00000000-0005-0000-0000-0000B8030000}"/>
    <cellStyle name="40 % - Akzent1 7 2 8" xfId="42356" xr:uid="{00000000-0005-0000-0000-0000B8030000}"/>
    <cellStyle name="40 % - Akzent1 7 3" xfId="2493" xr:uid="{00000000-0005-0000-0000-0000BA030000}"/>
    <cellStyle name="40 % - Akzent1 7 3 2" xfId="5854" xr:uid="{00000000-0005-0000-0000-0000BA030000}"/>
    <cellStyle name="40 % - Akzent1 7 3 2 2" xfId="19305" xr:uid="{00000000-0005-0000-0000-0000BA030000}"/>
    <cellStyle name="40 % - Akzent1 7 3 2 3" xfId="32789" xr:uid="{00000000-0005-0000-0000-0000BA030000}"/>
    <cellStyle name="40 % - Akzent1 7 3 2 4" xfId="46280" xr:uid="{00000000-0005-0000-0000-0000BA030000}"/>
    <cellStyle name="40 % - Akzent1 7 3 3" xfId="9210" xr:uid="{00000000-0005-0000-0000-0000BA030000}"/>
    <cellStyle name="40 % - Akzent1 7 3 3 2" xfId="22661" xr:uid="{00000000-0005-0000-0000-0000BA030000}"/>
    <cellStyle name="40 % - Akzent1 7 3 3 3" xfId="36145" xr:uid="{00000000-0005-0000-0000-0000BA030000}"/>
    <cellStyle name="40 % - Akzent1 7 3 3 4" xfId="49636" xr:uid="{00000000-0005-0000-0000-0000BA030000}"/>
    <cellStyle name="40 % - Akzent1 7 3 4" xfId="12566" xr:uid="{00000000-0005-0000-0000-0000BA030000}"/>
    <cellStyle name="40 % - Akzent1 7 3 4 2" xfId="26017" xr:uid="{00000000-0005-0000-0000-0000BA030000}"/>
    <cellStyle name="40 % - Akzent1 7 3 4 3" xfId="39501" xr:uid="{00000000-0005-0000-0000-0000BA030000}"/>
    <cellStyle name="40 % - Akzent1 7 3 4 4" xfId="52992" xr:uid="{00000000-0005-0000-0000-0000BA030000}"/>
    <cellStyle name="40 % - Akzent1 7 3 5" xfId="15948" xr:uid="{00000000-0005-0000-0000-0000BA030000}"/>
    <cellStyle name="40 % - Akzent1 7 3 6" xfId="29432" xr:uid="{00000000-0005-0000-0000-0000BA030000}"/>
    <cellStyle name="40 % - Akzent1 7 3 7" xfId="42923" xr:uid="{00000000-0005-0000-0000-0000BA030000}"/>
    <cellStyle name="40 % - Akzent1 7 4" xfId="3598" xr:uid="{00000000-0005-0000-0000-0000BB030000}"/>
    <cellStyle name="40 % - Akzent1 7 4 2" xfId="6959" xr:uid="{00000000-0005-0000-0000-0000BB030000}"/>
    <cellStyle name="40 % - Akzent1 7 4 2 2" xfId="20410" xr:uid="{00000000-0005-0000-0000-0000BB030000}"/>
    <cellStyle name="40 % - Akzent1 7 4 2 3" xfId="33894" xr:uid="{00000000-0005-0000-0000-0000BB030000}"/>
    <cellStyle name="40 % - Akzent1 7 4 2 4" xfId="47385" xr:uid="{00000000-0005-0000-0000-0000BB030000}"/>
    <cellStyle name="40 % - Akzent1 7 4 3" xfId="10315" xr:uid="{00000000-0005-0000-0000-0000BB030000}"/>
    <cellStyle name="40 % - Akzent1 7 4 3 2" xfId="23766" xr:uid="{00000000-0005-0000-0000-0000BB030000}"/>
    <cellStyle name="40 % - Akzent1 7 4 3 3" xfId="37250" xr:uid="{00000000-0005-0000-0000-0000BB030000}"/>
    <cellStyle name="40 % - Akzent1 7 4 3 4" xfId="50741" xr:uid="{00000000-0005-0000-0000-0000BB030000}"/>
    <cellStyle name="40 % - Akzent1 7 4 4" xfId="13671" xr:uid="{00000000-0005-0000-0000-0000BB030000}"/>
    <cellStyle name="40 % - Akzent1 7 4 4 2" xfId="27122" xr:uid="{00000000-0005-0000-0000-0000BB030000}"/>
    <cellStyle name="40 % - Akzent1 7 4 4 3" xfId="40606" xr:uid="{00000000-0005-0000-0000-0000BB030000}"/>
    <cellStyle name="40 % - Akzent1 7 4 4 4" xfId="54097" xr:uid="{00000000-0005-0000-0000-0000BB030000}"/>
    <cellStyle name="40 % - Akzent1 7 4 5" xfId="17053" xr:uid="{00000000-0005-0000-0000-0000BB030000}"/>
    <cellStyle name="40 % - Akzent1 7 4 6" xfId="30537" xr:uid="{00000000-0005-0000-0000-0000BB030000}"/>
    <cellStyle name="40 % - Akzent1 7 4 7" xfId="44028" xr:uid="{00000000-0005-0000-0000-0000BB030000}"/>
    <cellStyle name="40 % - Akzent1 7 5" xfId="4178" xr:uid="{00000000-0005-0000-0000-0000BC030000}"/>
    <cellStyle name="40 % - Akzent1 7 5 2" xfId="7535" xr:uid="{00000000-0005-0000-0000-0000BC030000}"/>
    <cellStyle name="40 % - Akzent1 7 5 2 2" xfId="20986" xr:uid="{00000000-0005-0000-0000-0000BC030000}"/>
    <cellStyle name="40 % - Akzent1 7 5 2 3" xfId="34470" xr:uid="{00000000-0005-0000-0000-0000BC030000}"/>
    <cellStyle name="40 % - Akzent1 7 5 2 4" xfId="47961" xr:uid="{00000000-0005-0000-0000-0000BC030000}"/>
    <cellStyle name="40 % - Akzent1 7 5 3" xfId="10891" xr:uid="{00000000-0005-0000-0000-0000BC030000}"/>
    <cellStyle name="40 % - Akzent1 7 5 3 2" xfId="24342" xr:uid="{00000000-0005-0000-0000-0000BC030000}"/>
    <cellStyle name="40 % - Akzent1 7 5 3 3" xfId="37826" xr:uid="{00000000-0005-0000-0000-0000BC030000}"/>
    <cellStyle name="40 % - Akzent1 7 5 3 4" xfId="51317" xr:uid="{00000000-0005-0000-0000-0000BC030000}"/>
    <cellStyle name="40 % - Akzent1 7 5 4" xfId="14247" xr:uid="{00000000-0005-0000-0000-0000BC030000}"/>
    <cellStyle name="40 % - Akzent1 7 5 4 2" xfId="27698" xr:uid="{00000000-0005-0000-0000-0000BC030000}"/>
    <cellStyle name="40 % - Akzent1 7 5 4 3" xfId="41182" xr:uid="{00000000-0005-0000-0000-0000BC030000}"/>
    <cellStyle name="40 % - Akzent1 7 5 4 4" xfId="54673" xr:uid="{00000000-0005-0000-0000-0000BC030000}"/>
    <cellStyle name="40 % - Akzent1 7 5 5" xfId="17629" xr:uid="{00000000-0005-0000-0000-0000BC030000}"/>
    <cellStyle name="40 % - Akzent1 7 5 6" xfId="31113" xr:uid="{00000000-0005-0000-0000-0000BC030000}"/>
    <cellStyle name="40 % - Akzent1 7 5 7" xfId="44604" xr:uid="{00000000-0005-0000-0000-0000BC030000}"/>
    <cellStyle name="40 % - Akzent1 7 6" xfId="4728" xr:uid="{00000000-0005-0000-0000-0000B7030000}"/>
    <cellStyle name="40 % - Akzent1 7 6 2" xfId="18179" xr:uid="{00000000-0005-0000-0000-0000B7030000}"/>
    <cellStyle name="40 % - Akzent1 7 6 3" xfId="31663" xr:uid="{00000000-0005-0000-0000-0000B7030000}"/>
    <cellStyle name="40 % - Akzent1 7 6 4" xfId="45154" xr:uid="{00000000-0005-0000-0000-0000B7030000}"/>
    <cellStyle name="40 % - Akzent1 7 7" xfId="8084" xr:uid="{00000000-0005-0000-0000-0000B7030000}"/>
    <cellStyle name="40 % - Akzent1 7 7 2" xfId="21535" xr:uid="{00000000-0005-0000-0000-0000B7030000}"/>
    <cellStyle name="40 % - Akzent1 7 7 3" xfId="35019" xr:uid="{00000000-0005-0000-0000-0000B7030000}"/>
    <cellStyle name="40 % - Akzent1 7 7 4" xfId="48510" xr:uid="{00000000-0005-0000-0000-0000B7030000}"/>
    <cellStyle name="40 % - Akzent1 7 8" xfId="11440" xr:uid="{00000000-0005-0000-0000-0000B7030000}"/>
    <cellStyle name="40 % - Akzent1 7 8 2" xfId="24891" xr:uid="{00000000-0005-0000-0000-0000B7030000}"/>
    <cellStyle name="40 % - Akzent1 7 8 3" xfId="38375" xr:uid="{00000000-0005-0000-0000-0000B7030000}"/>
    <cellStyle name="40 % - Akzent1 7 8 4" xfId="51866" xr:uid="{00000000-0005-0000-0000-0000B7030000}"/>
    <cellStyle name="40 % - Akzent1 7 9" xfId="14821" xr:uid="{00000000-0005-0000-0000-0000B7030000}"/>
    <cellStyle name="40 % - Akzent1 8" xfId="1576" xr:uid="{00000000-0005-0000-0000-0000BD030000}"/>
    <cellStyle name="40 % - Akzent1 8 10" xfId="28545" xr:uid="{00000000-0005-0000-0000-0000BD030000}"/>
    <cellStyle name="40 % - Akzent1 8 11" xfId="42036" xr:uid="{00000000-0005-0000-0000-0000BD030000}"/>
    <cellStyle name="40 % - Akzent1 8 2" xfId="2153" xr:uid="{00000000-0005-0000-0000-0000BE030000}"/>
    <cellStyle name="40 % - Akzent1 8 2 2" xfId="3294" xr:uid="{00000000-0005-0000-0000-0000BF030000}"/>
    <cellStyle name="40 % - Akzent1 8 2 2 2" xfId="6655" xr:uid="{00000000-0005-0000-0000-0000BF030000}"/>
    <cellStyle name="40 % - Akzent1 8 2 2 2 2" xfId="20106" xr:uid="{00000000-0005-0000-0000-0000BF030000}"/>
    <cellStyle name="40 % - Akzent1 8 2 2 2 3" xfId="33590" xr:uid="{00000000-0005-0000-0000-0000BF030000}"/>
    <cellStyle name="40 % - Akzent1 8 2 2 2 4" xfId="47081" xr:uid="{00000000-0005-0000-0000-0000BF030000}"/>
    <cellStyle name="40 % - Akzent1 8 2 2 3" xfId="10011" xr:uid="{00000000-0005-0000-0000-0000BF030000}"/>
    <cellStyle name="40 % - Akzent1 8 2 2 3 2" xfId="23462" xr:uid="{00000000-0005-0000-0000-0000BF030000}"/>
    <cellStyle name="40 % - Akzent1 8 2 2 3 3" xfId="36946" xr:uid="{00000000-0005-0000-0000-0000BF030000}"/>
    <cellStyle name="40 % - Akzent1 8 2 2 3 4" xfId="50437" xr:uid="{00000000-0005-0000-0000-0000BF030000}"/>
    <cellStyle name="40 % - Akzent1 8 2 2 4" xfId="13367" xr:uid="{00000000-0005-0000-0000-0000BF030000}"/>
    <cellStyle name="40 % - Akzent1 8 2 2 4 2" xfId="26818" xr:uid="{00000000-0005-0000-0000-0000BF030000}"/>
    <cellStyle name="40 % - Akzent1 8 2 2 4 3" xfId="40302" xr:uid="{00000000-0005-0000-0000-0000BF030000}"/>
    <cellStyle name="40 % - Akzent1 8 2 2 4 4" xfId="53793" xr:uid="{00000000-0005-0000-0000-0000BF030000}"/>
    <cellStyle name="40 % - Akzent1 8 2 2 5" xfId="16749" xr:uid="{00000000-0005-0000-0000-0000BF030000}"/>
    <cellStyle name="40 % - Akzent1 8 2 2 6" xfId="30233" xr:uid="{00000000-0005-0000-0000-0000BF030000}"/>
    <cellStyle name="40 % - Akzent1 8 2 2 7" xfId="43724" xr:uid="{00000000-0005-0000-0000-0000BF030000}"/>
    <cellStyle name="40 % - Akzent1 8 2 3" xfId="5528" xr:uid="{00000000-0005-0000-0000-0000BE030000}"/>
    <cellStyle name="40 % - Akzent1 8 2 3 2" xfId="18979" xr:uid="{00000000-0005-0000-0000-0000BE030000}"/>
    <cellStyle name="40 % - Akzent1 8 2 3 3" xfId="32463" xr:uid="{00000000-0005-0000-0000-0000BE030000}"/>
    <cellStyle name="40 % - Akzent1 8 2 3 4" xfId="45954" xr:uid="{00000000-0005-0000-0000-0000BE030000}"/>
    <cellStyle name="40 % - Akzent1 8 2 4" xfId="8884" xr:uid="{00000000-0005-0000-0000-0000BE030000}"/>
    <cellStyle name="40 % - Akzent1 8 2 4 2" xfId="22335" xr:uid="{00000000-0005-0000-0000-0000BE030000}"/>
    <cellStyle name="40 % - Akzent1 8 2 4 3" xfId="35819" xr:uid="{00000000-0005-0000-0000-0000BE030000}"/>
    <cellStyle name="40 % - Akzent1 8 2 4 4" xfId="49310" xr:uid="{00000000-0005-0000-0000-0000BE030000}"/>
    <cellStyle name="40 % - Akzent1 8 2 5" xfId="12240" xr:uid="{00000000-0005-0000-0000-0000BE030000}"/>
    <cellStyle name="40 % - Akzent1 8 2 5 2" xfId="25691" xr:uid="{00000000-0005-0000-0000-0000BE030000}"/>
    <cellStyle name="40 % - Akzent1 8 2 5 3" xfId="39175" xr:uid="{00000000-0005-0000-0000-0000BE030000}"/>
    <cellStyle name="40 % - Akzent1 8 2 5 4" xfId="52666" xr:uid="{00000000-0005-0000-0000-0000BE030000}"/>
    <cellStyle name="40 % - Akzent1 8 2 6" xfId="15622" xr:uid="{00000000-0005-0000-0000-0000BE030000}"/>
    <cellStyle name="40 % - Akzent1 8 2 7" xfId="29106" xr:uid="{00000000-0005-0000-0000-0000BE030000}"/>
    <cellStyle name="40 % - Akzent1 8 2 8" xfId="42597" xr:uid="{00000000-0005-0000-0000-0000BE030000}"/>
    <cellStyle name="40 % - Akzent1 8 3" xfId="2734" xr:uid="{00000000-0005-0000-0000-0000C0030000}"/>
    <cellStyle name="40 % - Akzent1 8 3 2" xfId="6095" xr:uid="{00000000-0005-0000-0000-0000C0030000}"/>
    <cellStyle name="40 % - Akzent1 8 3 2 2" xfId="19546" xr:uid="{00000000-0005-0000-0000-0000C0030000}"/>
    <cellStyle name="40 % - Akzent1 8 3 2 3" xfId="33030" xr:uid="{00000000-0005-0000-0000-0000C0030000}"/>
    <cellStyle name="40 % - Akzent1 8 3 2 4" xfId="46521" xr:uid="{00000000-0005-0000-0000-0000C0030000}"/>
    <cellStyle name="40 % - Akzent1 8 3 3" xfId="9451" xr:uid="{00000000-0005-0000-0000-0000C0030000}"/>
    <cellStyle name="40 % - Akzent1 8 3 3 2" xfId="22902" xr:uid="{00000000-0005-0000-0000-0000C0030000}"/>
    <cellStyle name="40 % - Akzent1 8 3 3 3" xfId="36386" xr:uid="{00000000-0005-0000-0000-0000C0030000}"/>
    <cellStyle name="40 % - Akzent1 8 3 3 4" xfId="49877" xr:uid="{00000000-0005-0000-0000-0000C0030000}"/>
    <cellStyle name="40 % - Akzent1 8 3 4" xfId="12807" xr:uid="{00000000-0005-0000-0000-0000C0030000}"/>
    <cellStyle name="40 % - Akzent1 8 3 4 2" xfId="26258" xr:uid="{00000000-0005-0000-0000-0000C0030000}"/>
    <cellStyle name="40 % - Akzent1 8 3 4 3" xfId="39742" xr:uid="{00000000-0005-0000-0000-0000C0030000}"/>
    <cellStyle name="40 % - Akzent1 8 3 4 4" xfId="53233" xr:uid="{00000000-0005-0000-0000-0000C0030000}"/>
    <cellStyle name="40 % - Akzent1 8 3 5" xfId="16189" xr:uid="{00000000-0005-0000-0000-0000C0030000}"/>
    <cellStyle name="40 % - Akzent1 8 3 6" xfId="29673" xr:uid="{00000000-0005-0000-0000-0000C0030000}"/>
    <cellStyle name="40 % - Akzent1 8 3 7" xfId="43164" xr:uid="{00000000-0005-0000-0000-0000C0030000}"/>
    <cellStyle name="40 % - Akzent1 8 4" xfId="3839" xr:uid="{00000000-0005-0000-0000-0000C1030000}"/>
    <cellStyle name="40 % - Akzent1 8 4 2" xfId="7200" xr:uid="{00000000-0005-0000-0000-0000C1030000}"/>
    <cellStyle name="40 % - Akzent1 8 4 2 2" xfId="20651" xr:uid="{00000000-0005-0000-0000-0000C1030000}"/>
    <cellStyle name="40 % - Akzent1 8 4 2 3" xfId="34135" xr:uid="{00000000-0005-0000-0000-0000C1030000}"/>
    <cellStyle name="40 % - Akzent1 8 4 2 4" xfId="47626" xr:uid="{00000000-0005-0000-0000-0000C1030000}"/>
    <cellStyle name="40 % - Akzent1 8 4 3" xfId="10556" xr:uid="{00000000-0005-0000-0000-0000C1030000}"/>
    <cellStyle name="40 % - Akzent1 8 4 3 2" xfId="24007" xr:uid="{00000000-0005-0000-0000-0000C1030000}"/>
    <cellStyle name="40 % - Akzent1 8 4 3 3" xfId="37491" xr:uid="{00000000-0005-0000-0000-0000C1030000}"/>
    <cellStyle name="40 % - Akzent1 8 4 3 4" xfId="50982" xr:uid="{00000000-0005-0000-0000-0000C1030000}"/>
    <cellStyle name="40 % - Akzent1 8 4 4" xfId="13912" xr:uid="{00000000-0005-0000-0000-0000C1030000}"/>
    <cellStyle name="40 % - Akzent1 8 4 4 2" xfId="27363" xr:uid="{00000000-0005-0000-0000-0000C1030000}"/>
    <cellStyle name="40 % - Akzent1 8 4 4 3" xfId="40847" xr:uid="{00000000-0005-0000-0000-0000C1030000}"/>
    <cellStyle name="40 % - Akzent1 8 4 4 4" xfId="54338" xr:uid="{00000000-0005-0000-0000-0000C1030000}"/>
    <cellStyle name="40 % - Akzent1 8 4 5" xfId="17294" xr:uid="{00000000-0005-0000-0000-0000C1030000}"/>
    <cellStyle name="40 % - Akzent1 8 4 6" xfId="30778" xr:uid="{00000000-0005-0000-0000-0000C1030000}"/>
    <cellStyle name="40 % - Akzent1 8 4 7" xfId="44269" xr:uid="{00000000-0005-0000-0000-0000C1030000}"/>
    <cellStyle name="40 % - Akzent1 8 5" xfId="4419" xr:uid="{00000000-0005-0000-0000-0000C2030000}"/>
    <cellStyle name="40 % - Akzent1 8 5 2" xfId="7776" xr:uid="{00000000-0005-0000-0000-0000C2030000}"/>
    <cellStyle name="40 % - Akzent1 8 5 2 2" xfId="21227" xr:uid="{00000000-0005-0000-0000-0000C2030000}"/>
    <cellStyle name="40 % - Akzent1 8 5 2 3" xfId="34711" xr:uid="{00000000-0005-0000-0000-0000C2030000}"/>
    <cellStyle name="40 % - Akzent1 8 5 2 4" xfId="48202" xr:uid="{00000000-0005-0000-0000-0000C2030000}"/>
    <cellStyle name="40 % - Akzent1 8 5 3" xfId="11132" xr:uid="{00000000-0005-0000-0000-0000C2030000}"/>
    <cellStyle name="40 % - Akzent1 8 5 3 2" xfId="24583" xr:uid="{00000000-0005-0000-0000-0000C2030000}"/>
    <cellStyle name="40 % - Akzent1 8 5 3 3" xfId="38067" xr:uid="{00000000-0005-0000-0000-0000C2030000}"/>
    <cellStyle name="40 % - Akzent1 8 5 3 4" xfId="51558" xr:uid="{00000000-0005-0000-0000-0000C2030000}"/>
    <cellStyle name="40 % - Akzent1 8 5 4" xfId="14488" xr:uid="{00000000-0005-0000-0000-0000C2030000}"/>
    <cellStyle name="40 % - Akzent1 8 5 4 2" xfId="27939" xr:uid="{00000000-0005-0000-0000-0000C2030000}"/>
    <cellStyle name="40 % - Akzent1 8 5 4 3" xfId="41423" xr:uid="{00000000-0005-0000-0000-0000C2030000}"/>
    <cellStyle name="40 % - Akzent1 8 5 4 4" xfId="54914" xr:uid="{00000000-0005-0000-0000-0000C2030000}"/>
    <cellStyle name="40 % - Akzent1 8 5 5" xfId="17870" xr:uid="{00000000-0005-0000-0000-0000C2030000}"/>
    <cellStyle name="40 % - Akzent1 8 5 6" xfId="31354" xr:uid="{00000000-0005-0000-0000-0000C2030000}"/>
    <cellStyle name="40 % - Akzent1 8 5 7" xfId="44845" xr:uid="{00000000-0005-0000-0000-0000C2030000}"/>
    <cellStyle name="40 % - Akzent1 8 6" xfId="4969" xr:uid="{00000000-0005-0000-0000-0000BD030000}"/>
    <cellStyle name="40 % - Akzent1 8 6 2" xfId="18420" xr:uid="{00000000-0005-0000-0000-0000BD030000}"/>
    <cellStyle name="40 % - Akzent1 8 6 3" xfId="31904" xr:uid="{00000000-0005-0000-0000-0000BD030000}"/>
    <cellStyle name="40 % - Akzent1 8 6 4" xfId="45395" xr:uid="{00000000-0005-0000-0000-0000BD030000}"/>
    <cellStyle name="40 % - Akzent1 8 7" xfId="8325" xr:uid="{00000000-0005-0000-0000-0000BD030000}"/>
    <cellStyle name="40 % - Akzent1 8 7 2" xfId="21776" xr:uid="{00000000-0005-0000-0000-0000BD030000}"/>
    <cellStyle name="40 % - Akzent1 8 7 3" xfId="35260" xr:uid="{00000000-0005-0000-0000-0000BD030000}"/>
    <cellStyle name="40 % - Akzent1 8 7 4" xfId="48751" xr:uid="{00000000-0005-0000-0000-0000BD030000}"/>
    <cellStyle name="40 % - Akzent1 8 8" xfId="11681" xr:uid="{00000000-0005-0000-0000-0000BD030000}"/>
    <cellStyle name="40 % - Akzent1 8 8 2" xfId="25132" xr:uid="{00000000-0005-0000-0000-0000BD030000}"/>
    <cellStyle name="40 % - Akzent1 8 8 3" xfId="38616" xr:uid="{00000000-0005-0000-0000-0000BD030000}"/>
    <cellStyle name="40 % - Akzent1 8 8 4" xfId="52107" xr:uid="{00000000-0005-0000-0000-0000BD030000}"/>
    <cellStyle name="40 % - Akzent1 8 9" xfId="15062" xr:uid="{00000000-0005-0000-0000-0000BD030000}"/>
    <cellStyle name="40 % - Akzent1 9" xfId="1623" xr:uid="{00000000-0005-0000-0000-0000C3030000}"/>
    <cellStyle name="40 % - Akzent1 9 2" xfId="2177" xr:uid="{00000000-0005-0000-0000-0000C4030000}"/>
    <cellStyle name="40 % - Akzent1 9 2 2" xfId="3318" xr:uid="{00000000-0005-0000-0000-0000C5030000}"/>
    <cellStyle name="40 % - Akzent1 9 2 2 2" xfId="6679" xr:uid="{00000000-0005-0000-0000-0000C5030000}"/>
    <cellStyle name="40 % - Akzent1 9 2 2 2 2" xfId="20130" xr:uid="{00000000-0005-0000-0000-0000C5030000}"/>
    <cellStyle name="40 % - Akzent1 9 2 2 2 3" xfId="33614" xr:uid="{00000000-0005-0000-0000-0000C5030000}"/>
    <cellStyle name="40 % - Akzent1 9 2 2 2 4" xfId="47105" xr:uid="{00000000-0005-0000-0000-0000C5030000}"/>
    <cellStyle name="40 % - Akzent1 9 2 2 3" xfId="10035" xr:uid="{00000000-0005-0000-0000-0000C5030000}"/>
    <cellStyle name="40 % - Akzent1 9 2 2 3 2" xfId="23486" xr:uid="{00000000-0005-0000-0000-0000C5030000}"/>
    <cellStyle name="40 % - Akzent1 9 2 2 3 3" xfId="36970" xr:uid="{00000000-0005-0000-0000-0000C5030000}"/>
    <cellStyle name="40 % - Akzent1 9 2 2 3 4" xfId="50461" xr:uid="{00000000-0005-0000-0000-0000C5030000}"/>
    <cellStyle name="40 % - Akzent1 9 2 2 4" xfId="13391" xr:uid="{00000000-0005-0000-0000-0000C5030000}"/>
    <cellStyle name="40 % - Akzent1 9 2 2 4 2" xfId="26842" xr:uid="{00000000-0005-0000-0000-0000C5030000}"/>
    <cellStyle name="40 % - Akzent1 9 2 2 4 3" xfId="40326" xr:uid="{00000000-0005-0000-0000-0000C5030000}"/>
    <cellStyle name="40 % - Akzent1 9 2 2 4 4" xfId="53817" xr:uid="{00000000-0005-0000-0000-0000C5030000}"/>
    <cellStyle name="40 % - Akzent1 9 2 2 5" xfId="16773" xr:uid="{00000000-0005-0000-0000-0000C5030000}"/>
    <cellStyle name="40 % - Akzent1 9 2 2 6" xfId="30257" xr:uid="{00000000-0005-0000-0000-0000C5030000}"/>
    <cellStyle name="40 % - Akzent1 9 2 2 7" xfId="43748" xr:uid="{00000000-0005-0000-0000-0000C5030000}"/>
    <cellStyle name="40 % - Akzent1 9 2 3" xfId="5552" xr:uid="{00000000-0005-0000-0000-0000C4030000}"/>
    <cellStyle name="40 % - Akzent1 9 2 3 2" xfId="19003" xr:uid="{00000000-0005-0000-0000-0000C4030000}"/>
    <cellStyle name="40 % - Akzent1 9 2 3 3" xfId="32487" xr:uid="{00000000-0005-0000-0000-0000C4030000}"/>
    <cellStyle name="40 % - Akzent1 9 2 3 4" xfId="45978" xr:uid="{00000000-0005-0000-0000-0000C4030000}"/>
    <cellStyle name="40 % - Akzent1 9 2 4" xfId="8908" xr:uid="{00000000-0005-0000-0000-0000C4030000}"/>
    <cellStyle name="40 % - Akzent1 9 2 4 2" xfId="22359" xr:uid="{00000000-0005-0000-0000-0000C4030000}"/>
    <cellStyle name="40 % - Akzent1 9 2 4 3" xfId="35843" xr:uid="{00000000-0005-0000-0000-0000C4030000}"/>
    <cellStyle name="40 % - Akzent1 9 2 4 4" xfId="49334" xr:uid="{00000000-0005-0000-0000-0000C4030000}"/>
    <cellStyle name="40 % - Akzent1 9 2 5" xfId="12264" xr:uid="{00000000-0005-0000-0000-0000C4030000}"/>
    <cellStyle name="40 % - Akzent1 9 2 5 2" xfId="25715" xr:uid="{00000000-0005-0000-0000-0000C4030000}"/>
    <cellStyle name="40 % - Akzent1 9 2 5 3" xfId="39199" xr:uid="{00000000-0005-0000-0000-0000C4030000}"/>
    <cellStyle name="40 % - Akzent1 9 2 5 4" xfId="52690" xr:uid="{00000000-0005-0000-0000-0000C4030000}"/>
    <cellStyle name="40 % - Akzent1 9 2 6" xfId="15646" xr:uid="{00000000-0005-0000-0000-0000C4030000}"/>
    <cellStyle name="40 % - Akzent1 9 2 7" xfId="29130" xr:uid="{00000000-0005-0000-0000-0000C4030000}"/>
    <cellStyle name="40 % - Akzent1 9 2 8" xfId="42621" xr:uid="{00000000-0005-0000-0000-0000C4030000}"/>
    <cellStyle name="40 % - Akzent1 9 3" xfId="2759" xr:uid="{00000000-0005-0000-0000-0000C6030000}"/>
    <cellStyle name="40 % - Akzent1 9 3 2" xfId="6120" xr:uid="{00000000-0005-0000-0000-0000C6030000}"/>
    <cellStyle name="40 % - Akzent1 9 3 2 2" xfId="19571" xr:uid="{00000000-0005-0000-0000-0000C6030000}"/>
    <cellStyle name="40 % - Akzent1 9 3 2 3" xfId="33055" xr:uid="{00000000-0005-0000-0000-0000C6030000}"/>
    <cellStyle name="40 % - Akzent1 9 3 2 4" xfId="46546" xr:uid="{00000000-0005-0000-0000-0000C6030000}"/>
    <cellStyle name="40 % - Akzent1 9 3 3" xfId="9476" xr:uid="{00000000-0005-0000-0000-0000C6030000}"/>
    <cellStyle name="40 % - Akzent1 9 3 3 2" xfId="22927" xr:uid="{00000000-0005-0000-0000-0000C6030000}"/>
    <cellStyle name="40 % - Akzent1 9 3 3 3" xfId="36411" xr:uid="{00000000-0005-0000-0000-0000C6030000}"/>
    <cellStyle name="40 % - Akzent1 9 3 3 4" xfId="49902" xr:uid="{00000000-0005-0000-0000-0000C6030000}"/>
    <cellStyle name="40 % - Akzent1 9 3 4" xfId="12832" xr:uid="{00000000-0005-0000-0000-0000C6030000}"/>
    <cellStyle name="40 % - Akzent1 9 3 4 2" xfId="26283" xr:uid="{00000000-0005-0000-0000-0000C6030000}"/>
    <cellStyle name="40 % - Akzent1 9 3 4 3" xfId="39767" xr:uid="{00000000-0005-0000-0000-0000C6030000}"/>
    <cellStyle name="40 % - Akzent1 9 3 4 4" xfId="53258" xr:uid="{00000000-0005-0000-0000-0000C6030000}"/>
    <cellStyle name="40 % - Akzent1 9 3 5" xfId="16214" xr:uid="{00000000-0005-0000-0000-0000C6030000}"/>
    <cellStyle name="40 % - Akzent1 9 3 6" xfId="29698" xr:uid="{00000000-0005-0000-0000-0000C6030000}"/>
    <cellStyle name="40 % - Akzent1 9 3 7" xfId="43189" xr:uid="{00000000-0005-0000-0000-0000C6030000}"/>
    <cellStyle name="40 % - Akzent1 9 4" xfId="4993" xr:uid="{00000000-0005-0000-0000-0000C3030000}"/>
    <cellStyle name="40 % - Akzent1 9 4 2" xfId="18444" xr:uid="{00000000-0005-0000-0000-0000C3030000}"/>
    <cellStyle name="40 % - Akzent1 9 4 3" xfId="31928" xr:uid="{00000000-0005-0000-0000-0000C3030000}"/>
    <cellStyle name="40 % - Akzent1 9 4 4" xfId="45419" xr:uid="{00000000-0005-0000-0000-0000C3030000}"/>
    <cellStyle name="40 % - Akzent1 9 5" xfId="8349" xr:uid="{00000000-0005-0000-0000-0000C3030000}"/>
    <cellStyle name="40 % - Akzent1 9 5 2" xfId="21800" xr:uid="{00000000-0005-0000-0000-0000C3030000}"/>
    <cellStyle name="40 % - Akzent1 9 5 3" xfId="35284" xr:uid="{00000000-0005-0000-0000-0000C3030000}"/>
    <cellStyle name="40 % - Akzent1 9 5 4" xfId="48775" xr:uid="{00000000-0005-0000-0000-0000C3030000}"/>
    <cellStyle name="40 % - Akzent1 9 6" xfId="11705" xr:uid="{00000000-0005-0000-0000-0000C3030000}"/>
    <cellStyle name="40 % - Akzent1 9 6 2" xfId="25156" xr:uid="{00000000-0005-0000-0000-0000C3030000}"/>
    <cellStyle name="40 % - Akzent1 9 6 3" xfId="38640" xr:uid="{00000000-0005-0000-0000-0000C3030000}"/>
    <cellStyle name="40 % - Akzent1 9 6 4" xfId="52131" xr:uid="{00000000-0005-0000-0000-0000C3030000}"/>
    <cellStyle name="40 % - Akzent1 9 7" xfId="15087" xr:uid="{00000000-0005-0000-0000-0000C3030000}"/>
    <cellStyle name="40 % - Akzent1 9 8" xfId="28571" xr:uid="{00000000-0005-0000-0000-0000C3030000}"/>
    <cellStyle name="40 % - Akzent1 9 9" xfId="42062" xr:uid="{00000000-0005-0000-0000-0000C3030000}"/>
    <cellStyle name="40 % - Akzent2" xfId="260" builtinId="35" customBuiltin="1"/>
    <cellStyle name="40 % - Akzent2 10" xfId="1647" xr:uid="{00000000-0005-0000-0000-0000C8030000}"/>
    <cellStyle name="40 % - Akzent2 10 2" xfId="2783" xr:uid="{00000000-0005-0000-0000-0000C9030000}"/>
    <cellStyle name="40 % - Akzent2 10 2 2" xfId="6144" xr:uid="{00000000-0005-0000-0000-0000C9030000}"/>
    <cellStyle name="40 % - Akzent2 10 2 2 2" xfId="19595" xr:uid="{00000000-0005-0000-0000-0000C9030000}"/>
    <cellStyle name="40 % - Akzent2 10 2 2 3" xfId="33079" xr:uid="{00000000-0005-0000-0000-0000C9030000}"/>
    <cellStyle name="40 % - Akzent2 10 2 2 4" xfId="46570" xr:uid="{00000000-0005-0000-0000-0000C9030000}"/>
    <cellStyle name="40 % - Akzent2 10 2 3" xfId="9500" xr:uid="{00000000-0005-0000-0000-0000C9030000}"/>
    <cellStyle name="40 % - Akzent2 10 2 3 2" xfId="22951" xr:uid="{00000000-0005-0000-0000-0000C9030000}"/>
    <cellStyle name="40 % - Akzent2 10 2 3 3" xfId="36435" xr:uid="{00000000-0005-0000-0000-0000C9030000}"/>
    <cellStyle name="40 % - Akzent2 10 2 3 4" xfId="49926" xr:uid="{00000000-0005-0000-0000-0000C9030000}"/>
    <cellStyle name="40 % - Akzent2 10 2 4" xfId="12856" xr:uid="{00000000-0005-0000-0000-0000C9030000}"/>
    <cellStyle name="40 % - Akzent2 10 2 4 2" xfId="26307" xr:uid="{00000000-0005-0000-0000-0000C9030000}"/>
    <cellStyle name="40 % - Akzent2 10 2 4 3" xfId="39791" xr:uid="{00000000-0005-0000-0000-0000C9030000}"/>
    <cellStyle name="40 % - Akzent2 10 2 4 4" xfId="53282" xr:uid="{00000000-0005-0000-0000-0000C9030000}"/>
    <cellStyle name="40 % - Akzent2 10 2 5" xfId="16238" xr:uid="{00000000-0005-0000-0000-0000C9030000}"/>
    <cellStyle name="40 % - Akzent2 10 2 6" xfId="29722" xr:uid="{00000000-0005-0000-0000-0000C9030000}"/>
    <cellStyle name="40 % - Akzent2 10 2 7" xfId="43213" xr:uid="{00000000-0005-0000-0000-0000C9030000}"/>
    <cellStyle name="40 % - Akzent2 10 3" xfId="5017" xr:uid="{00000000-0005-0000-0000-0000C8030000}"/>
    <cellStyle name="40 % - Akzent2 10 3 2" xfId="18468" xr:uid="{00000000-0005-0000-0000-0000C8030000}"/>
    <cellStyle name="40 % - Akzent2 10 3 3" xfId="31952" xr:uid="{00000000-0005-0000-0000-0000C8030000}"/>
    <cellStyle name="40 % - Akzent2 10 3 4" xfId="45443" xr:uid="{00000000-0005-0000-0000-0000C8030000}"/>
    <cellStyle name="40 % - Akzent2 10 4" xfId="8373" xr:uid="{00000000-0005-0000-0000-0000C8030000}"/>
    <cellStyle name="40 % - Akzent2 10 4 2" xfId="21824" xr:uid="{00000000-0005-0000-0000-0000C8030000}"/>
    <cellStyle name="40 % - Akzent2 10 4 3" xfId="35308" xr:uid="{00000000-0005-0000-0000-0000C8030000}"/>
    <cellStyle name="40 % - Akzent2 10 4 4" xfId="48799" xr:uid="{00000000-0005-0000-0000-0000C8030000}"/>
    <cellStyle name="40 % - Akzent2 10 5" xfId="11729" xr:uid="{00000000-0005-0000-0000-0000C8030000}"/>
    <cellStyle name="40 % - Akzent2 10 5 2" xfId="25180" xr:uid="{00000000-0005-0000-0000-0000C8030000}"/>
    <cellStyle name="40 % - Akzent2 10 5 3" xfId="38664" xr:uid="{00000000-0005-0000-0000-0000C8030000}"/>
    <cellStyle name="40 % - Akzent2 10 5 4" xfId="52155" xr:uid="{00000000-0005-0000-0000-0000C8030000}"/>
    <cellStyle name="40 % - Akzent2 10 6" xfId="15111" xr:uid="{00000000-0005-0000-0000-0000C8030000}"/>
    <cellStyle name="40 % - Akzent2 10 7" xfId="28595" xr:uid="{00000000-0005-0000-0000-0000C8030000}"/>
    <cellStyle name="40 % - Akzent2 10 8" xfId="42086" xr:uid="{00000000-0005-0000-0000-0000C8030000}"/>
    <cellStyle name="40 % - Akzent2 11" xfId="2206" xr:uid="{00000000-0005-0000-0000-0000CA030000}"/>
    <cellStyle name="40 % - Akzent2 11 2" xfId="5581" xr:uid="{00000000-0005-0000-0000-0000CA030000}"/>
    <cellStyle name="40 % - Akzent2 11 2 2" xfId="19032" xr:uid="{00000000-0005-0000-0000-0000CA030000}"/>
    <cellStyle name="40 % - Akzent2 11 2 3" xfId="32516" xr:uid="{00000000-0005-0000-0000-0000CA030000}"/>
    <cellStyle name="40 % - Akzent2 11 2 4" xfId="46007" xr:uid="{00000000-0005-0000-0000-0000CA030000}"/>
    <cellStyle name="40 % - Akzent2 11 3" xfId="8937" xr:uid="{00000000-0005-0000-0000-0000CA030000}"/>
    <cellStyle name="40 % - Akzent2 11 3 2" xfId="22388" xr:uid="{00000000-0005-0000-0000-0000CA030000}"/>
    <cellStyle name="40 % - Akzent2 11 3 3" xfId="35872" xr:uid="{00000000-0005-0000-0000-0000CA030000}"/>
    <cellStyle name="40 % - Akzent2 11 3 4" xfId="49363" xr:uid="{00000000-0005-0000-0000-0000CA030000}"/>
    <cellStyle name="40 % - Akzent2 11 4" xfId="12293" xr:uid="{00000000-0005-0000-0000-0000CA030000}"/>
    <cellStyle name="40 % - Akzent2 11 4 2" xfId="25744" xr:uid="{00000000-0005-0000-0000-0000CA030000}"/>
    <cellStyle name="40 % - Akzent2 11 4 3" xfId="39228" xr:uid="{00000000-0005-0000-0000-0000CA030000}"/>
    <cellStyle name="40 % - Akzent2 11 4 4" xfId="52719" xr:uid="{00000000-0005-0000-0000-0000CA030000}"/>
    <cellStyle name="40 % - Akzent2 11 5" xfId="15675" xr:uid="{00000000-0005-0000-0000-0000CA030000}"/>
    <cellStyle name="40 % - Akzent2 11 6" xfId="29159" xr:uid="{00000000-0005-0000-0000-0000CA030000}"/>
    <cellStyle name="40 % - Akzent2 11 7" xfId="42650" xr:uid="{00000000-0005-0000-0000-0000CA030000}"/>
    <cellStyle name="40 % - Akzent2 12" xfId="3347" xr:uid="{00000000-0005-0000-0000-0000CB030000}"/>
    <cellStyle name="40 % - Akzent2 12 2" xfId="6708" xr:uid="{00000000-0005-0000-0000-0000CB030000}"/>
    <cellStyle name="40 % - Akzent2 12 2 2" xfId="20159" xr:uid="{00000000-0005-0000-0000-0000CB030000}"/>
    <cellStyle name="40 % - Akzent2 12 2 3" xfId="33643" xr:uid="{00000000-0005-0000-0000-0000CB030000}"/>
    <cellStyle name="40 % - Akzent2 12 2 4" xfId="47134" xr:uid="{00000000-0005-0000-0000-0000CB030000}"/>
    <cellStyle name="40 % - Akzent2 12 3" xfId="10064" xr:uid="{00000000-0005-0000-0000-0000CB030000}"/>
    <cellStyle name="40 % - Akzent2 12 3 2" xfId="23515" xr:uid="{00000000-0005-0000-0000-0000CB030000}"/>
    <cellStyle name="40 % - Akzent2 12 3 3" xfId="36999" xr:uid="{00000000-0005-0000-0000-0000CB030000}"/>
    <cellStyle name="40 % - Akzent2 12 3 4" xfId="50490" xr:uid="{00000000-0005-0000-0000-0000CB030000}"/>
    <cellStyle name="40 % - Akzent2 12 4" xfId="13420" xr:uid="{00000000-0005-0000-0000-0000CB030000}"/>
    <cellStyle name="40 % - Akzent2 12 4 2" xfId="26871" xr:uid="{00000000-0005-0000-0000-0000CB030000}"/>
    <cellStyle name="40 % - Akzent2 12 4 3" xfId="40355" xr:uid="{00000000-0005-0000-0000-0000CB030000}"/>
    <cellStyle name="40 % - Akzent2 12 4 4" xfId="53846" xr:uid="{00000000-0005-0000-0000-0000CB030000}"/>
    <cellStyle name="40 % - Akzent2 12 5" xfId="16802" xr:uid="{00000000-0005-0000-0000-0000CB030000}"/>
    <cellStyle name="40 % - Akzent2 12 6" xfId="30286" xr:uid="{00000000-0005-0000-0000-0000CB030000}"/>
    <cellStyle name="40 % - Akzent2 12 7" xfId="43777" xr:uid="{00000000-0005-0000-0000-0000CB030000}"/>
    <cellStyle name="40 % - Akzent2 13" xfId="3863" xr:uid="{00000000-0005-0000-0000-0000CC030000}"/>
    <cellStyle name="40 % - Akzent2 13 2" xfId="7224" xr:uid="{00000000-0005-0000-0000-0000CC030000}"/>
    <cellStyle name="40 % - Akzent2 13 2 2" xfId="20675" xr:uid="{00000000-0005-0000-0000-0000CC030000}"/>
    <cellStyle name="40 % - Akzent2 13 2 3" xfId="34159" xr:uid="{00000000-0005-0000-0000-0000CC030000}"/>
    <cellStyle name="40 % - Akzent2 13 2 4" xfId="47650" xr:uid="{00000000-0005-0000-0000-0000CC030000}"/>
    <cellStyle name="40 % - Akzent2 13 3" xfId="10580" xr:uid="{00000000-0005-0000-0000-0000CC030000}"/>
    <cellStyle name="40 % - Akzent2 13 3 2" xfId="24031" xr:uid="{00000000-0005-0000-0000-0000CC030000}"/>
    <cellStyle name="40 % - Akzent2 13 3 3" xfId="37515" xr:uid="{00000000-0005-0000-0000-0000CC030000}"/>
    <cellStyle name="40 % - Akzent2 13 3 4" xfId="51006" xr:uid="{00000000-0005-0000-0000-0000CC030000}"/>
    <cellStyle name="40 % - Akzent2 13 4" xfId="13936" xr:uid="{00000000-0005-0000-0000-0000CC030000}"/>
    <cellStyle name="40 % - Akzent2 13 4 2" xfId="27387" xr:uid="{00000000-0005-0000-0000-0000CC030000}"/>
    <cellStyle name="40 % - Akzent2 13 4 3" xfId="40871" xr:uid="{00000000-0005-0000-0000-0000CC030000}"/>
    <cellStyle name="40 % - Akzent2 13 4 4" xfId="54362" xr:uid="{00000000-0005-0000-0000-0000CC030000}"/>
    <cellStyle name="40 % - Akzent2 13 5" xfId="17318" xr:uid="{00000000-0005-0000-0000-0000CC030000}"/>
    <cellStyle name="40 % - Akzent2 13 6" xfId="30802" xr:uid="{00000000-0005-0000-0000-0000CC030000}"/>
    <cellStyle name="40 % - Akzent2 13 7" xfId="44293" xr:uid="{00000000-0005-0000-0000-0000CC030000}"/>
    <cellStyle name="40 % - Akzent2 14" xfId="3927" xr:uid="{00000000-0005-0000-0000-0000CD030000}"/>
    <cellStyle name="40 % - Akzent2 14 2" xfId="7284" xr:uid="{00000000-0005-0000-0000-0000CD030000}"/>
    <cellStyle name="40 % - Akzent2 14 2 2" xfId="20735" xr:uid="{00000000-0005-0000-0000-0000CD030000}"/>
    <cellStyle name="40 % - Akzent2 14 2 3" xfId="34219" xr:uid="{00000000-0005-0000-0000-0000CD030000}"/>
    <cellStyle name="40 % - Akzent2 14 2 4" xfId="47710" xr:uid="{00000000-0005-0000-0000-0000CD030000}"/>
    <cellStyle name="40 % - Akzent2 14 3" xfId="10640" xr:uid="{00000000-0005-0000-0000-0000CD030000}"/>
    <cellStyle name="40 % - Akzent2 14 3 2" xfId="24091" xr:uid="{00000000-0005-0000-0000-0000CD030000}"/>
    <cellStyle name="40 % - Akzent2 14 3 3" xfId="37575" xr:uid="{00000000-0005-0000-0000-0000CD030000}"/>
    <cellStyle name="40 % - Akzent2 14 3 4" xfId="51066" xr:uid="{00000000-0005-0000-0000-0000CD030000}"/>
    <cellStyle name="40 % - Akzent2 14 4" xfId="13996" xr:uid="{00000000-0005-0000-0000-0000CD030000}"/>
    <cellStyle name="40 % - Akzent2 14 4 2" xfId="27447" xr:uid="{00000000-0005-0000-0000-0000CD030000}"/>
    <cellStyle name="40 % - Akzent2 14 4 3" xfId="40931" xr:uid="{00000000-0005-0000-0000-0000CD030000}"/>
    <cellStyle name="40 % - Akzent2 14 4 4" xfId="54422" xr:uid="{00000000-0005-0000-0000-0000CD030000}"/>
    <cellStyle name="40 % - Akzent2 14 5" xfId="17378" xr:uid="{00000000-0005-0000-0000-0000CD030000}"/>
    <cellStyle name="40 % - Akzent2 14 6" xfId="30862" xr:uid="{00000000-0005-0000-0000-0000CD030000}"/>
    <cellStyle name="40 % - Akzent2 14 7" xfId="44353" xr:uid="{00000000-0005-0000-0000-0000CD030000}"/>
    <cellStyle name="40 % - Akzent2 15" xfId="4455" xr:uid="{00000000-0005-0000-0000-00001C130000}"/>
    <cellStyle name="40 % - Akzent2 15 2" xfId="17906" xr:uid="{00000000-0005-0000-0000-00001C130000}"/>
    <cellStyle name="40 % - Akzent2 15 3" xfId="31390" xr:uid="{00000000-0005-0000-0000-00001C130000}"/>
    <cellStyle name="40 % - Akzent2 15 4" xfId="44881" xr:uid="{00000000-0005-0000-0000-00001C130000}"/>
    <cellStyle name="40 % - Akzent2 16" xfId="7811" xr:uid="{00000000-0005-0000-0000-000038200000}"/>
    <cellStyle name="40 % - Akzent2 16 2" xfId="21262" xr:uid="{00000000-0005-0000-0000-000038200000}"/>
    <cellStyle name="40 % - Akzent2 16 3" xfId="34746" xr:uid="{00000000-0005-0000-0000-000038200000}"/>
    <cellStyle name="40 % - Akzent2 16 4" xfId="48237" xr:uid="{00000000-0005-0000-0000-000038200000}"/>
    <cellStyle name="40 % - Akzent2 17" xfId="11167" xr:uid="{00000000-0005-0000-0000-0000542D0000}"/>
    <cellStyle name="40 % - Akzent2 17 2" xfId="24618" xr:uid="{00000000-0005-0000-0000-0000542D0000}"/>
    <cellStyle name="40 % - Akzent2 17 3" xfId="38102" xr:uid="{00000000-0005-0000-0000-0000542D0000}"/>
    <cellStyle name="40 % - Akzent2 17 4" xfId="51593" xr:uid="{00000000-0005-0000-0000-0000542D0000}"/>
    <cellStyle name="40 % - Akzent2 18" xfId="14514" xr:uid="{00000000-0005-0000-0000-000058450000}"/>
    <cellStyle name="40 % - Akzent2 19" xfId="27998" xr:uid="{00000000-0005-0000-0000-0000F3790000}"/>
    <cellStyle name="40 % - Akzent2 2" xfId="574" xr:uid="{00000000-0005-0000-0000-00004E000000}"/>
    <cellStyle name="40 % - Akzent2 2 10" xfId="4511" xr:uid="{00000000-0005-0000-0000-0000CE030000}"/>
    <cellStyle name="40 % - Akzent2 2 10 2" xfId="17962" xr:uid="{00000000-0005-0000-0000-0000CE030000}"/>
    <cellStyle name="40 % - Akzent2 2 10 3" xfId="31446" xr:uid="{00000000-0005-0000-0000-0000CE030000}"/>
    <cellStyle name="40 % - Akzent2 2 10 4" xfId="44937" xr:uid="{00000000-0005-0000-0000-0000CE030000}"/>
    <cellStyle name="40 % - Akzent2 2 11" xfId="7867" xr:uid="{00000000-0005-0000-0000-0000CE030000}"/>
    <cellStyle name="40 % - Akzent2 2 11 2" xfId="21318" xr:uid="{00000000-0005-0000-0000-0000CE030000}"/>
    <cellStyle name="40 % - Akzent2 2 11 3" xfId="34802" xr:uid="{00000000-0005-0000-0000-0000CE030000}"/>
    <cellStyle name="40 % - Akzent2 2 11 4" xfId="48293" xr:uid="{00000000-0005-0000-0000-0000CE030000}"/>
    <cellStyle name="40 % - Akzent2 2 12" xfId="11223" xr:uid="{00000000-0005-0000-0000-0000CE030000}"/>
    <cellStyle name="40 % - Akzent2 2 12 2" xfId="24674" xr:uid="{00000000-0005-0000-0000-0000CE030000}"/>
    <cellStyle name="40 % - Akzent2 2 12 3" xfId="38158" xr:uid="{00000000-0005-0000-0000-0000CE030000}"/>
    <cellStyle name="40 % - Akzent2 2 12 4" xfId="51649" xr:uid="{00000000-0005-0000-0000-0000CE030000}"/>
    <cellStyle name="40 % - Akzent2 2 13" xfId="14604" xr:uid="{00000000-0005-0000-0000-0000CE030000}"/>
    <cellStyle name="40 % - Akzent2 2 14" xfId="28083" xr:uid="{00000000-0005-0000-0000-0000CE030000}"/>
    <cellStyle name="40 % - Akzent2 2 15" xfId="41561" xr:uid="{00000000-0005-0000-0000-0000CE030000}"/>
    <cellStyle name="40 % - Akzent2 2 2" xfId="708" xr:uid="{00000000-0005-0000-0000-00004F000000}"/>
    <cellStyle name="40 % - Akzent2 2 2 10" xfId="14706" xr:uid="{00000000-0005-0000-0000-0000CF030000}"/>
    <cellStyle name="40 % - Akzent2 2 2 11" xfId="28189" xr:uid="{00000000-0005-0000-0000-0000CF030000}"/>
    <cellStyle name="40 % - Akzent2 2 2 12" xfId="41680" xr:uid="{00000000-0005-0000-0000-0000CF030000}"/>
    <cellStyle name="40 % - Akzent2 2 2 13" xfId="1236" xr:uid="{00000000-0005-0000-0000-0000CF030000}"/>
    <cellStyle name="40 % - Akzent2 2 2 2" xfId="1472" xr:uid="{00000000-0005-0000-0000-0000D0030000}"/>
    <cellStyle name="40 % - Akzent2 2 2 2 10" xfId="28439" xr:uid="{00000000-0005-0000-0000-0000D0030000}"/>
    <cellStyle name="40 % - Akzent2 2 2 2 11" xfId="41930" xr:uid="{00000000-0005-0000-0000-0000D0030000}"/>
    <cellStyle name="40 % - Akzent2 2 2 2 2" xfId="2047" xr:uid="{00000000-0005-0000-0000-0000D1030000}"/>
    <cellStyle name="40 % - Akzent2 2 2 2 2 2" xfId="3188" xr:uid="{00000000-0005-0000-0000-0000D2030000}"/>
    <cellStyle name="40 % - Akzent2 2 2 2 2 2 2" xfId="6549" xr:uid="{00000000-0005-0000-0000-0000D2030000}"/>
    <cellStyle name="40 % - Akzent2 2 2 2 2 2 2 2" xfId="20000" xr:uid="{00000000-0005-0000-0000-0000D2030000}"/>
    <cellStyle name="40 % - Akzent2 2 2 2 2 2 2 3" xfId="33484" xr:uid="{00000000-0005-0000-0000-0000D2030000}"/>
    <cellStyle name="40 % - Akzent2 2 2 2 2 2 2 4" xfId="46975" xr:uid="{00000000-0005-0000-0000-0000D2030000}"/>
    <cellStyle name="40 % - Akzent2 2 2 2 2 2 3" xfId="9905" xr:uid="{00000000-0005-0000-0000-0000D2030000}"/>
    <cellStyle name="40 % - Akzent2 2 2 2 2 2 3 2" xfId="23356" xr:uid="{00000000-0005-0000-0000-0000D2030000}"/>
    <cellStyle name="40 % - Akzent2 2 2 2 2 2 3 3" xfId="36840" xr:uid="{00000000-0005-0000-0000-0000D2030000}"/>
    <cellStyle name="40 % - Akzent2 2 2 2 2 2 3 4" xfId="50331" xr:uid="{00000000-0005-0000-0000-0000D2030000}"/>
    <cellStyle name="40 % - Akzent2 2 2 2 2 2 4" xfId="13261" xr:uid="{00000000-0005-0000-0000-0000D2030000}"/>
    <cellStyle name="40 % - Akzent2 2 2 2 2 2 4 2" xfId="26712" xr:uid="{00000000-0005-0000-0000-0000D2030000}"/>
    <cellStyle name="40 % - Akzent2 2 2 2 2 2 4 3" xfId="40196" xr:uid="{00000000-0005-0000-0000-0000D2030000}"/>
    <cellStyle name="40 % - Akzent2 2 2 2 2 2 4 4" xfId="53687" xr:uid="{00000000-0005-0000-0000-0000D2030000}"/>
    <cellStyle name="40 % - Akzent2 2 2 2 2 2 5" xfId="16643" xr:uid="{00000000-0005-0000-0000-0000D2030000}"/>
    <cellStyle name="40 % - Akzent2 2 2 2 2 2 6" xfId="30127" xr:uid="{00000000-0005-0000-0000-0000D2030000}"/>
    <cellStyle name="40 % - Akzent2 2 2 2 2 2 7" xfId="43618" xr:uid="{00000000-0005-0000-0000-0000D2030000}"/>
    <cellStyle name="40 % - Akzent2 2 2 2 2 3" xfId="5422" xr:uid="{00000000-0005-0000-0000-0000D1030000}"/>
    <cellStyle name="40 % - Akzent2 2 2 2 2 3 2" xfId="18873" xr:uid="{00000000-0005-0000-0000-0000D1030000}"/>
    <cellStyle name="40 % - Akzent2 2 2 2 2 3 3" xfId="32357" xr:uid="{00000000-0005-0000-0000-0000D1030000}"/>
    <cellStyle name="40 % - Akzent2 2 2 2 2 3 4" xfId="45848" xr:uid="{00000000-0005-0000-0000-0000D1030000}"/>
    <cellStyle name="40 % - Akzent2 2 2 2 2 4" xfId="8778" xr:uid="{00000000-0005-0000-0000-0000D1030000}"/>
    <cellStyle name="40 % - Akzent2 2 2 2 2 4 2" xfId="22229" xr:uid="{00000000-0005-0000-0000-0000D1030000}"/>
    <cellStyle name="40 % - Akzent2 2 2 2 2 4 3" xfId="35713" xr:uid="{00000000-0005-0000-0000-0000D1030000}"/>
    <cellStyle name="40 % - Akzent2 2 2 2 2 4 4" xfId="49204" xr:uid="{00000000-0005-0000-0000-0000D1030000}"/>
    <cellStyle name="40 % - Akzent2 2 2 2 2 5" xfId="12134" xr:uid="{00000000-0005-0000-0000-0000D1030000}"/>
    <cellStyle name="40 % - Akzent2 2 2 2 2 5 2" xfId="25585" xr:uid="{00000000-0005-0000-0000-0000D1030000}"/>
    <cellStyle name="40 % - Akzent2 2 2 2 2 5 3" xfId="39069" xr:uid="{00000000-0005-0000-0000-0000D1030000}"/>
    <cellStyle name="40 % - Akzent2 2 2 2 2 5 4" xfId="52560" xr:uid="{00000000-0005-0000-0000-0000D1030000}"/>
    <cellStyle name="40 % - Akzent2 2 2 2 2 6" xfId="15516" xr:uid="{00000000-0005-0000-0000-0000D1030000}"/>
    <cellStyle name="40 % - Akzent2 2 2 2 2 7" xfId="29000" xr:uid="{00000000-0005-0000-0000-0000D1030000}"/>
    <cellStyle name="40 % - Akzent2 2 2 2 2 8" xfId="42491" xr:uid="{00000000-0005-0000-0000-0000D1030000}"/>
    <cellStyle name="40 % - Akzent2 2 2 2 3" xfId="2628" xr:uid="{00000000-0005-0000-0000-0000D3030000}"/>
    <cellStyle name="40 % - Akzent2 2 2 2 3 2" xfId="5989" xr:uid="{00000000-0005-0000-0000-0000D3030000}"/>
    <cellStyle name="40 % - Akzent2 2 2 2 3 2 2" xfId="19440" xr:uid="{00000000-0005-0000-0000-0000D3030000}"/>
    <cellStyle name="40 % - Akzent2 2 2 2 3 2 3" xfId="32924" xr:uid="{00000000-0005-0000-0000-0000D3030000}"/>
    <cellStyle name="40 % - Akzent2 2 2 2 3 2 4" xfId="46415" xr:uid="{00000000-0005-0000-0000-0000D3030000}"/>
    <cellStyle name="40 % - Akzent2 2 2 2 3 3" xfId="9345" xr:uid="{00000000-0005-0000-0000-0000D3030000}"/>
    <cellStyle name="40 % - Akzent2 2 2 2 3 3 2" xfId="22796" xr:uid="{00000000-0005-0000-0000-0000D3030000}"/>
    <cellStyle name="40 % - Akzent2 2 2 2 3 3 3" xfId="36280" xr:uid="{00000000-0005-0000-0000-0000D3030000}"/>
    <cellStyle name="40 % - Akzent2 2 2 2 3 3 4" xfId="49771" xr:uid="{00000000-0005-0000-0000-0000D3030000}"/>
    <cellStyle name="40 % - Akzent2 2 2 2 3 4" xfId="12701" xr:uid="{00000000-0005-0000-0000-0000D3030000}"/>
    <cellStyle name="40 % - Akzent2 2 2 2 3 4 2" xfId="26152" xr:uid="{00000000-0005-0000-0000-0000D3030000}"/>
    <cellStyle name="40 % - Akzent2 2 2 2 3 4 3" xfId="39636" xr:uid="{00000000-0005-0000-0000-0000D3030000}"/>
    <cellStyle name="40 % - Akzent2 2 2 2 3 4 4" xfId="53127" xr:uid="{00000000-0005-0000-0000-0000D3030000}"/>
    <cellStyle name="40 % - Akzent2 2 2 2 3 5" xfId="16083" xr:uid="{00000000-0005-0000-0000-0000D3030000}"/>
    <cellStyle name="40 % - Akzent2 2 2 2 3 6" xfId="29567" xr:uid="{00000000-0005-0000-0000-0000D3030000}"/>
    <cellStyle name="40 % - Akzent2 2 2 2 3 7" xfId="43058" xr:uid="{00000000-0005-0000-0000-0000D3030000}"/>
    <cellStyle name="40 % - Akzent2 2 2 2 4" xfId="3733" xr:uid="{00000000-0005-0000-0000-0000D4030000}"/>
    <cellStyle name="40 % - Akzent2 2 2 2 4 2" xfId="7094" xr:uid="{00000000-0005-0000-0000-0000D4030000}"/>
    <cellStyle name="40 % - Akzent2 2 2 2 4 2 2" xfId="20545" xr:uid="{00000000-0005-0000-0000-0000D4030000}"/>
    <cellStyle name="40 % - Akzent2 2 2 2 4 2 3" xfId="34029" xr:uid="{00000000-0005-0000-0000-0000D4030000}"/>
    <cellStyle name="40 % - Akzent2 2 2 2 4 2 4" xfId="47520" xr:uid="{00000000-0005-0000-0000-0000D4030000}"/>
    <cellStyle name="40 % - Akzent2 2 2 2 4 3" xfId="10450" xr:uid="{00000000-0005-0000-0000-0000D4030000}"/>
    <cellStyle name="40 % - Akzent2 2 2 2 4 3 2" xfId="23901" xr:uid="{00000000-0005-0000-0000-0000D4030000}"/>
    <cellStyle name="40 % - Akzent2 2 2 2 4 3 3" xfId="37385" xr:uid="{00000000-0005-0000-0000-0000D4030000}"/>
    <cellStyle name="40 % - Akzent2 2 2 2 4 3 4" xfId="50876" xr:uid="{00000000-0005-0000-0000-0000D4030000}"/>
    <cellStyle name="40 % - Akzent2 2 2 2 4 4" xfId="13806" xr:uid="{00000000-0005-0000-0000-0000D4030000}"/>
    <cellStyle name="40 % - Akzent2 2 2 2 4 4 2" xfId="27257" xr:uid="{00000000-0005-0000-0000-0000D4030000}"/>
    <cellStyle name="40 % - Akzent2 2 2 2 4 4 3" xfId="40741" xr:uid="{00000000-0005-0000-0000-0000D4030000}"/>
    <cellStyle name="40 % - Akzent2 2 2 2 4 4 4" xfId="54232" xr:uid="{00000000-0005-0000-0000-0000D4030000}"/>
    <cellStyle name="40 % - Akzent2 2 2 2 4 5" xfId="17188" xr:uid="{00000000-0005-0000-0000-0000D4030000}"/>
    <cellStyle name="40 % - Akzent2 2 2 2 4 6" xfId="30672" xr:uid="{00000000-0005-0000-0000-0000D4030000}"/>
    <cellStyle name="40 % - Akzent2 2 2 2 4 7" xfId="44163" xr:uid="{00000000-0005-0000-0000-0000D4030000}"/>
    <cellStyle name="40 % - Akzent2 2 2 2 5" xfId="4313" xr:uid="{00000000-0005-0000-0000-0000D5030000}"/>
    <cellStyle name="40 % - Akzent2 2 2 2 5 2" xfId="7670" xr:uid="{00000000-0005-0000-0000-0000D5030000}"/>
    <cellStyle name="40 % - Akzent2 2 2 2 5 2 2" xfId="21121" xr:uid="{00000000-0005-0000-0000-0000D5030000}"/>
    <cellStyle name="40 % - Akzent2 2 2 2 5 2 3" xfId="34605" xr:uid="{00000000-0005-0000-0000-0000D5030000}"/>
    <cellStyle name="40 % - Akzent2 2 2 2 5 2 4" xfId="48096" xr:uid="{00000000-0005-0000-0000-0000D5030000}"/>
    <cellStyle name="40 % - Akzent2 2 2 2 5 3" xfId="11026" xr:uid="{00000000-0005-0000-0000-0000D5030000}"/>
    <cellStyle name="40 % - Akzent2 2 2 2 5 3 2" xfId="24477" xr:uid="{00000000-0005-0000-0000-0000D5030000}"/>
    <cellStyle name="40 % - Akzent2 2 2 2 5 3 3" xfId="37961" xr:uid="{00000000-0005-0000-0000-0000D5030000}"/>
    <cellStyle name="40 % - Akzent2 2 2 2 5 3 4" xfId="51452" xr:uid="{00000000-0005-0000-0000-0000D5030000}"/>
    <cellStyle name="40 % - Akzent2 2 2 2 5 4" xfId="14382" xr:uid="{00000000-0005-0000-0000-0000D5030000}"/>
    <cellStyle name="40 % - Akzent2 2 2 2 5 4 2" xfId="27833" xr:uid="{00000000-0005-0000-0000-0000D5030000}"/>
    <cellStyle name="40 % - Akzent2 2 2 2 5 4 3" xfId="41317" xr:uid="{00000000-0005-0000-0000-0000D5030000}"/>
    <cellStyle name="40 % - Akzent2 2 2 2 5 4 4" xfId="54808" xr:uid="{00000000-0005-0000-0000-0000D5030000}"/>
    <cellStyle name="40 % - Akzent2 2 2 2 5 5" xfId="17764" xr:uid="{00000000-0005-0000-0000-0000D5030000}"/>
    <cellStyle name="40 % - Akzent2 2 2 2 5 6" xfId="31248" xr:uid="{00000000-0005-0000-0000-0000D5030000}"/>
    <cellStyle name="40 % - Akzent2 2 2 2 5 7" xfId="44739" xr:uid="{00000000-0005-0000-0000-0000D5030000}"/>
    <cellStyle name="40 % - Akzent2 2 2 2 6" xfId="4863" xr:uid="{00000000-0005-0000-0000-0000D0030000}"/>
    <cellStyle name="40 % - Akzent2 2 2 2 6 2" xfId="18314" xr:uid="{00000000-0005-0000-0000-0000D0030000}"/>
    <cellStyle name="40 % - Akzent2 2 2 2 6 3" xfId="31798" xr:uid="{00000000-0005-0000-0000-0000D0030000}"/>
    <cellStyle name="40 % - Akzent2 2 2 2 6 4" xfId="45289" xr:uid="{00000000-0005-0000-0000-0000D0030000}"/>
    <cellStyle name="40 % - Akzent2 2 2 2 7" xfId="8219" xr:uid="{00000000-0005-0000-0000-0000D0030000}"/>
    <cellStyle name="40 % - Akzent2 2 2 2 7 2" xfId="21670" xr:uid="{00000000-0005-0000-0000-0000D0030000}"/>
    <cellStyle name="40 % - Akzent2 2 2 2 7 3" xfId="35154" xr:uid="{00000000-0005-0000-0000-0000D0030000}"/>
    <cellStyle name="40 % - Akzent2 2 2 2 7 4" xfId="48645" xr:uid="{00000000-0005-0000-0000-0000D0030000}"/>
    <cellStyle name="40 % - Akzent2 2 2 2 8" xfId="11575" xr:uid="{00000000-0005-0000-0000-0000D0030000}"/>
    <cellStyle name="40 % - Akzent2 2 2 2 8 2" xfId="25026" xr:uid="{00000000-0005-0000-0000-0000D0030000}"/>
    <cellStyle name="40 % - Akzent2 2 2 2 8 3" xfId="38510" xr:uid="{00000000-0005-0000-0000-0000D0030000}"/>
    <cellStyle name="40 % - Akzent2 2 2 2 8 4" xfId="52001" xr:uid="{00000000-0005-0000-0000-0000D0030000}"/>
    <cellStyle name="40 % - Akzent2 2 2 2 9" xfId="14956" xr:uid="{00000000-0005-0000-0000-0000D0030000}"/>
    <cellStyle name="40 % - Akzent2 2 2 3" xfId="1798" xr:uid="{00000000-0005-0000-0000-0000D6030000}"/>
    <cellStyle name="40 % - Akzent2 2 2 3 2" xfId="2938" xr:uid="{00000000-0005-0000-0000-0000D7030000}"/>
    <cellStyle name="40 % - Akzent2 2 2 3 2 2" xfId="6299" xr:uid="{00000000-0005-0000-0000-0000D7030000}"/>
    <cellStyle name="40 % - Akzent2 2 2 3 2 2 2" xfId="19750" xr:uid="{00000000-0005-0000-0000-0000D7030000}"/>
    <cellStyle name="40 % - Akzent2 2 2 3 2 2 3" xfId="33234" xr:uid="{00000000-0005-0000-0000-0000D7030000}"/>
    <cellStyle name="40 % - Akzent2 2 2 3 2 2 4" xfId="46725" xr:uid="{00000000-0005-0000-0000-0000D7030000}"/>
    <cellStyle name="40 % - Akzent2 2 2 3 2 3" xfId="9655" xr:uid="{00000000-0005-0000-0000-0000D7030000}"/>
    <cellStyle name="40 % - Akzent2 2 2 3 2 3 2" xfId="23106" xr:uid="{00000000-0005-0000-0000-0000D7030000}"/>
    <cellStyle name="40 % - Akzent2 2 2 3 2 3 3" xfId="36590" xr:uid="{00000000-0005-0000-0000-0000D7030000}"/>
    <cellStyle name="40 % - Akzent2 2 2 3 2 3 4" xfId="50081" xr:uid="{00000000-0005-0000-0000-0000D7030000}"/>
    <cellStyle name="40 % - Akzent2 2 2 3 2 4" xfId="13011" xr:uid="{00000000-0005-0000-0000-0000D7030000}"/>
    <cellStyle name="40 % - Akzent2 2 2 3 2 4 2" xfId="26462" xr:uid="{00000000-0005-0000-0000-0000D7030000}"/>
    <cellStyle name="40 % - Akzent2 2 2 3 2 4 3" xfId="39946" xr:uid="{00000000-0005-0000-0000-0000D7030000}"/>
    <cellStyle name="40 % - Akzent2 2 2 3 2 4 4" xfId="53437" xr:uid="{00000000-0005-0000-0000-0000D7030000}"/>
    <cellStyle name="40 % - Akzent2 2 2 3 2 5" xfId="16393" xr:uid="{00000000-0005-0000-0000-0000D7030000}"/>
    <cellStyle name="40 % - Akzent2 2 2 3 2 6" xfId="29877" xr:uid="{00000000-0005-0000-0000-0000D7030000}"/>
    <cellStyle name="40 % - Akzent2 2 2 3 2 7" xfId="43368" xr:uid="{00000000-0005-0000-0000-0000D7030000}"/>
    <cellStyle name="40 % - Akzent2 2 2 3 3" xfId="5172" xr:uid="{00000000-0005-0000-0000-0000D6030000}"/>
    <cellStyle name="40 % - Akzent2 2 2 3 3 2" xfId="18623" xr:uid="{00000000-0005-0000-0000-0000D6030000}"/>
    <cellStyle name="40 % - Akzent2 2 2 3 3 3" xfId="32107" xr:uid="{00000000-0005-0000-0000-0000D6030000}"/>
    <cellStyle name="40 % - Akzent2 2 2 3 3 4" xfId="45598" xr:uid="{00000000-0005-0000-0000-0000D6030000}"/>
    <cellStyle name="40 % - Akzent2 2 2 3 4" xfId="8528" xr:uid="{00000000-0005-0000-0000-0000D6030000}"/>
    <cellStyle name="40 % - Akzent2 2 2 3 4 2" xfId="21979" xr:uid="{00000000-0005-0000-0000-0000D6030000}"/>
    <cellStyle name="40 % - Akzent2 2 2 3 4 3" xfId="35463" xr:uid="{00000000-0005-0000-0000-0000D6030000}"/>
    <cellStyle name="40 % - Akzent2 2 2 3 4 4" xfId="48954" xr:uid="{00000000-0005-0000-0000-0000D6030000}"/>
    <cellStyle name="40 % - Akzent2 2 2 3 5" xfId="11884" xr:uid="{00000000-0005-0000-0000-0000D6030000}"/>
    <cellStyle name="40 % - Akzent2 2 2 3 5 2" xfId="25335" xr:uid="{00000000-0005-0000-0000-0000D6030000}"/>
    <cellStyle name="40 % - Akzent2 2 2 3 5 3" xfId="38819" xr:uid="{00000000-0005-0000-0000-0000D6030000}"/>
    <cellStyle name="40 % - Akzent2 2 2 3 5 4" xfId="52310" xr:uid="{00000000-0005-0000-0000-0000D6030000}"/>
    <cellStyle name="40 % - Akzent2 2 2 3 6" xfId="15266" xr:uid="{00000000-0005-0000-0000-0000D6030000}"/>
    <cellStyle name="40 % - Akzent2 2 2 3 7" xfId="28750" xr:uid="{00000000-0005-0000-0000-0000D6030000}"/>
    <cellStyle name="40 % - Akzent2 2 2 3 8" xfId="42241" xr:uid="{00000000-0005-0000-0000-0000D6030000}"/>
    <cellStyle name="40 % - Akzent2 2 2 4" xfId="2377" xr:uid="{00000000-0005-0000-0000-0000D8030000}"/>
    <cellStyle name="40 % - Akzent2 2 2 4 2" xfId="5739" xr:uid="{00000000-0005-0000-0000-0000D8030000}"/>
    <cellStyle name="40 % - Akzent2 2 2 4 2 2" xfId="19190" xr:uid="{00000000-0005-0000-0000-0000D8030000}"/>
    <cellStyle name="40 % - Akzent2 2 2 4 2 3" xfId="32674" xr:uid="{00000000-0005-0000-0000-0000D8030000}"/>
    <cellStyle name="40 % - Akzent2 2 2 4 2 4" xfId="46165" xr:uid="{00000000-0005-0000-0000-0000D8030000}"/>
    <cellStyle name="40 % - Akzent2 2 2 4 3" xfId="9095" xr:uid="{00000000-0005-0000-0000-0000D8030000}"/>
    <cellStyle name="40 % - Akzent2 2 2 4 3 2" xfId="22546" xr:uid="{00000000-0005-0000-0000-0000D8030000}"/>
    <cellStyle name="40 % - Akzent2 2 2 4 3 3" xfId="36030" xr:uid="{00000000-0005-0000-0000-0000D8030000}"/>
    <cellStyle name="40 % - Akzent2 2 2 4 3 4" xfId="49521" xr:uid="{00000000-0005-0000-0000-0000D8030000}"/>
    <cellStyle name="40 % - Akzent2 2 2 4 4" xfId="12451" xr:uid="{00000000-0005-0000-0000-0000D8030000}"/>
    <cellStyle name="40 % - Akzent2 2 2 4 4 2" xfId="25902" xr:uid="{00000000-0005-0000-0000-0000D8030000}"/>
    <cellStyle name="40 % - Akzent2 2 2 4 4 3" xfId="39386" xr:uid="{00000000-0005-0000-0000-0000D8030000}"/>
    <cellStyle name="40 % - Akzent2 2 2 4 4 4" xfId="52877" xr:uid="{00000000-0005-0000-0000-0000D8030000}"/>
    <cellStyle name="40 % - Akzent2 2 2 4 5" xfId="15833" xr:uid="{00000000-0005-0000-0000-0000D8030000}"/>
    <cellStyle name="40 % - Akzent2 2 2 4 6" xfId="29317" xr:uid="{00000000-0005-0000-0000-0000D8030000}"/>
    <cellStyle name="40 % - Akzent2 2 2 4 7" xfId="42808" xr:uid="{00000000-0005-0000-0000-0000D8030000}"/>
    <cellStyle name="40 % - Akzent2 2 2 5" xfId="3483" xr:uid="{00000000-0005-0000-0000-0000D9030000}"/>
    <cellStyle name="40 % - Akzent2 2 2 5 2" xfId="6844" xr:uid="{00000000-0005-0000-0000-0000D9030000}"/>
    <cellStyle name="40 % - Akzent2 2 2 5 2 2" xfId="20295" xr:uid="{00000000-0005-0000-0000-0000D9030000}"/>
    <cellStyle name="40 % - Akzent2 2 2 5 2 3" xfId="33779" xr:uid="{00000000-0005-0000-0000-0000D9030000}"/>
    <cellStyle name="40 % - Akzent2 2 2 5 2 4" xfId="47270" xr:uid="{00000000-0005-0000-0000-0000D9030000}"/>
    <cellStyle name="40 % - Akzent2 2 2 5 3" xfId="10200" xr:uid="{00000000-0005-0000-0000-0000D9030000}"/>
    <cellStyle name="40 % - Akzent2 2 2 5 3 2" xfId="23651" xr:uid="{00000000-0005-0000-0000-0000D9030000}"/>
    <cellStyle name="40 % - Akzent2 2 2 5 3 3" xfId="37135" xr:uid="{00000000-0005-0000-0000-0000D9030000}"/>
    <cellStyle name="40 % - Akzent2 2 2 5 3 4" xfId="50626" xr:uid="{00000000-0005-0000-0000-0000D9030000}"/>
    <cellStyle name="40 % - Akzent2 2 2 5 4" xfId="13556" xr:uid="{00000000-0005-0000-0000-0000D9030000}"/>
    <cellStyle name="40 % - Akzent2 2 2 5 4 2" xfId="27007" xr:uid="{00000000-0005-0000-0000-0000D9030000}"/>
    <cellStyle name="40 % - Akzent2 2 2 5 4 3" xfId="40491" xr:uid="{00000000-0005-0000-0000-0000D9030000}"/>
    <cellStyle name="40 % - Akzent2 2 2 5 4 4" xfId="53982" xr:uid="{00000000-0005-0000-0000-0000D9030000}"/>
    <cellStyle name="40 % - Akzent2 2 2 5 5" xfId="16938" xr:uid="{00000000-0005-0000-0000-0000D9030000}"/>
    <cellStyle name="40 % - Akzent2 2 2 5 6" xfId="30422" xr:uid="{00000000-0005-0000-0000-0000D9030000}"/>
    <cellStyle name="40 % - Akzent2 2 2 5 7" xfId="43913" xr:uid="{00000000-0005-0000-0000-0000D9030000}"/>
    <cellStyle name="40 % - Akzent2 2 2 6" xfId="4063" xr:uid="{00000000-0005-0000-0000-0000DA030000}"/>
    <cellStyle name="40 % - Akzent2 2 2 6 2" xfId="7420" xr:uid="{00000000-0005-0000-0000-0000DA030000}"/>
    <cellStyle name="40 % - Akzent2 2 2 6 2 2" xfId="20871" xr:uid="{00000000-0005-0000-0000-0000DA030000}"/>
    <cellStyle name="40 % - Akzent2 2 2 6 2 3" xfId="34355" xr:uid="{00000000-0005-0000-0000-0000DA030000}"/>
    <cellStyle name="40 % - Akzent2 2 2 6 2 4" xfId="47846" xr:uid="{00000000-0005-0000-0000-0000DA030000}"/>
    <cellStyle name="40 % - Akzent2 2 2 6 3" xfId="10776" xr:uid="{00000000-0005-0000-0000-0000DA030000}"/>
    <cellStyle name="40 % - Akzent2 2 2 6 3 2" xfId="24227" xr:uid="{00000000-0005-0000-0000-0000DA030000}"/>
    <cellStyle name="40 % - Akzent2 2 2 6 3 3" xfId="37711" xr:uid="{00000000-0005-0000-0000-0000DA030000}"/>
    <cellStyle name="40 % - Akzent2 2 2 6 3 4" xfId="51202" xr:uid="{00000000-0005-0000-0000-0000DA030000}"/>
    <cellStyle name="40 % - Akzent2 2 2 6 4" xfId="14132" xr:uid="{00000000-0005-0000-0000-0000DA030000}"/>
    <cellStyle name="40 % - Akzent2 2 2 6 4 2" xfId="27583" xr:uid="{00000000-0005-0000-0000-0000DA030000}"/>
    <cellStyle name="40 % - Akzent2 2 2 6 4 3" xfId="41067" xr:uid="{00000000-0005-0000-0000-0000DA030000}"/>
    <cellStyle name="40 % - Akzent2 2 2 6 4 4" xfId="54558" xr:uid="{00000000-0005-0000-0000-0000DA030000}"/>
    <cellStyle name="40 % - Akzent2 2 2 6 5" xfId="17514" xr:uid="{00000000-0005-0000-0000-0000DA030000}"/>
    <cellStyle name="40 % - Akzent2 2 2 6 6" xfId="30998" xr:uid="{00000000-0005-0000-0000-0000DA030000}"/>
    <cellStyle name="40 % - Akzent2 2 2 6 7" xfId="44489" xr:uid="{00000000-0005-0000-0000-0000DA030000}"/>
    <cellStyle name="40 % - Akzent2 2 2 7" xfId="4613" xr:uid="{00000000-0005-0000-0000-0000CF030000}"/>
    <cellStyle name="40 % - Akzent2 2 2 7 2" xfId="18064" xr:uid="{00000000-0005-0000-0000-0000CF030000}"/>
    <cellStyle name="40 % - Akzent2 2 2 7 3" xfId="31548" xr:uid="{00000000-0005-0000-0000-0000CF030000}"/>
    <cellStyle name="40 % - Akzent2 2 2 7 4" xfId="45039" xr:uid="{00000000-0005-0000-0000-0000CF030000}"/>
    <cellStyle name="40 % - Akzent2 2 2 8" xfId="7969" xr:uid="{00000000-0005-0000-0000-0000CF030000}"/>
    <cellStyle name="40 % - Akzent2 2 2 8 2" xfId="21420" xr:uid="{00000000-0005-0000-0000-0000CF030000}"/>
    <cellStyle name="40 % - Akzent2 2 2 8 3" xfId="34904" xr:uid="{00000000-0005-0000-0000-0000CF030000}"/>
    <cellStyle name="40 % - Akzent2 2 2 8 4" xfId="48395" xr:uid="{00000000-0005-0000-0000-0000CF030000}"/>
    <cellStyle name="40 % - Akzent2 2 2 9" xfId="11325" xr:uid="{00000000-0005-0000-0000-0000CF030000}"/>
    <cellStyle name="40 % - Akzent2 2 2 9 2" xfId="24776" xr:uid="{00000000-0005-0000-0000-0000CF030000}"/>
    <cellStyle name="40 % - Akzent2 2 2 9 3" xfId="38260" xr:uid="{00000000-0005-0000-0000-0000CF030000}"/>
    <cellStyle name="40 % - Akzent2 2 2 9 4" xfId="51751" xr:uid="{00000000-0005-0000-0000-0000CF030000}"/>
    <cellStyle name="40 % - Akzent2 2 3" xfId="1316" xr:uid="{00000000-0005-0000-0000-0000DB030000}"/>
    <cellStyle name="40 % - Akzent2 2 3 10" xfId="14792" xr:uid="{00000000-0005-0000-0000-0000DB030000}"/>
    <cellStyle name="40 % - Akzent2 2 3 11" xfId="28275" xr:uid="{00000000-0005-0000-0000-0000DB030000}"/>
    <cellStyle name="40 % - Akzent2 2 3 12" xfId="41766" xr:uid="{00000000-0005-0000-0000-0000DB030000}"/>
    <cellStyle name="40 % - Akzent2 2 3 2" xfId="1556" xr:uid="{00000000-0005-0000-0000-0000DC030000}"/>
    <cellStyle name="40 % - Akzent2 2 3 2 10" xfId="28525" xr:uid="{00000000-0005-0000-0000-0000DC030000}"/>
    <cellStyle name="40 % - Akzent2 2 3 2 11" xfId="42016" xr:uid="{00000000-0005-0000-0000-0000DC030000}"/>
    <cellStyle name="40 % - Akzent2 2 3 2 2" xfId="2133" xr:uid="{00000000-0005-0000-0000-0000DD030000}"/>
    <cellStyle name="40 % - Akzent2 2 3 2 2 2" xfId="3274" xr:uid="{00000000-0005-0000-0000-0000DE030000}"/>
    <cellStyle name="40 % - Akzent2 2 3 2 2 2 2" xfId="6635" xr:uid="{00000000-0005-0000-0000-0000DE030000}"/>
    <cellStyle name="40 % - Akzent2 2 3 2 2 2 2 2" xfId="20086" xr:uid="{00000000-0005-0000-0000-0000DE030000}"/>
    <cellStyle name="40 % - Akzent2 2 3 2 2 2 2 3" xfId="33570" xr:uid="{00000000-0005-0000-0000-0000DE030000}"/>
    <cellStyle name="40 % - Akzent2 2 3 2 2 2 2 4" xfId="47061" xr:uid="{00000000-0005-0000-0000-0000DE030000}"/>
    <cellStyle name="40 % - Akzent2 2 3 2 2 2 3" xfId="9991" xr:uid="{00000000-0005-0000-0000-0000DE030000}"/>
    <cellStyle name="40 % - Akzent2 2 3 2 2 2 3 2" xfId="23442" xr:uid="{00000000-0005-0000-0000-0000DE030000}"/>
    <cellStyle name="40 % - Akzent2 2 3 2 2 2 3 3" xfId="36926" xr:uid="{00000000-0005-0000-0000-0000DE030000}"/>
    <cellStyle name="40 % - Akzent2 2 3 2 2 2 3 4" xfId="50417" xr:uid="{00000000-0005-0000-0000-0000DE030000}"/>
    <cellStyle name="40 % - Akzent2 2 3 2 2 2 4" xfId="13347" xr:uid="{00000000-0005-0000-0000-0000DE030000}"/>
    <cellStyle name="40 % - Akzent2 2 3 2 2 2 4 2" xfId="26798" xr:uid="{00000000-0005-0000-0000-0000DE030000}"/>
    <cellStyle name="40 % - Akzent2 2 3 2 2 2 4 3" xfId="40282" xr:uid="{00000000-0005-0000-0000-0000DE030000}"/>
    <cellStyle name="40 % - Akzent2 2 3 2 2 2 4 4" xfId="53773" xr:uid="{00000000-0005-0000-0000-0000DE030000}"/>
    <cellStyle name="40 % - Akzent2 2 3 2 2 2 5" xfId="16729" xr:uid="{00000000-0005-0000-0000-0000DE030000}"/>
    <cellStyle name="40 % - Akzent2 2 3 2 2 2 6" xfId="30213" xr:uid="{00000000-0005-0000-0000-0000DE030000}"/>
    <cellStyle name="40 % - Akzent2 2 3 2 2 2 7" xfId="43704" xr:uid="{00000000-0005-0000-0000-0000DE030000}"/>
    <cellStyle name="40 % - Akzent2 2 3 2 2 3" xfId="5508" xr:uid="{00000000-0005-0000-0000-0000DD030000}"/>
    <cellStyle name="40 % - Akzent2 2 3 2 2 3 2" xfId="18959" xr:uid="{00000000-0005-0000-0000-0000DD030000}"/>
    <cellStyle name="40 % - Akzent2 2 3 2 2 3 3" xfId="32443" xr:uid="{00000000-0005-0000-0000-0000DD030000}"/>
    <cellStyle name="40 % - Akzent2 2 3 2 2 3 4" xfId="45934" xr:uid="{00000000-0005-0000-0000-0000DD030000}"/>
    <cellStyle name="40 % - Akzent2 2 3 2 2 4" xfId="8864" xr:uid="{00000000-0005-0000-0000-0000DD030000}"/>
    <cellStyle name="40 % - Akzent2 2 3 2 2 4 2" xfId="22315" xr:uid="{00000000-0005-0000-0000-0000DD030000}"/>
    <cellStyle name="40 % - Akzent2 2 3 2 2 4 3" xfId="35799" xr:uid="{00000000-0005-0000-0000-0000DD030000}"/>
    <cellStyle name="40 % - Akzent2 2 3 2 2 4 4" xfId="49290" xr:uid="{00000000-0005-0000-0000-0000DD030000}"/>
    <cellStyle name="40 % - Akzent2 2 3 2 2 5" xfId="12220" xr:uid="{00000000-0005-0000-0000-0000DD030000}"/>
    <cellStyle name="40 % - Akzent2 2 3 2 2 5 2" xfId="25671" xr:uid="{00000000-0005-0000-0000-0000DD030000}"/>
    <cellStyle name="40 % - Akzent2 2 3 2 2 5 3" xfId="39155" xr:uid="{00000000-0005-0000-0000-0000DD030000}"/>
    <cellStyle name="40 % - Akzent2 2 3 2 2 5 4" xfId="52646" xr:uid="{00000000-0005-0000-0000-0000DD030000}"/>
    <cellStyle name="40 % - Akzent2 2 3 2 2 6" xfId="15602" xr:uid="{00000000-0005-0000-0000-0000DD030000}"/>
    <cellStyle name="40 % - Akzent2 2 3 2 2 7" xfId="29086" xr:uid="{00000000-0005-0000-0000-0000DD030000}"/>
    <cellStyle name="40 % - Akzent2 2 3 2 2 8" xfId="42577" xr:uid="{00000000-0005-0000-0000-0000DD030000}"/>
    <cellStyle name="40 % - Akzent2 2 3 2 3" xfId="2714" xr:uid="{00000000-0005-0000-0000-0000DF030000}"/>
    <cellStyle name="40 % - Akzent2 2 3 2 3 2" xfId="6075" xr:uid="{00000000-0005-0000-0000-0000DF030000}"/>
    <cellStyle name="40 % - Akzent2 2 3 2 3 2 2" xfId="19526" xr:uid="{00000000-0005-0000-0000-0000DF030000}"/>
    <cellStyle name="40 % - Akzent2 2 3 2 3 2 3" xfId="33010" xr:uid="{00000000-0005-0000-0000-0000DF030000}"/>
    <cellStyle name="40 % - Akzent2 2 3 2 3 2 4" xfId="46501" xr:uid="{00000000-0005-0000-0000-0000DF030000}"/>
    <cellStyle name="40 % - Akzent2 2 3 2 3 3" xfId="9431" xr:uid="{00000000-0005-0000-0000-0000DF030000}"/>
    <cellStyle name="40 % - Akzent2 2 3 2 3 3 2" xfId="22882" xr:uid="{00000000-0005-0000-0000-0000DF030000}"/>
    <cellStyle name="40 % - Akzent2 2 3 2 3 3 3" xfId="36366" xr:uid="{00000000-0005-0000-0000-0000DF030000}"/>
    <cellStyle name="40 % - Akzent2 2 3 2 3 3 4" xfId="49857" xr:uid="{00000000-0005-0000-0000-0000DF030000}"/>
    <cellStyle name="40 % - Akzent2 2 3 2 3 4" xfId="12787" xr:uid="{00000000-0005-0000-0000-0000DF030000}"/>
    <cellStyle name="40 % - Akzent2 2 3 2 3 4 2" xfId="26238" xr:uid="{00000000-0005-0000-0000-0000DF030000}"/>
    <cellStyle name="40 % - Akzent2 2 3 2 3 4 3" xfId="39722" xr:uid="{00000000-0005-0000-0000-0000DF030000}"/>
    <cellStyle name="40 % - Akzent2 2 3 2 3 4 4" xfId="53213" xr:uid="{00000000-0005-0000-0000-0000DF030000}"/>
    <cellStyle name="40 % - Akzent2 2 3 2 3 5" xfId="16169" xr:uid="{00000000-0005-0000-0000-0000DF030000}"/>
    <cellStyle name="40 % - Akzent2 2 3 2 3 6" xfId="29653" xr:uid="{00000000-0005-0000-0000-0000DF030000}"/>
    <cellStyle name="40 % - Akzent2 2 3 2 3 7" xfId="43144" xr:uid="{00000000-0005-0000-0000-0000DF030000}"/>
    <cellStyle name="40 % - Akzent2 2 3 2 4" xfId="3819" xr:uid="{00000000-0005-0000-0000-0000E0030000}"/>
    <cellStyle name="40 % - Akzent2 2 3 2 4 2" xfId="7180" xr:uid="{00000000-0005-0000-0000-0000E0030000}"/>
    <cellStyle name="40 % - Akzent2 2 3 2 4 2 2" xfId="20631" xr:uid="{00000000-0005-0000-0000-0000E0030000}"/>
    <cellStyle name="40 % - Akzent2 2 3 2 4 2 3" xfId="34115" xr:uid="{00000000-0005-0000-0000-0000E0030000}"/>
    <cellStyle name="40 % - Akzent2 2 3 2 4 2 4" xfId="47606" xr:uid="{00000000-0005-0000-0000-0000E0030000}"/>
    <cellStyle name="40 % - Akzent2 2 3 2 4 3" xfId="10536" xr:uid="{00000000-0005-0000-0000-0000E0030000}"/>
    <cellStyle name="40 % - Akzent2 2 3 2 4 3 2" xfId="23987" xr:uid="{00000000-0005-0000-0000-0000E0030000}"/>
    <cellStyle name="40 % - Akzent2 2 3 2 4 3 3" xfId="37471" xr:uid="{00000000-0005-0000-0000-0000E0030000}"/>
    <cellStyle name="40 % - Akzent2 2 3 2 4 3 4" xfId="50962" xr:uid="{00000000-0005-0000-0000-0000E0030000}"/>
    <cellStyle name="40 % - Akzent2 2 3 2 4 4" xfId="13892" xr:uid="{00000000-0005-0000-0000-0000E0030000}"/>
    <cellStyle name="40 % - Akzent2 2 3 2 4 4 2" xfId="27343" xr:uid="{00000000-0005-0000-0000-0000E0030000}"/>
    <cellStyle name="40 % - Akzent2 2 3 2 4 4 3" xfId="40827" xr:uid="{00000000-0005-0000-0000-0000E0030000}"/>
    <cellStyle name="40 % - Akzent2 2 3 2 4 4 4" xfId="54318" xr:uid="{00000000-0005-0000-0000-0000E0030000}"/>
    <cellStyle name="40 % - Akzent2 2 3 2 4 5" xfId="17274" xr:uid="{00000000-0005-0000-0000-0000E0030000}"/>
    <cellStyle name="40 % - Akzent2 2 3 2 4 6" xfId="30758" xr:uid="{00000000-0005-0000-0000-0000E0030000}"/>
    <cellStyle name="40 % - Akzent2 2 3 2 4 7" xfId="44249" xr:uid="{00000000-0005-0000-0000-0000E0030000}"/>
    <cellStyle name="40 % - Akzent2 2 3 2 5" xfId="4399" xr:uid="{00000000-0005-0000-0000-0000E1030000}"/>
    <cellStyle name="40 % - Akzent2 2 3 2 5 2" xfId="7756" xr:uid="{00000000-0005-0000-0000-0000E1030000}"/>
    <cellStyle name="40 % - Akzent2 2 3 2 5 2 2" xfId="21207" xr:uid="{00000000-0005-0000-0000-0000E1030000}"/>
    <cellStyle name="40 % - Akzent2 2 3 2 5 2 3" xfId="34691" xr:uid="{00000000-0005-0000-0000-0000E1030000}"/>
    <cellStyle name="40 % - Akzent2 2 3 2 5 2 4" xfId="48182" xr:uid="{00000000-0005-0000-0000-0000E1030000}"/>
    <cellStyle name="40 % - Akzent2 2 3 2 5 3" xfId="11112" xr:uid="{00000000-0005-0000-0000-0000E1030000}"/>
    <cellStyle name="40 % - Akzent2 2 3 2 5 3 2" xfId="24563" xr:uid="{00000000-0005-0000-0000-0000E1030000}"/>
    <cellStyle name="40 % - Akzent2 2 3 2 5 3 3" xfId="38047" xr:uid="{00000000-0005-0000-0000-0000E1030000}"/>
    <cellStyle name="40 % - Akzent2 2 3 2 5 3 4" xfId="51538" xr:uid="{00000000-0005-0000-0000-0000E1030000}"/>
    <cellStyle name="40 % - Akzent2 2 3 2 5 4" xfId="14468" xr:uid="{00000000-0005-0000-0000-0000E1030000}"/>
    <cellStyle name="40 % - Akzent2 2 3 2 5 4 2" xfId="27919" xr:uid="{00000000-0005-0000-0000-0000E1030000}"/>
    <cellStyle name="40 % - Akzent2 2 3 2 5 4 3" xfId="41403" xr:uid="{00000000-0005-0000-0000-0000E1030000}"/>
    <cellStyle name="40 % - Akzent2 2 3 2 5 4 4" xfId="54894" xr:uid="{00000000-0005-0000-0000-0000E1030000}"/>
    <cellStyle name="40 % - Akzent2 2 3 2 5 5" xfId="17850" xr:uid="{00000000-0005-0000-0000-0000E1030000}"/>
    <cellStyle name="40 % - Akzent2 2 3 2 5 6" xfId="31334" xr:uid="{00000000-0005-0000-0000-0000E1030000}"/>
    <cellStyle name="40 % - Akzent2 2 3 2 5 7" xfId="44825" xr:uid="{00000000-0005-0000-0000-0000E1030000}"/>
    <cellStyle name="40 % - Akzent2 2 3 2 6" xfId="4949" xr:uid="{00000000-0005-0000-0000-0000DC030000}"/>
    <cellStyle name="40 % - Akzent2 2 3 2 6 2" xfId="18400" xr:uid="{00000000-0005-0000-0000-0000DC030000}"/>
    <cellStyle name="40 % - Akzent2 2 3 2 6 3" xfId="31884" xr:uid="{00000000-0005-0000-0000-0000DC030000}"/>
    <cellStyle name="40 % - Akzent2 2 3 2 6 4" xfId="45375" xr:uid="{00000000-0005-0000-0000-0000DC030000}"/>
    <cellStyle name="40 % - Akzent2 2 3 2 7" xfId="8305" xr:uid="{00000000-0005-0000-0000-0000DC030000}"/>
    <cellStyle name="40 % - Akzent2 2 3 2 7 2" xfId="21756" xr:uid="{00000000-0005-0000-0000-0000DC030000}"/>
    <cellStyle name="40 % - Akzent2 2 3 2 7 3" xfId="35240" xr:uid="{00000000-0005-0000-0000-0000DC030000}"/>
    <cellStyle name="40 % - Akzent2 2 3 2 7 4" xfId="48731" xr:uid="{00000000-0005-0000-0000-0000DC030000}"/>
    <cellStyle name="40 % - Akzent2 2 3 2 8" xfId="11661" xr:uid="{00000000-0005-0000-0000-0000DC030000}"/>
    <cellStyle name="40 % - Akzent2 2 3 2 8 2" xfId="25112" xr:uid="{00000000-0005-0000-0000-0000DC030000}"/>
    <cellStyle name="40 % - Akzent2 2 3 2 8 3" xfId="38596" xr:uid="{00000000-0005-0000-0000-0000DC030000}"/>
    <cellStyle name="40 % - Akzent2 2 3 2 8 4" xfId="52087" xr:uid="{00000000-0005-0000-0000-0000DC030000}"/>
    <cellStyle name="40 % - Akzent2 2 3 2 9" xfId="15042" xr:uid="{00000000-0005-0000-0000-0000DC030000}"/>
    <cellStyle name="40 % - Akzent2 2 3 3" xfId="1884" xr:uid="{00000000-0005-0000-0000-0000E2030000}"/>
    <cellStyle name="40 % - Akzent2 2 3 3 2" xfId="3024" xr:uid="{00000000-0005-0000-0000-0000E3030000}"/>
    <cellStyle name="40 % - Akzent2 2 3 3 2 2" xfId="6385" xr:uid="{00000000-0005-0000-0000-0000E3030000}"/>
    <cellStyle name="40 % - Akzent2 2 3 3 2 2 2" xfId="19836" xr:uid="{00000000-0005-0000-0000-0000E3030000}"/>
    <cellStyle name="40 % - Akzent2 2 3 3 2 2 3" xfId="33320" xr:uid="{00000000-0005-0000-0000-0000E3030000}"/>
    <cellStyle name="40 % - Akzent2 2 3 3 2 2 4" xfId="46811" xr:uid="{00000000-0005-0000-0000-0000E3030000}"/>
    <cellStyle name="40 % - Akzent2 2 3 3 2 3" xfId="9741" xr:uid="{00000000-0005-0000-0000-0000E3030000}"/>
    <cellStyle name="40 % - Akzent2 2 3 3 2 3 2" xfId="23192" xr:uid="{00000000-0005-0000-0000-0000E3030000}"/>
    <cellStyle name="40 % - Akzent2 2 3 3 2 3 3" xfId="36676" xr:uid="{00000000-0005-0000-0000-0000E3030000}"/>
    <cellStyle name="40 % - Akzent2 2 3 3 2 3 4" xfId="50167" xr:uid="{00000000-0005-0000-0000-0000E3030000}"/>
    <cellStyle name="40 % - Akzent2 2 3 3 2 4" xfId="13097" xr:uid="{00000000-0005-0000-0000-0000E3030000}"/>
    <cellStyle name="40 % - Akzent2 2 3 3 2 4 2" xfId="26548" xr:uid="{00000000-0005-0000-0000-0000E3030000}"/>
    <cellStyle name="40 % - Akzent2 2 3 3 2 4 3" xfId="40032" xr:uid="{00000000-0005-0000-0000-0000E3030000}"/>
    <cellStyle name="40 % - Akzent2 2 3 3 2 4 4" xfId="53523" xr:uid="{00000000-0005-0000-0000-0000E3030000}"/>
    <cellStyle name="40 % - Akzent2 2 3 3 2 5" xfId="16479" xr:uid="{00000000-0005-0000-0000-0000E3030000}"/>
    <cellStyle name="40 % - Akzent2 2 3 3 2 6" xfId="29963" xr:uid="{00000000-0005-0000-0000-0000E3030000}"/>
    <cellStyle name="40 % - Akzent2 2 3 3 2 7" xfId="43454" xr:uid="{00000000-0005-0000-0000-0000E3030000}"/>
    <cellStyle name="40 % - Akzent2 2 3 3 3" xfId="5258" xr:uid="{00000000-0005-0000-0000-0000E2030000}"/>
    <cellStyle name="40 % - Akzent2 2 3 3 3 2" xfId="18709" xr:uid="{00000000-0005-0000-0000-0000E2030000}"/>
    <cellStyle name="40 % - Akzent2 2 3 3 3 3" xfId="32193" xr:uid="{00000000-0005-0000-0000-0000E2030000}"/>
    <cellStyle name="40 % - Akzent2 2 3 3 3 4" xfId="45684" xr:uid="{00000000-0005-0000-0000-0000E2030000}"/>
    <cellStyle name="40 % - Akzent2 2 3 3 4" xfId="8614" xr:uid="{00000000-0005-0000-0000-0000E2030000}"/>
    <cellStyle name="40 % - Akzent2 2 3 3 4 2" xfId="22065" xr:uid="{00000000-0005-0000-0000-0000E2030000}"/>
    <cellStyle name="40 % - Akzent2 2 3 3 4 3" xfId="35549" xr:uid="{00000000-0005-0000-0000-0000E2030000}"/>
    <cellStyle name="40 % - Akzent2 2 3 3 4 4" xfId="49040" xr:uid="{00000000-0005-0000-0000-0000E2030000}"/>
    <cellStyle name="40 % - Akzent2 2 3 3 5" xfId="11970" xr:uid="{00000000-0005-0000-0000-0000E2030000}"/>
    <cellStyle name="40 % - Akzent2 2 3 3 5 2" xfId="25421" xr:uid="{00000000-0005-0000-0000-0000E2030000}"/>
    <cellStyle name="40 % - Akzent2 2 3 3 5 3" xfId="38905" xr:uid="{00000000-0005-0000-0000-0000E2030000}"/>
    <cellStyle name="40 % - Akzent2 2 3 3 5 4" xfId="52396" xr:uid="{00000000-0005-0000-0000-0000E2030000}"/>
    <cellStyle name="40 % - Akzent2 2 3 3 6" xfId="15352" xr:uid="{00000000-0005-0000-0000-0000E2030000}"/>
    <cellStyle name="40 % - Akzent2 2 3 3 7" xfId="28836" xr:uid="{00000000-0005-0000-0000-0000E2030000}"/>
    <cellStyle name="40 % - Akzent2 2 3 3 8" xfId="42327" xr:uid="{00000000-0005-0000-0000-0000E2030000}"/>
    <cellStyle name="40 % - Akzent2 2 3 4" xfId="2463" xr:uid="{00000000-0005-0000-0000-0000E4030000}"/>
    <cellStyle name="40 % - Akzent2 2 3 4 2" xfId="5825" xr:uid="{00000000-0005-0000-0000-0000E4030000}"/>
    <cellStyle name="40 % - Akzent2 2 3 4 2 2" xfId="19276" xr:uid="{00000000-0005-0000-0000-0000E4030000}"/>
    <cellStyle name="40 % - Akzent2 2 3 4 2 3" xfId="32760" xr:uid="{00000000-0005-0000-0000-0000E4030000}"/>
    <cellStyle name="40 % - Akzent2 2 3 4 2 4" xfId="46251" xr:uid="{00000000-0005-0000-0000-0000E4030000}"/>
    <cellStyle name="40 % - Akzent2 2 3 4 3" xfId="9181" xr:uid="{00000000-0005-0000-0000-0000E4030000}"/>
    <cellStyle name="40 % - Akzent2 2 3 4 3 2" xfId="22632" xr:uid="{00000000-0005-0000-0000-0000E4030000}"/>
    <cellStyle name="40 % - Akzent2 2 3 4 3 3" xfId="36116" xr:uid="{00000000-0005-0000-0000-0000E4030000}"/>
    <cellStyle name="40 % - Akzent2 2 3 4 3 4" xfId="49607" xr:uid="{00000000-0005-0000-0000-0000E4030000}"/>
    <cellStyle name="40 % - Akzent2 2 3 4 4" xfId="12537" xr:uid="{00000000-0005-0000-0000-0000E4030000}"/>
    <cellStyle name="40 % - Akzent2 2 3 4 4 2" xfId="25988" xr:uid="{00000000-0005-0000-0000-0000E4030000}"/>
    <cellStyle name="40 % - Akzent2 2 3 4 4 3" xfId="39472" xr:uid="{00000000-0005-0000-0000-0000E4030000}"/>
    <cellStyle name="40 % - Akzent2 2 3 4 4 4" xfId="52963" xr:uid="{00000000-0005-0000-0000-0000E4030000}"/>
    <cellStyle name="40 % - Akzent2 2 3 4 5" xfId="15919" xr:uid="{00000000-0005-0000-0000-0000E4030000}"/>
    <cellStyle name="40 % - Akzent2 2 3 4 6" xfId="29403" xr:uid="{00000000-0005-0000-0000-0000E4030000}"/>
    <cellStyle name="40 % - Akzent2 2 3 4 7" xfId="42894" xr:uid="{00000000-0005-0000-0000-0000E4030000}"/>
    <cellStyle name="40 % - Akzent2 2 3 5" xfId="3569" xr:uid="{00000000-0005-0000-0000-0000E5030000}"/>
    <cellStyle name="40 % - Akzent2 2 3 5 2" xfId="6930" xr:uid="{00000000-0005-0000-0000-0000E5030000}"/>
    <cellStyle name="40 % - Akzent2 2 3 5 2 2" xfId="20381" xr:uid="{00000000-0005-0000-0000-0000E5030000}"/>
    <cellStyle name="40 % - Akzent2 2 3 5 2 3" xfId="33865" xr:uid="{00000000-0005-0000-0000-0000E5030000}"/>
    <cellStyle name="40 % - Akzent2 2 3 5 2 4" xfId="47356" xr:uid="{00000000-0005-0000-0000-0000E5030000}"/>
    <cellStyle name="40 % - Akzent2 2 3 5 3" xfId="10286" xr:uid="{00000000-0005-0000-0000-0000E5030000}"/>
    <cellStyle name="40 % - Akzent2 2 3 5 3 2" xfId="23737" xr:uid="{00000000-0005-0000-0000-0000E5030000}"/>
    <cellStyle name="40 % - Akzent2 2 3 5 3 3" xfId="37221" xr:uid="{00000000-0005-0000-0000-0000E5030000}"/>
    <cellStyle name="40 % - Akzent2 2 3 5 3 4" xfId="50712" xr:uid="{00000000-0005-0000-0000-0000E5030000}"/>
    <cellStyle name="40 % - Akzent2 2 3 5 4" xfId="13642" xr:uid="{00000000-0005-0000-0000-0000E5030000}"/>
    <cellStyle name="40 % - Akzent2 2 3 5 4 2" xfId="27093" xr:uid="{00000000-0005-0000-0000-0000E5030000}"/>
    <cellStyle name="40 % - Akzent2 2 3 5 4 3" xfId="40577" xr:uid="{00000000-0005-0000-0000-0000E5030000}"/>
    <cellStyle name="40 % - Akzent2 2 3 5 4 4" xfId="54068" xr:uid="{00000000-0005-0000-0000-0000E5030000}"/>
    <cellStyle name="40 % - Akzent2 2 3 5 5" xfId="17024" xr:uid="{00000000-0005-0000-0000-0000E5030000}"/>
    <cellStyle name="40 % - Akzent2 2 3 5 6" xfId="30508" xr:uid="{00000000-0005-0000-0000-0000E5030000}"/>
    <cellStyle name="40 % - Akzent2 2 3 5 7" xfId="43999" xr:uid="{00000000-0005-0000-0000-0000E5030000}"/>
    <cellStyle name="40 % - Akzent2 2 3 6" xfId="4149" xr:uid="{00000000-0005-0000-0000-0000E6030000}"/>
    <cellStyle name="40 % - Akzent2 2 3 6 2" xfId="7506" xr:uid="{00000000-0005-0000-0000-0000E6030000}"/>
    <cellStyle name="40 % - Akzent2 2 3 6 2 2" xfId="20957" xr:uid="{00000000-0005-0000-0000-0000E6030000}"/>
    <cellStyle name="40 % - Akzent2 2 3 6 2 3" xfId="34441" xr:uid="{00000000-0005-0000-0000-0000E6030000}"/>
    <cellStyle name="40 % - Akzent2 2 3 6 2 4" xfId="47932" xr:uid="{00000000-0005-0000-0000-0000E6030000}"/>
    <cellStyle name="40 % - Akzent2 2 3 6 3" xfId="10862" xr:uid="{00000000-0005-0000-0000-0000E6030000}"/>
    <cellStyle name="40 % - Akzent2 2 3 6 3 2" xfId="24313" xr:uid="{00000000-0005-0000-0000-0000E6030000}"/>
    <cellStyle name="40 % - Akzent2 2 3 6 3 3" xfId="37797" xr:uid="{00000000-0005-0000-0000-0000E6030000}"/>
    <cellStyle name="40 % - Akzent2 2 3 6 3 4" xfId="51288" xr:uid="{00000000-0005-0000-0000-0000E6030000}"/>
    <cellStyle name="40 % - Akzent2 2 3 6 4" xfId="14218" xr:uid="{00000000-0005-0000-0000-0000E6030000}"/>
    <cellStyle name="40 % - Akzent2 2 3 6 4 2" xfId="27669" xr:uid="{00000000-0005-0000-0000-0000E6030000}"/>
    <cellStyle name="40 % - Akzent2 2 3 6 4 3" xfId="41153" xr:uid="{00000000-0005-0000-0000-0000E6030000}"/>
    <cellStyle name="40 % - Akzent2 2 3 6 4 4" xfId="54644" xr:uid="{00000000-0005-0000-0000-0000E6030000}"/>
    <cellStyle name="40 % - Akzent2 2 3 6 5" xfId="17600" xr:uid="{00000000-0005-0000-0000-0000E6030000}"/>
    <cellStyle name="40 % - Akzent2 2 3 6 6" xfId="31084" xr:uid="{00000000-0005-0000-0000-0000E6030000}"/>
    <cellStyle name="40 % - Akzent2 2 3 6 7" xfId="44575" xr:uid="{00000000-0005-0000-0000-0000E6030000}"/>
    <cellStyle name="40 % - Akzent2 2 3 7" xfId="4699" xr:uid="{00000000-0005-0000-0000-0000DB030000}"/>
    <cellStyle name="40 % - Akzent2 2 3 7 2" xfId="18150" xr:uid="{00000000-0005-0000-0000-0000DB030000}"/>
    <cellStyle name="40 % - Akzent2 2 3 7 3" xfId="31634" xr:uid="{00000000-0005-0000-0000-0000DB030000}"/>
    <cellStyle name="40 % - Akzent2 2 3 7 4" xfId="45125" xr:uid="{00000000-0005-0000-0000-0000DB030000}"/>
    <cellStyle name="40 % - Akzent2 2 3 8" xfId="8055" xr:uid="{00000000-0005-0000-0000-0000DB030000}"/>
    <cellStyle name="40 % - Akzent2 2 3 8 2" xfId="21506" xr:uid="{00000000-0005-0000-0000-0000DB030000}"/>
    <cellStyle name="40 % - Akzent2 2 3 8 3" xfId="34990" xr:uid="{00000000-0005-0000-0000-0000DB030000}"/>
    <cellStyle name="40 % - Akzent2 2 3 8 4" xfId="48481" xr:uid="{00000000-0005-0000-0000-0000DB030000}"/>
    <cellStyle name="40 % - Akzent2 2 3 9" xfId="11411" xr:uid="{00000000-0005-0000-0000-0000DB030000}"/>
    <cellStyle name="40 % - Akzent2 2 3 9 2" xfId="24862" xr:uid="{00000000-0005-0000-0000-0000DB030000}"/>
    <cellStyle name="40 % - Akzent2 2 3 9 3" xfId="38346" xr:uid="{00000000-0005-0000-0000-0000DB030000}"/>
    <cellStyle name="40 % - Akzent2 2 3 9 4" xfId="51837" xr:uid="{00000000-0005-0000-0000-0000DB030000}"/>
    <cellStyle name="40 % - Akzent2 2 4" xfId="1374" xr:uid="{00000000-0005-0000-0000-0000E7030000}"/>
    <cellStyle name="40 % - Akzent2 2 4 10" xfId="28338" xr:uid="{00000000-0005-0000-0000-0000E7030000}"/>
    <cellStyle name="40 % - Akzent2 2 4 11" xfId="41829" xr:uid="{00000000-0005-0000-0000-0000E7030000}"/>
    <cellStyle name="40 % - Akzent2 2 4 2" xfId="1947" xr:uid="{00000000-0005-0000-0000-0000E8030000}"/>
    <cellStyle name="40 % - Akzent2 2 4 2 2" xfId="3087" xr:uid="{00000000-0005-0000-0000-0000E9030000}"/>
    <cellStyle name="40 % - Akzent2 2 4 2 2 2" xfId="6448" xr:uid="{00000000-0005-0000-0000-0000E9030000}"/>
    <cellStyle name="40 % - Akzent2 2 4 2 2 2 2" xfId="19899" xr:uid="{00000000-0005-0000-0000-0000E9030000}"/>
    <cellStyle name="40 % - Akzent2 2 4 2 2 2 3" xfId="33383" xr:uid="{00000000-0005-0000-0000-0000E9030000}"/>
    <cellStyle name="40 % - Akzent2 2 4 2 2 2 4" xfId="46874" xr:uid="{00000000-0005-0000-0000-0000E9030000}"/>
    <cellStyle name="40 % - Akzent2 2 4 2 2 3" xfId="9804" xr:uid="{00000000-0005-0000-0000-0000E9030000}"/>
    <cellStyle name="40 % - Akzent2 2 4 2 2 3 2" xfId="23255" xr:uid="{00000000-0005-0000-0000-0000E9030000}"/>
    <cellStyle name="40 % - Akzent2 2 4 2 2 3 3" xfId="36739" xr:uid="{00000000-0005-0000-0000-0000E9030000}"/>
    <cellStyle name="40 % - Akzent2 2 4 2 2 3 4" xfId="50230" xr:uid="{00000000-0005-0000-0000-0000E9030000}"/>
    <cellStyle name="40 % - Akzent2 2 4 2 2 4" xfId="13160" xr:uid="{00000000-0005-0000-0000-0000E9030000}"/>
    <cellStyle name="40 % - Akzent2 2 4 2 2 4 2" xfId="26611" xr:uid="{00000000-0005-0000-0000-0000E9030000}"/>
    <cellStyle name="40 % - Akzent2 2 4 2 2 4 3" xfId="40095" xr:uid="{00000000-0005-0000-0000-0000E9030000}"/>
    <cellStyle name="40 % - Akzent2 2 4 2 2 4 4" xfId="53586" xr:uid="{00000000-0005-0000-0000-0000E9030000}"/>
    <cellStyle name="40 % - Akzent2 2 4 2 2 5" xfId="16542" xr:uid="{00000000-0005-0000-0000-0000E9030000}"/>
    <cellStyle name="40 % - Akzent2 2 4 2 2 6" xfId="30026" xr:uid="{00000000-0005-0000-0000-0000E9030000}"/>
    <cellStyle name="40 % - Akzent2 2 4 2 2 7" xfId="43517" xr:uid="{00000000-0005-0000-0000-0000E9030000}"/>
    <cellStyle name="40 % - Akzent2 2 4 2 3" xfId="5321" xr:uid="{00000000-0005-0000-0000-0000E8030000}"/>
    <cellStyle name="40 % - Akzent2 2 4 2 3 2" xfId="18772" xr:uid="{00000000-0005-0000-0000-0000E8030000}"/>
    <cellStyle name="40 % - Akzent2 2 4 2 3 3" xfId="32256" xr:uid="{00000000-0005-0000-0000-0000E8030000}"/>
    <cellStyle name="40 % - Akzent2 2 4 2 3 4" xfId="45747" xr:uid="{00000000-0005-0000-0000-0000E8030000}"/>
    <cellStyle name="40 % - Akzent2 2 4 2 4" xfId="8677" xr:uid="{00000000-0005-0000-0000-0000E8030000}"/>
    <cellStyle name="40 % - Akzent2 2 4 2 4 2" xfId="22128" xr:uid="{00000000-0005-0000-0000-0000E8030000}"/>
    <cellStyle name="40 % - Akzent2 2 4 2 4 3" xfId="35612" xr:uid="{00000000-0005-0000-0000-0000E8030000}"/>
    <cellStyle name="40 % - Akzent2 2 4 2 4 4" xfId="49103" xr:uid="{00000000-0005-0000-0000-0000E8030000}"/>
    <cellStyle name="40 % - Akzent2 2 4 2 5" xfId="12033" xr:uid="{00000000-0005-0000-0000-0000E8030000}"/>
    <cellStyle name="40 % - Akzent2 2 4 2 5 2" xfId="25484" xr:uid="{00000000-0005-0000-0000-0000E8030000}"/>
    <cellStyle name="40 % - Akzent2 2 4 2 5 3" xfId="38968" xr:uid="{00000000-0005-0000-0000-0000E8030000}"/>
    <cellStyle name="40 % - Akzent2 2 4 2 5 4" xfId="52459" xr:uid="{00000000-0005-0000-0000-0000E8030000}"/>
    <cellStyle name="40 % - Akzent2 2 4 2 6" xfId="15415" xr:uid="{00000000-0005-0000-0000-0000E8030000}"/>
    <cellStyle name="40 % - Akzent2 2 4 2 7" xfId="28899" xr:uid="{00000000-0005-0000-0000-0000E8030000}"/>
    <cellStyle name="40 % - Akzent2 2 4 2 8" xfId="42390" xr:uid="{00000000-0005-0000-0000-0000E8030000}"/>
    <cellStyle name="40 % - Akzent2 2 4 3" xfId="2527" xr:uid="{00000000-0005-0000-0000-0000EA030000}"/>
    <cellStyle name="40 % - Akzent2 2 4 3 2" xfId="5888" xr:uid="{00000000-0005-0000-0000-0000EA030000}"/>
    <cellStyle name="40 % - Akzent2 2 4 3 2 2" xfId="19339" xr:uid="{00000000-0005-0000-0000-0000EA030000}"/>
    <cellStyle name="40 % - Akzent2 2 4 3 2 3" xfId="32823" xr:uid="{00000000-0005-0000-0000-0000EA030000}"/>
    <cellStyle name="40 % - Akzent2 2 4 3 2 4" xfId="46314" xr:uid="{00000000-0005-0000-0000-0000EA030000}"/>
    <cellStyle name="40 % - Akzent2 2 4 3 3" xfId="9244" xr:uid="{00000000-0005-0000-0000-0000EA030000}"/>
    <cellStyle name="40 % - Akzent2 2 4 3 3 2" xfId="22695" xr:uid="{00000000-0005-0000-0000-0000EA030000}"/>
    <cellStyle name="40 % - Akzent2 2 4 3 3 3" xfId="36179" xr:uid="{00000000-0005-0000-0000-0000EA030000}"/>
    <cellStyle name="40 % - Akzent2 2 4 3 3 4" xfId="49670" xr:uid="{00000000-0005-0000-0000-0000EA030000}"/>
    <cellStyle name="40 % - Akzent2 2 4 3 4" xfId="12600" xr:uid="{00000000-0005-0000-0000-0000EA030000}"/>
    <cellStyle name="40 % - Akzent2 2 4 3 4 2" xfId="26051" xr:uid="{00000000-0005-0000-0000-0000EA030000}"/>
    <cellStyle name="40 % - Akzent2 2 4 3 4 3" xfId="39535" xr:uid="{00000000-0005-0000-0000-0000EA030000}"/>
    <cellStyle name="40 % - Akzent2 2 4 3 4 4" xfId="53026" xr:uid="{00000000-0005-0000-0000-0000EA030000}"/>
    <cellStyle name="40 % - Akzent2 2 4 3 5" xfId="15982" xr:uid="{00000000-0005-0000-0000-0000EA030000}"/>
    <cellStyle name="40 % - Akzent2 2 4 3 6" xfId="29466" xr:uid="{00000000-0005-0000-0000-0000EA030000}"/>
    <cellStyle name="40 % - Akzent2 2 4 3 7" xfId="42957" xr:uid="{00000000-0005-0000-0000-0000EA030000}"/>
    <cellStyle name="40 % - Akzent2 2 4 4" xfId="3632" xr:uid="{00000000-0005-0000-0000-0000EB030000}"/>
    <cellStyle name="40 % - Akzent2 2 4 4 2" xfId="6993" xr:uid="{00000000-0005-0000-0000-0000EB030000}"/>
    <cellStyle name="40 % - Akzent2 2 4 4 2 2" xfId="20444" xr:uid="{00000000-0005-0000-0000-0000EB030000}"/>
    <cellStyle name="40 % - Akzent2 2 4 4 2 3" xfId="33928" xr:uid="{00000000-0005-0000-0000-0000EB030000}"/>
    <cellStyle name="40 % - Akzent2 2 4 4 2 4" xfId="47419" xr:uid="{00000000-0005-0000-0000-0000EB030000}"/>
    <cellStyle name="40 % - Akzent2 2 4 4 3" xfId="10349" xr:uid="{00000000-0005-0000-0000-0000EB030000}"/>
    <cellStyle name="40 % - Akzent2 2 4 4 3 2" xfId="23800" xr:uid="{00000000-0005-0000-0000-0000EB030000}"/>
    <cellStyle name="40 % - Akzent2 2 4 4 3 3" xfId="37284" xr:uid="{00000000-0005-0000-0000-0000EB030000}"/>
    <cellStyle name="40 % - Akzent2 2 4 4 3 4" xfId="50775" xr:uid="{00000000-0005-0000-0000-0000EB030000}"/>
    <cellStyle name="40 % - Akzent2 2 4 4 4" xfId="13705" xr:uid="{00000000-0005-0000-0000-0000EB030000}"/>
    <cellStyle name="40 % - Akzent2 2 4 4 4 2" xfId="27156" xr:uid="{00000000-0005-0000-0000-0000EB030000}"/>
    <cellStyle name="40 % - Akzent2 2 4 4 4 3" xfId="40640" xr:uid="{00000000-0005-0000-0000-0000EB030000}"/>
    <cellStyle name="40 % - Akzent2 2 4 4 4 4" xfId="54131" xr:uid="{00000000-0005-0000-0000-0000EB030000}"/>
    <cellStyle name="40 % - Akzent2 2 4 4 5" xfId="17087" xr:uid="{00000000-0005-0000-0000-0000EB030000}"/>
    <cellStyle name="40 % - Akzent2 2 4 4 6" xfId="30571" xr:uid="{00000000-0005-0000-0000-0000EB030000}"/>
    <cellStyle name="40 % - Akzent2 2 4 4 7" xfId="44062" xr:uid="{00000000-0005-0000-0000-0000EB030000}"/>
    <cellStyle name="40 % - Akzent2 2 4 5" xfId="4212" xr:uid="{00000000-0005-0000-0000-0000EC030000}"/>
    <cellStyle name="40 % - Akzent2 2 4 5 2" xfId="7569" xr:uid="{00000000-0005-0000-0000-0000EC030000}"/>
    <cellStyle name="40 % - Akzent2 2 4 5 2 2" xfId="21020" xr:uid="{00000000-0005-0000-0000-0000EC030000}"/>
    <cellStyle name="40 % - Akzent2 2 4 5 2 3" xfId="34504" xr:uid="{00000000-0005-0000-0000-0000EC030000}"/>
    <cellStyle name="40 % - Akzent2 2 4 5 2 4" xfId="47995" xr:uid="{00000000-0005-0000-0000-0000EC030000}"/>
    <cellStyle name="40 % - Akzent2 2 4 5 3" xfId="10925" xr:uid="{00000000-0005-0000-0000-0000EC030000}"/>
    <cellStyle name="40 % - Akzent2 2 4 5 3 2" xfId="24376" xr:uid="{00000000-0005-0000-0000-0000EC030000}"/>
    <cellStyle name="40 % - Akzent2 2 4 5 3 3" xfId="37860" xr:uid="{00000000-0005-0000-0000-0000EC030000}"/>
    <cellStyle name="40 % - Akzent2 2 4 5 3 4" xfId="51351" xr:uid="{00000000-0005-0000-0000-0000EC030000}"/>
    <cellStyle name="40 % - Akzent2 2 4 5 4" xfId="14281" xr:uid="{00000000-0005-0000-0000-0000EC030000}"/>
    <cellStyle name="40 % - Akzent2 2 4 5 4 2" xfId="27732" xr:uid="{00000000-0005-0000-0000-0000EC030000}"/>
    <cellStyle name="40 % - Akzent2 2 4 5 4 3" xfId="41216" xr:uid="{00000000-0005-0000-0000-0000EC030000}"/>
    <cellStyle name="40 % - Akzent2 2 4 5 4 4" xfId="54707" xr:uid="{00000000-0005-0000-0000-0000EC030000}"/>
    <cellStyle name="40 % - Akzent2 2 4 5 5" xfId="17663" xr:uid="{00000000-0005-0000-0000-0000EC030000}"/>
    <cellStyle name="40 % - Akzent2 2 4 5 6" xfId="31147" xr:uid="{00000000-0005-0000-0000-0000EC030000}"/>
    <cellStyle name="40 % - Akzent2 2 4 5 7" xfId="44638" xr:uid="{00000000-0005-0000-0000-0000EC030000}"/>
    <cellStyle name="40 % - Akzent2 2 4 6" xfId="4762" xr:uid="{00000000-0005-0000-0000-0000E7030000}"/>
    <cellStyle name="40 % - Akzent2 2 4 6 2" xfId="18213" xr:uid="{00000000-0005-0000-0000-0000E7030000}"/>
    <cellStyle name="40 % - Akzent2 2 4 6 3" xfId="31697" xr:uid="{00000000-0005-0000-0000-0000E7030000}"/>
    <cellStyle name="40 % - Akzent2 2 4 6 4" xfId="45188" xr:uid="{00000000-0005-0000-0000-0000E7030000}"/>
    <cellStyle name="40 % - Akzent2 2 4 7" xfId="8118" xr:uid="{00000000-0005-0000-0000-0000E7030000}"/>
    <cellStyle name="40 % - Akzent2 2 4 7 2" xfId="21569" xr:uid="{00000000-0005-0000-0000-0000E7030000}"/>
    <cellStyle name="40 % - Akzent2 2 4 7 3" xfId="35053" xr:uid="{00000000-0005-0000-0000-0000E7030000}"/>
    <cellStyle name="40 % - Akzent2 2 4 7 4" xfId="48544" xr:uid="{00000000-0005-0000-0000-0000E7030000}"/>
    <cellStyle name="40 % - Akzent2 2 4 8" xfId="11474" xr:uid="{00000000-0005-0000-0000-0000E7030000}"/>
    <cellStyle name="40 % - Akzent2 2 4 8 2" xfId="24925" xr:uid="{00000000-0005-0000-0000-0000E7030000}"/>
    <cellStyle name="40 % - Akzent2 2 4 8 3" xfId="38409" xr:uid="{00000000-0005-0000-0000-0000E7030000}"/>
    <cellStyle name="40 % - Akzent2 2 4 8 4" xfId="51900" xr:uid="{00000000-0005-0000-0000-0000E7030000}"/>
    <cellStyle name="40 % - Akzent2 2 4 9" xfId="14855" xr:uid="{00000000-0005-0000-0000-0000E7030000}"/>
    <cellStyle name="40 % - Akzent2 2 5" xfId="1699" xr:uid="{00000000-0005-0000-0000-0000ED030000}"/>
    <cellStyle name="40 % - Akzent2 2 5 2" xfId="2837" xr:uid="{00000000-0005-0000-0000-0000EE030000}"/>
    <cellStyle name="40 % - Akzent2 2 5 2 2" xfId="6198" xr:uid="{00000000-0005-0000-0000-0000EE030000}"/>
    <cellStyle name="40 % - Akzent2 2 5 2 2 2" xfId="19649" xr:uid="{00000000-0005-0000-0000-0000EE030000}"/>
    <cellStyle name="40 % - Akzent2 2 5 2 2 3" xfId="33133" xr:uid="{00000000-0005-0000-0000-0000EE030000}"/>
    <cellStyle name="40 % - Akzent2 2 5 2 2 4" xfId="46624" xr:uid="{00000000-0005-0000-0000-0000EE030000}"/>
    <cellStyle name="40 % - Akzent2 2 5 2 3" xfId="9554" xr:uid="{00000000-0005-0000-0000-0000EE030000}"/>
    <cellStyle name="40 % - Akzent2 2 5 2 3 2" xfId="23005" xr:uid="{00000000-0005-0000-0000-0000EE030000}"/>
    <cellStyle name="40 % - Akzent2 2 5 2 3 3" xfId="36489" xr:uid="{00000000-0005-0000-0000-0000EE030000}"/>
    <cellStyle name="40 % - Akzent2 2 5 2 3 4" xfId="49980" xr:uid="{00000000-0005-0000-0000-0000EE030000}"/>
    <cellStyle name="40 % - Akzent2 2 5 2 4" xfId="12910" xr:uid="{00000000-0005-0000-0000-0000EE030000}"/>
    <cellStyle name="40 % - Akzent2 2 5 2 4 2" xfId="26361" xr:uid="{00000000-0005-0000-0000-0000EE030000}"/>
    <cellStyle name="40 % - Akzent2 2 5 2 4 3" xfId="39845" xr:uid="{00000000-0005-0000-0000-0000EE030000}"/>
    <cellStyle name="40 % - Akzent2 2 5 2 4 4" xfId="53336" xr:uid="{00000000-0005-0000-0000-0000EE030000}"/>
    <cellStyle name="40 % - Akzent2 2 5 2 5" xfId="16292" xr:uid="{00000000-0005-0000-0000-0000EE030000}"/>
    <cellStyle name="40 % - Akzent2 2 5 2 6" xfId="29776" xr:uid="{00000000-0005-0000-0000-0000EE030000}"/>
    <cellStyle name="40 % - Akzent2 2 5 2 7" xfId="43267" xr:uid="{00000000-0005-0000-0000-0000EE030000}"/>
    <cellStyle name="40 % - Akzent2 2 5 3" xfId="5071" xr:uid="{00000000-0005-0000-0000-0000ED030000}"/>
    <cellStyle name="40 % - Akzent2 2 5 3 2" xfId="18522" xr:uid="{00000000-0005-0000-0000-0000ED030000}"/>
    <cellStyle name="40 % - Akzent2 2 5 3 3" xfId="32006" xr:uid="{00000000-0005-0000-0000-0000ED030000}"/>
    <cellStyle name="40 % - Akzent2 2 5 3 4" xfId="45497" xr:uid="{00000000-0005-0000-0000-0000ED030000}"/>
    <cellStyle name="40 % - Akzent2 2 5 4" xfId="8427" xr:uid="{00000000-0005-0000-0000-0000ED030000}"/>
    <cellStyle name="40 % - Akzent2 2 5 4 2" xfId="21878" xr:uid="{00000000-0005-0000-0000-0000ED030000}"/>
    <cellStyle name="40 % - Akzent2 2 5 4 3" xfId="35362" xr:uid="{00000000-0005-0000-0000-0000ED030000}"/>
    <cellStyle name="40 % - Akzent2 2 5 4 4" xfId="48853" xr:uid="{00000000-0005-0000-0000-0000ED030000}"/>
    <cellStyle name="40 % - Akzent2 2 5 5" xfId="11783" xr:uid="{00000000-0005-0000-0000-0000ED030000}"/>
    <cellStyle name="40 % - Akzent2 2 5 5 2" xfId="25234" xr:uid="{00000000-0005-0000-0000-0000ED030000}"/>
    <cellStyle name="40 % - Akzent2 2 5 5 3" xfId="38718" xr:uid="{00000000-0005-0000-0000-0000ED030000}"/>
    <cellStyle name="40 % - Akzent2 2 5 5 4" xfId="52209" xr:uid="{00000000-0005-0000-0000-0000ED030000}"/>
    <cellStyle name="40 % - Akzent2 2 5 6" xfId="15165" xr:uid="{00000000-0005-0000-0000-0000ED030000}"/>
    <cellStyle name="40 % - Akzent2 2 5 7" xfId="28649" xr:uid="{00000000-0005-0000-0000-0000ED030000}"/>
    <cellStyle name="40 % - Akzent2 2 5 8" xfId="42140" xr:uid="{00000000-0005-0000-0000-0000ED030000}"/>
    <cellStyle name="40 % - Akzent2 2 6" xfId="2264" xr:uid="{00000000-0005-0000-0000-0000EF030000}"/>
    <cellStyle name="40 % - Akzent2 2 6 2" xfId="5637" xr:uid="{00000000-0005-0000-0000-0000EF030000}"/>
    <cellStyle name="40 % - Akzent2 2 6 2 2" xfId="19088" xr:uid="{00000000-0005-0000-0000-0000EF030000}"/>
    <cellStyle name="40 % - Akzent2 2 6 2 3" xfId="32572" xr:uid="{00000000-0005-0000-0000-0000EF030000}"/>
    <cellStyle name="40 % - Akzent2 2 6 2 4" xfId="46063" xr:uid="{00000000-0005-0000-0000-0000EF030000}"/>
    <cellStyle name="40 % - Akzent2 2 6 3" xfId="8993" xr:uid="{00000000-0005-0000-0000-0000EF030000}"/>
    <cellStyle name="40 % - Akzent2 2 6 3 2" xfId="22444" xr:uid="{00000000-0005-0000-0000-0000EF030000}"/>
    <cellStyle name="40 % - Akzent2 2 6 3 3" xfId="35928" xr:uid="{00000000-0005-0000-0000-0000EF030000}"/>
    <cellStyle name="40 % - Akzent2 2 6 3 4" xfId="49419" xr:uid="{00000000-0005-0000-0000-0000EF030000}"/>
    <cellStyle name="40 % - Akzent2 2 6 4" xfId="12349" xr:uid="{00000000-0005-0000-0000-0000EF030000}"/>
    <cellStyle name="40 % - Akzent2 2 6 4 2" xfId="25800" xr:uid="{00000000-0005-0000-0000-0000EF030000}"/>
    <cellStyle name="40 % - Akzent2 2 6 4 3" xfId="39284" xr:uid="{00000000-0005-0000-0000-0000EF030000}"/>
    <cellStyle name="40 % - Akzent2 2 6 4 4" xfId="52775" xr:uid="{00000000-0005-0000-0000-0000EF030000}"/>
    <cellStyle name="40 % - Akzent2 2 6 5" xfId="15731" xr:uid="{00000000-0005-0000-0000-0000EF030000}"/>
    <cellStyle name="40 % - Akzent2 2 6 6" xfId="29215" xr:uid="{00000000-0005-0000-0000-0000EF030000}"/>
    <cellStyle name="40 % - Akzent2 2 6 7" xfId="42706" xr:uid="{00000000-0005-0000-0000-0000EF030000}"/>
    <cellStyle name="40 % - Akzent2 2 7" xfId="3381" xr:uid="{00000000-0005-0000-0000-0000F0030000}"/>
    <cellStyle name="40 % - Akzent2 2 7 2" xfId="6742" xr:uid="{00000000-0005-0000-0000-0000F0030000}"/>
    <cellStyle name="40 % - Akzent2 2 7 2 2" xfId="20193" xr:uid="{00000000-0005-0000-0000-0000F0030000}"/>
    <cellStyle name="40 % - Akzent2 2 7 2 3" xfId="33677" xr:uid="{00000000-0005-0000-0000-0000F0030000}"/>
    <cellStyle name="40 % - Akzent2 2 7 2 4" xfId="47168" xr:uid="{00000000-0005-0000-0000-0000F0030000}"/>
    <cellStyle name="40 % - Akzent2 2 7 3" xfId="10098" xr:uid="{00000000-0005-0000-0000-0000F0030000}"/>
    <cellStyle name="40 % - Akzent2 2 7 3 2" xfId="23549" xr:uid="{00000000-0005-0000-0000-0000F0030000}"/>
    <cellStyle name="40 % - Akzent2 2 7 3 3" xfId="37033" xr:uid="{00000000-0005-0000-0000-0000F0030000}"/>
    <cellStyle name="40 % - Akzent2 2 7 3 4" xfId="50524" xr:uid="{00000000-0005-0000-0000-0000F0030000}"/>
    <cellStyle name="40 % - Akzent2 2 7 4" xfId="13454" xr:uid="{00000000-0005-0000-0000-0000F0030000}"/>
    <cellStyle name="40 % - Akzent2 2 7 4 2" xfId="26905" xr:uid="{00000000-0005-0000-0000-0000F0030000}"/>
    <cellStyle name="40 % - Akzent2 2 7 4 3" xfId="40389" xr:uid="{00000000-0005-0000-0000-0000F0030000}"/>
    <cellStyle name="40 % - Akzent2 2 7 4 4" xfId="53880" xr:uid="{00000000-0005-0000-0000-0000F0030000}"/>
    <cellStyle name="40 % - Akzent2 2 7 5" xfId="16836" xr:uid="{00000000-0005-0000-0000-0000F0030000}"/>
    <cellStyle name="40 % - Akzent2 2 7 6" xfId="30320" xr:uid="{00000000-0005-0000-0000-0000F0030000}"/>
    <cellStyle name="40 % - Akzent2 2 7 7" xfId="43811" xr:uid="{00000000-0005-0000-0000-0000F0030000}"/>
    <cellStyle name="40 % - Akzent2 2 8" xfId="3888" xr:uid="{00000000-0005-0000-0000-0000F1030000}"/>
    <cellStyle name="40 % - Akzent2 2 8 2" xfId="7249" xr:uid="{00000000-0005-0000-0000-0000F1030000}"/>
    <cellStyle name="40 % - Akzent2 2 8 2 2" xfId="20700" xr:uid="{00000000-0005-0000-0000-0000F1030000}"/>
    <cellStyle name="40 % - Akzent2 2 8 2 3" xfId="34184" xr:uid="{00000000-0005-0000-0000-0000F1030000}"/>
    <cellStyle name="40 % - Akzent2 2 8 2 4" xfId="47675" xr:uid="{00000000-0005-0000-0000-0000F1030000}"/>
    <cellStyle name="40 % - Akzent2 2 8 3" xfId="10605" xr:uid="{00000000-0005-0000-0000-0000F1030000}"/>
    <cellStyle name="40 % - Akzent2 2 8 3 2" xfId="24056" xr:uid="{00000000-0005-0000-0000-0000F1030000}"/>
    <cellStyle name="40 % - Akzent2 2 8 3 3" xfId="37540" xr:uid="{00000000-0005-0000-0000-0000F1030000}"/>
    <cellStyle name="40 % - Akzent2 2 8 3 4" xfId="51031" xr:uid="{00000000-0005-0000-0000-0000F1030000}"/>
    <cellStyle name="40 % - Akzent2 2 8 4" xfId="13961" xr:uid="{00000000-0005-0000-0000-0000F1030000}"/>
    <cellStyle name="40 % - Akzent2 2 8 4 2" xfId="27412" xr:uid="{00000000-0005-0000-0000-0000F1030000}"/>
    <cellStyle name="40 % - Akzent2 2 8 4 3" xfId="40896" xr:uid="{00000000-0005-0000-0000-0000F1030000}"/>
    <cellStyle name="40 % - Akzent2 2 8 4 4" xfId="54387" xr:uid="{00000000-0005-0000-0000-0000F1030000}"/>
    <cellStyle name="40 % - Akzent2 2 8 5" xfId="17343" xr:uid="{00000000-0005-0000-0000-0000F1030000}"/>
    <cellStyle name="40 % - Akzent2 2 8 6" xfId="30827" xr:uid="{00000000-0005-0000-0000-0000F1030000}"/>
    <cellStyle name="40 % - Akzent2 2 8 7" xfId="44318" xr:uid="{00000000-0005-0000-0000-0000F1030000}"/>
    <cellStyle name="40 % - Akzent2 2 9" xfId="3961" xr:uid="{00000000-0005-0000-0000-0000F2030000}"/>
    <cellStyle name="40 % - Akzent2 2 9 2" xfId="7318" xr:uid="{00000000-0005-0000-0000-0000F2030000}"/>
    <cellStyle name="40 % - Akzent2 2 9 2 2" xfId="20769" xr:uid="{00000000-0005-0000-0000-0000F2030000}"/>
    <cellStyle name="40 % - Akzent2 2 9 2 3" xfId="34253" xr:uid="{00000000-0005-0000-0000-0000F2030000}"/>
    <cellStyle name="40 % - Akzent2 2 9 2 4" xfId="47744" xr:uid="{00000000-0005-0000-0000-0000F2030000}"/>
    <cellStyle name="40 % - Akzent2 2 9 3" xfId="10674" xr:uid="{00000000-0005-0000-0000-0000F2030000}"/>
    <cellStyle name="40 % - Akzent2 2 9 3 2" xfId="24125" xr:uid="{00000000-0005-0000-0000-0000F2030000}"/>
    <cellStyle name="40 % - Akzent2 2 9 3 3" xfId="37609" xr:uid="{00000000-0005-0000-0000-0000F2030000}"/>
    <cellStyle name="40 % - Akzent2 2 9 3 4" xfId="51100" xr:uid="{00000000-0005-0000-0000-0000F2030000}"/>
    <cellStyle name="40 % - Akzent2 2 9 4" xfId="14030" xr:uid="{00000000-0005-0000-0000-0000F2030000}"/>
    <cellStyle name="40 % - Akzent2 2 9 4 2" xfId="27481" xr:uid="{00000000-0005-0000-0000-0000F2030000}"/>
    <cellStyle name="40 % - Akzent2 2 9 4 3" xfId="40965" xr:uid="{00000000-0005-0000-0000-0000F2030000}"/>
    <cellStyle name="40 % - Akzent2 2 9 4 4" xfId="54456" xr:uid="{00000000-0005-0000-0000-0000F2030000}"/>
    <cellStyle name="40 % - Akzent2 2 9 5" xfId="17412" xr:uid="{00000000-0005-0000-0000-0000F2030000}"/>
    <cellStyle name="40 % - Akzent2 2 9 6" xfId="30896" xr:uid="{00000000-0005-0000-0000-0000F2030000}"/>
    <cellStyle name="40 % - Akzent2 2 9 7" xfId="44387" xr:uid="{00000000-0005-0000-0000-0000F2030000}"/>
    <cellStyle name="40 % - Akzent2 20" xfId="41465" xr:uid="{00000000-0005-0000-0000-000097AE0000}"/>
    <cellStyle name="40 % - Akzent2 3" xfId="1161" xr:uid="{00000000-0005-0000-0000-0000F3030000}"/>
    <cellStyle name="40 % - Akzent2 3 10" xfId="11245" xr:uid="{00000000-0005-0000-0000-0000F3030000}"/>
    <cellStyle name="40 % - Akzent2 3 10 2" xfId="24696" xr:uid="{00000000-0005-0000-0000-0000F3030000}"/>
    <cellStyle name="40 % - Akzent2 3 10 3" xfId="38180" xr:uid="{00000000-0005-0000-0000-0000F3030000}"/>
    <cellStyle name="40 % - Akzent2 3 10 4" xfId="51671" xr:uid="{00000000-0005-0000-0000-0000F3030000}"/>
    <cellStyle name="40 % - Akzent2 3 11" xfId="14626" xr:uid="{00000000-0005-0000-0000-0000F3030000}"/>
    <cellStyle name="40 % - Akzent2 3 12" xfId="28109" xr:uid="{00000000-0005-0000-0000-0000F3030000}"/>
    <cellStyle name="40 % - Akzent2 3 13" xfId="41600" xr:uid="{00000000-0005-0000-0000-0000F3030000}"/>
    <cellStyle name="40 % - Akzent2 3 2" xfId="1255" xr:uid="{00000000-0005-0000-0000-0000F4030000}"/>
    <cellStyle name="40 % - Akzent2 3 2 10" xfId="14728" xr:uid="{00000000-0005-0000-0000-0000F4030000}"/>
    <cellStyle name="40 % - Akzent2 3 2 11" xfId="28211" xr:uid="{00000000-0005-0000-0000-0000F4030000}"/>
    <cellStyle name="40 % - Akzent2 3 2 12" xfId="41702" xr:uid="{00000000-0005-0000-0000-0000F4030000}"/>
    <cellStyle name="40 % - Akzent2 3 2 2" xfId="1493" xr:uid="{00000000-0005-0000-0000-0000F5030000}"/>
    <cellStyle name="40 % - Akzent2 3 2 2 10" xfId="28461" xr:uid="{00000000-0005-0000-0000-0000F5030000}"/>
    <cellStyle name="40 % - Akzent2 3 2 2 11" xfId="41952" xr:uid="{00000000-0005-0000-0000-0000F5030000}"/>
    <cellStyle name="40 % - Akzent2 3 2 2 2" xfId="2069" xr:uid="{00000000-0005-0000-0000-0000F6030000}"/>
    <cellStyle name="40 % - Akzent2 3 2 2 2 2" xfId="3210" xr:uid="{00000000-0005-0000-0000-0000F7030000}"/>
    <cellStyle name="40 % - Akzent2 3 2 2 2 2 2" xfId="6571" xr:uid="{00000000-0005-0000-0000-0000F7030000}"/>
    <cellStyle name="40 % - Akzent2 3 2 2 2 2 2 2" xfId="20022" xr:uid="{00000000-0005-0000-0000-0000F7030000}"/>
    <cellStyle name="40 % - Akzent2 3 2 2 2 2 2 3" xfId="33506" xr:uid="{00000000-0005-0000-0000-0000F7030000}"/>
    <cellStyle name="40 % - Akzent2 3 2 2 2 2 2 4" xfId="46997" xr:uid="{00000000-0005-0000-0000-0000F7030000}"/>
    <cellStyle name="40 % - Akzent2 3 2 2 2 2 3" xfId="9927" xr:uid="{00000000-0005-0000-0000-0000F7030000}"/>
    <cellStyle name="40 % - Akzent2 3 2 2 2 2 3 2" xfId="23378" xr:uid="{00000000-0005-0000-0000-0000F7030000}"/>
    <cellStyle name="40 % - Akzent2 3 2 2 2 2 3 3" xfId="36862" xr:uid="{00000000-0005-0000-0000-0000F7030000}"/>
    <cellStyle name="40 % - Akzent2 3 2 2 2 2 3 4" xfId="50353" xr:uid="{00000000-0005-0000-0000-0000F7030000}"/>
    <cellStyle name="40 % - Akzent2 3 2 2 2 2 4" xfId="13283" xr:uid="{00000000-0005-0000-0000-0000F7030000}"/>
    <cellStyle name="40 % - Akzent2 3 2 2 2 2 4 2" xfId="26734" xr:uid="{00000000-0005-0000-0000-0000F7030000}"/>
    <cellStyle name="40 % - Akzent2 3 2 2 2 2 4 3" xfId="40218" xr:uid="{00000000-0005-0000-0000-0000F7030000}"/>
    <cellStyle name="40 % - Akzent2 3 2 2 2 2 4 4" xfId="53709" xr:uid="{00000000-0005-0000-0000-0000F7030000}"/>
    <cellStyle name="40 % - Akzent2 3 2 2 2 2 5" xfId="16665" xr:uid="{00000000-0005-0000-0000-0000F7030000}"/>
    <cellStyle name="40 % - Akzent2 3 2 2 2 2 6" xfId="30149" xr:uid="{00000000-0005-0000-0000-0000F7030000}"/>
    <cellStyle name="40 % - Akzent2 3 2 2 2 2 7" xfId="43640" xr:uid="{00000000-0005-0000-0000-0000F7030000}"/>
    <cellStyle name="40 % - Akzent2 3 2 2 2 3" xfId="5444" xr:uid="{00000000-0005-0000-0000-0000F6030000}"/>
    <cellStyle name="40 % - Akzent2 3 2 2 2 3 2" xfId="18895" xr:uid="{00000000-0005-0000-0000-0000F6030000}"/>
    <cellStyle name="40 % - Akzent2 3 2 2 2 3 3" xfId="32379" xr:uid="{00000000-0005-0000-0000-0000F6030000}"/>
    <cellStyle name="40 % - Akzent2 3 2 2 2 3 4" xfId="45870" xr:uid="{00000000-0005-0000-0000-0000F6030000}"/>
    <cellStyle name="40 % - Akzent2 3 2 2 2 4" xfId="8800" xr:uid="{00000000-0005-0000-0000-0000F6030000}"/>
    <cellStyle name="40 % - Akzent2 3 2 2 2 4 2" xfId="22251" xr:uid="{00000000-0005-0000-0000-0000F6030000}"/>
    <cellStyle name="40 % - Akzent2 3 2 2 2 4 3" xfId="35735" xr:uid="{00000000-0005-0000-0000-0000F6030000}"/>
    <cellStyle name="40 % - Akzent2 3 2 2 2 4 4" xfId="49226" xr:uid="{00000000-0005-0000-0000-0000F6030000}"/>
    <cellStyle name="40 % - Akzent2 3 2 2 2 5" xfId="12156" xr:uid="{00000000-0005-0000-0000-0000F6030000}"/>
    <cellStyle name="40 % - Akzent2 3 2 2 2 5 2" xfId="25607" xr:uid="{00000000-0005-0000-0000-0000F6030000}"/>
    <cellStyle name="40 % - Akzent2 3 2 2 2 5 3" xfId="39091" xr:uid="{00000000-0005-0000-0000-0000F6030000}"/>
    <cellStyle name="40 % - Akzent2 3 2 2 2 5 4" xfId="52582" xr:uid="{00000000-0005-0000-0000-0000F6030000}"/>
    <cellStyle name="40 % - Akzent2 3 2 2 2 6" xfId="15538" xr:uid="{00000000-0005-0000-0000-0000F6030000}"/>
    <cellStyle name="40 % - Akzent2 3 2 2 2 7" xfId="29022" xr:uid="{00000000-0005-0000-0000-0000F6030000}"/>
    <cellStyle name="40 % - Akzent2 3 2 2 2 8" xfId="42513" xr:uid="{00000000-0005-0000-0000-0000F6030000}"/>
    <cellStyle name="40 % - Akzent2 3 2 2 3" xfId="2650" xr:uid="{00000000-0005-0000-0000-0000F8030000}"/>
    <cellStyle name="40 % - Akzent2 3 2 2 3 2" xfId="6011" xr:uid="{00000000-0005-0000-0000-0000F8030000}"/>
    <cellStyle name="40 % - Akzent2 3 2 2 3 2 2" xfId="19462" xr:uid="{00000000-0005-0000-0000-0000F8030000}"/>
    <cellStyle name="40 % - Akzent2 3 2 2 3 2 3" xfId="32946" xr:uid="{00000000-0005-0000-0000-0000F8030000}"/>
    <cellStyle name="40 % - Akzent2 3 2 2 3 2 4" xfId="46437" xr:uid="{00000000-0005-0000-0000-0000F8030000}"/>
    <cellStyle name="40 % - Akzent2 3 2 2 3 3" xfId="9367" xr:uid="{00000000-0005-0000-0000-0000F8030000}"/>
    <cellStyle name="40 % - Akzent2 3 2 2 3 3 2" xfId="22818" xr:uid="{00000000-0005-0000-0000-0000F8030000}"/>
    <cellStyle name="40 % - Akzent2 3 2 2 3 3 3" xfId="36302" xr:uid="{00000000-0005-0000-0000-0000F8030000}"/>
    <cellStyle name="40 % - Akzent2 3 2 2 3 3 4" xfId="49793" xr:uid="{00000000-0005-0000-0000-0000F8030000}"/>
    <cellStyle name="40 % - Akzent2 3 2 2 3 4" xfId="12723" xr:uid="{00000000-0005-0000-0000-0000F8030000}"/>
    <cellStyle name="40 % - Akzent2 3 2 2 3 4 2" xfId="26174" xr:uid="{00000000-0005-0000-0000-0000F8030000}"/>
    <cellStyle name="40 % - Akzent2 3 2 2 3 4 3" xfId="39658" xr:uid="{00000000-0005-0000-0000-0000F8030000}"/>
    <cellStyle name="40 % - Akzent2 3 2 2 3 4 4" xfId="53149" xr:uid="{00000000-0005-0000-0000-0000F8030000}"/>
    <cellStyle name="40 % - Akzent2 3 2 2 3 5" xfId="16105" xr:uid="{00000000-0005-0000-0000-0000F8030000}"/>
    <cellStyle name="40 % - Akzent2 3 2 2 3 6" xfId="29589" xr:uid="{00000000-0005-0000-0000-0000F8030000}"/>
    <cellStyle name="40 % - Akzent2 3 2 2 3 7" xfId="43080" xr:uid="{00000000-0005-0000-0000-0000F8030000}"/>
    <cellStyle name="40 % - Akzent2 3 2 2 4" xfId="3755" xr:uid="{00000000-0005-0000-0000-0000F9030000}"/>
    <cellStyle name="40 % - Akzent2 3 2 2 4 2" xfId="7116" xr:uid="{00000000-0005-0000-0000-0000F9030000}"/>
    <cellStyle name="40 % - Akzent2 3 2 2 4 2 2" xfId="20567" xr:uid="{00000000-0005-0000-0000-0000F9030000}"/>
    <cellStyle name="40 % - Akzent2 3 2 2 4 2 3" xfId="34051" xr:uid="{00000000-0005-0000-0000-0000F9030000}"/>
    <cellStyle name="40 % - Akzent2 3 2 2 4 2 4" xfId="47542" xr:uid="{00000000-0005-0000-0000-0000F9030000}"/>
    <cellStyle name="40 % - Akzent2 3 2 2 4 3" xfId="10472" xr:uid="{00000000-0005-0000-0000-0000F9030000}"/>
    <cellStyle name="40 % - Akzent2 3 2 2 4 3 2" xfId="23923" xr:uid="{00000000-0005-0000-0000-0000F9030000}"/>
    <cellStyle name="40 % - Akzent2 3 2 2 4 3 3" xfId="37407" xr:uid="{00000000-0005-0000-0000-0000F9030000}"/>
    <cellStyle name="40 % - Akzent2 3 2 2 4 3 4" xfId="50898" xr:uid="{00000000-0005-0000-0000-0000F9030000}"/>
    <cellStyle name="40 % - Akzent2 3 2 2 4 4" xfId="13828" xr:uid="{00000000-0005-0000-0000-0000F9030000}"/>
    <cellStyle name="40 % - Akzent2 3 2 2 4 4 2" xfId="27279" xr:uid="{00000000-0005-0000-0000-0000F9030000}"/>
    <cellStyle name="40 % - Akzent2 3 2 2 4 4 3" xfId="40763" xr:uid="{00000000-0005-0000-0000-0000F9030000}"/>
    <cellStyle name="40 % - Akzent2 3 2 2 4 4 4" xfId="54254" xr:uid="{00000000-0005-0000-0000-0000F9030000}"/>
    <cellStyle name="40 % - Akzent2 3 2 2 4 5" xfId="17210" xr:uid="{00000000-0005-0000-0000-0000F9030000}"/>
    <cellStyle name="40 % - Akzent2 3 2 2 4 6" xfId="30694" xr:uid="{00000000-0005-0000-0000-0000F9030000}"/>
    <cellStyle name="40 % - Akzent2 3 2 2 4 7" xfId="44185" xr:uid="{00000000-0005-0000-0000-0000F9030000}"/>
    <cellStyle name="40 % - Akzent2 3 2 2 5" xfId="4335" xr:uid="{00000000-0005-0000-0000-0000FA030000}"/>
    <cellStyle name="40 % - Akzent2 3 2 2 5 2" xfId="7692" xr:uid="{00000000-0005-0000-0000-0000FA030000}"/>
    <cellStyle name="40 % - Akzent2 3 2 2 5 2 2" xfId="21143" xr:uid="{00000000-0005-0000-0000-0000FA030000}"/>
    <cellStyle name="40 % - Akzent2 3 2 2 5 2 3" xfId="34627" xr:uid="{00000000-0005-0000-0000-0000FA030000}"/>
    <cellStyle name="40 % - Akzent2 3 2 2 5 2 4" xfId="48118" xr:uid="{00000000-0005-0000-0000-0000FA030000}"/>
    <cellStyle name="40 % - Akzent2 3 2 2 5 3" xfId="11048" xr:uid="{00000000-0005-0000-0000-0000FA030000}"/>
    <cellStyle name="40 % - Akzent2 3 2 2 5 3 2" xfId="24499" xr:uid="{00000000-0005-0000-0000-0000FA030000}"/>
    <cellStyle name="40 % - Akzent2 3 2 2 5 3 3" xfId="37983" xr:uid="{00000000-0005-0000-0000-0000FA030000}"/>
    <cellStyle name="40 % - Akzent2 3 2 2 5 3 4" xfId="51474" xr:uid="{00000000-0005-0000-0000-0000FA030000}"/>
    <cellStyle name="40 % - Akzent2 3 2 2 5 4" xfId="14404" xr:uid="{00000000-0005-0000-0000-0000FA030000}"/>
    <cellStyle name="40 % - Akzent2 3 2 2 5 4 2" xfId="27855" xr:uid="{00000000-0005-0000-0000-0000FA030000}"/>
    <cellStyle name="40 % - Akzent2 3 2 2 5 4 3" xfId="41339" xr:uid="{00000000-0005-0000-0000-0000FA030000}"/>
    <cellStyle name="40 % - Akzent2 3 2 2 5 4 4" xfId="54830" xr:uid="{00000000-0005-0000-0000-0000FA030000}"/>
    <cellStyle name="40 % - Akzent2 3 2 2 5 5" xfId="17786" xr:uid="{00000000-0005-0000-0000-0000FA030000}"/>
    <cellStyle name="40 % - Akzent2 3 2 2 5 6" xfId="31270" xr:uid="{00000000-0005-0000-0000-0000FA030000}"/>
    <cellStyle name="40 % - Akzent2 3 2 2 5 7" xfId="44761" xr:uid="{00000000-0005-0000-0000-0000FA030000}"/>
    <cellStyle name="40 % - Akzent2 3 2 2 6" xfId="4885" xr:uid="{00000000-0005-0000-0000-0000F5030000}"/>
    <cellStyle name="40 % - Akzent2 3 2 2 6 2" xfId="18336" xr:uid="{00000000-0005-0000-0000-0000F5030000}"/>
    <cellStyle name="40 % - Akzent2 3 2 2 6 3" xfId="31820" xr:uid="{00000000-0005-0000-0000-0000F5030000}"/>
    <cellStyle name="40 % - Akzent2 3 2 2 6 4" xfId="45311" xr:uid="{00000000-0005-0000-0000-0000F5030000}"/>
    <cellStyle name="40 % - Akzent2 3 2 2 7" xfId="8241" xr:uid="{00000000-0005-0000-0000-0000F5030000}"/>
    <cellStyle name="40 % - Akzent2 3 2 2 7 2" xfId="21692" xr:uid="{00000000-0005-0000-0000-0000F5030000}"/>
    <cellStyle name="40 % - Akzent2 3 2 2 7 3" xfId="35176" xr:uid="{00000000-0005-0000-0000-0000F5030000}"/>
    <cellStyle name="40 % - Akzent2 3 2 2 7 4" xfId="48667" xr:uid="{00000000-0005-0000-0000-0000F5030000}"/>
    <cellStyle name="40 % - Akzent2 3 2 2 8" xfId="11597" xr:uid="{00000000-0005-0000-0000-0000F5030000}"/>
    <cellStyle name="40 % - Akzent2 3 2 2 8 2" xfId="25048" xr:uid="{00000000-0005-0000-0000-0000F5030000}"/>
    <cellStyle name="40 % - Akzent2 3 2 2 8 3" xfId="38532" xr:uid="{00000000-0005-0000-0000-0000F5030000}"/>
    <cellStyle name="40 % - Akzent2 3 2 2 8 4" xfId="52023" xr:uid="{00000000-0005-0000-0000-0000F5030000}"/>
    <cellStyle name="40 % - Akzent2 3 2 2 9" xfId="14978" xr:uid="{00000000-0005-0000-0000-0000F5030000}"/>
    <cellStyle name="40 % - Akzent2 3 2 3" xfId="1820" xr:uid="{00000000-0005-0000-0000-0000FB030000}"/>
    <cellStyle name="40 % - Akzent2 3 2 3 2" xfId="2960" xr:uid="{00000000-0005-0000-0000-0000FC030000}"/>
    <cellStyle name="40 % - Akzent2 3 2 3 2 2" xfId="6321" xr:uid="{00000000-0005-0000-0000-0000FC030000}"/>
    <cellStyle name="40 % - Akzent2 3 2 3 2 2 2" xfId="19772" xr:uid="{00000000-0005-0000-0000-0000FC030000}"/>
    <cellStyle name="40 % - Akzent2 3 2 3 2 2 3" xfId="33256" xr:uid="{00000000-0005-0000-0000-0000FC030000}"/>
    <cellStyle name="40 % - Akzent2 3 2 3 2 2 4" xfId="46747" xr:uid="{00000000-0005-0000-0000-0000FC030000}"/>
    <cellStyle name="40 % - Akzent2 3 2 3 2 3" xfId="9677" xr:uid="{00000000-0005-0000-0000-0000FC030000}"/>
    <cellStyle name="40 % - Akzent2 3 2 3 2 3 2" xfId="23128" xr:uid="{00000000-0005-0000-0000-0000FC030000}"/>
    <cellStyle name="40 % - Akzent2 3 2 3 2 3 3" xfId="36612" xr:uid="{00000000-0005-0000-0000-0000FC030000}"/>
    <cellStyle name="40 % - Akzent2 3 2 3 2 3 4" xfId="50103" xr:uid="{00000000-0005-0000-0000-0000FC030000}"/>
    <cellStyle name="40 % - Akzent2 3 2 3 2 4" xfId="13033" xr:uid="{00000000-0005-0000-0000-0000FC030000}"/>
    <cellStyle name="40 % - Akzent2 3 2 3 2 4 2" xfId="26484" xr:uid="{00000000-0005-0000-0000-0000FC030000}"/>
    <cellStyle name="40 % - Akzent2 3 2 3 2 4 3" xfId="39968" xr:uid="{00000000-0005-0000-0000-0000FC030000}"/>
    <cellStyle name="40 % - Akzent2 3 2 3 2 4 4" xfId="53459" xr:uid="{00000000-0005-0000-0000-0000FC030000}"/>
    <cellStyle name="40 % - Akzent2 3 2 3 2 5" xfId="16415" xr:uid="{00000000-0005-0000-0000-0000FC030000}"/>
    <cellStyle name="40 % - Akzent2 3 2 3 2 6" xfId="29899" xr:uid="{00000000-0005-0000-0000-0000FC030000}"/>
    <cellStyle name="40 % - Akzent2 3 2 3 2 7" xfId="43390" xr:uid="{00000000-0005-0000-0000-0000FC030000}"/>
    <cellStyle name="40 % - Akzent2 3 2 3 3" xfId="5194" xr:uid="{00000000-0005-0000-0000-0000FB030000}"/>
    <cellStyle name="40 % - Akzent2 3 2 3 3 2" xfId="18645" xr:uid="{00000000-0005-0000-0000-0000FB030000}"/>
    <cellStyle name="40 % - Akzent2 3 2 3 3 3" xfId="32129" xr:uid="{00000000-0005-0000-0000-0000FB030000}"/>
    <cellStyle name="40 % - Akzent2 3 2 3 3 4" xfId="45620" xr:uid="{00000000-0005-0000-0000-0000FB030000}"/>
    <cellStyle name="40 % - Akzent2 3 2 3 4" xfId="8550" xr:uid="{00000000-0005-0000-0000-0000FB030000}"/>
    <cellStyle name="40 % - Akzent2 3 2 3 4 2" xfId="22001" xr:uid="{00000000-0005-0000-0000-0000FB030000}"/>
    <cellStyle name="40 % - Akzent2 3 2 3 4 3" xfId="35485" xr:uid="{00000000-0005-0000-0000-0000FB030000}"/>
    <cellStyle name="40 % - Akzent2 3 2 3 4 4" xfId="48976" xr:uid="{00000000-0005-0000-0000-0000FB030000}"/>
    <cellStyle name="40 % - Akzent2 3 2 3 5" xfId="11906" xr:uid="{00000000-0005-0000-0000-0000FB030000}"/>
    <cellStyle name="40 % - Akzent2 3 2 3 5 2" xfId="25357" xr:uid="{00000000-0005-0000-0000-0000FB030000}"/>
    <cellStyle name="40 % - Akzent2 3 2 3 5 3" xfId="38841" xr:uid="{00000000-0005-0000-0000-0000FB030000}"/>
    <cellStyle name="40 % - Akzent2 3 2 3 5 4" xfId="52332" xr:uid="{00000000-0005-0000-0000-0000FB030000}"/>
    <cellStyle name="40 % - Akzent2 3 2 3 6" xfId="15288" xr:uid="{00000000-0005-0000-0000-0000FB030000}"/>
    <cellStyle name="40 % - Akzent2 3 2 3 7" xfId="28772" xr:uid="{00000000-0005-0000-0000-0000FB030000}"/>
    <cellStyle name="40 % - Akzent2 3 2 3 8" xfId="42263" xr:uid="{00000000-0005-0000-0000-0000FB030000}"/>
    <cellStyle name="40 % - Akzent2 3 2 4" xfId="2399" xr:uid="{00000000-0005-0000-0000-0000FD030000}"/>
    <cellStyle name="40 % - Akzent2 3 2 4 2" xfId="5761" xr:uid="{00000000-0005-0000-0000-0000FD030000}"/>
    <cellStyle name="40 % - Akzent2 3 2 4 2 2" xfId="19212" xr:uid="{00000000-0005-0000-0000-0000FD030000}"/>
    <cellStyle name="40 % - Akzent2 3 2 4 2 3" xfId="32696" xr:uid="{00000000-0005-0000-0000-0000FD030000}"/>
    <cellStyle name="40 % - Akzent2 3 2 4 2 4" xfId="46187" xr:uid="{00000000-0005-0000-0000-0000FD030000}"/>
    <cellStyle name="40 % - Akzent2 3 2 4 3" xfId="9117" xr:uid="{00000000-0005-0000-0000-0000FD030000}"/>
    <cellStyle name="40 % - Akzent2 3 2 4 3 2" xfId="22568" xr:uid="{00000000-0005-0000-0000-0000FD030000}"/>
    <cellStyle name="40 % - Akzent2 3 2 4 3 3" xfId="36052" xr:uid="{00000000-0005-0000-0000-0000FD030000}"/>
    <cellStyle name="40 % - Akzent2 3 2 4 3 4" xfId="49543" xr:uid="{00000000-0005-0000-0000-0000FD030000}"/>
    <cellStyle name="40 % - Akzent2 3 2 4 4" xfId="12473" xr:uid="{00000000-0005-0000-0000-0000FD030000}"/>
    <cellStyle name="40 % - Akzent2 3 2 4 4 2" xfId="25924" xr:uid="{00000000-0005-0000-0000-0000FD030000}"/>
    <cellStyle name="40 % - Akzent2 3 2 4 4 3" xfId="39408" xr:uid="{00000000-0005-0000-0000-0000FD030000}"/>
    <cellStyle name="40 % - Akzent2 3 2 4 4 4" xfId="52899" xr:uid="{00000000-0005-0000-0000-0000FD030000}"/>
    <cellStyle name="40 % - Akzent2 3 2 4 5" xfId="15855" xr:uid="{00000000-0005-0000-0000-0000FD030000}"/>
    <cellStyle name="40 % - Akzent2 3 2 4 6" xfId="29339" xr:uid="{00000000-0005-0000-0000-0000FD030000}"/>
    <cellStyle name="40 % - Akzent2 3 2 4 7" xfId="42830" xr:uid="{00000000-0005-0000-0000-0000FD030000}"/>
    <cellStyle name="40 % - Akzent2 3 2 5" xfId="3505" xr:uid="{00000000-0005-0000-0000-0000FE030000}"/>
    <cellStyle name="40 % - Akzent2 3 2 5 2" xfId="6866" xr:uid="{00000000-0005-0000-0000-0000FE030000}"/>
    <cellStyle name="40 % - Akzent2 3 2 5 2 2" xfId="20317" xr:uid="{00000000-0005-0000-0000-0000FE030000}"/>
    <cellStyle name="40 % - Akzent2 3 2 5 2 3" xfId="33801" xr:uid="{00000000-0005-0000-0000-0000FE030000}"/>
    <cellStyle name="40 % - Akzent2 3 2 5 2 4" xfId="47292" xr:uid="{00000000-0005-0000-0000-0000FE030000}"/>
    <cellStyle name="40 % - Akzent2 3 2 5 3" xfId="10222" xr:uid="{00000000-0005-0000-0000-0000FE030000}"/>
    <cellStyle name="40 % - Akzent2 3 2 5 3 2" xfId="23673" xr:uid="{00000000-0005-0000-0000-0000FE030000}"/>
    <cellStyle name="40 % - Akzent2 3 2 5 3 3" xfId="37157" xr:uid="{00000000-0005-0000-0000-0000FE030000}"/>
    <cellStyle name="40 % - Akzent2 3 2 5 3 4" xfId="50648" xr:uid="{00000000-0005-0000-0000-0000FE030000}"/>
    <cellStyle name="40 % - Akzent2 3 2 5 4" xfId="13578" xr:uid="{00000000-0005-0000-0000-0000FE030000}"/>
    <cellStyle name="40 % - Akzent2 3 2 5 4 2" xfId="27029" xr:uid="{00000000-0005-0000-0000-0000FE030000}"/>
    <cellStyle name="40 % - Akzent2 3 2 5 4 3" xfId="40513" xr:uid="{00000000-0005-0000-0000-0000FE030000}"/>
    <cellStyle name="40 % - Akzent2 3 2 5 4 4" xfId="54004" xr:uid="{00000000-0005-0000-0000-0000FE030000}"/>
    <cellStyle name="40 % - Akzent2 3 2 5 5" xfId="16960" xr:uid="{00000000-0005-0000-0000-0000FE030000}"/>
    <cellStyle name="40 % - Akzent2 3 2 5 6" xfId="30444" xr:uid="{00000000-0005-0000-0000-0000FE030000}"/>
    <cellStyle name="40 % - Akzent2 3 2 5 7" xfId="43935" xr:uid="{00000000-0005-0000-0000-0000FE030000}"/>
    <cellStyle name="40 % - Akzent2 3 2 6" xfId="4085" xr:uid="{00000000-0005-0000-0000-0000FF030000}"/>
    <cellStyle name="40 % - Akzent2 3 2 6 2" xfId="7442" xr:uid="{00000000-0005-0000-0000-0000FF030000}"/>
    <cellStyle name="40 % - Akzent2 3 2 6 2 2" xfId="20893" xr:uid="{00000000-0005-0000-0000-0000FF030000}"/>
    <cellStyle name="40 % - Akzent2 3 2 6 2 3" xfId="34377" xr:uid="{00000000-0005-0000-0000-0000FF030000}"/>
    <cellStyle name="40 % - Akzent2 3 2 6 2 4" xfId="47868" xr:uid="{00000000-0005-0000-0000-0000FF030000}"/>
    <cellStyle name="40 % - Akzent2 3 2 6 3" xfId="10798" xr:uid="{00000000-0005-0000-0000-0000FF030000}"/>
    <cellStyle name="40 % - Akzent2 3 2 6 3 2" xfId="24249" xr:uid="{00000000-0005-0000-0000-0000FF030000}"/>
    <cellStyle name="40 % - Akzent2 3 2 6 3 3" xfId="37733" xr:uid="{00000000-0005-0000-0000-0000FF030000}"/>
    <cellStyle name="40 % - Akzent2 3 2 6 3 4" xfId="51224" xr:uid="{00000000-0005-0000-0000-0000FF030000}"/>
    <cellStyle name="40 % - Akzent2 3 2 6 4" xfId="14154" xr:uid="{00000000-0005-0000-0000-0000FF030000}"/>
    <cellStyle name="40 % - Akzent2 3 2 6 4 2" xfId="27605" xr:uid="{00000000-0005-0000-0000-0000FF030000}"/>
    <cellStyle name="40 % - Akzent2 3 2 6 4 3" xfId="41089" xr:uid="{00000000-0005-0000-0000-0000FF030000}"/>
    <cellStyle name="40 % - Akzent2 3 2 6 4 4" xfId="54580" xr:uid="{00000000-0005-0000-0000-0000FF030000}"/>
    <cellStyle name="40 % - Akzent2 3 2 6 5" xfId="17536" xr:uid="{00000000-0005-0000-0000-0000FF030000}"/>
    <cellStyle name="40 % - Akzent2 3 2 6 6" xfId="31020" xr:uid="{00000000-0005-0000-0000-0000FF030000}"/>
    <cellStyle name="40 % - Akzent2 3 2 6 7" xfId="44511" xr:uid="{00000000-0005-0000-0000-0000FF030000}"/>
    <cellStyle name="40 % - Akzent2 3 2 7" xfId="4635" xr:uid="{00000000-0005-0000-0000-0000F4030000}"/>
    <cellStyle name="40 % - Akzent2 3 2 7 2" xfId="18086" xr:uid="{00000000-0005-0000-0000-0000F4030000}"/>
    <cellStyle name="40 % - Akzent2 3 2 7 3" xfId="31570" xr:uid="{00000000-0005-0000-0000-0000F4030000}"/>
    <cellStyle name="40 % - Akzent2 3 2 7 4" xfId="45061" xr:uid="{00000000-0005-0000-0000-0000F4030000}"/>
    <cellStyle name="40 % - Akzent2 3 2 8" xfId="7991" xr:uid="{00000000-0005-0000-0000-0000F4030000}"/>
    <cellStyle name="40 % - Akzent2 3 2 8 2" xfId="21442" xr:uid="{00000000-0005-0000-0000-0000F4030000}"/>
    <cellStyle name="40 % - Akzent2 3 2 8 3" xfId="34926" xr:uid="{00000000-0005-0000-0000-0000F4030000}"/>
    <cellStyle name="40 % - Akzent2 3 2 8 4" xfId="48417" xr:uid="{00000000-0005-0000-0000-0000F4030000}"/>
    <cellStyle name="40 % - Akzent2 3 2 9" xfId="11347" xr:uid="{00000000-0005-0000-0000-0000F4030000}"/>
    <cellStyle name="40 % - Akzent2 3 2 9 2" xfId="24798" xr:uid="{00000000-0005-0000-0000-0000F4030000}"/>
    <cellStyle name="40 % - Akzent2 3 2 9 3" xfId="38282" xr:uid="{00000000-0005-0000-0000-0000F4030000}"/>
    <cellStyle name="40 % - Akzent2 3 2 9 4" xfId="51773" xr:uid="{00000000-0005-0000-0000-0000F4030000}"/>
    <cellStyle name="40 % - Akzent2 3 3" xfId="1395" xr:uid="{00000000-0005-0000-0000-000000040000}"/>
    <cellStyle name="40 % - Akzent2 3 3 10" xfId="28360" xr:uid="{00000000-0005-0000-0000-000000040000}"/>
    <cellStyle name="40 % - Akzent2 3 3 11" xfId="41851" xr:uid="{00000000-0005-0000-0000-000000040000}"/>
    <cellStyle name="40 % - Akzent2 3 3 2" xfId="1969" xr:uid="{00000000-0005-0000-0000-000001040000}"/>
    <cellStyle name="40 % - Akzent2 3 3 2 2" xfId="3109" xr:uid="{00000000-0005-0000-0000-000002040000}"/>
    <cellStyle name="40 % - Akzent2 3 3 2 2 2" xfId="6470" xr:uid="{00000000-0005-0000-0000-000002040000}"/>
    <cellStyle name="40 % - Akzent2 3 3 2 2 2 2" xfId="19921" xr:uid="{00000000-0005-0000-0000-000002040000}"/>
    <cellStyle name="40 % - Akzent2 3 3 2 2 2 3" xfId="33405" xr:uid="{00000000-0005-0000-0000-000002040000}"/>
    <cellStyle name="40 % - Akzent2 3 3 2 2 2 4" xfId="46896" xr:uid="{00000000-0005-0000-0000-000002040000}"/>
    <cellStyle name="40 % - Akzent2 3 3 2 2 3" xfId="9826" xr:uid="{00000000-0005-0000-0000-000002040000}"/>
    <cellStyle name="40 % - Akzent2 3 3 2 2 3 2" xfId="23277" xr:uid="{00000000-0005-0000-0000-000002040000}"/>
    <cellStyle name="40 % - Akzent2 3 3 2 2 3 3" xfId="36761" xr:uid="{00000000-0005-0000-0000-000002040000}"/>
    <cellStyle name="40 % - Akzent2 3 3 2 2 3 4" xfId="50252" xr:uid="{00000000-0005-0000-0000-000002040000}"/>
    <cellStyle name="40 % - Akzent2 3 3 2 2 4" xfId="13182" xr:uid="{00000000-0005-0000-0000-000002040000}"/>
    <cellStyle name="40 % - Akzent2 3 3 2 2 4 2" xfId="26633" xr:uid="{00000000-0005-0000-0000-000002040000}"/>
    <cellStyle name="40 % - Akzent2 3 3 2 2 4 3" xfId="40117" xr:uid="{00000000-0005-0000-0000-000002040000}"/>
    <cellStyle name="40 % - Akzent2 3 3 2 2 4 4" xfId="53608" xr:uid="{00000000-0005-0000-0000-000002040000}"/>
    <cellStyle name="40 % - Akzent2 3 3 2 2 5" xfId="16564" xr:uid="{00000000-0005-0000-0000-000002040000}"/>
    <cellStyle name="40 % - Akzent2 3 3 2 2 6" xfId="30048" xr:uid="{00000000-0005-0000-0000-000002040000}"/>
    <cellStyle name="40 % - Akzent2 3 3 2 2 7" xfId="43539" xr:uid="{00000000-0005-0000-0000-000002040000}"/>
    <cellStyle name="40 % - Akzent2 3 3 2 3" xfId="5343" xr:uid="{00000000-0005-0000-0000-000001040000}"/>
    <cellStyle name="40 % - Akzent2 3 3 2 3 2" xfId="18794" xr:uid="{00000000-0005-0000-0000-000001040000}"/>
    <cellStyle name="40 % - Akzent2 3 3 2 3 3" xfId="32278" xr:uid="{00000000-0005-0000-0000-000001040000}"/>
    <cellStyle name="40 % - Akzent2 3 3 2 3 4" xfId="45769" xr:uid="{00000000-0005-0000-0000-000001040000}"/>
    <cellStyle name="40 % - Akzent2 3 3 2 4" xfId="8699" xr:uid="{00000000-0005-0000-0000-000001040000}"/>
    <cellStyle name="40 % - Akzent2 3 3 2 4 2" xfId="22150" xr:uid="{00000000-0005-0000-0000-000001040000}"/>
    <cellStyle name="40 % - Akzent2 3 3 2 4 3" xfId="35634" xr:uid="{00000000-0005-0000-0000-000001040000}"/>
    <cellStyle name="40 % - Akzent2 3 3 2 4 4" xfId="49125" xr:uid="{00000000-0005-0000-0000-000001040000}"/>
    <cellStyle name="40 % - Akzent2 3 3 2 5" xfId="12055" xr:uid="{00000000-0005-0000-0000-000001040000}"/>
    <cellStyle name="40 % - Akzent2 3 3 2 5 2" xfId="25506" xr:uid="{00000000-0005-0000-0000-000001040000}"/>
    <cellStyle name="40 % - Akzent2 3 3 2 5 3" xfId="38990" xr:uid="{00000000-0005-0000-0000-000001040000}"/>
    <cellStyle name="40 % - Akzent2 3 3 2 5 4" xfId="52481" xr:uid="{00000000-0005-0000-0000-000001040000}"/>
    <cellStyle name="40 % - Akzent2 3 3 2 6" xfId="15437" xr:uid="{00000000-0005-0000-0000-000001040000}"/>
    <cellStyle name="40 % - Akzent2 3 3 2 7" xfId="28921" xr:uid="{00000000-0005-0000-0000-000001040000}"/>
    <cellStyle name="40 % - Akzent2 3 3 2 8" xfId="42412" xr:uid="{00000000-0005-0000-0000-000001040000}"/>
    <cellStyle name="40 % - Akzent2 3 3 3" xfId="2549" xr:uid="{00000000-0005-0000-0000-000003040000}"/>
    <cellStyle name="40 % - Akzent2 3 3 3 2" xfId="5910" xr:uid="{00000000-0005-0000-0000-000003040000}"/>
    <cellStyle name="40 % - Akzent2 3 3 3 2 2" xfId="19361" xr:uid="{00000000-0005-0000-0000-000003040000}"/>
    <cellStyle name="40 % - Akzent2 3 3 3 2 3" xfId="32845" xr:uid="{00000000-0005-0000-0000-000003040000}"/>
    <cellStyle name="40 % - Akzent2 3 3 3 2 4" xfId="46336" xr:uid="{00000000-0005-0000-0000-000003040000}"/>
    <cellStyle name="40 % - Akzent2 3 3 3 3" xfId="9266" xr:uid="{00000000-0005-0000-0000-000003040000}"/>
    <cellStyle name="40 % - Akzent2 3 3 3 3 2" xfId="22717" xr:uid="{00000000-0005-0000-0000-000003040000}"/>
    <cellStyle name="40 % - Akzent2 3 3 3 3 3" xfId="36201" xr:uid="{00000000-0005-0000-0000-000003040000}"/>
    <cellStyle name="40 % - Akzent2 3 3 3 3 4" xfId="49692" xr:uid="{00000000-0005-0000-0000-000003040000}"/>
    <cellStyle name="40 % - Akzent2 3 3 3 4" xfId="12622" xr:uid="{00000000-0005-0000-0000-000003040000}"/>
    <cellStyle name="40 % - Akzent2 3 3 3 4 2" xfId="26073" xr:uid="{00000000-0005-0000-0000-000003040000}"/>
    <cellStyle name="40 % - Akzent2 3 3 3 4 3" xfId="39557" xr:uid="{00000000-0005-0000-0000-000003040000}"/>
    <cellStyle name="40 % - Akzent2 3 3 3 4 4" xfId="53048" xr:uid="{00000000-0005-0000-0000-000003040000}"/>
    <cellStyle name="40 % - Akzent2 3 3 3 5" xfId="16004" xr:uid="{00000000-0005-0000-0000-000003040000}"/>
    <cellStyle name="40 % - Akzent2 3 3 3 6" xfId="29488" xr:uid="{00000000-0005-0000-0000-000003040000}"/>
    <cellStyle name="40 % - Akzent2 3 3 3 7" xfId="42979" xr:uid="{00000000-0005-0000-0000-000003040000}"/>
    <cellStyle name="40 % - Akzent2 3 3 4" xfId="3654" xr:uid="{00000000-0005-0000-0000-000004040000}"/>
    <cellStyle name="40 % - Akzent2 3 3 4 2" xfId="7015" xr:uid="{00000000-0005-0000-0000-000004040000}"/>
    <cellStyle name="40 % - Akzent2 3 3 4 2 2" xfId="20466" xr:uid="{00000000-0005-0000-0000-000004040000}"/>
    <cellStyle name="40 % - Akzent2 3 3 4 2 3" xfId="33950" xr:uid="{00000000-0005-0000-0000-000004040000}"/>
    <cellStyle name="40 % - Akzent2 3 3 4 2 4" xfId="47441" xr:uid="{00000000-0005-0000-0000-000004040000}"/>
    <cellStyle name="40 % - Akzent2 3 3 4 3" xfId="10371" xr:uid="{00000000-0005-0000-0000-000004040000}"/>
    <cellStyle name="40 % - Akzent2 3 3 4 3 2" xfId="23822" xr:uid="{00000000-0005-0000-0000-000004040000}"/>
    <cellStyle name="40 % - Akzent2 3 3 4 3 3" xfId="37306" xr:uid="{00000000-0005-0000-0000-000004040000}"/>
    <cellStyle name="40 % - Akzent2 3 3 4 3 4" xfId="50797" xr:uid="{00000000-0005-0000-0000-000004040000}"/>
    <cellStyle name="40 % - Akzent2 3 3 4 4" xfId="13727" xr:uid="{00000000-0005-0000-0000-000004040000}"/>
    <cellStyle name="40 % - Akzent2 3 3 4 4 2" xfId="27178" xr:uid="{00000000-0005-0000-0000-000004040000}"/>
    <cellStyle name="40 % - Akzent2 3 3 4 4 3" xfId="40662" xr:uid="{00000000-0005-0000-0000-000004040000}"/>
    <cellStyle name="40 % - Akzent2 3 3 4 4 4" xfId="54153" xr:uid="{00000000-0005-0000-0000-000004040000}"/>
    <cellStyle name="40 % - Akzent2 3 3 4 5" xfId="17109" xr:uid="{00000000-0005-0000-0000-000004040000}"/>
    <cellStyle name="40 % - Akzent2 3 3 4 6" xfId="30593" xr:uid="{00000000-0005-0000-0000-000004040000}"/>
    <cellStyle name="40 % - Akzent2 3 3 4 7" xfId="44084" xr:uid="{00000000-0005-0000-0000-000004040000}"/>
    <cellStyle name="40 % - Akzent2 3 3 5" xfId="4234" xr:uid="{00000000-0005-0000-0000-000005040000}"/>
    <cellStyle name="40 % - Akzent2 3 3 5 2" xfId="7591" xr:uid="{00000000-0005-0000-0000-000005040000}"/>
    <cellStyle name="40 % - Akzent2 3 3 5 2 2" xfId="21042" xr:uid="{00000000-0005-0000-0000-000005040000}"/>
    <cellStyle name="40 % - Akzent2 3 3 5 2 3" xfId="34526" xr:uid="{00000000-0005-0000-0000-000005040000}"/>
    <cellStyle name="40 % - Akzent2 3 3 5 2 4" xfId="48017" xr:uid="{00000000-0005-0000-0000-000005040000}"/>
    <cellStyle name="40 % - Akzent2 3 3 5 3" xfId="10947" xr:uid="{00000000-0005-0000-0000-000005040000}"/>
    <cellStyle name="40 % - Akzent2 3 3 5 3 2" xfId="24398" xr:uid="{00000000-0005-0000-0000-000005040000}"/>
    <cellStyle name="40 % - Akzent2 3 3 5 3 3" xfId="37882" xr:uid="{00000000-0005-0000-0000-000005040000}"/>
    <cellStyle name="40 % - Akzent2 3 3 5 3 4" xfId="51373" xr:uid="{00000000-0005-0000-0000-000005040000}"/>
    <cellStyle name="40 % - Akzent2 3 3 5 4" xfId="14303" xr:uid="{00000000-0005-0000-0000-000005040000}"/>
    <cellStyle name="40 % - Akzent2 3 3 5 4 2" xfId="27754" xr:uid="{00000000-0005-0000-0000-000005040000}"/>
    <cellStyle name="40 % - Akzent2 3 3 5 4 3" xfId="41238" xr:uid="{00000000-0005-0000-0000-000005040000}"/>
    <cellStyle name="40 % - Akzent2 3 3 5 4 4" xfId="54729" xr:uid="{00000000-0005-0000-0000-000005040000}"/>
    <cellStyle name="40 % - Akzent2 3 3 5 5" xfId="17685" xr:uid="{00000000-0005-0000-0000-000005040000}"/>
    <cellStyle name="40 % - Akzent2 3 3 5 6" xfId="31169" xr:uid="{00000000-0005-0000-0000-000005040000}"/>
    <cellStyle name="40 % - Akzent2 3 3 5 7" xfId="44660" xr:uid="{00000000-0005-0000-0000-000005040000}"/>
    <cellStyle name="40 % - Akzent2 3 3 6" xfId="4784" xr:uid="{00000000-0005-0000-0000-000000040000}"/>
    <cellStyle name="40 % - Akzent2 3 3 6 2" xfId="18235" xr:uid="{00000000-0005-0000-0000-000000040000}"/>
    <cellStyle name="40 % - Akzent2 3 3 6 3" xfId="31719" xr:uid="{00000000-0005-0000-0000-000000040000}"/>
    <cellStyle name="40 % - Akzent2 3 3 6 4" xfId="45210" xr:uid="{00000000-0005-0000-0000-000000040000}"/>
    <cellStyle name="40 % - Akzent2 3 3 7" xfId="8140" xr:uid="{00000000-0005-0000-0000-000000040000}"/>
    <cellStyle name="40 % - Akzent2 3 3 7 2" xfId="21591" xr:uid="{00000000-0005-0000-0000-000000040000}"/>
    <cellStyle name="40 % - Akzent2 3 3 7 3" xfId="35075" xr:uid="{00000000-0005-0000-0000-000000040000}"/>
    <cellStyle name="40 % - Akzent2 3 3 7 4" xfId="48566" xr:uid="{00000000-0005-0000-0000-000000040000}"/>
    <cellStyle name="40 % - Akzent2 3 3 8" xfId="11496" xr:uid="{00000000-0005-0000-0000-000000040000}"/>
    <cellStyle name="40 % - Akzent2 3 3 8 2" xfId="24947" xr:uid="{00000000-0005-0000-0000-000000040000}"/>
    <cellStyle name="40 % - Akzent2 3 3 8 3" xfId="38431" xr:uid="{00000000-0005-0000-0000-000000040000}"/>
    <cellStyle name="40 % - Akzent2 3 3 8 4" xfId="51922" xr:uid="{00000000-0005-0000-0000-000000040000}"/>
    <cellStyle name="40 % - Akzent2 3 3 9" xfId="14877" xr:uid="{00000000-0005-0000-0000-000000040000}"/>
    <cellStyle name="40 % - Akzent2 3 4" xfId="1720" xr:uid="{00000000-0005-0000-0000-000006040000}"/>
    <cellStyle name="40 % - Akzent2 3 4 2" xfId="2859" xr:uid="{00000000-0005-0000-0000-000007040000}"/>
    <cellStyle name="40 % - Akzent2 3 4 2 2" xfId="6220" xr:uid="{00000000-0005-0000-0000-000007040000}"/>
    <cellStyle name="40 % - Akzent2 3 4 2 2 2" xfId="19671" xr:uid="{00000000-0005-0000-0000-000007040000}"/>
    <cellStyle name="40 % - Akzent2 3 4 2 2 3" xfId="33155" xr:uid="{00000000-0005-0000-0000-000007040000}"/>
    <cellStyle name="40 % - Akzent2 3 4 2 2 4" xfId="46646" xr:uid="{00000000-0005-0000-0000-000007040000}"/>
    <cellStyle name="40 % - Akzent2 3 4 2 3" xfId="9576" xr:uid="{00000000-0005-0000-0000-000007040000}"/>
    <cellStyle name="40 % - Akzent2 3 4 2 3 2" xfId="23027" xr:uid="{00000000-0005-0000-0000-000007040000}"/>
    <cellStyle name="40 % - Akzent2 3 4 2 3 3" xfId="36511" xr:uid="{00000000-0005-0000-0000-000007040000}"/>
    <cellStyle name="40 % - Akzent2 3 4 2 3 4" xfId="50002" xr:uid="{00000000-0005-0000-0000-000007040000}"/>
    <cellStyle name="40 % - Akzent2 3 4 2 4" xfId="12932" xr:uid="{00000000-0005-0000-0000-000007040000}"/>
    <cellStyle name="40 % - Akzent2 3 4 2 4 2" xfId="26383" xr:uid="{00000000-0005-0000-0000-000007040000}"/>
    <cellStyle name="40 % - Akzent2 3 4 2 4 3" xfId="39867" xr:uid="{00000000-0005-0000-0000-000007040000}"/>
    <cellStyle name="40 % - Akzent2 3 4 2 4 4" xfId="53358" xr:uid="{00000000-0005-0000-0000-000007040000}"/>
    <cellStyle name="40 % - Akzent2 3 4 2 5" xfId="16314" xr:uid="{00000000-0005-0000-0000-000007040000}"/>
    <cellStyle name="40 % - Akzent2 3 4 2 6" xfId="29798" xr:uid="{00000000-0005-0000-0000-000007040000}"/>
    <cellStyle name="40 % - Akzent2 3 4 2 7" xfId="43289" xr:uid="{00000000-0005-0000-0000-000007040000}"/>
    <cellStyle name="40 % - Akzent2 3 4 3" xfId="5093" xr:uid="{00000000-0005-0000-0000-000006040000}"/>
    <cellStyle name="40 % - Akzent2 3 4 3 2" xfId="18544" xr:uid="{00000000-0005-0000-0000-000006040000}"/>
    <cellStyle name="40 % - Akzent2 3 4 3 3" xfId="32028" xr:uid="{00000000-0005-0000-0000-000006040000}"/>
    <cellStyle name="40 % - Akzent2 3 4 3 4" xfId="45519" xr:uid="{00000000-0005-0000-0000-000006040000}"/>
    <cellStyle name="40 % - Akzent2 3 4 4" xfId="8449" xr:uid="{00000000-0005-0000-0000-000006040000}"/>
    <cellStyle name="40 % - Akzent2 3 4 4 2" xfId="21900" xr:uid="{00000000-0005-0000-0000-000006040000}"/>
    <cellStyle name="40 % - Akzent2 3 4 4 3" xfId="35384" xr:uid="{00000000-0005-0000-0000-000006040000}"/>
    <cellStyle name="40 % - Akzent2 3 4 4 4" xfId="48875" xr:uid="{00000000-0005-0000-0000-000006040000}"/>
    <cellStyle name="40 % - Akzent2 3 4 5" xfId="11805" xr:uid="{00000000-0005-0000-0000-000006040000}"/>
    <cellStyle name="40 % - Akzent2 3 4 5 2" xfId="25256" xr:uid="{00000000-0005-0000-0000-000006040000}"/>
    <cellStyle name="40 % - Akzent2 3 4 5 3" xfId="38740" xr:uid="{00000000-0005-0000-0000-000006040000}"/>
    <cellStyle name="40 % - Akzent2 3 4 5 4" xfId="52231" xr:uid="{00000000-0005-0000-0000-000006040000}"/>
    <cellStyle name="40 % - Akzent2 3 4 6" xfId="15187" xr:uid="{00000000-0005-0000-0000-000006040000}"/>
    <cellStyle name="40 % - Akzent2 3 4 7" xfId="28671" xr:uid="{00000000-0005-0000-0000-000006040000}"/>
    <cellStyle name="40 % - Akzent2 3 4 8" xfId="42162" xr:uid="{00000000-0005-0000-0000-000006040000}"/>
    <cellStyle name="40 % - Akzent2 3 5" xfId="2297" xr:uid="{00000000-0005-0000-0000-000008040000}"/>
    <cellStyle name="40 % - Akzent2 3 5 2" xfId="5659" xr:uid="{00000000-0005-0000-0000-000008040000}"/>
    <cellStyle name="40 % - Akzent2 3 5 2 2" xfId="19110" xr:uid="{00000000-0005-0000-0000-000008040000}"/>
    <cellStyle name="40 % - Akzent2 3 5 2 3" xfId="32594" xr:uid="{00000000-0005-0000-0000-000008040000}"/>
    <cellStyle name="40 % - Akzent2 3 5 2 4" xfId="46085" xr:uid="{00000000-0005-0000-0000-000008040000}"/>
    <cellStyle name="40 % - Akzent2 3 5 3" xfId="9015" xr:uid="{00000000-0005-0000-0000-000008040000}"/>
    <cellStyle name="40 % - Akzent2 3 5 3 2" xfId="22466" xr:uid="{00000000-0005-0000-0000-000008040000}"/>
    <cellStyle name="40 % - Akzent2 3 5 3 3" xfId="35950" xr:uid="{00000000-0005-0000-0000-000008040000}"/>
    <cellStyle name="40 % - Akzent2 3 5 3 4" xfId="49441" xr:uid="{00000000-0005-0000-0000-000008040000}"/>
    <cellStyle name="40 % - Akzent2 3 5 4" xfId="12371" xr:uid="{00000000-0005-0000-0000-000008040000}"/>
    <cellStyle name="40 % - Akzent2 3 5 4 2" xfId="25822" xr:uid="{00000000-0005-0000-0000-000008040000}"/>
    <cellStyle name="40 % - Akzent2 3 5 4 3" xfId="39306" xr:uid="{00000000-0005-0000-0000-000008040000}"/>
    <cellStyle name="40 % - Akzent2 3 5 4 4" xfId="52797" xr:uid="{00000000-0005-0000-0000-000008040000}"/>
    <cellStyle name="40 % - Akzent2 3 5 5" xfId="15753" xr:uid="{00000000-0005-0000-0000-000008040000}"/>
    <cellStyle name="40 % - Akzent2 3 5 6" xfId="29237" xr:uid="{00000000-0005-0000-0000-000008040000}"/>
    <cellStyle name="40 % - Akzent2 3 5 7" xfId="42728" xr:uid="{00000000-0005-0000-0000-000008040000}"/>
    <cellStyle name="40 % - Akzent2 3 6" xfId="3403" xr:uid="{00000000-0005-0000-0000-000009040000}"/>
    <cellStyle name="40 % - Akzent2 3 6 2" xfId="6764" xr:uid="{00000000-0005-0000-0000-000009040000}"/>
    <cellStyle name="40 % - Akzent2 3 6 2 2" xfId="20215" xr:uid="{00000000-0005-0000-0000-000009040000}"/>
    <cellStyle name="40 % - Akzent2 3 6 2 3" xfId="33699" xr:uid="{00000000-0005-0000-0000-000009040000}"/>
    <cellStyle name="40 % - Akzent2 3 6 2 4" xfId="47190" xr:uid="{00000000-0005-0000-0000-000009040000}"/>
    <cellStyle name="40 % - Akzent2 3 6 3" xfId="10120" xr:uid="{00000000-0005-0000-0000-000009040000}"/>
    <cellStyle name="40 % - Akzent2 3 6 3 2" xfId="23571" xr:uid="{00000000-0005-0000-0000-000009040000}"/>
    <cellStyle name="40 % - Akzent2 3 6 3 3" xfId="37055" xr:uid="{00000000-0005-0000-0000-000009040000}"/>
    <cellStyle name="40 % - Akzent2 3 6 3 4" xfId="50546" xr:uid="{00000000-0005-0000-0000-000009040000}"/>
    <cellStyle name="40 % - Akzent2 3 6 4" xfId="13476" xr:uid="{00000000-0005-0000-0000-000009040000}"/>
    <cellStyle name="40 % - Akzent2 3 6 4 2" xfId="26927" xr:uid="{00000000-0005-0000-0000-000009040000}"/>
    <cellStyle name="40 % - Akzent2 3 6 4 3" xfId="40411" xr:uid="{00000000-0005-0000-0000-000009040000}"/>
    <cellStyle name="40 % - Akzent2 3 6 4 4" xfId="53902" xr:uid="{00000000-0005-0000-0000-000009040000}"/>
    <cellStyle name="40 % - Akzent2 3 6 5" xfId="16858" xr:uid="{00000000-0005-0000-0000-000009040000}"/>
    <cellStyle name="40 % - Akzent2 3 6 6" xfId="30342" xr:uid="{00000000-0005-0000-0000-000009040000}"/>
    <cellStyle name="40 % - Akzent2 3 6 7" xfId="43833" xr:uid="{00000000-0005-0000-0000-000009040000}"/>
    <cellStyle name="40 % - Akzent2 3 7" xfId="3983" xr:uid="{00000000-0005-0000-0000-00000A040000}"/>
    <cellStyle name="40 % - Akzent2 3 7 2" xfId="7340" xr:uid="{00000000-0005-0000-0000-00000A040000}"/>
    <cellStyle name="40 % - Akzent2 3 7 2 2" xfId="20791" xr:uid="{00000000-0005-0000-0000-00000A040000}"/>
    <cellStyle name="40 % - Akzent2 3 7 2 3" xfId="34275" xr:uid="{00000000-0005-0000-0000-00000A040000}"/>
    <cellStyle name="40 % - Akzent2 3 7 2 4" xfId="47766" xr:uid="{00000000-0005-0000-0000-00000A040000}"/>
    <cellStyle name="40 % - Akzent2 3 7 3" xfId="10696" xr:uid="{00000000-0005-0000-0000-00000A040000}"/>
    <cellStyle name="40 % - Akzent2 3 7 3 2" xfId="24147" xr:uid="{00000000-0005-0000-0000-00000A040000}"/>
    <cellStyle name="40 % - Akzent2 3 7 3 3" xfId="37631" xr:uid="{00000000-0005-0000-0000-00000A040000}"/>
    <cellStyle name="40 % - Akzent2 3 7 3 4" xfId="51122" xr:uid="{00000000-0005-0000-0000-00000A040000}"/>
    <cellStyle name="40 % - Akzent2 3 7 4" xfId="14052" xr:uid="{00000000-0005-0000-0000-00000A040000}"/>
    <cellStyle name="40 % - Akzent2 3 7 4 2" xfId="27503" xr:uid="{00000000-0005-0000-0000-00000A040000}"/>
    <cellStyle name="40 % - Akzent2 3 7 4 3" xfId="40987" xr:uid="{00000000-0005-0000-0000-00000A040000}"/>
    <cellStyle name="40 % - Akzent2 3 7 4 4" xfId="54478" xr:uid="{00000000-0005-0000-0000-00000A040000}"/>
    <cellStyle name="40 % - Akzent2 3 7 5" xfId="17434" xr:uid="{00000000-0005-0000-0000-00000A040000}"/>
    <cellStyle name="40 % - Akzent2 3 7 6" xfId="30918" xr:uid="{00000000-0005-0000-0000-00000A040000}"/>
    <cellStyle name="40 % - Akzent2 3 7 7" xfId="44409" xr:uid="{00000000-0005-0000-0000-00000A040000}"/>
    <cellStyle name="40 % - Akzent2 3 8" xfId="4533" xr:uid="{00000000-0005-0000-0000-0000F3030000}"/>
    <cellStyle name="40 % - Akzent2 3 8 2" xfId="17984" xr:uid="{00000000-0005-0000-0000-0000F3030000}"/>
    <cellStyle name="40 % - Akzent2 3 8 3" xfId="31468" xr:uid="{00000000-0005-0000-0000-0000F3030000}"/>
    <cellStyle name="40 % - Akzent2 3 8 4" xfId="44959" xr:uid="{00000000-0005-0000-0000-0000F3030000}"/>
    <cellStyle name="40 % - Akzent2 3 9" xfId="7889" xr:uid="{00000000-0005-0000-0000-0000F3030000}"/>
    <cellStyle name="40 % - Akzent2 3 9 2" xfId="21340" xr:uid="{00000000-0005-0000-0000-0000F3030000}"/>
    <cellStyle name="40 % - Akzent2 3 9 3" xfId="34824" xr:uid="{00000000-0005-0000-0000-0000F3030000}"/>
    <cellStyle name="40 % - Akzent2 3 9 4" xfId="48315" xr:uid="{00000000-0005-0000-0000-0000F3030000}"/>
    <cellStyle name="40 % - Akzent2 4" xfId="1180" xr:uid="{00000000-0005-0000-0000-00000B040000}"/>
    <cellStyle name="40 % - Akzent2 4 10" xfId="11264" xr:uid="{00000000-0005-0000-0000-00000B040000}"/>
    <cellStyle name="40 % - Akzent2 4 10 2" xfId="24715" xr:uid="{00000000-0005-0000-0000-00000B040000}"/>
    <cellStyle name="40 % - Akzent2 4 10 3" xfId="38199" xr:uid="{00000000-0005-0000-0000-00000B040000}"/>
    <cellStyle name="40 % - Akzent2 4 10 4" xfId="51690" xr:uid="{00000000-0005-0000-0000-00000B040000}"/>
    <cellStyle name="40 % - Akzent2 4 11" xfId="14645" xr:uid="{00000000-0005-0000-0000-00000B040000}"/>
    <cellStyle name="40 % - Akzent2 4 12" xfId="28128" xr:uid="{00000000-0005-0000-0000-00000B040000}"/>
    <cellStyle name="40 % - Akzent2 4 13" xfId="41619" xr:uid="{00000000-0005-0000-0000-00000B040000}"/>
    <cellStyle name="40 % - Akzent2 4 2" xfId="1274" xr:uid="{00000000-0005-0000-0000-00000C040000}"/>
    <cellStyle name="40 % - Akzent2 4 2 10" xfId="14747" xr:uid="{00000000-0005-0000-0000-00000C040000}"/>
    <cellStyle name="40 % - Akzent2 4 2 11" xfId="28230" xr:uid="{00000000-0005-0000-0000-00000C040000}"/>
    <cellStyle name="40 % - Akzent2 4 2 12" xfId="41721" xr:uid="{00000000-0005-0000-0000-00000C040000}"/>
    <cellStyle name="40 % - Akzent2 4 2 2" xfId="1512" xr:uid="{00000000-0005-0000-0000-00000D040000}"/>
    <cellStyle name="40 % - Akzent2 4 2 2 10" xfId="28480" xr:uid="{00000000-0005-0000-0000-00000D040000}"/>
    <cellStyle name="40 % - Akzent2 4 2 2 11" xfId="41971" xr:uid="{00000000-0005-0000-0000-00000D040000}"/>
    <cellStyle name="40 % - Akzent2 4 2 2 2" xfId="2088" xr:uid="{00000000-0005-0000-0000-00000E040000}"/>
    <cellStyle name="40 % - Akzent2 4 2 2 2 2" xfId="3229" xr:uid="{00000000-0005-0000-0000-00000F040000}"/>
    <cellStyle name="40 % - Akzent2 4 2 2 2 2 2" xfId="6590" xr:uid="{00000000-0005-0000-0000-00000F040000}"/>
    <cellStyle name="40 % - Akzent2 4 2 2 2 2 2 2" xfId="20041" xr:uid="{00000000-0005-0000-0000-00000F040000}"/>
    <cellStyle name="40 % - Akzent2 4 2 2 2 2 2 3" xfId="33525" xr:uid="{00000000-0005-0000-0000-00000F040000}"/>
    <cellStyle name="40 % - Akzent2 4 2 2 2 2 2 4" xfId="47016" xr:uid="{00000000-0005-0000-0000-00000F040000}"/>
    <cellStyle name="40 % - Akzent2 4 2 2 2 2 3" xfId="9946" xr:uid="{00000000-0005-0000-0000-00000F040000}"/>
    <cellStyle name="40 % - Akzent2 4 2 2 2 2 3 2" xfId="23397" xr:uid="{00000000-0005-0000-0000-00000F040000}"/>
    <cellStyle name="40 % - Akzent2 4 2 2 2 2 3 3" xfId="36881" xr:uid="{00000000-0005-0000-0000-00000F040000}"/>
    <cellStyle name="40 % - Akzent2 4 2 2 2 2 3 4" xfId="50372" xr:uid="{00000000-0005-0000-0000-00000F040000}"/>
    <cellStyle name="40 % - Akzent2 4 2 2 2 2 4" xfId="13302" xr:uid="{00000000-0005-0000-0000-00000F040000}"/>
    <cellStyle name="40 % - Akzent2 4 2 2 2 2 4 2" xfId="26753" xr:uid="{00000000-0005-0000-0000-00000F040000}"/>
    <cellStyle name="40 % - Akzent2 4 2 2 2 2 4 3" xfId="40237" xr:uid="{00000000-0005-0000-0000-00000F040000}"/>
    <cellStyle name="40 % - Akzent2 4 2 2 2 2 4 4" xfId="53728" xr:uid="{00000000-0005-0000-0000-00000F040000}"/>
    <cellStyle name="40 % - Akzent2 4 2 2 2 2 5" xfId="16684" xr:uid="{00000000-0005-0000-0000-00000F040000}"/>
    <cellStyle name="40 % - Akzent2 4 2 2 2 2 6" xfId="30168" xr:uid="{00000000-0005-0000-0000-00000F040000}"/>
    <cellStyle name="40 % - Akzent2 4 2 2 2 2 7" xfId="43659" xr:uid="{00000000-0005-0000-0000-00000F040000}"/>
    <cellStyle name="40 % - Akzent2 4 2 2 2 3" xfId="5463" xr:uid="{00000000-0005-0000-0000-00000E040000}"/>
    <cellStyle name="40 % - Akzent2 4 2 2 2 3 2" xfId="18914" xr:uid="{00000000-0005-0000-0000-00000E040000}"/>
    <cellStyle name="40 % - Akzent2 4 2 2 2 3 3" xfId="32398" xr:uid="{00000000-0005-0000-0000-00000E040000}"/>
    <cellStyle name="40 % - Akzent2 4 2 2 2 3 4" xfId="45889" xr:uid="{00000000-0005-0000-0000-00000E040000}"/>
    <cellStyle name="40 % - Akzent2 4 2 2 2 4" xfId="8819" xr:uid="{00000000-0005-0000-0000-00000E040000}"/>
    <cellStyle name="40 % - Akzent2 4 2 2 2 4 2" xfId="22270" xr:uid="{00000000-0005-0000-0000-00000E040000}"/>
    <cellStyle name="40 % - Akzent2 4 2 2 2 4 3" xfId="35754" xr:uid="{00000000-0005-0000-0000-00000E040000}"/>
    <cellStyle name="40 % - Akzent2 4 2 2 2 4 4" xfId="49245" xr:uid="{00000000-0005-0000-0000-00000E040000}"/>
    <cellStyle name="40 % - Akzent2 4 2 2 2 5" xfId="12175" xr:uid="{00000000-0005-0000-0000-00000E040000}"/>
    <cellStyle name="40 % - Akzent2 4 2 2 2 5 2" xfId="25626" xr:uid="{00000000-0005-0000-0000-00000E040000}"/>
    <cellStyle name="40 % - Akzent2 4 2 2 2 5 3" xfId="39110" xr:uid="{00000000-0005-0000-0000-00000E040000}"/>
    <cellStyle name="40 % - Akzent2 4 2 2 2 5 4" xfId="52601" xr:uid="{00000000-0005-0000-0000-00000E040000}"/>
    <cellStyle name="40 % - Akzent2 4 2 2 2 6" xfId="15557" xr:uid="{00000000-0005-0000-0000-00000E040000}"/>
    <cellStyle name="40 % - Akzent2 4 2 2 2 7" xfId="29041" xr:uid="{00000000-0005-0000-0000-00000E040000}"/>
    <cellStyle name="40 % - Akzent2 4 2 2 2 8" xfId="42532" xr:uid="{00000000-0005-0000-0000-00000E040000}"/>
    <cellStyle name="40 % - Akzent2 4 2 2 3" xfId="2669" xr:uid="{00000000-0005-0000-0000-000010040000}"/>
    <cellStyle name="40 % - Akzent2 4 2 2 3 2" xfId="6030" xr:uid="{00000000-0005-0000-0000-000010040000}"/>
    <cellStyle name="40 % - Akzent2 4 2 2 3 2 2" xfId="19481" xr:uid="{00000000-0005-0000-0000-000010040000}"/>
    <cellStyle name="40 % - Akzent2 4 2 2 3 2 3" xfId="32965" xr:uid="{00000000-0005-0000-0000-000010040000}"/>
    <cellStyle name="40 % - Akzent2 4 2 2 3 2 4" xfId="46456" xr:uid="{00000000-0005-0000-0000-000010040000}"/>
    <cellStyle name="40 % - Akzent2 4 2 2 3 3" xfId="9386" xr:uid="{00000000-0005-0000-0000-000010040000}"/>
    <cellStyle name="40 % - Akzent2 4 2 2 3 3 2" xfId="22837" xr:uid="{00000000-0005-0000-0000-000010040000}"/>
    <cellStyle name="40 % - Akzent2 4 2 2 3 3 3" xfId="36321" xr:uid="{00000000-0005-0000-0000-000010040000}"/>
    <cellStyle name="40 % - Akzent2 4 2 2 3 3 4" xfId="49812" xr:uid="{00000000-0005-0000-0000-000010040000}"/>
    <cellStyle name="40 % - Akzent2 4 2 2 3 4" xfId="12742" xr:uid="{00000000-0005-0000-0000-000010040000}"/>
    <cellStyle name="40 % - Akzent2 4 2 2 3 4 2" xfId="26193" xr:uid="{00000000-0005-0000-0000-000010040000}"/>
    <cellStyle name="40 % - Akzent2 4 2 2 3 4 3" xfId="39677" xr:uid="{00000000-0005-0000-0000-000010040000}"/>
    <cellStyle name="40 % - Akzent2 4 2 2 3 4 4" xfId="53168" xr:uid="{00000000-0005-0000-0000-000010040000}"/>
    <cellStyle name="40 % - Akzent2 4 2 2 3 5" xfId="16124" xr:uid="{00000000-0005-0000-0000-000010040000}"/>
    <cellStyle name="40 % - Akzent2 4 2 2 3 6" xfId="29608" xr:uid="{00000000-0005-0000-0000-000010040000}"/>
    <cellStyle name="40 % - Akzent2 4 2 2 3 7" xfId="43099" xr:uid="{00000000-0005-0000-0000-000010040000}"/>
    <cellStyle name="40 % - Akzent2 4 2 2 4" xfId="3774" xr:uid="{00000000-0005-0000-0000-000011040000}"/>
    <cellStyle name="40 % - Akzent2 4 2 2 4 2" xfId="7135" xr:uid="{00000000-0005-0000-0000-000011040000}"/>
    <cellStyle name="40 % - Akzent2 4 2 2 4 2 2" xfId="20586" xr:uid="{00000000-0005-0000-0000-000011040000}"/>
    <cellStyle name="40 % - Akzent2 4 2 2 4 2 3" xfId="34070" xr:uid="{00000000-0005-0000-0000-000011040000}"/>
    <cellStyle name="40 % - Akzent2 4 2 2 4 2 4" xfId="47561" xr:uid="{00000000-0005-0000-0000-000011040000}"/>
    <cellStyle name="40 % - Akzent2 4 2 2 4 3" xfId="10491" xr:uid="{00000000-0005-0000-0000-000011040000}"/>
    <cellStyle name="40 % - Akzent2 4 2 2 4 3 2" xfId="23942" xr:uid="{00000000-0005-0000-0000-000011040000}"/>
    <cellStyle name="40 % - Akzent2 4 2 2 4 3 3" xfId="37426" xr:uid="{00000000-0005-0000-0000-000011040000}"/>
    <cellStyle name="40 % - Akzent2 4 2 2 4 3 4" xfId="50917" xr:uid="{00000000-0005-0000-0000-000011040000}"/>
    <cellStyle name="40 % - Akzent2 4 2 2 4 4" xfId="13847" xr:uid="{00000000-0005-0000-0000-000011040000}"/>
    <cellStyle name="40 % - Akzent2 4 2 2 4 4 2" xfId="27298" xr:uid="{00000000-0005-0000-0000-000011040000}"/>
    <cellStyle name="40 % - Akzent2 4 2 2 4 4 3" xfId="40782" xr:uid="{00000000-0005-0000-0000-000011040000}"/>
    <cellStyle name="40 % - Akzent2 4 2 2 4 4 4" xfId="54273" xr:uid="{00000000-0005-0000-0000-000011040000}"/>
    <cellStyle name="40 % - Akzent2 4 2 2 4 5" xfId="17229" xr:uid="{00000000-0005-0000-0000-000011040000}"/>
    <cellStyle name="40 % - Akzent2 4 2 2 4 6" xfId="30713" xr:uid="{00000000-0005-0000-0000-000011040000}"/>
    <cellStyle name="40 % - Akzent2 4 2 2 4 7" xfId="44204" xr:uid="{00000000-0005-0000-0000-000011040000}"/>
    <cellStyle name="40 % - Akzent2 4 2 2 5" xfId="4354" xr:uid="{00000000-0005-0000-0000-000012040000}"/>
    <cellStyle name="40 % - Akzent2 4 2 2 5 2" xfId="7711" xr:uid="{00000000-0005-0000-0000-000012040000}"/>
    <cellStyle name="40 % - Akzent2 4 2 2 5 2 2" xfId="21162" xr:uid="{00000000-0005-0000-0000-000012040000}"/>
    <cellStyle name="40 % - Akzent2 4 2 2 5 2 3" xfId="34646" xr:uid="{00000000-0005-0000-0000-000012040000}"/>
    <cellStyle name="40 % - Akzent2 4 2 2 5 2 4" xfId="48137" xr:uid="{00000000-0005-0000-0000-000012040000}"/>
    <cellStyle name="40 % - Akzent2 4 2 2 5 3" xfId="11067" xr:uid="{00000000-0005-0000-0000-000012040000}"/>
    <cellStyle name="40 % - Akzent2 4 2 2 5 3 2" xfId="24518" xr:uid="{00000000-0005-0000-0000-000012040000}"/>
    <cellStyle name="40 % - Akzent2 4 2 2 5 3 3" xfId="38002" xr:uid="{00000000-0005-0000-0000-000012040000}"/>
    <cellStyle name="40 % - Akzent2 4 2 2 5 3 4" xfId="51493" xr:uid="{00000000-0005-0000-0000-000012040000}"/>
    <cellStyle name="40 % - Akzent2 4 2 2 5 4" xfId="14423" xr:uid="{00000000-0005-0000-0000-000012040000}"/>
    <cellStyle name="40 % - Akzent2 4 2 2 5 4 2" xfId="27874" xr:uid="{00000000-0005-0000-0000-000012040000}"/>
    <cellStyle name="40 % - Akzent2 4 2 2 5 4 3" xfId="41358" xr:uid="{00000000-0005-0000-0000-000012040000}"/>
    <cellStyle name="40 % - Akzent2 4 2 2 5 4 4" xfId="54849" xr:uid="{00000000-0005-0000-0000-000012040000}"/>
    <cellStyle name="40 % - Akzent2 4 2 2 5 5" xfId="17805" xr:uid="{00000000-0005-0000-0000-000012040000}"/>
    <cellStyle name="40 % - Akzent2 4 2 2 5 6" xfId="31289" xr:uid="{00000000-0005-0000-0000-000012040000}"/>
    <cellStyle name="40 % - Akzent2 4 2 2 5 7" xfId="44780" xr:uid="{00000000-0005-0000-0000-000012040000}"/>
    <cellStyle name="40 % - Akzent2 4 2 2 6" xfId="4904" xr:uid="{00000000-0005-0000-0000-00000D040000}"/>
    <cellStyle name="40 % - Akzent2 4 2 2 6 2" xfId="18355" xr:uid="{00000000-0005-0000-0000-00000D040000}"/>
    <cellStyle name="40 % - Akzent2 4 2 2 6 3" xfId="31839" xr:uid="{00000000-0005-0000-0000-00000D040000}"/>
    <cellStyle name="40 % - Akzent2 4 2 2 6 4" xfId="45330" xr:uid="{00000000-0005-0000-0000-00000D040000}"/>
    <cellStyle name="40 % - Akzent2 4 2 2 7" xfId="8260" xr:uid="{00000000-0005-0000-0000-00000D040000}"/>
    <cellStyle name="40 % - Akzent2 4 2 2 7 2" xfId="21711" xr:uid="{00000000-0005-0000-0000-00000D040000}"/>
    <cellStyle name="40 % - Akzent2 4 2 2 7 3" xfId="35195" xr:uid="{00000000-0005-0000-0000-00000D040000}"/>
    <cellStyle name="40 % - Akzent2 4 2 2 7 4" xfId="48686" xr:uid="{00000000-0005-0000-0000-00000D040000}"/>
    <cellStyle name="40 % - Akzent2 4 2 2 8" xfId="11616" xr:uid="{00000000-0005-0000-0000-00000D040000}"/>
    <cellStyle name="40 % - Akzent2 4 2 2 8 2" xfId="25067" xr:uid="{00000000-0005-0000-0000-00000D040000}"/>
    <cellStyle name="40 % - Akzent2 4 2 2 8 3" xfId="38551" xr:uid="{00000000-0005-0000-0000-00000D040000}"/>
    <cellStyle name="40 % - Akzent2 4 2 2 8 4" xfId="52042" xr:uid="{00000000-0005-0000-0000-00000D040000}"/>
    <cellStyle name="40 % - Akzent2 4 2 2 9" xfId="14997" xr:uid="{00000000-0005-0000-0000-00000D040000}"/>
    <cellStyle name="40 % - Akzent2 4 2 3" xfId="1839" xr:uid="{00000000-0005-0000-0000-000013040000}"/>
    <cellStyle name="40 % - Akzent2 4 2 3 2" xfId="2979" xr:uid="{00000000-0005-0000-0000-000014040000}"/>
    <cellStyle name="40 % - Akzent2 4 2 3 2 2" xfId="6340" xr:uid="{00000000-0005-0000-0000-000014040000}"/>
    <cellStyle name="40 % - Akzent2 4 2 3 2 2 2" xfId="19791" xr:uid="{00000000-0005-0000-0000-000014040000}"/>
    <cellStyle name="40 % - Akzent2 4 2 3 2 2 3" xfId="33275" xr:uid="{00000000-0005-0000-0000-000014040000}"/>
    <cellStyle name="40 % - Akzent2 4 2 3 2 2 4" xfId="46766" xr:uid="{00000000-0005-0000-0000-000014040000}"/>
    <cellStyle name="40 % - Akzent2 4 2 3 2 3" xfId="9696" xr:uid="{00000000-0005-0000-0000-000014040000}"/>
    <cellStyle name="40 % - Akzent2 4 2 3 2 3 2" xfId="23147" xr:uid="{00000000-0005-0000-0000-000014040000}"/>
    <cellStyle name="40 % - Akzent2 4 2 3 2 3 3" xfId="36631" xr:uid="{00000000-0005-0000-0000-000014040000}"/>
    <cellStyle name="40 % - Akzent2 4 2 3 2 3 4" xfId="50122" xr:uid="{00000000-0005-0000-0000-000014040000}"/>
    <cellStyle name="40 % - Akzent2 4 2 3 2 4" xfId="13052" xr:uid="{00000000-0005-0000-0000-000014040000}"/>
    <cellStyle name="40 % - Akzent2 4 2 3 2 4 2" xfId="26503" xr:uid="{00000000-0005-0000-0000-000014040000}"/>
    <cellStyle name="40 % - Akzent2 4 2 3 2 4 3" xfId="39987" xr:uid="{00000000-0005-0000-0000-000014040000}"/>
    <cellStyle name="40 % - Akzent2 4 2 3 2 4 4" xfId="53478" xr:uid="{00000000-0005-0000-0000-000014040000}"/>
    <cellStyle name="40 % - Akzent2 4 2 3 2 5" xfId="16434" xr:uid="{00000000-0005-0000-0000-000014040000}"/>
    <cellStyle name="40 % - Akzent2 4 2 3 2 6" xfId="29918" xr:uid="{00000000-0005-0000-0000-000014040000}"/>
    <cellStyle name="40 % - Akzent2 4 2 3 2 7" xfId="43409" xr:uid="{00000000-0005-0000-0000-000014040000}"/>
    <cellStyle name="40 % - Akzent2 4 2 3 3" xfId="5213" xr:uid="{00000000-0005-0000-0000-000013040000}"/>
    <cellStyle name="40 % - Akzent2 4 2 3 3 2" xfId="18664" xr:uid="{00000000-0005-0000-0000-000013040000}"/>
    <cellStyle name="40 % - Akzent2 4 2 3 3 3" xfId="32148" xr:uid="{00000000-0005-0000-0000-000013040000}"/>
    <cellStyle name="40 % - Akzent2 4 2 3 3 4" xfId="45639" xr:uid="{00000000-0005-0000-0000-000013040000}"/>
    <cellStyle name="40 % - Akzent2 4 2 3 4" xfId="8569" xr:uid="{00000000-0005-0000-0000-000013040000}"/>
    <cellStyle name="40 % - Akzent2 4 2 3 4 2" xfId="22020" xr:uid="{00000000-0005-0000-0000-000013040000}"/>
    <cellStyle name="40 % - Akzent2 4 2 3 4 3" xfId="35504" xr:uid="{00000000-0005-0000-0000-000013040000}"/>
    <cellStyle name="40 % - Akzent2 4 2 3 4 4" xfId="48995" xr:uid="{00000000-0005-0000-0000-000013040000}"/>
    <cellStyle name="40 % - Akzent2 4 2 3 5" xfId="11925" xr:uid="{00000000-0005-0000-0000-000013040000}"/>
    <cellStyle name="40 % - Akzent2 4 2 3 5 2" xfId="25376" xr:uid="{00000000-0005-0000-0000-000013040000}"/>
    <cellStyle name="40 % - Akzent2 4 2 3 5 3" xfId="38860" xr:uid="{00000000-0005-0000-0000-000013040000}"/>
    <cellStyle name="40 % - Akzent2 4 2 3 5 4" xfId="52351" xr:uid="{00000000-0005-0000-0000-000013040000}"/>
    <cellStyle name="40 % - Akzent2 4 2 3 6" xfId="15307" xr:uid="{00000000-0005-0000-0000-000013040000}"/>
    <cellStyle name="40 % - Akzent2 4 2 3 7" xfId="28791" xr:uid="{00000000-0005-0000-0000-000013040000}"/>
    <cellStyle name="40 % - Akzent2 4 2 3 8" xfId="42282" xr:uid="{00000000-0005-0000-0000-000013040000}"/>
    <cellStyle name="40 % - Akzent2 4 2 4" xfId="2418" xr:uid="{00000000-0005-0000-0000-000015040000}"/>
    <cellStyle name="40 % - Akzent2 4 2 4 2" xfId="5780" xr:uid="{00000000-0005-0000-0000-000015040000}"/>
    <cellStyle name="40 % - Akzent2 4 2 4 2 2" xfId="19231" xr:uid="{00000000-0005-0000-0000-000015040000}"/>
    <cellStyle name="40 % - Akzent2 4 2 4 2 3" xfId="32715" xr:uid="{00000000-0005-0000-0000-000015040000}"/>
    <cellStyle name="40 % - Akzent2 4 2 4 2 4" xfId="46206" xr:uid="{00000000-0005-0000-0000-000015040000}"/>
    <cellStyle name="40 % - Akzent2 4 2 4 3" xfId="9136" xr:uid="{00000000-0005-0000-0000-000015040000}"/>
    <cellStyle name="40 % - Akzent2 4 2 4 3 2" xfId="22587" xr:uid="{00000000-0005-0000-0000-000015040000}"/>
    <cellStyle name="40 % - Akzent2 4 2 4 3 3" xfId="36071" xr:uid="{00000000-0005-0000-0000-000015040000}"/>
    <cellStyle name="40 % - Akzent2 4 2 4 3 4" xfId="49562" xr:uid="{00000000-0005-0000-0000-000015040000}"/>
    <cellStyle name="40 % - Akzent2 4 2 4 4" xfId="12492" xr:uid="{00000000-0005-0000-0000-000015040000}"/>
    <cellStyle name="40 % - Akzent2 4 2 4 4 2" xfId="25943" xr:uid="{00000000-0005-0000-0000-000015040000}"/>
    <cellStyle name="40 % - Akzent2 4 2 4 4 3" xfId="39427" xr:uid="{00000000-0005-0000-0000-000015040000}"/>
    <cellStyle name="40 % - Akzent2 4 2 4 4 4" xfId="52918" xr:uid="{00000000-0005-0000-0000-000015040000}"/>
    <cellStyle name="40 % - Akzent2 4 2 4 5" xfId="15874" xr:uid="{00000000-0005-0000-0000-000015040000}"/>
    <cellStyle name="40 % - Akzent2 4 2 4 6" xfId="29358" xr:uid="{00000000-0005-0000-0000-000015040000}"/>
    <cellStyle name="40 % - Akzent2 4 2 4 7" xfId="42849" xr:uid="{00000000-0005-0000-0000-000015040000}"/>
    <cellStyle name="40 % - Akzent2 4 2 5" xfId="3524" xr:uid="{00000000-0005-0000-0000-000016040000}"/>
    <cellStyle name="40 % - Akzent2 4 2 5 2" xfId="6885" xr:uid="{00000000-0005-0000-0000-000016040000}"/>
    <cellStyle name="40 % - Akzent2 4 2 5 2 2" xfId="20336" xr:uid="{00000000-0005-0000-0000-000016040000}"/>
    <cellStyle name="40 % - Akzent2 4 2 5 2 3" xfId="33820" xr:uid="{00000000-0005-0000-0000-000016040000}"/>
    <cellStyle name="40 % - Akzent2 4 2 5 2 4" xfId="47311" xr:uid="{00000000-0005-0000-0000-000016040000}"/>
    <cellStyle name="40 % - Akzent2 4 2 5 3" xfId="10241" xr:uid="{00000000-0005-0000-0000-000016040000}"/>
    <cellStyle name="40 % - Akzent2 4 2 5 3 2" xfId="23692" xr:uid="{00000000-0005-0000-0000-000016040000}"/>
    <cellStyle name="40 % - Akzent2 4 2 5 3 3" xfId="37176" xr:uid="{00000000-0005-0000-0000-000016040000}"/>
    <cellStyle name="40 % - Akzent2 4 2 5 3 4" xfId="50667" xr:uid="{00000000-0005-0000-0000-000016040000}"/>
    <cellStyle name="40 % - Akzent2 4 2 5 4" xfId="13597" xr:uid="{00000000-0005-0000-0000-000016040000}"/>
    <cellStyle name="40 % - Akzent2 4 2 5 4 2" xfId="27048" xr:uid="{00000000-0005-0000-0000-000016040000}"/>
    <cellStyle name="40 % - Akzent2 4 2 5 4 3" xfId="40532" xr:uid="{00000000-0005-0000-0000-000016040000}"/>
    <cellStyle name="40 % - Akzent2 4 2 5 4 4" xfId="54023" xr:uid="{00000000-0005-0000-0000-000016040000}"/>
    <cellStyle name="40 % - Akzent2 4 2 5 5" xfId="16979" xr:uid="{00000000-0005-0000-0000-000016040000}"/>
    <cellStyle name="40 % - Akzent2 4 2 5 6" xfId="30463" xr:uid="{00000000-0005-0000-0000-000016040000}"/>
    <cellStyle name="40 % - Akzent2 4 2 5 7" xfId="43954" xr:uid="{00000000-0005-0000-0000-000016040000}"/>
    <cellStyle name="40 % - Akzent2 4 2 6" xfId="4104" xr:uid="{00000000-0005-0000-0000-000017040000}"/>
    <cellStyle name="40 % - Akzent2 4 2 6 2" xfId="7461" xr:uid="{00000000-0005-0000-0000-000017040000}"/>
    <cellStyle name="40 % - Akzent2 4 2 6 2 2" xfId="20912" xr:uid="{00000000-0005-0000-0000-000017040000}"/>
    <cellStyle name="40 % - Akzent2 4 2 6 2 3" xfId="34396" xr:uid="{00000000-0005-0000-0000-000017040000}"/>
    <cellStyle name="40 % - Akzent2 4 2 6 2 4" xfId="47887" xr:uid="{00000000-0005-0000-0000-000017040000}"/>
    <cellStyle name="40 % - Akzent2 4 2 6 3" xfId="10817" xr:uid="{00000000-0005-0000-0000-000017040000}"/>
    <cellStyle name="40 % - Akzent2 4 2 6 3 2" xfId="24268" xr:uid="{00000000-0005-0000-0000-000017040000}"/>
    <cellStyle name="40 % - Akzent2 4 2 6 3 3" xfId="37752" xr:uid="{00000000-0005-0000-0000-000017040000}"/>
    <cellStyle name="40 % - Akzent2 4 2 6 3 4" xfId="51243" xr:uid="{00000000-0005-0000-0000-000017040000}"/>
    <cellStyle name="40 % - Akzent2 4 2 6 4" xfId="14173" xr:uid="{00000000-0005-0000-0000-000017040000}"/>
    <cellStyle name="40 % - Akzent2 4 2 6 4 2" xfId="27624" xr:uid="{00000000-0005-0000-0000-000017040000}"/>
    <cellStyle name="40 % - Akzent2 4 2 6 4 3" xfId="41108" xr:uid="{00000000-0005-0000-0000-000017040000}"/>
    <cellStyle name="40 % - Akzent2 4 2 6 4 4" xfId="54599" xr:uid="{00000000-0005-0000-0000-000017040000}"/>
    <cellStyle name="40 % - Akzent2 4 2 6 5" xfId="17555" xr:uid="{00000000-0005-0000-0000-000017040000}"/>
    <cellStyle name="40 % - Akzent2 4 2 6 6" xfId="31039" xr:uid="{00000000-0005-0000-0000-000017040000}"/>
    <cellStyle name="40 % - Akzent2 4 2 6 7" xfId="44530" xr:uid="{00000000-0005-0000-0000-000017040000}"/>
    <cellStyle name="40 % - Akzent2 4 2 7" xfId="4654" xr:uid="{00000000-0005-0000-0000-00000C040000}"/>
    <cellStyle name="40 % - Akzent2 4 2 7 2" xfId="18105" xr:uid="{00000000-0005-0000-0000-00000C040000}"/>
    <cellStyle name="40 % - Akzent2 4 2 7 3" xfId="31589" xr:uid="{00000000-0005-0000-0000-00000C040000}"/>
    <cellStyle name="40 % - Akzent2 4 2 7 4" xfId="45080" xr:uid="{00000000-0005-0000-0000-00000C040000}"/>
    <cellStyle name="40 % - Akzent2 4 2 8" xfId="8010" xr:uid="{00000000-0005-0000-0000-00000C040000}"/>
    <cellStyle name="40 % - Akzent2 4 2 8 2" xfId="21461" xr:uid="{00000000-0005-0000-0000-00000C040000}"/>
    <cellStyle name="40 % - Akzent2 4 2 8 3" xfId="34945" xr:uid="{00000000-0005-0000-0000-00000C040000}"/>
    <cellStyle name="40 % - Akzent2 4 2 8 4" xfId="48436" xr:uid="{00000000-0005-0000-0000-00000C040000}"/>
    <cellStyle name="40 % - Akzent2 4 2 9" xfId="11366" xr:uid="{00000000-0005-0000-0000-00000C040000}"/>
    <cellStyle name="40 % - Akzent2 4 2 9 2" xfId="24817" xr:uid="{00000000-0005-0000-0000-00000C040000}"/>
    <cellStyle name="40 % - Akzent2 4 2 9 3" xfId="38301" xr:uid="{00000000-0005-0000-0000-00000C040000}"/>
    <cellStyle name="40 % - Akzent2 4 2 9 4" xfId="51792" xr:uid="{00000000-0005-0000-0000-00000C040000}"/>
    <cellStyle name="40 % - Akzent2 4 3" xfId="1414" xr:uid="{00000000-0005-0000-0000-000018040000}"/>
    <cellStyle name="40 % - Akzent2 4 3 10" xfId="28379" xr:uid="{00000000-0005-0000-0000-000018040000}"/>
    <cellStyle name="40 % - Akzent2 4 3 11" xfId="41870" xr:uid="{00000000-0005-0000-0000-000018040000}"/>
    <cellStyle name="40 % - Akzent2 4 3 2" xfId="1988" xr:uid="{00000000-0005-0000-0000-000019040000}"/>
    <cellStyle name="40 % - Akzent2 4 3 2 2" xfId="3128" xr:uid="{00000000-0005-0000-0000-00001A040000}"/>
    <cellStyle name="40 % - Akzent2 4 3 2 2 2" xfId="6489" xr:uid="{00000000-0005-0000-0000-00001A040000}"/>
    <cellStyle name="40 % - Akzent2 4 3 2 2 2 2" xfId="19940" xr:uid="{00000000-0005-0000-0000-00001A040000}"/>
    <cellStyle name="40 % - Akzent2 4 3 2 2 2 3" xfId="33424" xr:uid="{00000000-0005-0000-0000-00001A040000}"/>
    <cellStyle name="40 % - Akzent2 4 3 2 2 2 4" xfId="46915" xr:uid="{00000000-0005-0000-0000-00001A040000}"/>
    <cellStyle name="40 % - Akzent2 4 3 2 2 3" xfId="9845" xr:uid="{00000000-0005-0000-0000-00001A040000}"/>
    <cellStyle name="40 % - Akzent2 4 3 2 2 3 2" xfId="23296" xr:uid="{00000000-0005-0000-0000-00001A040000}"/>
    <cellStyle name="40 % - Akzent2 4 3 2 2 3 3" xfId="36780" xr:uid="{00000000-0005-0000-0000-00001A040000}"/>
    <cellStyle name="40 % - Akzent2 4 3 2 2 3 4" xfId="50271" xr:uid="{00000000-0005-0000-0000-00001A040000}"/>
    <cellStyle name="40 % - Akzent2 4 3 2 2 4" xfId="13201" xr:uid="{00000000-0005-0000-0000-00001A040000}"/>
    <cellStyle name="40 % - Akzent2 4 3 2 2 4 2" xfId="26652" xr:uid="{00000000-0005-0000-0000-00001A040000}"/>
    <cellStyle name="40 % - Akzent2 4 3 2 2 4 3" xfId="40136" xr:uid="{00000000-0005-0000-0000-00001A040000}"/>
    <cellStyle name="40 % - Akzent2 4 3 2 2 4 4" xfId="53627" xr:uid="{00000000-0005-0000-0000-00001A040000}"/>
    <cellStyle name="40 % - Akzent2 4 3 2 2 5" xfId="16583" xr:uid="{00000000-0005-0000-0000-00001A040000}"/>
    <cellStyle name="40 % - Akzent2 4 3 2 2 6" xfId="30067" xr:uid="{00000000-0005-0000-0000-00001A040000}"/>
    <cellStyle name="40 % - Akzent2 4 3 2 2 7" xfId="43558" xr:uid="{00000000-0005-0000-0000-00001A040000}"/>
    <cellStyle name="40 % - Akzent2 4 3 2 3" xfId="5362" xr:uid="{00000000-0005-0000-0000-000019040000}"/>
    <cellStyle name="40 % - Akzent2 4 3 2 3 2" xfId="18813" xr:uid="{00000000-0005-0000-0000-000019040000}"/>
    <cellStyle name="40 % - Akzent2 4 3 2 3 3" xfId="32297" xr:uid="{00000000-0005-0000-0000-000019040000}"/>
    <cellStyle name="40 % - Akzent2 4 3 2 3 4" xfId="45788" xr:uid="{00000000-0005-0000-0000-000019040000}"/>
    <cellStyle name="40 % - Akzent2 4 3 2 4" xfId="8718" xr:uid="{00000000-0005-0000-0000-000019040000}"/>
    <cellStyle name="40 % - Akzent2 4 3 2 4 2" xfId="22169" xr:uid="{00000000-0005-0000-0000-000019040000}"/>
    <cellStyle name="40 % - Akzent2 4 3 2 4 3" xfId="35653" xr:uid="{00000000-0005-0000-0000-000019040000}"/>
    <cellStyle name="40 % - Akzent2 4 3 2 4 4" xfId="49144" xr:uid="{00000000-0005-0000-0000-000019040000}"/>
    <cellStyle name="40 % - Akzent2 4 3 2 5" xfId="12074" xr:uid="{00000000-0005-0000-0000-000019040000}"/>
    <cellStyle name="40 % - Akzent2 4 3 2 5 2" xfId="25525" xr:uid="{00000000-0005-0000-0000-000019040000}"/>
    <cellStyle name="40 % - Akzent2 4 3 2 5 3" xfId="39009" xr:uid="{00000000-0005-0000-0000-000019040000}"/>
    <cellStyle name="40 % - Akzent2 4 3 2 5 4" xfId="52500" xr:uid="{00000000-0005-0000-0000-000019040000}"/>
    <cellStyle name="40 % - Akzent2 4 3 2 6" xfId="15456" xr:uid="{00000000-0005-0000-0000-000019040000}"/>
    <cellStyle name="40 % - Akzent2 4 3 2 7" xfId="28940" xr:uid="{00000000-0005-0000-0000-000019040000}"/>
    <cellStyle name="40 % - Akzent2 4 3 2 8" xfId="42431" xr:uid="{00000000-0005-0000-0000-000019040000}"/>
    <cellStyle name="40 % - Akzent2 4 3 3" xfId="2568" xr:uid="{00000000-0005-0000-0000-00001B040000}"/>
    <cellStyle name="40 % - Akzent2 4 3 3 2" xfId="5929" xr:uid="{00000000-0005-0000-0000-00001B040000}"/>
    <cellStyle name="40 % - Akzent2 4 3 3 2 2" xfId="19380" xr:uid="{00000000-0005-0000-0000-00001B040000}"/>
    <cellStyle name="40 % - Akzent2 4 3 3 2 3" xfId="32864" xr:uid="{00000000-0005-0000-0000-00001B040000}"/>
    <cellStyle name="40 % - Akzent2 4 3 3 2 4" xfId="46355" xr:uid="{00000000-0005-0000-0000-00001B040000}"/>
    <cellStyle name="40 % - Akzent2 4 3 3 3" xfId="9285" xr:uid="{00000000-0005-0000-0000-00001B040000}"/>
    <cellStyle name="40 % - Akzent2 4 3 3 3 2" xfId="22736" xr:uid="{00000000-0005-0000-0000-00001B040000}"/>
    <cellStyle name="40 % - Akzent2 4 3 3 3 3" xfId="36220" xr:uid="{00000000-0005-0000-0000-00001B040000}"/>
    <cellStyle name="40 % - Akzent2 4 3 3 3 4" xfId="49711" xr:uid="{00000000-0005-0000-0000-00001B040000}"/>
    <cellStyle name="40 % - Akzent2 4 3 3 4" xfId="12641" xr:uid="{00000000-0005-0000-0000-00001B040000}"/>
    <cellStyle name="40 % - Akzent2 4 3 3 4 2" xfId="26092" xr:uid="{00000000-0005-0000-0000-00001B040000}"/>
    <cellStyle name="40 % - Akzent2 4 3 3 4 3" xfId="39576" xr:uid="{00000000-0005-0000-0000-00001B040000}"/>
    <cellStyle name="40 % - Akzent2 4 3 3 4 4" xfId="53067" xr:uid="{00000000-0005-0000-0000-00001B040000}"/>
    <cellStyle name="40 % - Akzent2 4 3 3 5" xfId="16023" xr:uid="{00000000-0005-0000-0000-00001B040000}"/>
    <cellStyle name="40 % - Akzent2 4 3 3 6" xfId="29507" xr:uid="{00000000-0005-0000-0000-00001B040000}"/>
    <cellStyle name="40 % - Akzent2 4 3 3 7" xfId="42998" xr:uid="{00000000-0005-0000-0000-00001B040000}"/>
    <cellStyle name="40 % - Akzent2 4 3 4" xfId="3673" xr:uid="{00000000-0005-0000-0000-00001C040000}"/>
    <cellStyle name="40 % - Akzent2 4 3 4 2" xfId="7034" xr:uid="{00000000-0005-0000-0000-00001C040000}"/>
    <cellStyle name="40 % - Akzent2 4 3 4 2 2" xfId="20485" xr:uid="{00000000-0005-0000-0000-00001C040000}"/>
    <cellStyle name="40 % - Akzent2 4 3 4 2 3" xfId="33969" xr:uid="{00000000-0005-0000-0000-00001C040000}"/>
    <cellStyle name="40 % - Akzent2 4 3 4 2 4" xfId="47460" xr:uid="{00000000-0005-0000-0000-00001C040000}"/>
    <cellStyle name="40 % - Akzent2 4 3 4 3" xfId="10390" xr:uid="{00000000-0005-0000-0000-00001C040000}"/>
    <cellStyle name="40 % - Akzent2 4 3 4 3 2" xfId="23841" xr:uid="{00000000-0005-0000-0000-00001C040000}"/>
    <cellStyle name="40 % - Akzent2 4 3 4 3 3" xfId="37325" xr:uid="{00000000-0005-0000-0000-00001C040000}"/>
    <cellStyle name="40 % - Akzent2 4 3 4 3 4" xfId="50816" xr:uid="{00000000-0005-0000-0000-00001C040000}"/>
    <cellStyle name="40 % - Akzent2 4 3 4 4" xfId="13746" xr:uid="{00000000-0005-0000-0000-00001C040000}"/>
    <cellStyle name="40 % - Akzent2 4 3 4 4 2" xfId="27197" xr:uid="{00000000-0005-0000-0000-00001C040000}"/>
    <cellStyle name="40 % - Akzent2 4 3 4 4 3" xfId="40681" xr:uid="{00000000-0005-0000-0000-00001C040000}"/>
    <cellStyle name="40 % - Akzent2 4 3 4 4 4" xfId="54172" xr:uid="{00000000-0005-0000-0000-00001C040000}"/>
    <cellStyle name="40 % - Akzent2 4 3 4 5" xfId="17128" xr:uid="{00000000-0005-0000-0000-00001C040000}"/>
    <cellStyle name="40 % - Akzent2 4 3 4 6" xfId="30612" xr:uid="{00000000-0005-0000-0000-00001C040000}"/>
    <cellStyle name="40 % - Akzent2 4 3 4 7" xfId="44103" xr:uid="{00000000-0005-0000-0000-00001C040000}"/>
    <cellStyle name="40 % - Akzent2 4 3 5" xfId="4253" xr:uid="{00000000-0005-0000-0000-00001D040000}"/>
    <cellStyle name="40 % - Akzent2 4 3 5 2" xfId="7610" xr:uid="{00000000-0005-0000-0000-00001D040000}"/>
    <cellStyle name="40 % - Akzent2 4 3 5 2 2" xfId="21061" xr:uid="{00000000-0005-0000-0000-00001D040000}"/>
    <cellStyle name="40 % - Akzent2 4 3 5 2 3" xfId="34545" xr:uid="{00000000-0005-0000-0000-00001D040000}"/>
    <cellStyle name="40 % - Akzent2 4 3 5 2 4" xfId="48036" xr:uid="{00000000-0005-0000-0000-00001D040000}"/>
    <cellStyle name="40 % - Akzent2 4 3 5 3" xfId="10966" xr:uid="{00000000-0005-0000-0000-00001D040000}"/>
    <cellStyle name="40 % - Akzent2 4 3 5 3 2" xfId="24417" xr:uid="{00000000-0005-0000-0000-00001D040000}"/>
    <cellStyle name="40 % - Akzent2 4 3 5 3 3" xfId="37901" xr:uid="{00000000-0005-0000-0000-00001D040000}"/>
    <cellStyle name="40 % - Akzent2 4 3 5 3 4" xfId="51392" xr:uid="{00000000-0005-0000-0000-00001D040000}"/>
    <cellStyle name="40 % - Akzent2 4 3 5 4" xfId="14322" xr:uid="{00000000-0005-0000-0000-00001D040000}"/>
    <cellStyle name="40 % - Akzent2 4 3 5 4 2" xfId="27773" xr:uid="{00000000-0005-0000-0000-00001D040000}"/>
    <cellStyle name="40 % - Akzent2 4 3 5 4 3" xfId="41257" xr:uid="{00000000-0005-0000-0000-00001D040000}"/>
    <cellStyle name="40 % - Akzent2 4 3 5 4 4" xfId="54748" xr:uid="{00000000-0005-0000-0000-00001D040000}"/>
    <cellStyle name="40 % - Akzent2 4 3 5 5" xfId="17704" xr:uid="{00000000-0005-0000-0000-00001D040000}"/>
    <cellStyle name="40 % - Akzent2 4 3 5 6" xfId="31188" xr:uid="{00000000-0005-0000-0000-00001D040000}"/>
    <cellStyle name="40 % - Akzent2 4 3 5 7" xfId="44679" xr:uid="{00000000-0005-0000-0000-00001D040000}"/>
    <cellStyle name="40 % - Akzent2 4 3 6" xfId="4803" xr:uid="{00000000-0005-0000-0000-000018040000}"/>
    <cellStyle name="40 % - Akzent2 4 3 6 2" xfId="18254" xr:uid="{00000000-0005-0000-0000-000018040000}"/>
    <cellStyle name="40 % - Akzent2 4 3 6 3" xfId="31738" xr:uid="{00000000-0005-0000-0000-000018040000}"/>
    <cellStyle name="40 % - Akzent2 4 3 6 4" xfId="45229" xr:uid="{00000000-0005-0000-0000-000018040000}"/>
    <cellStyle name="40 % - Akzent2 4 3 7" xfId="8159" xr:uid="{00000000-0005-0000-0000-000018040000}"/>
    <cellStyle name="40 % - Akzent2 4 3 7 2" xfId="21610" xr:uid="{00000000-0005-0000-0000-000018040000}"/>
    <cellStyle name="40 % - Akzent2 4 3 7 3" xfId="35094" xr:uid="{00000000-0005-0000-0000-000018040000}"/>
    <cellStyle name="40 % - Akzent2 4 3 7 4" xfId="48585" xr:uid="{00000000-0005-0000-0000-000018040000}"/>
    <cellStyle name="40 % - Akzent2 4 3 8" xfId="11515" xr:uid="{00000000-0005-0000-0000-000018040000}"/>
    <cellStyle name="40 % - Akzent2 4 3 8 2" xfId="24966" xr:uid="{00000000-0005-0000-0000-000018040000}"/>
    <cellStyle name="40 % - Akzent2 4 3 8 3" xfId="38450" xr:uid="{00000000-0005-0000-0000-000018040000}"/>
    <cellStyle name="40 % - Akzent2 4 3 8 4" xfId="51941" xr:uid="{00000000-0005-0000-0000-000018040000}"/>
    <cellStyle name="40 % - Akzent2 4 3 9" xfId="14896" xr:uid="{00000000-0005-0000-0000-000018040000}"/>
    <cellStyle name="40 % - Akzent2 4 4" xfId="1739" xr:uid="{00000000-0005-0000-0000-00001E040000}"/>
    <cellStyle name="40 % - Akzent2 4 4 2" xfId="2878" xr:uid="{00000000-0005-0000-0000-00001F040000}"/>
    <cellStyle name="40 % - Akzent2 4 4 2 2" xfId="6239" xr:uid="{00000000-0005-0000-0000-00001F040000}"/>
    <cellStyle name="40 % - Akzent2 4 4 2 2 2" xfId="19690" xr:uid="{00000000-0005-0000-0000-00001F040000}"/>
    <cellStyle name="40 % - Akzent2 4 4 2 2 3" xfId="33174" xr:uid="{00000000-0005-0000-0000-00001F040000}"/>
    <cellStyle name="40 % - Akzent2 4 4 2 2 4" xfId="46665" xr:uid="{00000000-0005-0000-0000-00001F040000}"/>
    <cellStyle name="40 % - Akzent2 4 4 2 3" xfId="9595" xr:uid="{00000000-0005-0000-0000-00001F040000}"/>
    <cellStyle name="40 % - Akzent2 4 4 2 3 2" xfId="23046" xr:uid="{00000000-0005-0000-0000-00001F040000}"/>
    <cellStyle name="40 % - Akzent2 4 4 2 3 3" xfId="36530" xr:uid="{00000000-0005-0000-0000-00001F040000}"/>
    <cellStyle name="40 % - Akzent2 4 4 2 3 4" xfId="50021" xr:uid="{00000000-0005-0000-0000-00001F040000}"/>
    <cellStyle name="40 % - Akzent2 4 4 2 4" xfId="12951" xr:uid="{00000000-0005-0000-0000-00001F040000}"/>
    <cellStyle name="40 % - Akzent2 4 4 2 4 2" xfId="26402" xr:uid="{00000000-0005-0000-0000-00001F040000}"/>
    <cellStyle name="40 % - Akzent2 4 4 2 4 3" xfId="39886" xr:uid="{00000000-0005-0000-0000-00001F040000}"/>
    <cellStyle name="40 % - Akzent2 4 4 2 4 4" xfId="53377" xr:uid="{00000000-0005-0000-0000-00001F040000}"/>
    <cellStyle name="40 % - Akzent2 4 4 2 5" xfId="16333" xr:uid="{00000000-0005-0000-0000-00001F040000}"/>
    <cellStyle name="40 % - Akzent2 4 4 2 6" xfId="29817" xr:uid="{00000000-0005-0000-0000-00001F040000}"/>
    <cellStyle name="40 % - Akzent2 4 4 2 7" xfId="43308" xr:uid="{00000000-0005-0000-0000-00001F040000}"/>
    <cellStyle name="40 % - Akzent2 4 4 3" xfId="5112" xr:uid="{00000000-0005-0000-0000-00001E040000}"/>
    <cellStyle name="40 % - Akzent2 4 4 3 2" xfId="18563" xr:uid="{00000000-0005-0000-0000-00001E040000}"/>
    <cellStyle name="40 % - Akzent2 4 4 3 3" xfId="32047" xr:uid="{00000000-0005-0000-0000-00001E040000}"/>
    <cellStyle name="40 % - Akzent2 4 4 3 4" xfId="45538" xr:uid="{00000000-0005-0000-0000-00001E040000}"/>
    <cellStyle name="40 % - Akzent2 4 4 4" xfId="8468" xr:uid="{00000000-0005-0000-0000-00001E040000}"/>
    <cellStyle name="40 % - Akzent2 4 4 4 2" xfId="21919" xr:uid="{00000000-0005-0000-0000-00001E040000}"/>
    <cellStyle name="40 % - Akzent2 4 4 4 3" xfId="35403" xr:uid="{00000000-0005-0000-0000-00001E040000}"/>
    <cellStyle name="40 % - Akzent2 4 4 4 4" xfId="48894" xr:uid="{00000000-0005-0000-0000-00001E040000}"/>
    <cellStyle name="40 % - Akzent2 4 4 5" xfId="11824" xr:uid="{00000000-0005-0000-0000-00001E040000}"/>
    <cellStyle name="40 % - Akzent2 4 4 5 2" xfId="25275" xr:uid="{00000000-0005-0000-0000-00001E040000}"/>
    <cellStyle name="40 % - Akzent2 4 4 5 3" xfId="38759" xr:uid="{00000000-0005-0000-0000-00001E040000}"/>
    <cellStyle name="40 % - Akzent2 4 4 5 4" xfId="52250" xr:uid="{00000000-0005-0000-0000-00001E040000}"/>
    <cellStyle name="40 % - Akzent2 4 4 6" xfId="15206" xr:uid="{00000000-0005-0000-0000-00001E040000}"/>
    <cellStyle name="40 % - Akzent2 4 4 7" xfId="28690" xr:uid="{00000000-0005-0000-0000-00001E040000}"/>
    <cellStyle name="40 % - Akzent2 4 4 8" xfId="42181" xr:uid="{00000000-0005-0000-0000-00001E040000}"/>
    <cellStyle name="40 % - Akzent2 4 5" xfId="2316" xr:uid="{00000000-0005-0000-0000-000020040000}"/>
    <cellStyle name="40 % - Akzent2 4 5 2" xfId="5678" xr:uid="{00000000-0005-0000-0000-000020040000}"/>
    <cellStyle name="40 % - Akzent2 4 5 2 2" xfId="19129" xr:uid="{00000000-0005-0000-0000-000020040000}"/>
    <cellStyle name="40 % - Akzent2 4 5 2 3" xfId="32613" xr:uid="{00000000-0005-0000-0000-000020040000}"/>
    <cellStyle name="40 % - Akzent2 4 5 2 4" xfId="46104" xr:uid="{00000000-0005-0000-0000-000020040000}"/>
    <cellStyle name="40 % - Akzent2 4 5 3" xfId="9034" xr:uid="{00000000-0005-0000-0000-000020040000}"/>
    <cellStyle name="40 % - Akzent2 4 5 3 2" xfId="22485" xr:uid="{00000000-0005-0000-0000-000020040000}"/>
    <cellStyle name="40 % - Akzent2 4 5 3 3" xfId="35969" xr:uid="{00000000-0005-0000-0000-000020040000}"/>
    <cellStyle name="40 % - Akzent2 4 5 3 4" xfId="49460" xr:uid="{00000000-0005-0000-0000-000020040000}"/>
    <cellStyle name="40 % - Akzent2 4 5 4" xfId="12390" xr:uid="{00000000-0005-0000-0000-000020040000}"/>
    <cellStyle name="40 % - Akzent2 4 5 4 2" xfId="25841" xr:uid="{00000000-0005-0000-0000-000020040000}"/>
    <cellStyle name="40 % - Akzent2 4 5 4 3" xfId="39325" xr:uid="{00000000-0005-0000-0000-000020040000}"/>
    <cellStyle name="40 % - Akzent2 4 5 4 4" xfId="52816" xr:uid="{00000000-0005-0000-0000-000020040000}"/>
    <cellStyle name="40 % - Akzent2 4 5 5" xfId="15772" xr:uid="{00000000-0005-0000-0000-000020040000}"/>
    <cellStyle name="40 % - Akzent2 4 5 6" xfId="29256" xr:uid="{00000000-0005-0000-0000-000020040000}"/>
    <cellStyle name="40 % - Akzent2 4 5 7" xfId="42747" xr:uid="{00000000-0005-0000-0000-000020040000}"/>
    <cellStyle name="40 % - Akzent2 4 6" xfId="3422" xr:uid="{00000000-0005-0000-0000-000021040000}"/>
    <cellStyle name="40 % - Akzent2 4 6 2" xfId="6783" xr:uid="{00000000-0005-0000-0000-000021040000}"/>
    <cellStyle name="40 % - Akzent2 4 6 2 2" xfId="20234" xr:uid="{00000000-0005-0000-0000-000021040000}"/>
    <cellStyle name="40 % - Akzent2 4 6 2 3" xfId="33718" xr:uid="{00000000-0005-0000-0000-000021040000}"/>
    <cellStyle name="40 % - Akzent2 4 6 2 4" xfId="47209" xr:uid="{00000000-0005-0000-0000-000021040000}"/>
    <cellStyle name="40 % - Akzent2 4 6 3" xfId="10139" xr:uid="{00000000-0005-0000-0000-000021040000}"/>
    <cellStyle name="40 % - Akzent2 4 6 3 2" xfId="23590" xr:uid="{00000000-0005-0000-0000-000021040000}"/>
    <cellStyle name="40 % - Akzent2 4 6 3 3" xfId="37074" xr:uid="{00000000-0005-0000-0000-000021040000}"/>
    <cellStyle name="40 % - Akzent2 4 6 3 4" xfId="50565" xr:uid="{00000000-0005-0000-0000-000021040000}"/>
    <cellStyle name="40 % - Akzent2 4 6 4" xfId="13495" xr:uid="{00000000-0005-0000-0000-000021040000}"/>
    <cellStyle name="40 % - Akzent2 4 6 4 2" xfId="26946" xr:uid="{00000000-0005-0000-0000-000021040000}"/>
    <cellStyle name="40 % - Akzent2 4 6 4 3" xfId="40430" xr:uid="{00000000-0005-0000-0000-000021040000}"/>
    <cellStyle name="40 % - Akzent2 4 6 4 4" xfId="53921" xr:uid="{00000000-0005-0000-0000-000021040000}"/>
    <cellStyle name="40 % - Akzent2 4 6 5" xfId="16877" xr:uid="{00000000-0005-0000-0000-000021040000}"/>
    <cellStyle name="40 % - Akzent2 4 6 6" xfId="30361" xr:uid="{00000000-0005-0000-0000-000021040000}"/>
    <cellStyle name="40 % - Akzent2 4 6 7" xfId="43852" xr:uid="{00000000-0005-0000-0000-000021040000}"/>
    <cellStyle name="40 % - Akzent2 4 7" xfId="4002" xr:uid="{00000000-0005-0000-0000-000022040000}"/>
    <cellStyle name="40 % - Akzent2 4 7 2" xfId="7359" xr:uid="{00000000-0005-0000-0000-000022040000}"/>
    <cellStyle name="40 % - Akzent2 4 7 2 2" xfId="20810" xr:uid="{00000000-0005-0000-0000-000022040000}"/>
    <cellStyle name="40 % - Akzent2 4 7 2 3" xfId="34294" xr:uid="{00000000-0005-0000-0000-000022040000}"/>
    <cellStyle name="40 % - Akzent2 4 7 2 4" xfId="47785" xr:uid="{00000000-0005-0000-0000-000022040000}"/>
    <cellStyle name="40 % - Akzent2 4 7 3" xfId="10715" xr:uid="{00000000-0005-0000-0000-000022040000}"/>
    <cellStyle name="40 % - Akzent2 4 7 3 2" xfId="24166" xr:uid="{00000000-0005-0000-0000-000022040000}"/>
    <cellStyle name="40 % - Akzent2 4 7 3 3" xfId="37650" xr:uid="{00000000-0005-0000-0000-000022040000}"/>
    <cellStyle name="40 % - Akzent2 4 7 3 4" xfId="51141" xr:uid="{00000000-0005-0000-0000-000022040000}"/>
    <cellStyle name="40 % - Akzent2 4 7 4" xfId="14071" xr:uid="{00000000-0005-0000-0000-000022040000}"/>
    <cellStyle name="40 % - Akzent2 4 7 4 2" xfId="27522" xr:uid="{00000000-0005-0000-0000-000022040000}"/>
    <cellStyle name="40 % - Akzent2 4 7 4 3" xfId="41006" xr:uid="{00000000-0005-0000-0000-000022040000}"/>
    <cellStyle name="40 % - Akzent2 4 7 4 4" xfId="54497" xr:uid="{00000000-0005-0000-0000-000022040000}"/>
    <cellStyle name="40 % - Akzent2 4 7 5" xfId="17453" xr:uid="{00000000-0005-0000-0000-000022040000}"/>
    <cellStyle name="40 % - Akzent2 4 7 6" xfId="30937" xr:uid="{00000000-0005-0000-0000-000022040000}"/>
    <cellStyle name="40 % - Akzent2 4 7 7" xfId="44428" xr:uid="{00000000-0005-0000-0000-000022040000}"/>
    <cellStyle name="40 % - Akzent2 4 8" xfId="4552" xr:uid="{00000000-0005-0000-0000-00000B040000}"/>
    <cellStyle name="40 % - Akzent2 4 8 2" xfId="18003" xr:uid="{00000000-0005-0000-0000-00000B040000}"/>
    <cellStyle name="40 % - Akzent2 4 8 3" xfId="31487" xr:uid="{00000000-0005-0000-0000-00000B040000}"/>
    <cellStyle name="40 % - Akzent2 4 8 4" xfId="44978" xr:uid="{00000000-0005-0000-0000-00000B040000}"/>
    <cellStyle name="40 % - Akzent2 4 9" xfId="7908" xr:uid="{00000000-0005-0000-0000-00000B040000}"/>
    <cellStyle name="40 % - Akzent2 4 9 2" xfId="21359" xr:uid="{00000000-0005-0000-0000-00000B040000}"/>
    <cellStyle name="40 % - Akzent2 4 9 3" xfId="34843" xr:uid="{00000000-0005-0000-0000-00000B040000}"/>
    <cellStyle name="40 % - Akzent2 4 9 4" xfId="48334" xr:uid="{00000000-0005-0000-0000-00000B040000}"/>
    <cellStyle name="40 % - Akzent2 5" xfId="1200" xr:uid="{00000000-0005-0000-0000-000023040000}"/>
    <cellStyle name="40 % - Akzent2 5 10" xfId="14663" xr:uid="{00000000-0005-0000-0000-000023040000}"/>
    <cellStyle name="40 % - Akzent2 5 11" xfId="28146" xr:uid="{00000000-0005-0000-0000-000023040000}"/>
    <cellStyle name="40 % - Akzent2 5 12" xfId="41637" xr:uid="{00000000-0005-0000-0000-000023040000}"/>
    <cellStyle name="40 % - Akzent2 5 2" xfId="1431" xr:uid="{00000000-0005-0000-0000-000024040000}"/>
    <cellStyle name="40 % - Akzent2 5 2 10" xfId="28396" xr:uid="{00000000-0005-0000-0000-000024040000}"/>
    <cellStyle name="40 % - Akzent2 5 2 11" xfId="41887" xr:uid="{00000000-0005-0000-0000-000024040000}"/>
    <cellStyle name="40 % - Akzent2 5 2 2" xfId="2005" xr:uid="{00000000-0005-0000-0000-000025040000}"/>
    <cellStyle name="40 % - Akzent2 5 2 2 2" xfId="3145" xr:uid="{00000000-0005-0000-0000-000026040000}"/>
    <cellStyle name="40 % - Akzent2 5 2 2 2 2" xfId="6506" xr:uid="{00000000-0005-0000-0000-000026040000}"/>
    <cellStyle name="40 % - Akzent2 5 2 2 2 2 2" xfId="19957" xr:uid="{00000000-0005-0000-0000-000026040000}"/>
    <cellStyle name="40 % - Akzent2 5 2 2 2 2 3" xfId="33441" xr:uid="{00000000-0005-0000-0000-000026040000}"/>
    <cellStyle name="40 % - Akzent2 5 2 2 2 2 4" xfId="46932" xr:uid="{00000000-0005-0000-0000-000026040000}"/>
    <cellStyle name="40 % - Akzent2 5 2 2 2 3" xfId="9862" xr:uid="{00000000-0005-0000-0000-000026040000}"/>
    <cellStyle name="40 % - Akzent2 5 2 2 2 3 2" xfId="23313" xr:uid="{00000000-0005-0000-0000-000026040000}"/>
    <cellStyle name="40 % - Akzent2 5 2 2 2 3 3" xfId="36797" xr:uid="{00000000-0005-0000-0000-000026040000}"/>
    <cellStyle name="40 % - Akzent2 5 2 2 2 3 4" xfId="50288" xr:uid="{00000000-0005-0000-0000-000026040000}"/>
    <cellStyle name="40 % - Akzent2 5 2 2 2 4" xfId="13218" xr:uid="{00000000-0005-0000-0000-000026040000}"/>
    <cellStyle name="40 % - Akzent2 5 2 2 2 4 2" xfId="26669" xr:uid="{00000000-0005-0000-0000-000026040000}"/>
    <cellStyle name="40 % - Akzent2 5 2 2 2 4 3" xfId="40153" xr:uid="{00000000-0005-0000-0000-000026040000}"/>
    <cellStyle name="40 % - Akzent2 5 2 2 2 4 4" xfId="53644" xr:uid="{00000000-0005-0000-0000-000026040000}"/>
    <cellStyle name="40 % - Akzent2 5 2 2 2 5" xfId="16600" xr:uid="{00000000-0005-0000-0000-000026040000}"/>
    <cellStyle name="40 % - Akzent2 5 2 2 2 6" xfId="30084" xr:uid="{00000000-0005-0000-0000-000026040000}"/>
    <cellStyle name="40 % - Akzent2 5 2 2 2 7" xfId="43575" xr:uid="{00000000-0005-0000-0000-000026040000}"/>
    <cellStyle name="40 % - Akzent2 5 2 2 3" xfId="5379" xr:uid="{00000000-0005-0000-0000-000025040000}"/>
    <cellStyle name="40 % - Akzent2 5 2 2 3 2" xfId="18830" xr:uid="{00000000-0005-0000-0000-000025040000}"/>
    <cellStyle name="40 % - Akzent2 5 2 2 3 3" xfId="32314" xr:uid="{00000000-0005-0000-0000-000025040000}"/>
    <cellStyle name="40 % - Akzent2 5 2 2 3 4" xfId="45805" xr:uid="{00000000-0005-0000-0000-000025040000}"/>
    <cellStyle name="40 % - Akzent2 5 2 2 4" xfId="8735" xr:uid="{00000000-0005-0000-0000-000025040000}"/>
    <cellStyle name="40 % - Akzent2 5 2 2 4 2" xfId="22186" xr:uid="{00000000-0005-0000-0000-000025040000}"/>
    <cellStyle name="40 % - Akzent2 5 2 2 4 3" xfId="35670" xr:uid="{00000000-0005-0000-0000-000025040000}"/>
    <cellStyle name="40 % - Akzent2 5 2 2 4 4" xfId="49161" xr:uid="{00000000-0005-0000-0000-000025040000}"/>
    <cellStyle name="40 % - Akzent2 5 2 2 5" xfId="12091" xr:uid="{00000000-0005-0000-0000-000025040000}"/>
    <cellStyle name="40 % - Akzent2 5 2 2 5 2" xfId="25542" xr:uid="{00000000-0005-0000-0000-000025040000}"/>
    <cellStyle name="40 % - Akzent2 5 2 2 5 3" xfId="39026" xr:uid="{00000000-0005-0000-0000-000025040000}"/>
    <cellStyle name="40 % - Akzent2 5 2 2 5 4" xfId="52517" xr:uid="{00000000-0005-0000-0000-000025040000}"/>
    <cellStyle name="40 % - Akzent2 5 2 2 6" xfId="15473" xr:uid="{00000000-0005-0000-0000-000025040000}"/>
    <cellStyle name="40 % - Akzent2 5 2 2 7" xfId="28957" xr:uid="{00000000-0005-0000-0000-000025040000}"/>
    <cellStyle name="40 % - Akzent2 5 2 2 8" xfId="42448" xr:uid="{00000000-0005-0000-0000-000025040000}"/>
    <cellStyle name="40 % - Akzent2 5 2 3" xfId="2585" xr:uid="{00000000-0005-0000-0000-000027040000}"/>
    <cellStyle name="40 % - Akzent2 5 2 3 2" xfId="5946" xr:uid="{00000000-0005-0000-0000-000027040000}"/>
    <cellStyle name="40 % - Akzent2 5 2 3 2 2" xfId="19397" xr:uid="{00000000-0005-0000-0000-000027040000}"/>
    <cellStyle name="40 % - Akzent2 5 2 3 2 3" xfId="32881" xr:uid="{00000000-0005-0000-0000-000027040000}"/>
    <cellStyle name="40 % - Akzent2 5 2 3 2 4" xfId="46372" xr:uid="{00000000-0005-0000-0000-000027040000}"/>
    <cellStyle name="40 % - Akzent2 5 2 3 3" xfId="9302" xr:uid="{00000000-0005-0000-0000-000027040000}"/>
    <cellStyle name="40 % - Akzent2 5 2 3 3 2" xfId="22753" xr:uid="{00000000-0005-0000-0000-000027040000}"/>
    <cellStyle name="40 % - Akzent2 5 2 3 3 3" xfId="36237" xr:uid="{00000000-0005-0000-0000-000027040000}"/>
    <cellStyle name="40 % - Akzent2 5 2 3 3 4" xfId="49728" xr:uid="{00000000-0005-0000-0000-000027040000}"/>
    <cellStyle name="40 % - Akzent2 5 2 3 4" xfId="12658" xr:uid="{00000000-0005-0000-0000-000027040000}"/>
    <cellStyle name="40 % - Akzent2 5 2 3 4 2" xfId="26109" xr:uid="{00000000-0005-0000-0000-000027040000}"/>
    <cellStyle name="40 % - Akzent2 5 2 3 4 3" xfId="39593" xr:uid="{00000000-0005-0000-0000-000027040000}"/>
    <cellStyle name="40 % - Akzent2 5 2 3 4 4" xfId="53084" xr:uid="{00000000-0005-0000-0000-000027040000}"/>
    <cellStyle name="40 % - Akzent2 5 2 3 5" xfId="16040" xr:uid="{00000000-0005-0000-0000-000027040000}"/>
    <cellStyle name="40 % - Akzent2 5 2 3 6" xfId="29524" xr:uid="{00000000-0005-0000-0000-000027040000}"/>
    <cellStyle name="40 % - Akzent2 5 2 3 7" xfId="43015" xr:uid="{00000000-0005-0000-0000-000027040000}"/>
    <cellStyle name="40 % - Akzent2 5 2 4" xfId="3690" xr:uid="{00000000-0005-0000-0000-000028040000}"/>
    <cellStyle name="40 % - Akzent2 5 2 4 2" xfId="7051" xr:uid="{00000000-0005-0000-0000-000028040000}"/>
    <cellStyle name="40 % - Akzent2 5 2 4 2 2" xfId="20502" xr:uid="{00000000-0005-0000-0000-000028040000}"/>
    <cellStyle name="40 % - Akzent2 5 2 4 2 3" xfId="33986" xr:uid="{00000000-0005-0000-0000-000028040000}"/>
    <cellStyle name="40 % - Akzent2 5 2 4 2 4" xfId="47477" xr:uid="{00000000-0005-0000-0000-000028040000}"/>
    <cellStyle name="40 % - Akzent2 5 2 4 3" xfId="10407" xr:uid="{00000000-0005-0000-0000-000028040000}"/>
    <cellStyle name="40 % - Akzent2 5 2 4 3 2" xfId="23858" xr:uid="{00000000-0005-0000-0000-000028040000}"/>
    <cellStyle name="40 % - Akzent2 5 2 4 3 3" xfId="37342" xr:uid="{00000000-0005-0000-0000-000028040000}"/>
    <cellStyle name="40 % - Akzent2 5 2 4 3 4" xfId="50833" xr:uid="{00000000-0005-0000-0000-000028040000}"/>
    <cellStyle name="40 % - Akzent2 5 2 4 4" xfId="13763" xr:uid="{00000000-0005-0000-0000-000028040000}"/>
    <cellStyle name="40 % - Akzent2 5 2 4 4 2" xfId="27214" xr:uid="{00000000-0005-0000-0000-000028040000}"/>
    <cellStyle name="40 % - Akzent2 5 2 4 4 3" xfId="40698" xr:uid="{00000000-0005-0000-0000-000028040000}"/>
    <cellStyle name="40 % - Akzent2 5 2 4 4 4" xfId="54189" xr:uid="{00000000-0005-0000-0000-000028040000}"/>
    <cellStyle name="40 % - Akzent2 5 2 4 5" xfId="17145" xr:uid="{00000000-0005-0000-0000-000028040000}"/>
    <cellStyle name="40 % - Akzent2 5 2 4 6" xfId="30629" xr:uid="{00000000-0005-0000-0000-000028040000}"/>
    <cellStyle name="40 % - Akzent2 5 2 4 7" xfId="44120" xr:uid="{00000000-0005-0000-0000-000028040000}"/>
    <cellStyle name="40 % - Akzent2 5 2 5" xfId="4270" xr:uid="{00000000-0005-0000-0000-000029040000}"/>
    <cellStyle name="40 % - Akzent2 5 2 5 2" xfId="7627" xr:uid="{00000000-0005-0000-0000-000029040000}"/>
    <cellStyle name="40 % - Akzent2 5 2 5 2 2" xfId="21078" xr:uid="{00000000-0005-0000-0000-000029040000}"/>
    <cellStyle name="40 % - Akzent2 5 2 5 2 3" xfId="34562" xr:uid="{00000000-0005-0000-0000-000029040000}"/>
    <cellStyle name="40 % - Akzent2 5 2 5 2 4" xfId="48053" xr:uid="{00000000-0005-0000-0000-000029040000}"/>
    <cellStyle name="40 % - Akzent2 5 2 5 3" xfId="10983" xr:uid="{00000000-0005-0000-0000-000029040000}"/>
    <cellStyle name="40 % - Akzent2 5 2 5 3 2" xfId="24434" xr:uid="{00000000-0005-0000-0000-000029040000}"/>
    <cellStyle name="40 % - Akzent2 5 2 5 3 3" xfId="37918" xr:uid="{00000000-0005-0000-0000-000029040000}"/>
    <cellStyle name="40 % - Akzent2 5 2 5 3 4" xfId="51409" xr:uid="{00000000-0005-0000-0000-000029040000}"/>
    <cellStyle name="40 % - Akzent2 5 2 5 4" xfId="14339" xr:uid="{00000000-0005-0000-0000-000029040000}"/>
    <cellStyle name="40 % - Akzent2 5 2 5 4 2" xfId="27790" xr:uid="{00000000-0005-0000-0000-000029040000}"/>
    <cellStyle name="40 % - Akzent2 5 2 5 4 3" xfId="41274" xr:uid="{00000000-0005-0000-0000-000029040000}"/>
    <cellStyle name="40 % - Akzent2 5 2 5 4 4" xfId="54765" xr:uid="{00000000-0005-0000-0000-000029040000}"/>
    <cellStyle name="40 % - Akzent2 5 2 5 5" xfId="17721" xr:uid="{00000000-0005-0000-0000-000029040000}"/>
    <cellStyle name="40 % - Akzent2 5 2 5 6" xfId="31205" xr:uid="{00000000-0005-0000-0000-000029040000}"/>
    <cellStyle name="40 % - Akzent2 5 2 5 7" xfId="44696" xr:uid="{00000000-0005-0000-0000-000029040000}"/>
    <cellStyle name="40 % - Akzent2 5 2 6" xfId="4820" xr:uid="{00000000-0005-0000-0000-000024040000}"/>
    <cellStyle name="40 % - Akzent2 5 2 6 2" xfId="18271" xr:uid="{00000000-0005-0000-0000-000024040000}"/>
    <cellStyle name="40 % - Akzent2 5 2 6 3" xfId="31755" xr:uid="{00000000-0005-0000-0000-000024040000}"/>
    <cellStyle name="40 % - Akzent2 5 2 6 4" xfId="45246" xr:uid="{00000000-0005-0000-0000-000024040000}"/>
    <cellStyle name="40 % - Akzent2 5 2 7" xfId="8176" xr:uid="{00000000-0005-0000-0000-000024040000}"/>
    <cellStyle name="40 % - Akzent2 5 2 7 2" xfId="21627" xr:uid="{00000000-0005-0000-0000-000024040000}"/>
    <cellStyle name="40 % - Akzent2 5 2 7 3" xfId="35111" xr:uid="{00000000-0005-0000-0000-000024040000}"/>
    <cellStyle name="40 % - Akzent2 5 2 7 4" xfId="48602" xr:uid="{00000000-0005-0000-0000-000024040000}"/>
    <cellStyle name="40 % - Akzent2 5 2 8" xfId="11532" xr:uid="{00000000-0005-0000-0000-000024040000}"/>
    <cellStyle name="40 % - Akzent2 5 2 8 2" xfId="24983" xr:uid="{00000000-0005-0000-0000-000024040000}"/>
    <cellStyle name="40 % - Akzent2 5 2 8 3" xfId="38467" xr:uid="{00000000-0005-0000-0000-000024040000}"/>
    <cellStyle name="40 % - Akzent2 5 2 8 4" xfId="51958" xr:uid="{00000000-0005-0000-0000-000024040000}"/>
    <cellStyle name="40 % - Akzent2 5 2 9" xfId="14913" xr:uid="{00000000-0005-0000-0000-000024040000}"/>
    <cellStyle name="40 % - Akzent2 5 3" xfId="1756" xr:uid="{00000000-0005-0000-0000-00002A040000}"/>
    <cellStyle name="40 % - Akzent2 5 3 2" xfId="2895" xr:uid="{00000000-0005-0000-0000-00002B040000}"/>
    <cellStyle name="40 % - Akzent2 5 3 2 2" xfId="6256" xr:uid="{00000000-0005-0000-0000-00002B040000}"/>
    <cellStyle name="40 % - Akzent2 5 3 2 2 2" xfId="19707" xr:uid="{00000000-0005-0000-0000-00002B040000}"/>
    <cellStyle name="40 % - Akzent2 5 3 2 2 3" xfId="33191" xr:uid="{00000000-0005-0000-0000-00002B040000}"/>
    <cellStyle name="40 % - Akzent2 5 3 2 2 4" xfId="46682" xr:uid="{00000000-0005-0000-0000-00002B040000}"/>
    <cellStyle name="40 % - Akzent2 5 3 2 3" xfId="9612" xr:uid="{00000000-0005-0000-0000-00002B040000}"/>
    <cellStyle name="40 % - Akzent2 5 3 2 3 2" xfId="23063" xr:uid="{00000000-0005-0000-0000-00002B040000}"/>
    <cellStyle name="40 % - Akzent2 5 3 2 3 3" xfId="36547" xr:uid="{00000000-0005-0000-0000-00002B040000}"/>
    <cellStyle name="40 % - Akzent2 5 3 2 3 4" xfId="50038" xr:uid="{00000000-0005-0000-0000-00002B040000}"/>
    <cellStyle name="40 % - Akzent2 5 3 2 4" xfId="12968" xr:uid="{00000000-0005-0000-0000-00002B040000}"/>
    <cellStyle name="40 % - Akzent2 5 3 2 4 2" xfId="26419" xr:uid="{00000000-0005-0000-0000-00002B040000}"/>
    <cellStyle name="40 % - Akzent2 5 3 2 4 3" xfId="39903" xr:uid="{00000000-0005-0000-0000-00002B040000}"/>
    <cellStyle name="40 % - Akzent2 5 3 2 4 4" xfId="53394" xr:uid="{00000000-0005-0000-0000-00002B040000}"/>
    <cellStyle name="40 % - Akzent2 5 3 2 5" xfId="16350" xr:uid="{00000000-0005-0000-0000-00002B040000}"/>
    <cellStyle name="40 % - Akzent2 5 3 2 6" xfId="29834" xr:uid="{00000000-0005-0000-0000-00002B040000}"/>
    <cellStyle name="40 % - Akzent2 5 3 2 7" xfId="43325" xr:uid="{00000000-0005-0000-0000-00002B040000}"/>
    <cellStyle name="40 % - Akzent2 5 3 3" xfId="5129" xr:uid="{00000000-0005-0000-0000-00002A040000}"/>
    <cellStyle name="40 % - Akzent2 5 3 3 2" xfId="18580" xr:uid="{00000000-0005-0000-0000-00002A040000}"/>
    <cellStyle name="40 % - Akzent2 5 3 3 3" xfId="32064" xr:uid="{00000000-0005-0000-0000-00002A040000}"/>
    <cellStyle name="40 % - Akzent2 5 3 3 4" xfId="45555" xr:uid="{00000000-0005-0000-0000-00002A040000}"/>
    <cellStyle name="40 % - Akzent2 5 3 4" xfId="8485" xr:uid="{00000000-0005-0000-0000-00002A040000}"/>
    <cellStyle name="40 % - Akzent2 5 3 4 2" xfId="21936" xr:uid="{00000000-0005-0000-0000-00002A040000}"/>
    <cellStyle name="40 % - Akzent2 5 3 4 3" xfId="35420" xr:uid="{00000000-0005-0000-0000-00002A040000}"/>
    <cellStyle name="40 % - Akzent2 5 3 4 4" xfId="48911" xr:uid="{00000000-0005-0000-0000-00002A040000}"/>
    <cellStyle name="40 % - Akzent2 5 3 5" xfId="11841" xr:uid="{00000000-0005-0000-0000-00002A040000}"/>
    <cellStyle name="40 % - Akzent2 5 3 5 2" xfId="25292" xr:uid="{00000000-0005-0000-0000-00002A040000}"/>
    <cellStyle name="40 % - Akzent2 5 3 5 3" xfId="38776" xr:uid="{00000000-0005-0000-0000-00002A040000}"/>
    <cellStyle name="40 % - Akzent2 5 3 5 4" xfId="52267" xr:uid="{00000000-0005-0000-0000-00002A040000}"/>
    <cellStyle name="40 % - Akzent2 5 3 6" xfId="15223" xr:uid="{00000000-0005-0000-0000-00002A040000}"/>
    <cellStyle name="40 % - Akzent2 5 3 7" xfId="28707" xr:uid="{00000000-0005-0000-0000-00002A040000}"/>
    <cellStyle name="40 % - Akzent2 5 3 8" xfId="42198" xr:uid="{00000000-0005-0000-0000-00002A040000}"/>
    <cellStyle name="40 % - Akzent2 5 4" xfId="2334" xr:uid="{00000000-0005-0000-0000-00002C040000}"/>
    <cellStyle name="40 % - Akzent2 5 4 2" xfId="5696" xr:uid="{00000000-0005-0000-0000-00002C040000}"/>
    <cellStyle name="40 % - Akzent2 5 4 2 2" xfId="19147" xr:uid="{00000000-0005-0000-0000-00002C040000}"/>
    <cellStyle name="40 % - Akzent2 5 4 2 3" xfId="32631" xr:uid="{00000000-0005-0000-0000-00002C040000}"/>
    <cellStyle name="40 % - Akzent2 5 4 2 4" xfId="46122" xr:uid="{00000000-0005-0000-0000-00002C040000}"/>
    <cellStyle name="40 % - Akzent2 5 4 3" xfId="9052" xr:uid="{00000000-0005-0000-0000-00002C040000}"/>
    <cellStyle name="40 % - Akzent2 5 4 3 2" xfId="22503" xr:uid="{00000000-0005-0000-0000-00002C040000}"/>
    <cellStyle name="40 % - Akzent2 5 4 3 3" xfId="35987" xr:uid="{00000000-0005-0000-0000-00002C040000}"/>
    <cellStyle name="40 % - Akzent2 5 4 3 4" xfId="49478" xr:uid="{00000000-0005-0000-0000-00002C040000}"/>
    <cellStyle name="40 % - Akzent2 5 4 4" xfId="12408" xr:uid="{00000000-0005-0000-0000-00002C040000}"/>
    <cellStyle name="40 % - Akzent2 5 4 4 2" xfId="25859" xr:uid="{00000000-0005-0000-0000-00002C040000}"/>
    <cellStyle name="40 % - Akzent2 5 4 4 3" xfId="39343" xr:uid="{00000000-0005-0000-0000-00002C040000}"/>
    <cellStyle name="40 % - Akzent2 5 4 4 4" xfId="52834" xr:uid="{00000000-0005-0000-0000-00002C040000}"/>
    <cellStyle name="40 % - Akzent2 5 4 5" xfId="15790" xr:uid="{00000000-0005-0000-0000-00002C040000}"/>
    <cellStyle name="40 % - Akzent2 5 4 6" xfId="29274" xr:uid="{00000000-0005-0000-0000-00002C040000}"/>
    <cellStyle name="40 % - Akzent2 5 4 7" xfId="42765" xr:uid="{00000000-0005-0000-0000-00002C040000}"/>
    <cellStyle name="40 % - Akzent2 5 5" xfId="3440" xr:uid="{00000000-0005-0000-0000-00002D040000}"/>
    <cellStyle name="40 % - Akzent2 5 5 2" xfId="6801" xr:uid="{00000000-0005-0000-0000-00002D040000}"/>
    <cellStyle name="40 % - Akzent2 5 5 2 2" xfId="20252" xr:uid="{00000000-0005-0000-0000-00002D040000}"/>
    <cellStyle name="40 % - Akzent2 5 5 2 3" xfId="33736" xr:uid="{00000000-0005-0000-0000-00002D040000}"/>
    <cellStyle name="40 % - Akzent2 5 5 2 4" xfId="47227" xr:uid="{00000000-0005-0000-0000-00002D040000}"/>
    <cellStyle name="40 % - Akzent2 5 5 3" xfId="10157" xr:uid="{00000000-0005-0000-0000-00002D040000}"/>
    <cellStyle name="40 % - Akzent2 5 5 3 2" xfId="23608" xr:uid="{00000000-0005-0000-0000-00002D040000}"/>
    <cellStyle name="40 % - Akzent2 5 5 3 3" xfId="37092" xr:uid="{00000000-0005-0000-0000-00002D040000}"/>
    <cellStyle name="40 % - Akzent2 5 5 3 4" xfId="50583" xr:uid="{00000000-0005-0000-0000-00002D040000}"/>
    <cellStyle name="40 % - Akzent2 5 5 4" xfId="13513" xr:uid="{00000000-0005-0000-0000-00002D040000}"/>
    <cellStyle name="40 % - Akzent2 5 5 4 2" xfId="26964" xr:uid="{00000000-0005-0000-0000-00002D040000}"/>
    <cellStyle name="40 % - Akzent2 5 5 4 3" xfId="40448" xr:uid="{00000000-0005-0000-0000-00002D040000}"/>
    <cellStyle name="40 % - Akzent2 5 5 4 4" xfId="53939" xr:uid="{00000000-0005-0000-0000-00002D040000}"/>
    <cellStyle name="40 % - Akzent2 5 5 5" xfId="16895" xr:uid="{00000000-0005-0000-0000-00002D040000}"/>
    <cellStyle name="40 % - Akzent2 5 5 6" xfId="30379" xr:uid="{00000000-0005-0000-0000-00002D040000}"/>
    <cellStyle name="40 % - Akzent2 5 5 7" xfId="43870" xr:uid="{00000000-0005-0000-0000-00002D040000}"/>
    <cellStyle name="40 % - Akzent2 5 6" xfId="4020" xr:uid="{00000000-0005-0000-0000-00002E040000}"/>
    <cellStyle name="40 % - Akzent2 5 6 2" xfId="7377" xr:uid="{00000000-0005-0000-0000-00002E040000}"/>
    <cellStyle name="40 % - Akzent2 5 6 2 2" xfId="20828" xr:uid="{00000000-0005-0000-0000-00002E040000}"/>
    <cellStyle name="40 % - Akzent2 5 6 2 3" xfId="34312" xr:uid="{00000000-0005-0000-0000-00002E040000}"/>
    <cellStyle name="40 % - Akzent2 5 6 2 4" xfId="47803" xr:uid="{00000000-0005-0000-0000-00002E040000}"/>
    <cellStyle name="40 % - Akzent2 5 6 3" xfId="10733" xr:uid="{00000000-0005-0000-0000-00002E040000}"/>
    <cellStyle name="40 % - Akzent2 5 6 3 2" xfId="24184" xr:uid="{00000000-0005-0000-0000-00002E040000}"/>
    <cellStyle name="40 % - Akzent2 5 6 3 3" xfId="37668" xr:uid="{00000000-0005-0000-0000-00002E040000}"/>
    <cellStyle name="40 % - Akzent2 5 6 3 4" xfId="51159" xr:uid="{00000000-0005-0000-0000-00002E040000}"/>
    <cellStyle name="40 % - Akzent2 5 6 4" xfId="14089" xr:uid="{00000000-0005-0000-0000-00002E040000}"/>
    <cellStyle name="40 % - Akzent2 5 6 4 2" xfId="27540" xr:uid="{00000000-0005-0000-0000-00002E040000}"/>
    <cellStyle name="40 % - Akzent2 5 6 4 3" xfId="41024" xr:uid="{00000000-0005-0000-0000-00002E040000}"/>
    <cellStyle name="40 % - Akzent2 5 6 4 4" xfId="54515" xr:uid="{00000000-0005-0000-0000-00002E040000}"/>
    <cellStyle name="40 % - Akzent2 5 6 5" xfId="17471" xr:uid="{00000000-0005-0000-0000-00002E040000}"/>
    <cellStyle name="40 % - Akzent2 5 6 6" xfId="30955" xr:uid="{00000000-0005-0000-0000-00002E040000}"/>
    <cellStyle name="40 % - Akzent2 5 6 7" xfId="44446" xr:uid="{00000000-0005-0000-0000-00002E040000}"/>
    <cellStyle name="40 % - Akzent2 5 7" xfId="4570" xr:uid="{00000000-0005-0000-0000-000023040000}"/>
    <cellStyle name="40 % - Akzent2 5 7 2" xfId="18021" xr:uid="{00000000-0005-0000-0000-000023040000}"/>
    <cellStyle name="40 % - Akzent2 5 7 3" xfId="31505" xr:uid="{00000000-0005-0000-0000-000023040000}"/>
    <cellStyle name="40 % - Akzent2 5 7 4" xfId="44996" xr:uid="{00000000-0005-0000-0000-000023040000}"/>
    <cellStyle name="40 % - Akzent2 5 8" xfId="7926" xr:uid="{00000000-0005-0000-0000-000023040000}"/>
    <cellStyle name="40 % - Akzent2 5 8 2" xfId="21377" xr:uid="{00000000-0005-0000-0000-000023040000}"/>
    <cellStyle name="40 % - Akzent2 5 8 3" xfId="34861" xr:uid="{00000000-0005-0000-0000-000023040000}"/>
    <cellStyle name="40 % - Akzent2 5 8 4" xfId="48352" xr:uid="{00000000-0005-0000-0000-000023040000}"/>
    <cellStyle name="40 % - Akzent2 5 9" xfId="11282" xr:uid="{00000000-0005-0000-0000-000023040000}"/>
    <cellStyle name="40 % - Akzent2 5 9 2" xfId="24733" xr:uid="{00000000-0005-0000-0000-000023040000}"/>
    <cellStyle name="40 % - Akzent2 5 9 3" xfId="38217" xr:uid="{00000000-0005-0000-0000-000023040000}"/>
    <cellStyle name="40 % - Akzent2 5 9 4" xfId="51708" xr:uid="{00000000-0005-0000-0000-000023040000}"/>
    <cellStyle name="40 % - Akzent2 6" xfId="1291" xr:uid="{00000000-0005-0000-0000-00002F040000}"/>
    <cellStyle name="40 % - Akzent2 6 10" xfId="14764" xr:uid="{00000000-0005-0000-0000-00002F040000}"/>
    <cellStyle name="40 % - Akzent2 6 11" xfId="28247" xr:uid="{00000000-0005-0000-0000-00002F040000}"/>
    <cellStyle name="40 % - Akzent2 6 12" xfId="41738" xr:uid="{00000000-0005-0000-0000-00002F040000}"/>
    <cellStyle name="40 % - Akzent2 6 2" xfId="1529" xr:uid="{00000000-0005-0000-0000-000030040000}"/>
    <cellStyle name="40 % - Akzent2 6 2 10" xfId="28497" xr:uid="{00000000-0005-0000-0000-000030040000}"/>
    <cellStyle name="40 % - Akzent2 6 2 11" xfId="41988" xr:uid="{00000000-0005-0000-0000-000030040000}"/>
    <cellStyle name="40 % - Akzent2 6 2 2" xfId="2105" xr:uid="{00000000-0005-0000-0000-000031040000}"/>
    <cellStyle name="40 % - Akzent2 6 2 2 2" xfId="3246" xr:uid="{00000000-0005-0000-0000-000032040000}"/>
    <cellStyle name="40 % - Akzent2 6 2 2 2 2" xfId="6607" xr:uid="{00000000-0005-0000-0000-000032040000}"/>
    <cellStyle name="40 % - Akzent2 6 2 2 2 2 2" xfId="20058" xr:uid="{00000000-0005-0000-0000-000032040000}"/>
    <cellStyle name="40 % - Akzent2 6 2 2 2 2 3" xfId="33542" xr:uid="{00000000-0005-0000-0000-000032040000}"/>
    <cellStyle name="40 % - Akzent2 6 2 2 2 2 4" xfId="47033" xr:uid="{00000000-0005-0000-0000-000032040000}"/>
    <cellStyle name="40 % - Akzent2 6 2 2 2 3" xfId="9963" xr:uid="{00000000-0005-0000-0000-000032040000}"/>
    <cellStyle name="40 % - Akzent2 6 2 2 2 3 2" xfId="23414" xr:uid="{00000000-0005-0000-0000-000032040000}"/>
    <cellStyle name="40 % - Akzent2 6 2 2 2 3 3" xfId="36898" xr:uid="{00000000-0005-0000-0000-000032040000}"/>
    <cellStyle name="40 % - Akzent2 6 2 2 2 3 4" xfId="50389" xr:uid="{00000000-0005-0000-0000-000032040000}"/>
    <cellStyle name="40 % - Akzent2 6 2 2 2 4" xfId="13319" xr:uid="{00000000-0005-0000-0000-000032040000}"/>
    <cellStyle name="40 % - Akzent2 6 2 2 2 4 2" xfId="26770" xr:uid="{00000000-0005-0000-0000-000032040000}"/>
    <cellStyle name="40 % - Akzent2 6 2 2 2 4 3" xfId="40254" xr:uid="{00000000-0005-0000-0000-000032040000}"/>
    <cellStyle name="40 % - Akzent2 6 2 2 2 4 4" xfId="53745" xr:uid="{00000000-0005-0000-0000-000032040000}"/>
    <cellStyle name="40 % - Akzent2 6 2 2 2 5" xfId="16701" xr:uid="{00000000-0005-0000-0000-000032040000}"/>
    <cellStyle name="40 % - Akzent2 6 2 2 2 6" xfId="30185" xr:uid="{00000000-0005-0000-0000-000032040000}"/>
    <cellStyle name="40 % - Akzent2 6 2 2 2 7" xfId="43676" xr:uid="{00000000-0005-0000-0000-000032040000}"/>
    <cellStyle name="40 % - Akzent2 6 2 2 3" xfId="5480" xr:uid="{00000000-0005-0000-0000-000031040000}"/>
    <cellStyle name="40 % - Akzent2 6 2 2 3 2" xfId="18931" xr:uid="{00000000-0005-0000-0000-000031040000}"/>
    <cellStyle name="40 % - Akzent2 6 2 2 3 3" xfId="32415" xr:uid="{00000000-0005-0000-0000-000031040000}"/>
    <cellStyle name="40 % - Akzent2 6 2 2 3 4" xfId="45906" xr:uid="{00000000-0005-0000-0000-000031040000}"/>
    <cellStyle name="40 % - Akzent2 6 2 2 4" xfId="8836" xr:uid="{00000000-0005-0000-0000-000031040000}"/>
    <cellStyle name="40 % - Akzent2 6 2 2 4 2" xfId="22287" xr:uid="{00000000-0005-0000-0000-000031040000}"/>
    <cellStyle name="40 % - Akzent2 6 2 2 4 3" xfId="35771" xr:uid="{00000000-0005-0000-0000-000031040000}"/>
    <cellStyle name="40 % - Akzent2 6 2 2 4 4" xfId="49262" xr:uid="{00000000-0005-0000-0000-000031040000}"/>
    <cellStyle name="40 % - Akzent2 6 2 2 5" xfId="12192" xr:uid="{00000000-0005-0000-0000-000031040000}"/>
    <cellStyle name="40 % - Akzent2 6 2 2 5 2" xfId="25643" xr:uid="{00000000-0005-0000-0000-000031040000}"/>
    <cellStyle name="40 % - Akzent2 6 2 2 5 3" xfId="39127" xr:uid="{00000000-0005-0000-0000-000031040000}"/>
    <cellStyle name="40 % - Akzent2 6 2 2 5 4" xfId="52618" xr:uid="{00000000-0005-0000-0000-000031040000}"/>
    <cellStyle name="40 % - Akzent2 6 2 2 6" xfId="15574" xr:uid="{00000000-0005-0000-0000-000031040000}"/>
    <cellStyle name="40 % - Akzent2 6 2 2 7" xfId="29058" xr:uid="{00000000-0005-0000-0000-000031040000}"/>
    <cellStyle name="40 % - Akzent2 6 2 2 8" xfId="42549" xr:uid="{00000000-0005-0000-0000-000031040000}"/>
    <cellStyle name="40 % - Akzent2 6 2 3" xfId="2686" xr:uid="{00000000-0005-0000-0000-000033040000}"/>
    <cellStyle name="40 % - Akzent2 6 2 3 2" xfId="6047" xr:uid="{00000000-0005-0000-0000-000033040000}"/>
    <cellStyle name="40 % - Akzent2 6 2 3 2 2" xfId="19498" xr:uid="{00000000-0005-0000-0000-000033040000}"/>
    <cellStyle name="40 % - Akzent2 6 2 3 2 3" xfId="32982" xr:uid="{00000000-0005-0000-0000-000033040000}"/>
    <cellStyle name="40 % - Akzent2 6 2 3 2 4" xfId="46473" xr:uid="{00000000-0005-0000-0000-000033040000}"/>
    <cellStyle name="40 % - Akzent2 6 2 3 3" xfId="9403" xr:uid="{00000000-0005-0000-0000-000033040000}"/>
    <cellStyle name="40 % - Akzent2 6 2 3 3 2" xfId="22854" xr:uid="{00000000-0005-0000-0000-000033040000}"/>
    <cellStyle name="40 % - Akzent2 6 2 3 3 3" xfId="36338" xr:uid="{00000000-0005-0000-0000-000033040000}"/>
    <cellStyle name="40 % - Akzent2 6 2 3 3 4" xfId="49829" xr:uid="{00000000-0005-0000-0000-000033040000}"/>
    <cellStyle name="40 % - Akzent2 6 2 3 4" xfId="12759" xr:uid="{00000000-0005-0000-0000-000033040000}"/>
    <cellStyle name="40 % - Akzent2 6 2 3 4 2" xfId="26210" xr:uid="{00000000-0005-0000-0000-000033040000}"/>
    <cellStyle name="40 % - Akzent2 6 2 3 4 3" xfId="39694" xr:uid="{00000000-0005-0000-0000-000033040000}"/>
    <cellStyle name="40 % - Akzent2 6 2 3 4 4" xfId="53185" xr:uid="{00000000-0005-0000-0000-000033040000}"/>
    <cellStyle name="40 % - Akzent2 6 2 3 5" xfId="16141" xr:uid="{00000000-0005-0000-0000-000033040000}"/>
    <cellStyle name="40 % - Akzent2 6 2 3 6" xfId="29625" xr:uid="{00000000-0005-0000-0000-000033040000}"/>
    <cellStyle name="40 % - Akzent2 6 2 3 7" xfId="43116" xr:uid="{00000000-0005-0000-0000-000033040000}"/>
    <cellStyle name="40 % - Akzent2 6 2 4" xfId="3791" xr:uid="{00000000-0005-0000-0000-000034040000}"/>
    <cellStyle name="40 % - Akzent2 6 2 4 2" xfId="7152" xr:uid="{00000000-0005-0000-0000-000034040000}"/>
    <cellStyle name="40 % - Akzent2 6 2 4 2 2" xfId="20603" xr:uid="{00000000-0005-0000-0000-000034040000}"/>
    <cellStyle name="40 % - Akzent2 6 2 4 2 3" xfId="34087" xr:uid="{00000000-0005-0000-0000-000034040000}"/>
    <cellStyle name="40 % - Akzent2 6 2 4 2 4" xfId="47578" xr:uid="{00000000-0005-0000-0000-000034040000}"/>
    <cellStyle name="40 % - Akzent2 6 2 4 3" xfId="10508" xr:uid="{00000000-0005-0000-0000-000034040000}"/>
    <cellStyle name="40 % - Akzent2 6 2 4 3 2" xfId="23959" xr:uid="{00000000-0005-0000-0000-000034040000}"/>
    <cellStyle name="40 % - Akzent2 6 2 4 3 3" xfId="37443" xr:uid="{00000000-0005-0000-0000-000034040000}"/>
    <cellStyle name="40 % - Akzent2 6 2 4 3 4" xfId="50934" xr:uid="{00000000-0005-0000-0000-000034040000}"/>
    <cellStyle name="40 % - Akzent2 6 2 4 4" xfId="13864" xr:uid="{00000000-0005-0000-0000-000034040000}"/>
    <cellStyle name="40 % - Akzent2 6 2 4 4 2" xfId="27315" xr:uid="{00000000-0005-0000-0000-000034040000}"/>
    <cellStyle name="40 % - Akzent2 6 2 4 4 3" xfId="40799" xr:uid="{00000000-0005-0000-0000-000034040000}"/>
    <cellStyle name="40 % - Akzent2 6 2 4 4 4" xfId="54290" xr:uid="{00000000-0005-0000-0000-000034040000}"/>
    <cellStyle name="40 % - Akzent2 6 2 4 5" xfId="17246" xr:uid="{00000000-0005-0000-0000-000034040000}"/>
    <cellStyle name="40 % - Akzent2 6 2 4 6" xfId="30730" xr:uid="{00000000-0005-0000-0000-000034040000}"/>
    <cellStyle name="40 % - Akzent2 6 2 4 7" xfId="44221" xr:uid="{00000000-0005-0000-0000-000034040000}"/>
    <cellStyle name="40 % - Akzent2 6 2 5" xfId="4371" xr:uid="{00000000-0005-0000-0000-000035040000}"/>
    <cellStyle name="40 % - Akzent2 6 2 5 2" xfId="7728" xr:uid="{00000000-0005-0000-0000-000035040000}"/>
    <cellStyle name="40 % - Akzent2 6 2 5 2 2" xfId="21179" xr:uid="{00000000-0005-0000-0000-000035040000}"/>
    <cellStyle name="40 % - Akzent2 6 2 5 2 3" xfId="34663" xr:uid="{00000000-0005-0000-0000-000035040000}"/>
    <cellStyle name="40 % - Akzent2 6 2 5 2 4" xfId="48154" xr:uid="{00000000-0005-0000-0000-000035040000}"/>
    <cellStyle name="40 % - Akzent2 6 2 5 3" xfId="11084" xr:uid="{00000000-0005-0000-0000-000035040000}"/>
    <cellStyle name="40 % - Akzent2 6 2 5 3 2" xfId="24535" xr:uid="{00000000-0005-0000-0000-000035040000}"/>
    <cellStyle name="40 % - Akzent2 6 2 5 3 3" xfId="38019" xr:uid="{00000000-0005-0000-0000-000035040000}"/>
    <cellStyle name="40 % - Akzent2 6 2 5 3 4" xfId="51510" xr:uid="{00000000-0005-0000-0000-000035040000}"/>
    <cellStyle name="40 % - Akzent2 6 2 5 4" xfId="14440" xr:uid="{00000000-0005-0000-0000-000035040000}"/>
    <cellStyle name="40 % - Akzent2 6 2 5 4 2" xfId="27891" xr:uid="{00000000-0005-0000-0000-000035040000}"/>
    <cellStyle name="40 % - Akzent2 6 2 5 4 3" xfId="41375" xr:uid="{00000000-0005-0000-0000-000035040000}"/>
    <cellStyle name="40 % - Akzent2 6 2 5 4 4" xfId="54866" xr:uid="{00000000-0005-0000-0000-000035040000}"/>
    <cellStyle name="40 % - Akzent2 6 2 5 5" xfId="17822" xr:uid="{00000000-0005-0000-0000-000035040000}"/>
    <cellStyle name="40 % - Akzent2 6 2 5 6" xfId="31306" xr:uid="{00000000-0005-0000-0000-000035040000}"/>
    <cellStyle name="40 % - Akzent2 6 2 5 7" xfId="44797" xr:uid="{00000000-0005-0000-0000-000035040000}"/>
    <cellStyle name="40 % - Akzent2 6 2 6" xfId="4921" xr:uid="{00000000-0005-0000-0000-000030040000}"/>
    <cellStyle name="40 % - Akzent2 6 2 6 2" xfId="18372" xr:uid="{00000000-0005-0000-0000-000030040000}"/>
    <cellStyle name="40 % - Akzent2 6 2 6 3" xfId="31856" xr:uid="{00000000-0005-0000-0000-000030040000}"/>
    <cellStyle name="40 % - Akzent2 6 2 6 4" xfId="45347" xr:uid="{00000000-0005-0000-0000-000030040000}"/>
    <cellStyle name="40 % - Akzent2 6 2 7" xfId="8277" xr:uid="{00000000-0005-0000-0000-000030040000}"/>
    <cellStyle name="40 % - Akzent2 6 2 7 2" xfId="21728" xr:uid="{00000000-0005-0000-0000-000030040000}"/>
    <cellStyle name="40 % - Akzent2 6 2 7 3" xfId="35212" xr:uid="{00000000-0005-0000-0000-000030040000}"/>
    <cellStyle name="40 % - Akzent2 6 2 7 4" xfId="48703" xr:uid="{00000000-0005-0000-0000-000030040000}"/>
    <cellStyle name="40 % - Akzent2 6 2 8" xfId="11633" xr:uid="{00000000-0005-0000-0000-000030040000}"/>
    <cellStyle name="40 % - Akzent2 6 2 8 2" xfId="25084" xr:uid="{00000000-0005-0000-0000-000030040000}"/>
    <cellStyle name="40 % - Akzent2 6 2 8 3" xfId="38568" xr:uid="{00000000-0005-0000-0000-000030040000}"/>
    <cellStyle name="40 % - Akzent2 6 2 8 4" xfId="52059" xr:uid="{00000000-0005-0000-0000-000030040000}"/>
    <cellStyle name="40 % - Akzent2 6 2 9" xfId="15014" xr:uid="{00000000-0005-0000-0000-000030040000}"/>
    <cellStyle name="40 % - Akzent2 6 3" xfId="1856" xr:uid="{00000000-0005-0000-0000-000036040000}"/>
    <cellStyle name="40 % - Akzent2 6 3 2" xfId="2996" xr:uid="{00000000-0005-0000-0000-000037040000}"/>
    <cellStyle name="40 % - Akzent2 6 3 2 2" xfId="6357" xr:uid="{00000000-0005-0000-0000-000037040000}"/>
    <cellStyle name="40 % - Akzent2 6 3 2 2 2" xfId="19808" xr:uid="{00000000-0005-0000-0000-000037040000}"/>
    <cellStyle name="40 % - Akzent2 6 3 2 2 3" xfId="33292" xr:uid="{00000000-0005-0000-0000-000037040000}"/>
    <cellStyle name="40 % - Akzent2 6 3 2 2 4" xfId="46783" xr:uid="{00000000-0005-0000-0000-000037040000}"/>
    <cellStyle name="40 % - Akzent2 6 3 2 3" xfId="9713" xr:uid="{00000000-0005-0000-0000-000037040000}"/>
    <cellStyle name="40 % - Akzent2 6 3 2 3 2" xfId="23164" xr:uid="{00000000-0005-0000-0000-000037040000}"/>
    <cellStyle name="40 % - Akzent2 6 3 2 3 3" xfId="36648" xr:uid="{00000000-0005-0000-0000-000037040000}"/>
    <cellStyle name="40 % - Akzent2 6 3 2 3 4" xfId="50139" xr:uid="{00000000-0005-0000-0000-000037040000}"/>
    <cellStyle name="40 % - Akzent2 6 3 2 4" xfId="13069" xr:uid="{00000000-0005-0000-0000-000037040000}"/>
    <cellStyle name="40 % - Akzent2 6 3 2 4 2" xfId="26520" xr:uid="{00000000-0005-0000-0000-000037040000}"/>
    <cellStyle name="40 % - Akzent2 6 3 2 4 3" xfId="40004" xr:uid="{00000000-0005-0000-0000-000037040000}"/>
    <cellStyle name="40 % - Akzent2 6 3 2 4 4" xfId="53495" xr:uid="{00000000-0005-0000-0000-000037040000}"/>
    <cellStyle name="40 % - Akzent2 6 3 2 5" xfId="16451" xr:uid="{00000000-0005-0000-0000-000037040000}"/>
    <cellStyle name="40 % - Akzent2 6 3 2 6" xfId="29935" xr:uid="{00000000-0005-0000-0000-000037040000}"/>
    <cellStyle name="40 % - Akzent2 6 3 2 7" xfId="43426" xr:uid="{00000000-0005-0000-0000-000037040000}"/>
    <cellStyle name="40 % - Akzent2 6 3 3" xfId="5230" xr:uid="{00000000-0005-0000-0000-000036040000}"/>
    <cellStyle name="40 % - Akzent2 6 3 3 2" xfId="18681" xr:uid="{00000000-0005-0000-0000-000036040000}"/>
    <cellStyle name="40 % - Akzent2 6 3 3 3" xfId="32165" xr:uid="{00000000-0005-0000-0000-000036040000}"/>
    <cellStyle name="40 % - Akzent2 6 3 3 4" xfId="45656" xr:uid="{00000000-0005-0000-0000-000036040000}"/>
    <cellStyle name="40 % - Akzent2 6 3 4" xfId="8586" xr:uid="{00000000-0005-0000-0000-000036040000}"/>
    <cellStyle name="40 % - Akzent2 6 3 4 2" xfId="22037" xr:uid="{00000000-0005-0000-0000-000036040000}"/>
    <cellStyle name="40 % - Akzent2 6 3 4 3" xfId="35521" xr:uid="{00000000-0005-0000-0000-000036040000}"/>
    <cellStyle name="40 % - Akzent2 6 3 4 4" xfId="49012" xr:uid="{00000000-0005-0000-0000-000036040000}"/>
    <cellStyle name="40 % - Akzent2 6 3 5" xfId="11942" xr:uid="{00000000-0005-0000-0000-000036040000}"/>
    <cellStyle name="40 % - Akzent2 6 3 5 2" xfId="25393" xr:uid="{00000000-0005-0000-0000-000036040000}"/>
    <cellStyle name="40 % - Akzent2 6 3 5 3" xfId="38877" xr:uid="{00000000-0005-0000-0000-000036040000}"/>
    <cellStyle name="40 % - Akzent2 6 3 5 4" xfId="52368" xr:uid="{00000000-0005-0000-0000-000036040000}"/>
    <cellStyle name="40 % - Akzent2 6 3 6" xfId="15324" xr:uid="{00000000-0005-0000-0000-000036040000}"/>
    <cellStyle name="40 % - Akzent2 6 3 7" xfId="28808" xr:uid="{00000000-0005-0000-0000-000036040000}"/>
    <cellStyle name="40 % - Akzent2 6 3 8" xfId="42299" xr:uid="{00000000-0005-0000-0000-000036040000}"/>
    <cellStyle name="40 % - Akzent2 6 4" xfId="2435" xr:uid="{00000000-0005-0000-0000-000038040000}"/>
    <cellStyle name="40 % - Akzent2 6 4 2" xfId="5797" xr:uid="{00000000-0005-0000-0000-000038040000}"/>
    <cellStyle name="40 % - Akzent2 6 4 2 2" xfId="19248" xr:uid="{00000000-0005-0000-0000-000038040000}"/>
    <cellStyle name="40 % - Akzent2 6 4 2 3" xfId="32732" xr:uid="{00000000-0005-0000-0000-000038040000}"/>
    <cellStyle name="40 % - Akzent2 6 4 2 4" xfId="46223" xr:uid="{00000000-0005-0000-0000-000038040000}"/>
    <cellStyle name="40 % - Akzent2 6 4 3" xfId="9153" xr:uid="{00000000-0005-0000-0000-000038040000}"/>
    <cellStyle name="40 % - Akzent2 6 4 3 2" xfId="22604" xr:uid="{00000000-0005-0000-0000-000038040000}"/>
    <cellStyle name="40 % - Akzent2 6 4 3 3" xfId="36088" xr:uid="{00000000-0005-0000-0000-000038040000}"/>
    <cellStyle name="40 % - Akzent2 6 4 3 4" xfId="49579" xr:uid="{00000000-0005-0000-0000-000038040000}"/>
    <cellStyle name="40 % - Akzent2 6 4 4" xfId="12509" xr:uid="{00000000-0005-0000-0000-000038040000}"/>
    <cellStyle name="40 % - Akzent2 6 4 4 2" xfId="25960" xr:uid="{00000000-0005-0000-0000-000038040000}"/>
    <cellStyle name="40 % - Akzent2 6 4 4 3" xfId="39444" xr:uid="{00000000-0005-0000-0000-000038040000}"/>
    <cellStyle name="40 % - Akzent2 6 4 4 4" xfId="52935" xr:uid="{00000000-0005-0000-0000-000038040000}"/>
    <cellStyle name="40 % - Akzent2 6 4 5" xfId="15891" xr:uid="{00000000-0005-0000-0000-000038040000}"/>
    <cellStyle name="40 % - Akzent2 6 4 6" xfId="29375" xr:uid="{00000000-0005-0000-0000-000038040000}"/>
    <cellStyle name="40 % - Akzent2 6 4 7" xfId="42866" xr:uid="{00000000-0005-0000-0000-000038040000}"/>
    <cellStyle name="40 % - Akzent2 6 5" xfId="3541" xr:uid="{00000000-0005-0000-0000-000039040000}"/>
    <cellStyle name="40 % - Akzent2 6 5 2" xfId="6902" xr:uid="{00000000-0005-0000-0000-000039040000}"/>
    <cellStyle name="40 % - Akzent2 6 5 2 2" xfId="20353" xr:uid="{00000000-0005-0000-0000-000039040000}"/>
    <cellStyle name="40 % - Akzent2 6 5 2 3" xfId="33837" xr:uid="{00000000-0005-0000-0000-000039040000}"/>
    <cellStyle name="40 % - Akzent2 6 5 2 4" xfId="47328" xr:uid="{00000000-0005-0000-0000-000039040000}"/>
    <cellStyle name="40 % - Akzent2 6 5 3" xfId="10258" xr:uid="{00000000-0005-0000-0000-000039040000}"/>
    <cellStyle name="40 % - Akzent2 6 5 3 2" xfId="23709" xr:uid="{00000000-0005-0000-0000-000039040000}"/>
    <cellStyle name="40 % - Akzent2 6 5 3 3" xfId="37193" xr:uid="{00000000-0005-0000-0000-000039040000}"/>
    <cellStyle name="40 % - Akzent2 6 5 3 4" xfId="50684" xr:uid="{00000000-0005-0000-0000-000039040000}"/>
    <cellStyle name="40 % - Akzent2 6 5 4" xfId="13614" xr:uid="{00000000-0005-0000-0000-000039040000}"/>
    <cellStyle name="40 % - Akzent2 6 5 4 2" xfId="27065" xr:uid="{00000000-0005-0000-0000-000039040000}"/>
    <cellStyle name="40 % - Akzent2 6 5 4 3" xfId="40549" xr:uid="{00000000-0005-0000-0000-000039040000}"/>
    <cellStyle name="40 % - Akzent2 6 5 4 4" xfId="54040" xr:uid="{00000000-0005-0000-0000-000039040000}"/>
    <cellStyle name="40 % - Akzent2 6 5 5" xfId="16996" xr:uid="{00000000-0005-0000-0000-000039040000}"/>
    <cellStyle name="40 % - Akzent2 6 5 6" xfId="30480" xr:uid="{00000000-0005-0000-0000-000039040000}"/>
    <cellStyle name="40 % - Akzent2 6 5 7" xfId="43971" xr:uid="{00000000-0005-0000-0000-000039040000}"/>
    <cellStyle name="40 % - Akzent2 6 6" xfId="4121" xr:uid="{00000000-0005-0000-0000-00003A040000}"/>
    <cellStyle name="40 % - Akzent2 6 6 2" xfId="7478" xr:uid="{00000000-0005-0000-0000-00003A040000}"/>
    <cellStyle name="40 % - Akzent2 6 6 2 2" xfId="20929" xr:uid="{00000000-0005-0000-0000-00003A040000}"/>
    <cellStyle name="40 % - Akzent2 6 6 2 3" xfId="34413" xr:uid="{00000000-0005-0000-0000-00003A040000}"/>
    <cellStyle name="40 % - Akzent2 6 6 2 4" xfId="47904" xr:uid="{00000000-0005-0000-0000-00003A040000}"/>
    <cellStyle name="40 % - Akzent2 6 6 3" xfId="10834" xr:uid="{00000000-0005-0000-0000-00003A040000}"/>
    <cellStyle name="40 % - Akzent2 6 6 3 2" xfId="24285" xr:uid="{00000000-0005-0000-0000-00003A040000}"/>
    <cellStyle name="40 % - Akzent2 6 6 3 3" xfId="37769" xr:uid="{00000000-0005-0000-0000-00003A040000}"/>
    <cellStyle name="40 % - Akzent2 6 6 3 4" xfId="51260" xr:uid="{00000000-0005-0000-0000-00003A040000}"/>
    <cellStyle name="40 % - Akzent2 6 6 4" xfId="14190" xr:uid="{00000000-0005-0000-0000-00003A040000}"/>
    <cellStyle name="40 % - Akzent2 6 6 4 2" xfId="27641" xr:uid="{00000000-0005-0000-0000-00003A040000}"/>
    <cellStyle name="40 % - Akzent2 6 6 4 3" xfId="41125" xr:uid="{00000000-0005-0000-0000-00003A040000}"/>
    <cellStyle name="40 % - Akzent2 6 6 4 4" xfId="54616" xr:uid="{00000000-0005-0000-0000-00003A040000}"/>
    <cellStyle name="40 % - Akzent2 6 6 5" xfId="17572" xr:uid="{00000000-0005-0000-0000-00003A040000}"/>
    <cellStyle name="40 % - Akzent2 6 6 6" xfId="31056" xr:uid="{00000000-0005-0000-0000-00003A040000}"/>
    <cellStyle name="40 % - Akzent2 6 6 7" xfId="44547" xr:uid="{00000000-0005-0000-0000-00003A040000}"/>
    <cellStyle name="40 % - Akzent2 6 7" xfId="4671" xr:uid="{00000000-0005-0000-0000-00002F040000}"/>
    <cellStyle name="40 % - Akzent2 6 7 2" xfId="18122" xr:uid="{00000000-0005-0000-0000-00002F040000}"/>
    <cellStyle name="40 % - Akzent2 6 7 3" xfId="31606" xr:uid="{00000000-0005-0000-0000-00002F040000}"/>
    <cellStyle name="40 % - Akzent2 6 7 4" xfId="45097" xr:uid="{00000000-0005-0000-0000-00002F040000}"/>
    <cellStyle name="40 % - Akzent2 6 8" xfId="8027" xr:uid="{00000000-0005-0000-0000-00002F040000}"/>
    <cellStyle name="40 % - Akzent2 6 8 2" xfId="21478" xr:uid="{00000000-0005-0000-0000-00002F040000}"/>
    <cellStyle name="40 % - Akzent2 6 8 3" xfId="34962" xr:uid="{00000000-0005-0000-0000-00002F040000}"/>
    <cellStyle name="40 % - Akzent2 6 8 4" xfId="48453" xr:uid="{00000000-0005-0000-0000-00002F040000}"/>
    <cellStyle name="40 % - Akzent2 6 9" xfId="11383" xr:uid="{00000000-0005-0000-0000-00002F040000}"/>
    <cellStyle name="40 % - Akzent2 6 9 2" xfId="24834" xr:uid="{00000000-0005-0000-0000-00002F040000}"/>
    <cellStyle name="40 % - Akzent2 6 9 3" xfId="38318" xr:uid="{00000000-0005-0000-0000-00002F040000}"/>
    <cellStyle name="40 % - Akzent2 6 9 4" xfId="51809" xr:uid="{00000000-0005-0000-0000-00002F040000}"/>
    <cellStyle name="40 % - Akzent2 7" xfId="1344" xr:uid="{00000000-0005-0000-0000-00003B040000}"/>
    <cellStyle name="40 % - Akzent2 7 10" xfId="28306" xr:uid="{00000000-0005-0000-0000-00003B040000}"/>
    <cellStyle name="40 % - Akzent2 7 11" xfId="41797" xr:uid="{00000000-0005-0000-0000-00003B040000}"/>
    <cellStyle name="40 % - Akzent2 7 2" xfId="1915" xr:uid="{00000000-0005-0000-0000-00003C040000}"/>
    <cellStyle name="40 % - Akzent2 7 2 2" xfId="3055" xr:uid="{00000000-0005-0000-0000-00003D040000}"/>
    <cellStyle name="40 % - Akzent2 7 2 2 2" xfId="6416" xr:uid="{00000000-0005-0000-0000-00003D040000}"/>
    <cellStyle name="40 % - Akzent2 7 2 2 2 2" xfId="19867" xr:uid="{00000000-0005-0000-0000-00003D040000}"/>
    <cellStyle name="40 % - Akzent2 7 2 2 2 3" xfId="33351" xr:uid="{00000000-0005-0000-0000-00003D040000}"/>
    <cellStyle name="40 % - Akzent2 7 2 2 2 4" xfId="46842" xr:uid="{00000000-0005-0000-0000-00003D040000}"/>
    <cellStyle name="40 % - Akzent2 7 2 2 3" xfId="9772" xr:uid="{00000000-0005-0000-0000-00003D040000}"/>
    <cellStyle name="40 % - Akzent2 7 2 2 3 2" xfId="23223" xr:uid="{00000000-0005-0000-0000-00003D040000}"/>
    <cellStyle name="40 % - Akzent2 7 2 2 3 3" xfId="36707" xr:uid="{00000000-0005-0000-0000-00003D040000}"/>
    <cellStyle name="40 % - Akzent2 7 2 2 3 4" xfId="50198" xr:uid="{00000000-0005-0000-0000-00003D040000}"/>
    <cellStyle name="40 % - Akzent2 7 2 2 4" xfId="13128" xr:uid="{00000000-0005-0000-0000-00003D040000}"/>
    <cellStyle name="40 % - Akzent2 7 2 2 4 2" xfId="26579" xr:uid="{00000000-0005-0000-0000-00003D040000}"/>
    <cellStyle name="40 % - Akzent2 7 2 2 4 3" xfId="40063" xr:uid="{00000000-0005-0000-0000-00003D040000}"/>
    <cellStyle name="40 % - Akzent2 7 2 2 4 4" xfId="53554" xr:uid="{00000000-0005-0000-0000-00003D040000}"/>
    <cellStyle name="40 % - Akzent2 7 2 2 5" xfId="16510" xr:uid="{00000000-0005-0000-0000-00003D040000}"/>
    <cellStyle name="40 % - Akzent2 7 2 2 6" xfId="29994" xr:uid="{00000000-0005-0000-0000-00003D040000}"/>
    <cellStyle name="40 % - Akzent2 7 2 2 7" xfId="43485" xr:uid="{00000000-0005-0000-0000-00003D040000}"/>
    <cellStyle name="40 % - Akzent2 7 2 3" xfId="5289" xr:uid="{00000000-0005-0000-0000-00003C040000}"/>
    <cellStyle name="40 % - Akzent2 7 2 3 2" xfId="18740" xr:uid="{00000000-0005-0000-0000-00003C040000}"/>
    <cellStyle name="40 % - Akzent2 7 2 3 3" xfId="32224" xr:uid="{00000000-0005-0000-0000-00003C040000}"/>
    <cellStyle name="40 % - Akzent2 7 2 3 4" xfId="45715" xr:uid="{00000000-0005-0000-0000-00003C040000}"/>
    <cellStyle name="40 % - Akzent2 7 2 4" xfId="8645" xr:uid="{00000000-0005-0000-0000-00003C040000}"/>
    <cellStyle name="40 % - Akzent2 7 2 4 2" xfId="22096" xr:uid="{00000000-0005-0000-0000-00003C040000}"/>
    <cellStyle name="40 % - Akzent2 7 2 4 3" xfId="35580" xr:uid="{00000000-0005-0000-0000-00003C040000}"/>
    <cellStyle name="40 % - Akzent2 7 2 4 4" xfId="49071" xr:uid="{00000000-0005-0000-0000-00003C040000}"/>
    <cellStyle name="40 % - Akzent2 7 2 5" xfId="12001" xr:uid="{00000000-0005-0000-0000-00003C040000}"/>
    <cellStyle name="40 % - Akzent2 7 2 5 2" xfId="25452" xr:uid="{00000000-0005-0000-0000-00003C040000}"/>
    <cellStyle name="40 % - Akzent2 7 2 5 3" xfId="38936" xr:uid="{00000000-0005-0000-0000-00003C040000}"/>
    <cellStyle name="40 % - Akzent2 7 2 5 4" xfId="52427" xr:uid="{00000000-0005-0000-0000-00003C040000}"/>
    <cellStyle name="40 % - Akzent2 7 2 6" xfId="15383" xr:uid="{00000000-0005-0000-0000-00003C040000}"/>
    <cellStyle name="40 % - Akzent2 7 2 7" xfId="28867" xr:uid="{00000000-0005-0000-0000-00003C040000}"/>
    <cellStyle name="40 % - Akzent2 7 2 8" xfId="42358" xr:uid="{00000000-0005-0000-0000-00003C040000}"/>
    <cellStyle name="40 % - Akzent2 7 3" xfId="2495" xr:uid="{00000000-0005-0000-0000-00003E040000}"/>
    <cellStyle name="40 % - Akzent2 7 3 2" xfId="5856" xr:uid="{00000000-0005-0000-0000-00003E040000}"/>
    <cellStyle name="40 % - Akzent2 7 3 2 2" xfId="19307" xr:uid="{00000000-0005-0000-0000-00003E040000}"/>
    <cellStyle name="40 % - Akzent2 7 3 2 3" xfId="32791" xr:uid="{00000000-0005-0000-0000-00003E040000}"/>
    <cellStyle name="40 % - Akzent2 7 3 2 4" xfId="46282" xr:uid="{00000000-0005-0000-0000-00003E040000}"/>
    <cellStyle name="40 % - Akzent2 7 3 3" xfId="9212" xr:uid="{00000000-0005-0000-0000-00003E040000}"/>
    <cellStyle name="40 % - Akzent2 7 3 3 2" xfId="22663" xr:uid="{00000000-0005-0000-0000-00003E040000}"/>
    <cellStyle name="40 % - Akzent2 7 3 3 3" xfId="36147" xr:uid="{00000000-0005-0000-0000-00003E040000}"/>
    <cellStyle name="40 % - Akzent2 7 3 3 4" xfId="49638" xr:uid="{00000000-0005-0000-0000-00003E040000}"/>
    <cellStyle name="40 % - Akzent2 7 3 4" xfId="12568" xr:uid="{00000000-0005-0000-0000-00003E040000}"/>
    <cellStyle name="40 % - Akzent2 7 3 4 2" xfId="26019" xr:uid="{00000000-0005-0000-0000-00003E040000}"/>
    <cellStyle name="40 % - Akzent2 7 3 4 3" xfId="39503" xr:uid="{00000000-0005-0000-0000-00003E040000}"/>
    <cellStyle name="40 % - Akzent2 7 3 4 4" xfId="52994" xr:uid="{00000000-0005-0000-0000-00003E040000}"/>
    <cellStyle name="40 % - Akzent2 7 3 5" xfId="15950" xr:uid="{00000000-0005-0000-0000-00003E040000}"/>
    <cellStyle name="40 % - Akzent2 7 3 6" xfId="29434" xr:uid="{00000000-0005-0000-0000-00003E040000}"/>
    <cellStyle name="40 % - Akzent2 7 3 7" xfId="42925" xr:uid="{00000000-0005-0000-0000-00003E040000}"/>
    <cellStyle name="40 % - Akzent2 7 4" xfId="3600" xr:uid="{00000000-0005-0000-0000-00003F040000}"/>
    <cellStyle name="40 % - Akzent2 7 4 2" xfId="6961" xr:uid="{00000000-0005-0000-0000-00003F040000}"/>
    <cellStyle name="40 % - Akzent2 7 4 2 2" xfId="20412" xr:uid="{00000000-0005-0000-0000-00003F040000}"/>
    <cellStyle name="40 % - Akzent2 7 4 2 3" xfId="33896" xr:uid="{00000000-0005-0000-0000-00003F040000}"/>
    <cellStyle name="40 % - Akzent2 7 4 2 4" xfId="47387" xr:uid="{00000000-0005-0000-0000-00003F040000}"/>
    <cellStyle name="40 % - Akzent2 7 4 3" xfId="10317" xr:uid="{00000000-0005-0000-0000-00003F040000}"/>
    <cellStyle name="40 % - Akzent2 7 4 3 2" xfId="23768" xr:uid="{00000000-0005-0000-0000-00003F040000}"/>
    <cellStyle name="40 % - Akzent2 7 4 3 3" xfId="37252" xr:uid="{00000000-0005-0000-0000-00003F040000}"/>
    <cellStyle name="40 % - Akzent2 7 4 3 4" xfId="50743" xr:uid="{00000000-0005-0000-0000-00003F040000}"/>
    <cellStyle name="40 % - Akzent2 7 4 4" xfId="13673" xr:uid="{00000000-0005-0000-0000-00003F040000}"/>
    <cellStyle name="40 % - Akzent2 7 4 4 2" xfId="27124" xr:uid="{00000000-0005-0000-0000-00003F040000}"/>
    <cellStyle name="40 % - Akzent2 7 4 4 3" xfId="40608" xr:uid="{00000000-0005-0000-0000-00003F040000}"/>
    <cellStyle name="40 % - Akzent2 7 4 4 4" xfId="54099" xr:uid="{00000000-0005-0000-0000-00003F040000}"/>
    <cellStyle name="40 % - Akzent2 7 4 5" xfId="17055" xr:uid="{00000000-0005-0000-0000-00003F040000}"/>
    <cellStyle name="40 % - Akzent2 7 4 6" xfId="30539" xr:uid="{00000000-0005-0000-0000-00003F040000}"/>
    <cellStyle name="40 % - Akzent2 7 4 7" xfId="44030" xr:uid="{00000000-0005-0000-0000-00003F040000}"/>
    <cellStyle name="40 % - Akzent2 7 5" xfId="4180" xr:uid="{00000000-0005-0000-0000-000040040000}"/>
    <cellStyle name="40 % - Akzent2 7 5 2" xfId="7537" xr:uid="{00000000-0005-0000-0000-000040040000}"/>
    <cellStyle name="40 % - Akzent2 7 5 2 2" xfId="20988" xr:uid="{00000000-0005-0000-0000-000040040000}"/>
    <cellStyle name="40 % - Akzent2 7 5 2 3" xfId="34472" xr:uid="{00000000-0005-0000-0000-000040040000}"/>
    <cellStyle name="40 % - Akzent2 7 5 2 4" xfId="47963" xr:uid="{00000000-0005-0000-0000-000040040000}"/>
    <cellStyle name="40 % - Akzent2 7 5 3" xfId="10893" xr:uid="{00000000-0005-0000-0000-000040040000}"/>
    <cellStyle name="40 % - Akzent2 7 5 3 2" xfId="24344" xr:uid="{00000000-0005-0000-0000-000040040000}"/>
    <cellStyle name="40 % - Akzent2 7 5 3 3" xfId="37828" xr:uid="{00000000-0005-0000-0000-000040040000}"/>
    <cellStyle name="40 % - Akzent2 7 5 3 4" xfId="51319" xr:uid="{00000000-0005-0000-0000-000040040000}"/>
    <cellStyle name="40 % - Akzent2 7 5 4" xfId="14249" xr:uid="{00000000-0005-0000-0000-000040040000}"/>
    <cellStyle name="40 % - Akzent2 7 5 4 2" xfId="27700" xr:uid="{00000000-0005-0000-0000-000040040000}"/>
    <cellStyle name="40 % - Akzent2 7 5 4 3" xfId="41184" xr:uid="{00000000-0005-0000-0000-000040040000}"/>
    <cellStyle name="40 % - Akzent2 7 5 4 4" xfId="54675" xr:uid="{00000000-0005-0000-0000-000040040000}"/>
    <cellStyle name="40 % - Akzent2 7 5 5" xfId="17631" xr:uid="{00000000-0005-0000-0000-000040040000}"/>
    <cellStyle name="40 % - Akzent2 7 5 6" xfId="31115" xr:uid="{00000000-0005-0000-0000-000040040000}"/>
    <cellStyle name="40 % - Akzent2 7 5 7" xfId="44606" xr:uid="{00000000-0005-0000-0000-000040040000}"/>
    <cellStyle name="40 % - Akzent2 7 6" xfId="4730" xr:uid="{00000000-0005-0000-0000-00003B040000}"/>
    <cellStyle name="40 % - Akzent2 7 6 2" xfId="18181" xr:uid="{00000000-0005-0000-0000-00003B040000}"/>
    <cellStyle name="40 % - Akzent2 7 6 3" xfId="31665" xr:uid="{00000000-0005-0000-0000-00003B040000}"/>
    <cellStyle name="40 % - Akzent2 7 6 4" xfId="45156" xr:uid="{00000000-0005-0000-0000-00003B040000}"/>
    <cellStyle name="40 % - Akzent2 7 7" xfId="8086" xr:uid="{00000000-0005-0000-0000-00003B040000}"/>
    <cellStyle name="40 % - Akzent2 7 7 2" xfId="21537" xr:uid="{00000000-0005-0000-0000-00003B040000}"/>
    <cellStyle name="40 % - Akzent2 7 7 3" xfId="35021" xr:uid="{00000000-0005-0000-0000-00003B040000}"/>
    <cellStyle name="40 % - Akzent2 7 7 4" xfId="48512" xr:uid="{00000000-0005-0000-0000-00003B040000}"/>
    <cellStyle name="40 % - Akzent2 7 8" xfId="11442" xr:uid="{00000000-0005-0000-0000-00003B040000}"/>
    <cellStyle name="40 % - Akzent2 7 8 2" xfId="24893" xr:uid="{00000000-0005-0000-0000-00003B040000}"/>
    <cellStyle name="40 % - Akzent2 7 8 3" xfId="38377" xr:uid="{00000000-0005-0000-0000-00003B040000}"/>
    <cellStyle name="40 % - Akzent2 7 8 4" xfId="51868" xr:uid="{00000000-0005-0000-0000-00003B040000}"/>
    <cellStyle name="40 % - Akzent2 7 9" xfId="14823" xr:uid="{00000000-0005-0000-0000-00003B040000}"/>
    <cellStyle name="40 % - Akzent2 8" xfId="1578" xr:uid="{00000000-0005-0000-0000-000041040000}"/>
    <cellStyle name="40 % - Akzent2 8 10" xfId="28547" xr:uid="{00000000-0005-0000-0000-000041040000}"/>
    <cellStyle name="40 % - Akzent2 8 11" xfId="42038" xr:uid="{00000000-0005-0000-0000-000041040000}"/>
    <cellStyle name="40 % - Akzent2 8 2" xfId="2155" xr:uid="{00000000-0005-0000-0000-000042040000}"/>
    <cellStyle name="40 % - Akzent2 8 2 2" xfId="3296" xr:uid="{00000000-0005-0000-0000-000043040000}"/>
    <cellStyle name="40 % - Akzent2 8 2 2 2" xfId="6657" xr:uid="{00000000-0005-0000-0000-000043040000}"/>
    <cellStyle name="40 % - Akzent2 8 2 2 2 2" xfId="20108" xr:uid="{00000000-0005-0000-0000-000043040000}"/>
    <cellStyle name="40 % - Akzent2 8 2 2 2 3" xfId="33592" xr:uid="{00000000-0005-0000-0000-000043040000}"/>
    <cellStyle name="40 % - Akzent2 8 2 2 2 4" xfId="47083" xr:uid="{00000000-0005-0000-0000-000043040000}"/>
    <cellStyle name="40 % - Akzent2 8 2 2 3" xfId="10013" xr:uid="{00000000-0005-0000-0000-000043040000}"/>
    <cellStyle name="40 % - Akzent2 8 2 2 3 2" xfId="23464" xr:uid="{00000000-0005-0000-0000-000043040000}"/>
    <cellStyle name="40 % - Akzent2 8 2 2 3 3" xfId="36948" xr:uid="{00000000-0005-0000-0000-000043040000}"/>
    <cellStyle name="40 % - Akzent2 8 2 2 3 4" xfId="50439" xr:uid="{00000000-0005-0000-0000-000043040000}"/>
    <cellStyle name="40 % - Akzent2 8 2 2 4" xfId="13369" xr:uid="{00000000-0005-0000-0000-000043040000}"/>
    <cellStyle name="40 % - Akzent2 8 2 2 4 2" xfId="26820" xr:uid="{00000000-0005-0000-0000-000043040000}"/>
    <cellStyle name="40 % - Akzent2 8 2 2 4 3" xfId="40304" xr:uid="{00000000-0005-0000-0000-000043040000}"/>
    <cellStyle name="40 % - Akzent2 8 2 2 4 4" xfId="53795" xr:uid="{00000000-0005-0000-0000-000043040000}"/>
    <cellStyle name="40 % - Akzent2 8 2 2 5" xfId="16751" xr:uid="{00000000-0005-0000-0000-000043040000}"/>
    <cellStyle name="40 % - Akzent2 8 2 2 6" xfId="30235" xr:uid="{00000000-0005-0000-0000-000043040000}"/>
    <cellStyle name="40 % - Akzent2 8 2 2 7" xfId="43726" xr:uid="{00000000-0005-0000-0000-000043040000}"/>
    <cellStyle name="40 % - Akzent2 8 2 3" xfId="5530" xr:uid="{00000000-0005-0000-0000-000042040000}"/>
    <cellStyle name="40 % - Akzent2 8 2 3 2" xfId="18981" xr:uid="{00000000-0005-0000-0000-000042040000}"/>
    <cellStyle name="40 % - Akzent2 8 2 3 3" xfId="32465" xr:uid="{00000000-0005-0000-0000-000042040000}"/>
    <cellStyle name="40 % - Akzent2 8 2 3 4" xfId="45956" xr:uid="{00000000-0005-0000-0000-000042040000}"/>
    <cellStyle name="40 % - Akzent2 8 2 4" xfId="8886" xr:uid="{00000000-0005-0000-0000-000042040000}"/>
    <cellStyle name="40 % - Akzent2 8 2 4 2" xfId="22337" xr:uid="{00000000-0005-0000-0000-000042040000}"/>
    <cellStyle name="40 % - Akzent2 8 2 4 3" xfId="35821" xr:uid="{00000000-0005-0000-0000-000042040000}"/>
    <cellStyle name="40 % - Akzent2 8 2 4 4" xfId="49312" xr:uid="{00000000-0005-0000-0000-000042040000}"/>
    <cellStyle name="40 % - Akzent2 8 2 5" xfId="12242" xr:uid="{00000000-0005-0000-0000-000042040000}"/>
    <cellStyle name="40 % - Akzent2 8 2 5 2" xfId="25693" xr:uid="{00000000-0005-0000-0000-000042040000}"/>
    <cellStyle name="40 % - Akzent2 8 2 5 3" xfId="39177" xr:uid="{00000000-0005-0000-0000-000042040000}"/>
    <cellStyle name="40 % - Akzent2 8 2 5 4" xfId="52668" xr:uid="{00000000-0005-0000-0000-000042040000}"/>
    <cellStyle name="40 % - Akzent2 8 2 6" xfId="15624" xr:uid="{00000000-0005-0000-0000-000042040000}"/>
    <cellStyle name="40 % - Akzent2 8 2 7" xfId="29108" xr:uid="{00000000-0005-0000-0000-000042040000}"/>
    <cellStyle name="40 % - Akzent2 8 2 8" xfId="42599" xr:uid="{00000000-0005-0000-0000-000042040000}"/>
    <cellStyle name="40 % - Akzent2 8 3" xfId="2736" xr:uid="{00000000-0005-0000-0000-000044040000}"/>
    <cellStyle name="40 % - Akzent2 8 3 2" xfId="6097" xr:uid="{00000000-0005-0000-0000-000044040000}"/>
    <cellStyle name="40 % - Akzent2 8 3 2 2" xfId="19548" xr:uid="{00000000-0005-0000-0000-000044040000}"/>
    <cellStyle name="40 % - Akzent2 8 3 2 3" xfId="33032" xr:uid="{00000000-0005-0000-0000-000044040000}"/>
    <cellStyle name="40 % - Akzent2 8 3 2 4" xfId="46523" xr:uid="{00000000-0005-0000-0000-000044040000}"/>
    <cellStyle name="40 % - Akzent2 8 3 3" xfId="9453" xr:uid="{00000000-0005-0000-0000-000044040000}"/>
    <cellStyle name="40 % - Akzent2 8 3 3 2" xfId="22904" xr:uid="{00000000-0005-0000-0000-000044040000}"/>
    <cellStyle name="40 % - Akzent2 8 3 3 3" xfId="36388" xr:uid="{00000000-0005-0000-0000-000044040000}"/>
    <cellStyle name="40 % - Akzent2 8 3 3 4" xfId="49879" xr:uid="{00000000-0005-0000-0000-000044040000}"/>
    <cellStyle name="40 % - Akzent2 8 3 4" xfId="12809" xr:uid="{00000000-0005-0000-0000-000044040000}"/>
    <cellStyle name="40 % - Akzent2 8 3 4 2" xfId="26260" xr:uid="{00000000-0005-0000-0000-000044040000}"/>
    <cellStyle name="40 % - Akzent2 8 3 4 3" xfId="39744" xr:uid="{00000000-0005-0000-0000-000044040000}"/>
    <cellStyle name="40 % - Akzent2 8 3 4 4" xfId="53235" xr:uid="{00000000-0005-0000-0000-000044040000}"/>
    <cellStyle name="40 % - Akzent2 8 3 5" xfId="16191" xr:uid="{00000000-0005-0000-0000-000044040000}"/>
    <cellStyle name="40 % - Akzent2 8 3 6" xfId="29675" xr:uid="{00000000-0005-0000-0000-000044040000}"/>
    <cellStyle name="40 % - Akzent2 8 3 7" xfId="43166" xr:uid="{00000000-0005-0000-0000-000044040000}"/>
    <cellStyle name="40 % - Akzent2 8 4" xfId="3841" xr:uid="{00000000-0005-0000-0000-000045040000}"/>
    <cellStyle name="40 % - Akzent2 8 4 2" xfId="7202" xr:uid="{00000000-0005-0000-0000-000045040000}"/>
    <cellStyle name="40 % - Akzent2 8 4 2 2" xfId="20653" xr:uid="{00000000-0005-0000-0000-000045040000}"/>
    <cellStyle name="40 % - Akzent2 8 4 2 3" xfId="34137" xr:uid="{00000000-0005-0000-0000-000045040000}"/>
    <cellStyle name="40 % - Akzent2 8 4 2 4" xfId="47628" xr:uid="{00000000-0005-0000-0000-000045040000}"/>
    <cellStyle name="40 % - Akzent2 8 4 3" xfId="10558" xr:uid="{00000000-0005-0000-0000-000045040000}"/>
    <cellStyle name="40 % - Akzent2 8 4 3 2" xfId="24009" xr:uid="{00000000-0005-0000-0000-000045040000}"/>
    <cellStyle name="40 % - Akzent2 8 4 3 3" xfId="37493" xr:uid="{00000000-0005-0000-0000-000045040000}"/>
    <cellStyle name="40 % - Akzent2 8 4 3 4" xfId="50984" xr:uid="{00000000-0005-0000-0000-000045040000}"/>
    <cellStyle name="40 % - Akzent2 8 4 4" xfId="13914" xr:uid="{00000000-0005-0000-0000-000045040000}"/>
    <cellStyle name="40 % - Akzent2 8 4 4 2" xfId="27365" xr:uid="{00000000-0005-0000-0000-000045040000}"/>
    <cellStyle name="40 % - Akzent2 8 4 4 3" xfId="40849" xr:uid="{00000000-0005-0000-0000-000045040000}"/>
    <cellStyle name="40 % - Akzent2 8 4 4 4" xfId="54340" xr:uid="{00000000-0005-0000-0000-000045040000}"/>
    <cellStyle name="40 % - Akzent2 8 4 5" xfId="17296" xr:uid="{00000000-0005-0000-0000-000045040000}"/>
    <cellStyle name="40 % - Akzent2 8 4 6" xfId="30780" xr:uid="{00000000-0005-0000-0000-000045040000}"/>
    <cellStyle name="40 % - Akzent2 8 4 7" xfId="44271" xr:uid="{00000000-0005-0000-0000-000045040000}"/>
    <cellStyle name="40 % - Akzent2 8 5" xfId="4421" xr:uid="{00000000-0005-0000-0000-000046040000}"/>
    <cellStyle name="40 % - Akzent2 8 5 2" xfId="7778" xr:uid="{00000000-0005-0000-0000-000046040000}"/>
    <cellStyle name="40 % - Akzent2 8 5 2 2" xfId="21229" xr:uid="{00000000-0005-0000-0000-000046040000}"/>
    <cellStyle name="40 % - Akzent2 8 5 2 3" xfId="34713" xr:uid="{00000000-0005-0000-0000-000046040000}"/>
    <cellStyle name="40 % - Akzent2 8 5 2 4" xfId="48204" xr:uid="{00000000-0005-0000-0000-000046040000}"/>
    <cellStyle name="40 % - Akzent2 8 5 3" xfId="11134" xr:uid="{00000000-0005-0000-0000-000046040000}"/>
    <cellStyle name="40 % - Akzent2 8 5 3 2" xfId="24585" xr:uid="{00000000-0005-0000-0000-000046040000}"/>
    <cellStyle name="40 % - Akzent2 8 5 3 3" xfId="38069" xr:uid="{00000000-0005-0000-0000-000046040000}"/>
    <cellStyle name="40 % - Akzent2 8 5 3 4" xfId="51560" xr:uid="{00000000-0005-0000-0000-000046040000}"/>
    <cellStyle name="40 % - Akzent2 8 5 4" xfId="14490" xr:uid="{00000000-0005-0000-0000-000046040000}"/>
    <cellStyle name="40 % - Akzent2 8 5 4 2" xfId="27941" xr:uid="{00000000-0005-0000-0000-000046040000}"/>
    <cellStyle name="40 % - Akzent2 8 5 4 3" xfId="41425" xr:uid="{00000000-0005-0000-0000-000046040000}"/>
    <cellStyle name="40 % - Akzent2 8 5 4 4" xfId="54916" xr:uid="{00000000-0005-0000-0000-000046040000}"/>
    <cellStyle name="40 % - Akzent2 8 5 5" xfId="17872" xr:uid="{00000000-0005-0000-0000-000046040000}"/>
    <cellStyle name="40 % - Akzent2 8 5 6" xfId="31356" xr:uid="{00000000-0005-0000-0000-000046040000}"/>
    <cellStyle name="40 % - Akzent2 8 5 7" xfId="44847" xr:uid="{00000000-0005-0000-0000-000046040000}"/>
    <cellStyle name="40 % - Akzent2 8 6" xfId="4971" xr:uid="{00000000-0005-0000-0000-000041040000}"/>
    <cellStyle name="40 % - Akzent2 8 6 2" xfId="18422" xr:uid="{00000000-0005-0000-0000-000041040000}"/>
    <cellStyle name="40 % - Akzent2 8 6 3" xfId="31906" xr:uid="{00000000-0005-0000-0000-000041040000}"/>
    <cellStyle name="40 % - Akzent2 8 6 4" xfId="45397" xr:uid="{00000000-0005-0000-0000-000041040000}"/>
    <cellStyle name="40 % - Akzent2 8 7" xfId="8327" xr:uid="{00000000-0005-0000-0000-000041040000}"/>
    <cellStyle name="40 % - Akzent2 8 7 2" xfId="21778" xr:uid="{00000000-0005-0000-0000-000041040000}"/>
    <cellStyle name="40 % - Akzent2 8 7 3" xfId="35262" xr:uid="{00000000-0005-0000-0000-000041040000}"/>
    <cellStyle name="40 % - Akzent2 8 7 4" xfId="48753" xr:uid="{00000000-0005-0000-0000-000041040000}"/>
    <cellStyle name="40 % - Akzent2 8 8" xfId="11683" xr:uid="{00000000-0005-0000-0000-000041040000}"/>
    <cellStyle name="40 % - Akzent2 8 8 2" xfId="25134" xr:uid="{00000000-0005-0000-0000-000041040000}"/>
    <cellStyle name="40 % - Akzent2 8 8 3" xfId="38618" xr:uid="{00000000-0005-0000-0000-000041040000}"/>
    <cellStyle name="40 % - Akzent2 8 8 4" xfId="52109" xr:uid="{00000000-0005-0000-0000-000041040000}"/>
    <cellStyle name="40 % - Akzent2 8 9" xfId="15064" xr:uid="{00000000-0005-0000-0000-000041040000}"/>
    <cellStyle name="40 % - Akzent2 9" xfId="1624" xr:uid="{00000000-0005-0000-0000-000047040000}"/>
    <cellStyle name="40 % - Akzent2 9 2" xfId="2178" xr:uid="{00000000-0005-0000-0000-000048040000}"/>
    <cellStyle name="40 % - Akzent2 9 2 2" xfId="3319" xr:uid="{00000000-0005-0000-0000-000049040000}"/>
    <cellStyle name="40 % - Akzent2 9 2 2 2" xfId="6680" xr:uid="{00000000-0005-0000-0000-000049040000}"/>
    <cellStyle name="40 % - Akzent2 9 2 2 2 2" xfId="20131" xr:uid="{00000000-0005-0000-0000-000049040000}"/>
    <cellStyle name="40 % - Akzent2 9 2 2 2 3" xfId="33615" xr:uid="{00000000-0005-0000-0000-000049040000}"/>
    <cellStyle name="40 % - Akzent2 9 2 2 2 4" xfId="47106" xr:uid="{00000000-0005-0000-0000-000049040000}"/>
    <cellStyle name="40 % - Akzent2 9 2 2 3" xfId="10036" xr:uid="{00000000-0005-0000-0000-000049040000}"/>
    <cellStyle name="40 % - Akzent2 9 2 2 3 2" xfId="23487" xr:uid="{00000000-0005-0000-0000-000049040000}"/>
    <cellStyle name="40 % - Akzent2 9 2 2 3 3" xfId="36971" xr:uid="{00000000-0005-0000-0000-000049040000}"/>
    <cellStyle name="40 % - Akzent2 9 2 2 3 4" xfId="50462" xr:uid="{00000000-0005-0000-0000-000049040000}"/>
    <cellStyle name="40 % - Akzent2 9 2 2 4" xfId="13392" xr:uid="{00000000-0005-0000-0000-000049040000}"/>
    <cellStyle name="40 % - Akzent2 9 2 2 4 2" xfId="26843" xr:uid="{00000000-0005-0000-0000-000049040000}"/>
    <cellStyle name="40 % - Akzent2 9 2 2 4 3" xfId="40327" xr:uid="{00000000-0005-0000-0000-000049040000}"/>
    <cellStyle name="40 % - Akzent2 9 2 2 4 4" xfId="53818" xr:uid="{00000000-0005-0000-0000-000049040000}"/>
    <cellStyle name="40 % - Akzent2 9 2 2 5" xfId="16774" xr:uid="{00000000-0005-0000-0000-000049040000}"/>
    <cellStyle name="40 % - Akzent2 9 2 2 6" xfId="30258" xr:uid="{00000000-0005-0000-0000-000049040000}"/>
    <cellStyle name="40 % - Akzent2 9 2 2 7" xfId="43749" xr:uid="{00000000-0005-0000-0000-000049040000}"/>
    <cellStyle name="40 % - Akzent2 9 2 3" xfId="5553" xr:uid="{00000000-0005-0000-0000-000048040000}"/>
    <cellStyle name="40 % - Akzent2 9 2 3 2" xfId="19004" xr:uid="{00000000-0005-0000-0000-000048040000}"/>
    <cellStyle name="40 % - Akzent2 9 2 3 3" xfId="32488" xr:uid="{00000000-0005-0000-0000-000048040000}"/>
    <cellStyle name="40 % - Akzent2 9 2 3 4" xfId="45979" xr:uid="{00000000-0005-0000-0000-000048040000}"/>
    <cellStyle name="40 % - Akzent2 9 2 4" xfId="8909" xr:uid="{00000000-0005-0000-0000-000048040000}"/>
    <cellStyle name="40 % - Akzent2 9 2 4 2" xfId="22360" xr:uid="{00000000-0005-0000-0000-000048040000}"/>
    <cellStyle name="40 % - Akzent2 9 2 4 3" xfId="35844" xr:uid="{00000000-0005-0000-0000-000048040000}"/>
    <cellStyle name="40 % - Akzent2 9 2 4 4" xfId="49335" xr:uid="{00000000-0005-0000-0000-000048040000}"/>
    <cellStyle name="40 % - Akzent2 9 2 5" xfId="12265" xr:uid="{00000000-0005-0000-0000-000048040000}"/>
    <cellStyle name="40 % - Akzent2 9 2 5 2" xfId="25716" xr:uid="{00000000-0005-0000-0000-000048040000}"/>
    <cellStyle name="40 % - Akzent2 9 2 5 3" xfId="39200" xr:uid="{00000000-0005-0000-0000-000048040000}"/>
    <cellStyle name="40 % - Akzent2 9 2 5 4" xfId="52691" xr:uid="{00000000-0005-0000-0000-000048040000}"/>
    <cellStyle name="40 % - Akzent2 9 2 6" xfId="15647" xr:uid="{00000000-0005-0000-0000-000048040000}"/>
    <cellStyle name="40 % - Akzent2 9 2 7" xfId="29131" xr:uid="{00000000-0005-0000-0000-000048040000}"/>
    <cellStyle name="40 % - Akzent2 9 2 8" xfId="42622" xr:uid="{00000000-0005-0000-0000-000048040000}"/>
    <cellStyle name="40 % - Akzent2 9 3" xfId="2760" xr:uid="{00000000-0005-0000-0000-00004A040000}"/>
    <cellStyle name="40 % - Akzent2 9 3 2" xfId="6121" xr:uid="{00000000-0005-0000-0000-00004A040000}"/>
    <cellStyle name="40 % - Akzent2 9 3 2 2" xfId="19572" xr:uid="{00000000-0005-0000-0000-00004A040000}"/>
    <cellStyle name="40 % - Akzent2 9 3 2 3" xfId="33056" xr:uid="{00000000-0005-0000-0000-00004A040000}"/>
    <cellStyle name="40 % - Akzent2 9 3 2 4" xfId="46547" xr:uid="{00000000-0005-0000-0000-00004A040000}"/>
    <cellStyle name="40 % - Akzent2 9 3 3" xfId="9477" xr:uid="{00000000-0005-0000-0000-00004A040000}"/>
    <cellStyle name="40 % - Akzent2 9 3 3 2" xfId="22928" xr:uid="{00000000-0005-0000-0000-00004A040000}"/>
    <cellStyle name="40 % - Akzent2 9 3 3 3" xfId="36412" xr:uid="{00000000-0005-0000-0000-00004A040000}"/>
    <cellStyle name="40 % - Akzent2 9 3 3 4" xfId="49903" xr:uid="{00000000-0005-0000-0000-00004A040000}"/>
    <cellStyle name="40 % - Akzent2 9 3 4" xfId="12833" xr:uid="{00000000-0005-0000-0000-00004A040000}"/>
    <cellStyle name="40 % - Akzent2 9 3 4 2" xfId="26284" xr:uid="{00000000-0005-0000-0000-00004A040000}"/>
    <cellStyle name="40 % - Akzent2 9 3 4 3" xfId="39768" xr:uid="{00000000-0005-0000-0000-00004A040000}"/>
    <cellStyle name="40 % - Akzent2 9 3 4 4" xfId="53259" xr:uid="{00000000-0005-0000-0000-00004A040000}"/>
    <cellStyle name="40 % - Akzent2 9 3 5" xfId="16215" xr:uid="{00000000-0005-0000-0000-00004A040000}"/>
    <cellStyle name="40 % - Akzent2 9 3 6" xfId="29699" xr:uid="{00000000-0005-0000-0000-00004A040000}"/>
    <cellStyle name="40 % - Akzent2 9 3 7" xfId="43190" xr:uid="{00000000-0005-0000-0000-00004A040000}"/>
    <cellStyle name="40 % - Akzent2 9 4" xfId="4994" xr:uid="{00000000-0005-0000-0000-000047040000}"/>
    <cellStyle name="40 % - Akzent2 9 4 2" xfId="18445" xr:uid="{00000000-0005-0000-0000-000047040000}"/>
    <cellStyle name="40 % - Akzent2 9 4 3" xfId="31929" xr:uid="{00000000-0005-0000-0000-000047040000}"/>
    <cellStyle name="40 % - Akzent2 9 4 4" xfId="45420" xr:uid="{00000000-0005-0000-0000-000047040000}"/>
    <cellStyle name="40 % - Akzent2 9 5" xfId="8350" xr:uid="{00000000-0005-0000-0000-000047040000}"/>
    <cellStyle name="40 % - Akzent2 9 5 2" xfId="21801" xr:uid="{00000000-0005-0000-0000-000047040000}"/>
    <cellStyle name="40 % - Akzent2 9 5 3" xfId="35285" xr:uid="{00000000-0005-0000-0000-000047040000}"/>
    <cellStyle name="40 % - Akzent2 9 5 4" xfId="48776" xr:uid="{00000000-0005-0000-0000-000047040000}"/>
    <cellStyle name="40 % - Akzent2 9 6" xfId="11706" xr:uid="{00000000-0005-0000-0000-000047040000}"/>
    <cellStyle name="40 % - Akzent2 9 6 2" xfId="25157" xr:uid="{00000000-0005-0000-0000-000047040000}"/>
    <cellStyle name="40 % - Akzent2 9 6 3" xfId="38641" xr:uid="{00000000-0005-0000-0000-000047040000}"/>
    <cellStyle name="40 % - Akzent2 9 6 4" xfId="52132" xr:uid="{00000000-0005-0000-0000-000047040000}"/>
    <cellStyle name="40 % - Akzent2 9 7" xfId="15088" xr:uid="{00000000-0005-0000-0000-000047040000}"/>
    <cellStyle name="40 % - Akzent2 9 8" xfId="28572" xr:uid="{00000000-0005-0000-0000-000047040000}"/>
    <cellStyle name="40 % - Akzent2 9 9" xfId="42063" xr:uid="{00000000-0005-0000-0000-000047040000}"/>
    <cellStyle name="40 % - Akzent3" xfId="264" builtinId="39" customBuiltin="1"/>
    <cellStyle name="40 % - Akzent3 10" xfId="1649" xr:uid="{00000000-0005-0000-0000-00004C040000}"/>
    <cellStyle name="40 % - Akzent3 10 2" xfId="2785" xr:uid="{00000000-0005-0000-0000-00004D040000}"/>
    <cellStyle name="40 % - Akzent3 10 2 2" xfId="6146" xr:uid="{00000000-0005-0000-0000-00004D040000}"/>
    <cellStyle name="40 % - Akzent3 10 2 2 2" xfId="19597" xr:uid="{00000000-0005-0000-0000-00004D040000}"/>
    <cellStyle name="40 % - Akzent3 10 2 2 3" xfId="33081" xr:uid="{00000000-0005-0000-0000-00004D040000}"/>
    <cellStyle name="40 % - Akzent3 10 2 2 4" xfId="46572" xr:uid="{00000000-0005-0000-0000-00004D040000}"/>
    <cellStyle name="40 % - Akzent3 10 2 3" xfId="9502" xr:uid="{00000000-0005-0000-0000-00004D040000}"/>
    <cellStyle name="40 % - Akzent3 10 2 3 2" xfId="22953" xr:uid="{00000000-0005-0000-0000-00004D040000}"/>
    <cellStyle name="40 % - Akzent3 10 2 3 3" xfId="36437" xr:uid="{00000000-0005-0000-0000-00004D040000}"/>
    <cellStyle name="40 % - Akzent3 10 2 3 4" xfId="49928" xr:uid="{00000000-0005-0000-0000-00004D040000}"/>
    <cellStyle name="40 % - Akzent3 10 2 4" xfId="12858" xr:uid="{00000000-0005-0000-0000-00004D040000}"/>
    <cellStyle name="40 % - Akzent3 10 2 4 2" xfId="26309" xr:uid="{00000000-0005-0000-0000-00004D040000}"/>
    <cellStyle name="40 % - Akzent3 10 2 4 3" xfId="39793" xr:uid="{00000000-0005-0000-0000-00004D040000}"/>
    <cellStyle name="40 % - Akzent3 10 2 4 4" xfId="53284" xr:uid="{00000000-0005-0000-0000-00004D040000}"/>
    <cellStyle name="40 % - Akzent3 10 2 5" xfId="16240" xr:uid="{00000000-0005-0000-0000-00004D040000}"/>
    <cellStyle name="40 % - Akzent3 10 2 6" xfId="29724" xr:uid="{00000000-0005-0000-0000-00004D040000}"/>
    <cellStyle name="40 % - Akzent3 10 2 7" xfId="43215" xr:uid="{00000000-0005-0000-0000-00004D040000}"/>
    <cellStyle name="40 % - Akzent3 10 3" xfId="5019" xr:uid="{00000000-0005-0000-0000-00004C040000}"/>
    <cellStyle name="40 % - Akzent3 10 3 2" xfId="18470" xr:uid="{00000000-0005-0000-0000-00004C040000}"/>
    <cellStyle name="40 % - Akzent3 10 3 3" xfId="31954" xr:uid="{00000000-0005-0000-0000-00004C040000}"/>
    <cellStyle name="40 % - Akzent3 10 3 4" xfId="45445" xr:uid="{00000000-0005-0000-0000-00004C040000}"/>
    <cellStyle name="40 % - Akzent3 10 4" xfId="8375" xr:uid="{00000000-0005-0000-0000-00004C040000}"/>
    <cellStyle name="40 % - Akzent3 10 4 2" xfId="21826" xr:uid="{00000000-0005-0000-0000-00004C040000}"/>
    <cellStyle name="40 % - Akzent3 10 4 3" xfId="35310" xr:uid="{00000000-0005-0000-0000-00004C040000}"/>
    <cellStyle name="40 % - Akzent3 10 4 4" xfId="48801" xr:uid="{00000000-0005-0000-0000-00004C040000}"/>
    <cellStyle name="40 % - Akzent3 10 5" xfId="11731" xr:uid="{00000000-0005-0000-0000-00004C040000}"/>
    <cellStyle name="40 % - Akzent3 10 5 2" xfId="25182" xr:uid="{00000000-0005-0000-0000-00004C040000}"/>
    <cellStyle name="40 % - Akzent3 10 5 3" xfId="38666" xr:uid="{00000000-0005-0000-0000-00004C040000}"/>
    <cellStyle name="40 % - Akzent3 10 5 4" xfId="52157" xr:uid="{00000000-0005-0000-0000-00004C040000}"/>
    <cellStyle name="40 % - Akzent3 10 6" xfId="15113" xr:uid="{00000000-0005-0000-0000-00004C040000}"/>
    <cellStyle name="40 % - Akzent3 10 7" xfId="28597" xr:uid="{00000000-0005-0000-0000-00004C040000}"/>
    <cellStyle name="40 % - Akzent3 10 8" xfId="42088" xr:uid="{00000000-0005-0000-0000-00004C040000}"/>
    <cellStyle name="40 % - Akzent3 11" xfId="2208" xr:uid="{00000000-0005-0000-0000-00004E040000}"/>
    <cellStyle name="40 % - Akzent3 11 2" xfId="5583" xr:uid="{00000000-0005-0000-0000-00004E040000}"/>
    <cellStyle name="40 % - Akzent3 11 2 2" xfId="19034" xr:uid="{00000000-0005-0000-0000-00004E040000}"/>
    <cellStyle name="40 % - Akzent3 11 2 3" xfId="32518" xr:uid="{00000000-0005-0000-0000-00004E040000}"/>
    <cellStyle name="40 % - Akzent3 11 2 4" xfId="46009" xr:uid="{00000000-0005-0000-0000-00004E040000}"/>
    <cellStyle name="40 % - Akzent3 11 3" xfId="8939" xr:uid="{00000000-0005-0000-0000-00004E040000}"/>
    <cellStyle name="40 % - Akzent3 11 3 2" xfId="22390" xr:uid="{00000000-0005-0000-0000-00004E040000}"/>
    <cellStyle name="40 % - Akzent3 11 3 3" xfId="35874" xr:uid="{00000000-0005-0000-0000-00004E040000}"/>
    <cellStyle name="40 % - Akzent3 11 3 4" xfId="49365" xr:uid="{00000000-0005-0000-0000-00004E040000}"/>
    <cellStyle name="40 % - Akzent3 11 4" xfId="12295" xr:uid="{00000000-0005-0000-0000-00004E040000}"/>
    <cellStyle name="40 % - Akzent3 11 4 2" xfId="25746" xr:uid="{00000000-0005-0000-0000-00004E040000}"/>
    <cellStyle name="40 % - Akzent3 11 4 3" xfId="39230" xr:uid="{00000000-0005-0000-0000-00004E040000}"/>
    <cellStyle name="40 % - Akzent3 11 4 4" xfId="52721" xr:uid="{00000000-0005-0000-0000-00004E040000}"/>
    <cellStyle name="40 % - Akzent3 11 5" xfId="15677" xr:uid="{00000000-0005-0000-0000-00004E040000}"/>
    <cellStyle name="40 % - Akzent3 11 6" xfId="29161" xr:uid="{00000000-0005-0000-0000-00004E040000}"/>
    <cellStyle name="40 % - Akzent3 11 7" xfId="42652" xr:uid="{00000000-0005-0000-0000-00004E040000}"/>
    <cellStyle name="40 % - Akzent3 12" xfId="3349" xr:uid="{00000000-0005-0000-0000-00004F040000}"/>
    <cellStyle name="40 % - Akzent3 12 2" xfId="6710" xr:uid="{00000000-0005-0000-0000-00004F040000}"/>
    <cellStyle name="40 % - Akzent3 12 2 2" xfId="20161" xr:uid="{00000000-0005-0000-0000-00004F040000}"/>
    <cellStyle name="40 % - Akzent3 12 2 3" xfId="33645" xr:uid="{00000000-0005-0000-0000-00004F040000}"/>
    <cellStyle name="40 % - Akzent3 12 2 4" xfId="47136" xr:uid="{00000000-0005-0000-0000-00004F040000}"/>
    <cellStyle name="40 % - Akzent3 12 3" xfId="10066" xr:uid="{00000000-0005-0000-0000-00004F040000}"/>
    <cellStyle name="40 % - Akzent3 12 3 2" xfId="23517" xr:uid="{00000000-0005-0000-0000-00004F040000}"/>
    <cellStyle name="40 % - Akzent3 12 3 3" xfId="37001" xr:uid="{00000000-0005-0000-0000-00004F040000}"/>
    <cellStyle name="40 % - Akzent3 12 3 4" xfId="50492" xr:uid="{00000000-0005-0000-0000-00004F040000}"/>
    <cellStyle name="40 % - Akzent3 12 4" xfId="13422" xr:uid="{00000000-0005-0000-0000-00004F040000}"/>
    <cellStyle name="40 % - Akzent3 12 4 2" xfId="26873" xr:uid="{00000000-0005-0000-0000-00004F040000}"/>
    <cellStyle name="40 % - Akzent3 12 4 3" xfId="40357" xr:uid="{00000000-0005-0000-0000-00004F040000}"/>
    <cellStyle name="40 % - Akzent3 12 4 4" xfId="53848" xr:uid="{00000000-0005-0000-0000-00004F040000}"/>
    <cellStyle name="40 % - Akzent3 12 5" xfId="16804" xr:uid="{00000000-0005-0000-0000-00004F040000}"/>
    <cellStyle name="40 % - Akzent3 12 6" xfId="30288" xr:uid="{00000000-0005-0000-0000-00004F040000}"/>
    <cellStyle name="40 % - Akzent3 12 7" xfId="43779" xr:uid="{00000000-0005-0000-0000-00004F040000}"/>
    <cellStyle name="40 % - Akzent3 13" xfId="3865" xr:uid="{00000000-0005-0000-0000-000050040000}"/>
    <cellStyle name="40 % - Akzent3 13 2" xfId="7226" xr:uid="{00000000-0005-0000-0000-000050040000}"/>
    <cellStyle name="40 % - Akzent3 13 2 2" xfId="20677" xr:uid="{00000000-0005-0000-0000-000050040000}"/>
    <cellStyle name="40 % - Akzent3 13 2 3" xfId="34161" xr:uid="{00000000-0005-0000-0000-000050040000}"/>
    <cellStyle name="40 % - Akzent3 13 2 4" xfId="47652" xr:uid="{00000000-0005-0000-0000-000050040000}"/>
    <cellStyle name="40 % - Akzent3 13 3" xfId="10582" xr:uid="{00000000-0005-0000-0000-000050040000}"/>
    <cellStyle name="40 % - Akzent3 13 3 2" xfId="24033" xr:uid="{00000000-0005-0000-0000-000050040000}"/>
    <cellStyle name="40 % - Akzent3 13 3 3" xfId="37517" xr:uid="{00000000-0005-0000-0000-000050040000}"/>
    <cellStyle name="40 % - Akzent3 13 3 4" xfId="51008" xr:uid="{00000000-0005-0000-0000-000050040000}"/>
    <cellStyle name="40 % - Akzent3 13 4" xfId="13938" xr:uid="{00000000-0005-0000-0000-000050040000}"/>
    <cellStyle name="40 % - Akzent3 13 4 2" xfId="27389" xr:uid="{00000000-0005-0000-0000-000050040000}"/>
    <cellStyle name="40 % - Akzent3 13 4 3" xfId="40873" xr:uid="{00000000-0005-0000-0000-000050040000}"/>
    <cellStyle name="40 % - Akzent3 13 4 4" xfId="54364" xr:uid="{00000000-0005-0000-0000-000050040000}"/>
    <cellStyle name="40 % - Akzent3 13 5" xfId="17320" xr:uid="{00000000-0005-0000-0000-000050040000}"/>
    <cellStyle name="40 % - Akzent3 13 6" xfId="30804" xr:uid="{00000000-0005-0000-0000-000050040000}"/>
    <cellStyle name="40 % - Akzent3 13 7" xfId="44295" xr:uid="{00000000-0005-0000-0000-000050040000}"/>
    <cellStyle name="40 % - Akzent3 14" xfId="3929" xr:uid="{00000000-0005-0000-0000-000051040000}"/>
    <cellStyle name="40 % - Akzent3 14 2" xfId="7286" xr:uid="{00000000-0005-0000-0000-000051040000}"/>
    <cellStyle name="40 % - Akzent3 14 2 2" xfId="20737" xr:uid="{00000000-0005-0000-0000-000051040000}"/>
    <cellStyle name="40 % - Akzent3 14 2 3" xfId="34221" xr:uid="{00000000-0005-0000-0000-000051040000}"/>
    <cellStyle name="40 % - Akzent3 14 2 4" xfId="47712" xr:uid="{00000000-0005-0000-0000-000051040000}"/>
    <cellStyle name="40 % - Akzent3 14 3" xfId="10642" xr:uid="{00000000-0005-0000-0000-000051040000}"/>
    <cellStyle name="40 % - Akzent3 14 3 2" xfId="24093" xr:uid="{00000000-0005-0000-0000-000051040000}"/>
    <cellStyle name="40 % - Akzent3 14 3 3" xfId="37577" xr:uid="{00000000-0005-0000-0000-000051040000}"/>
    <cellStyle name="40 % - Akzent3 14 3 4" xfId="51068" xr:uid="{00000000-0005-0000-0000-000051040000}"/>
    <cellStyle name="40 % - Akzent3 14 4" xfId="13998" xr:uid="{00000000-0005-0000-0000-000051040000}"/>
    <cellStyle name="40 % - Akzent3 14 4 2" xfId="27449" xr:uid="{00000000-0005-0000-0000-000051040000}"/>
    <cellStyle name="40 % - Akzent3 14 4 3" xfId="40933" xr:uid="{00000000-0005-0000-0000-000051040000}"/>
    <cellStyle name="40 % - Akzent3 14 4 4" xfId="54424" xr:uid="{00000000-0005-0000-0000-000051040000}"/>
    <cellStyle name="40 % - Akzent3 14 5" xfId="17380" xr:uid="{00000000-0005-0000-0000-000051040000}"/>
    <cellStyle name="40 % - Akzent3 14 6" xfId="30864" xr:uid="{00000000-0005-0000-0000-000051040000}"/>
    <cellStyle name="40 % - Akzent3 14 7" xfId="44355" xr:uid="{00000000-0005-0000-0000-000051040000}"/>
    <cellStyle name="40 % - Akzent3 15" xfId="4457" xr:uid="{00000000-0005-0000-0000-0000A0130000}"/>
    <cellStyle name="40 % - Akzent3 15 2" xfId="17908" xr:uid="{00000000-0005-0000-0000-0000A0130000}"/>
    <cellStyle name="40 % - Akzent3 15 3" xfId="31392" xr:uid="{00000000-0005-0000-0000-0000A0130000}"/>
    <cellStyle name="40 % - Akzent3 15 4" xfId="44883" xr:uid="{00000000-0005-0000-0000-0000A0130000}"/>
    <cellStyle name="40 % - Akzent3 16" xfId="7813" xr:uid="{00000000-0005-0000-0000-0000BC200000}"/>
    <cellStyle name="40 % - Akzent3 16 2" xfId="21264" xr:uid="{00000000-0005-0000-0000-0000BC200000}"/>
    <cellStyle name="40 % - Akzent3 16 3" xfId="34748" xr:uid="{00000000-0005-0000-0000-0000BC200000}"/>
    <cellStyle name="40 % - Akzent3 16 4" xfId="48239" xr:uid="{00000000-0005-0000-0000-0000BC200000}"/>
    <cellStyle name="40 % - Akzent3 17" xfId="11169" xr:uid="{00000000-0005-0000-0000-0000D82D0000}"/>
    <cellStyle name="40 % - Akzent3 17 2" xfId="24620" xr:uid="{00000000-0005-0000-0000-0000D82D0000}"/>
    <cellStyle name="40 % - Akzent3 17 3" xfId="38104" xr:uid="{00000000-0005-0000-0000-0000D82D0000}"/>
    <cellStyle name="40 % - Akzent3 17 4" xfId="51595" xr:uid="{00000000-0005-0000-0000-0000D82D0000}"/>
    <cellStyle name="40 % - Akzent3 18" xfId="14516" xr:uid="{00000000-0005-0000-0000-000068470000}"/>
    <cellStyle name="40 % - Akzent3 19" xfId="28000" xr:uid="{00000000-0005-0000-0000-0000037C0000}"/>
    <cellStyle name="40 % - Akzent3 2" xfId="573" xr:uid="{00000000-0005-0000-0000-000051000000}"/>
    <cellStyle name="40 % - Akzent3 2 10" xfId="4510" xr:uid="{00000000-0005-0000-0000-000052040000}"/>
    <cellStyle name="40 % - Akzent3 2 10 2" xfId="17961" xr:uid="{00000000-0005-0000-0000-000052040000}"/>
    <cellStyle name="40 % - Akzent3 2 10 3" xfId="31445" xr:uid="{00000000-0005-0000-0000-000052040000}"/>
    <cellStyle name="40 % - Akzent3 2 10 4" xfId="44936" xr:uid="{00000000-0005-0000-0000-000052040000}"/>
    <cellStyle name="40 % - Akzent3 2 11" xfId="7866" xr:uid="{00000000-0005-0000-0000-000052040000}"/>
    <cellStyle name="40 % - Akzent3 2 11 2" xfId="21317" xr:uid="{00000000-0005-0000-0000-000052040000}"/>
    <cellStyle name="40 % - Akzent3 2 11 3" xfId="34801" xr:uid="{00000000-0005-0000-0000-000052040000}"/>
    <cellStyle name="40 % - Akzent3 2 11 4" xfId="48292" xr:uid="{00000000-0005-0000-0000-000052040000}"/>
    <cellStyle name="40 % - Akzent3 2 12" xfId="11222" xr:uid="{00000000-0005-0000-0000-000052040000}"/>
    <cellStyle name="40 % - Akzent3 2 12 2" xfId="24673" xr:uid="{00000000-0005-0000-0000-000052040000}"/>
    <cellStyle name="40 % - Akzent3 2 12 3" xfId="38157" xr:uid="{00000000-0005-0000-0000-000052040000}"/>
    <cellStyle name="40 % - Akzent3 2 12 4" xfId="51648" xr:uid="{00000000-0005-0000-0000-000052040000}"/>
    <cellStyle name="40 % - Akzent3 2 13" xfId="14603" xr:uid="{00000000-0005-0000-0000-000052040000}"/>
    <cellStyle name="40 % - Akzent3 2 14" xfId="28082" xr:uid="{00000000-0005-0000-0000-000052040000}"/>
    <cellStyle name="40 % - Akzent3 2 15" xfId="41560" xr:uid="{00000000-0005-0000-0000-000052040000}"/>
    <cellStyle name="40 % - Akzent3 2 2" xfId="709" xr:uid="{00000000-0005-0000-0000-000052000000}"/>
    <cellStyle name="40 % - Akzent3 2 2 10" xfId="14705" xr:uid="{00000000-0005-0000-0000-000053040000}"/>
    <cellStyle name="40 % - Akzent3 2 2 11" xfId="28188" xr:uid="{00000000-0005-0000-0000-000053040000}"/>
    <cellStyle name="40 % - Akzent3 2 2 12" xfId="41679" xr:uid="{00000000-0005-0000-0000-000053040000}"/>
    <cellStyle name="40 % - Akzent3 2 2 13" xfId="1235" xr:uid="{00000000-0005-0000-0000-000053040000}"/>
    <cellStyle name="40 % - Akzent3 2 2 2" xfId="1471" xr:uid="{00000000-0005-0000-0000-000054040000}"/>
    <cellStyle name="40 % - Akzent3 2 2 2 10" xfId="28438" xr:uid="{00000000-0005-0000-0000-000054040000}"/>
    <cellStyle name="40 % - Akzent3 2 2 2 11" xfId="41929" xr:uid="{00000000-0005-0000-0000-000054040000}"/>
    <cellStyle name="40 % - Akzent3 2 2 2 2" xfId="2046" xr:uid="{00000000-0005-0000-0000-000055040000}"/>
    <cellStyle name="40 % - Akzent3 2 2 2 2 2" xfId="3187" xr:uid="{00000000-0005-0000-0000-000056040000}"/>
    <cellStyle name="40 % - Akzent3 2 2 2 2 2 2" xfId="6548" xr:uid="{00000000-0005-0000-0000-000056040000}"/>
    <cellStyle name="40 % - Akzent3 2 2 2 2 2 2 2" xfId="19999" xr:uid="{00000000-0005-0000-0000-000056040000}"/>
    <cellStyle name="40 % - Akzent3 2 2 2 2 2 2 3" xfId="33483" xr:uid="{00000000-0005-0000-0000-000056040000}"/>
    <cellStyle name="40 % - Akzent3 2 2 2 2 2 2 4" xfId="46974" xr:uid="{00000000-0005-0000-0000-000056040000}"/>
    <cellStyle name="40 % - Akzent3 2 2 2 2 2 3" xfId="9904" xr:uid="{00000000-0005-0000-0000-000056040000}"/>
    <cellStyle name="40 % - Akzent3 2 2 2 2 2 3 2" xfId="23355" xr:uid="{00000000-0005-0000-0000-000056040000}"/>
    <cellStyle name="40 % - Akzent3 2 2 2 2 2 3 3" xfId="36839" xr:uid="{00000000-0005-0000-0000-000056040000}"/>
    <cellStyle name="40 % - Akzent3 2 2 2 2 2 3 4" xfId="50330" xr:uid="{00000000-0005-0000-0000-000056040000}"/>
    <cellStyle name="40 % - Akzent3 2 2 2 2 2 4" xfId="13260" xr:uid="{00000000-0005-0000-0000-000056040000}"/>
    <cellStyle name="40 % - Akzent3 2 2 2 2 2 4 2" xfId="26711" xr:uid="{00000000-0005-0000-0000-000056040000}"/>
    <cellStyle name="40 % - Akzent3 2 2 2 2 2 4 3" xfId="40195" xr:uid="{00000000-0005-0000-0000-000056040000}"/>
    <cellStyle name="40 % - Akzent3 2 2 2 2 2 4 4" xfId="53686" xr:uid="{00000000-0005-0000-0000-000056040000}"/>
    <cellStyle name="40 % - Akzent3 2 2 2 2 2 5" xfId="16642" xr:uid="{00000000-0005-0000-0000-000056040000}"/>
    <cellStyle name="40 % - Akzent3 2 2 2 2 2 6" xfId="30126" xr:uid="{00000000-0005-0000-0000-000056040000}"/>
    <cellStyle name="40 % - Akzent3 2 2 2 2 2 7" xfId="43617" xr:uid="{00000000-0005-0000-0000-000056040000}"/>
    <cellStyle name="40 % - Akzent3 2 2 2 2 3" xfId="5421" xr:uid="{00000000-0005-0000-0000-000055040000}"/>
    <cellStyle name="40 % - Akzent3 2 2 2 2 3 2" xfId="18872" xr:uid="{00000000-0005-0000-0000-000055040000}"/>
    <cellStyle name="40 % - Akzent3 2 2 2 2 3 3" xfId="32356" xr:uid="{00000000-0005-0000-0000-000055040000}"/>
    <cellStyle name="40 % - Akzent3 2 2 2 2 3 4" xfId="45847" xr:uid="{00000000-0005-0000-0000-000055040000}"/>
    <cellStyle name="40 % - Akzent3 2 2 2 2 4" xfId="8777" xr:uid="{00000000-0005-0000-0000-000055040000}"/>
    <cellStyle name="40 % - Akzent3 2 2 2 2 4 2" xfId="22228" xr:uid="{00000000-0005-0000-0000-000055040000}"/>
    <cellStyle name="40 % - Akzent3 2 2 2 2 4 3" xfId="35712" xr:uid="{00000000-0005-0000-0000-000055040000}"/>
    <cellStyle name="40 % - Akzent3 2 2 2 2 4 4" xfId="49203" xr:uid="{00000000-0005-0000-0000-000055040000}"/>
    <cellStyle name="40 % - Akzent3 2 2 2 2 5" xfId="12133" xr:uid="{00000000-0005-0000-0000-000055040000}"/>
    <cellStyle name="40 % - Akzent3 2 2 2 2 5 2" xfId="25584" xr:uid="{00000000-0005-0000-0000-000055040000}"/>
    <cellStyle name="40 % - Akzent3 2 2 2 2 5 3" xfId="39068" xr:uid="{00000000-0005-0000-0000-000055040000}"/>
    <cellStyle name="40 % - Akzent3 2 2 2 2 5 4" xfId="52559" xr:uid="{00000000-0005-0000-0000-000055040000}"/>
    <cellStyle name="40 % - Akzent3 2 2 2 2 6" xfId="15515" xr:uid="{00000000-0005-0000-0000-000055040000}"/>
    <cellStyle name="40 % - Akzent3 2 2 2 2 7" xfId="28999" xr:uid="{00000000-0005-0000-0000-000055040000}"/>
    <cellStyle name="40 % - Akzent3 2 2 2 2 8" xfId="42490" xr:uid="{00000000-0005-0000-0000-000055040000}"/>
    <cellStyle name="40 % - Akzent3 2 2 2 3" xfId="2627" xr:uid="{00000000-0005-0000-0000-000057040000}"/>
    <cellStyle name="40 % - Akzent3 2 2 2 3 2" xfId="5988" xr:uid="{00000000-0005-0000-0000-000057040000}"/>
    <cellStyle name="40 % - Akzent3 2 2 2 3 2 2" xfId="19439" xr:uid="{00000000-0005-0000-0000-000057040000}"/>
    <cellStyle name="40 % - Akzent3 2 2 2 3 2 3" xfId="32923" xr:uid="{00000000-0005-0000-0000-000057040000}"/>
    <cellStyle name="40 % - Akzent3 2 2 2 3 2 4" xfId="46414" xr:uid="{00000000-0005-0000-0000-000057040000}"/>
    <cellStyle name="40 % - Akzent3 2 2 2 3 3" xfId="9344" xr:uid="{00000000-0005-0000-0000-000057040000}"/>
    <cellStyle name="40 % - Akzent3 2 2 2 3 3 2" xfId="22795" xr:uid="{00000000-0005-0000-0000-000057040000}"/>
    <cellStyle name="40 % - Akzent3 2 2 2 3 3 3" xfId="36279" xr:uid="{00000000-0005-0000-0000-000057040000}"/>
    <cellStyle name="40 % - Akzent3 2 2 2 3 3 4" xfId="49770" xr:uid="{00000000-0005-0000-0000-000057040000}"/>
    <cellStyle name="40 % - Akzent3 2 2 2 3 4" xfId="12700" xr:uid="{00000000-0005-0000-0000-000057040000}"/>
    <cellStyle name="40 % - Akzent3 2 2 2 3 4 2" xfId="26151" xr:uid="{00000000-0005-0000-0000-000057040000}"/>
    <cellStyle name="40 % - Akzent3 2 2 2 3 4 3" xfId="39635" xr:uid="{00000000-0005-0000-0000-000057040000}"/>
    <cellStyle name="40 % - Akzent3 2 2 2 3 4 4" xfId="53126" xr:uid="{00000000-0005-0000-0000-000057040000}"/>
    <cellStyle name="40 % - Akzent3 2 2 2 3 5" xfId="16082" xr:uid="{00000000-0005-0000-0000-000057040000}"/>
    <cellStyle name="40 % - Akzent3 2 2 2 3 6" xfId="29566" xr:uid="{00000000-0005-0000-0000-000057040000}"/>
    <cellStyle name="40 % - Akzent3 2 2 2 3 7" xfId="43057" xr:uid="{00000000-0005-0000-0000-000057040000}"/>
    <cellStyle name="40 % - Akzent3 2 2 2 4" xfId="3732" xr:uid="{00000000-0005-0000-0000-000058040000}"/>
    <cellStyle name="40 % - Akzent3 2 2 2 4 2" xfId="7093" xr:uid="{00000000-0005-0000-0000-000058040000}"/>
    <cellStyle name="40 % - Akzent3 2 2 2 4 2 2" xfId="20544" xr:uid="{00000000-0005-0000-0000-000058040000}"/>
    <cellStyle name="40 % - Akzent3 2 2 2 4 2 3" xfId="34028" xr:uid="{00000000-0005-0000-0000-000058040000}"/>
    <cellStyle name="40 % - Akzent3 2 2 2 4 2 4" xfId="47519" xr:uid="{00000000-0005-0000-0000-000058040000}"/>
    <cellStyle name="40 % - Akzent3 2 2 2 4 3" xfId="10449" xr:uid="{00000000-0005-0000-0000-000058040000}"/>
    <cellStyle name="40 % - Akzent3 2 2 2 4 3 2" xfId="23900" xr:uid="{00000000-0005-0000-0000-000058040000}"/>
    <cellStyle name="40 % - Akzent3 2 2 2 4 3 3" xfId="37384" xr:uid="{00000000-0005-0000-0000-000058040000}"/>
    <cellStyle name="40 % - Akzent3 2 2 2 4 3 4" xfId="50875" xr:uid="{00000000-0005-0000-0000-000058040000}"/>
    <cellStyle name="40 % - Akzent3 2 2 2 4 4" xfId="13805" xr:uid="{00000000-0005-0000-0000-000058040000}"/>
    <cellStyle name="40 % - Akzent3 2 2 2 4 4 2" xfId="27256" xr:uid="{00000000-0005-0000-0000-000058040000}"/>
    <cellStyle name="40 % - Akzent3 2 2 2 4 4 3" xfId="40740" xr:uid="{00000000-0005-0000-0000-000058040000}"/>
    <cellStyle name="40 % - Akzent3 2 2 2 4 4 4" xfId="54231" xr:uid="{00000000-0005-0000-0000-000058040000}"/>
    <cellStyle name="40 % - Akzent3 2 2 2 4 5" xfId="17187" xr:uid="{00000000-0005-0000-0000-000058040000}"/>
    <cellStyle name="40 % - Akzent3 2 2 2 4 6" xfId="30671" xr:uid="{00000000-0005-0000-0000-000058040000}"/>
    <cellStyle name="40 % - Akzent3 2 2 2 4 7" xfId="44162" xr:uid="{00000000-0005-0000-0000-000058040000}"/>
    <cellStyle name="40 % - Akzent3 2 2 2 5" xfId="4312" xr:uid="{00000000-0005-0000-0000-000059040000}"/>
    <cellStyle name="40 % - Akzent3 2 2 2 5 2" xfId="7669" xr:uid="{00000000-0005-0000-0000-000059040000}"/>
    <cellStyle name="40 % - Akzent3 2 2 2 5 2 2" xfId="21120" xr:uid="{00000000-0005-0000-0000-000059040000}"/>
    <cellStyle name="40 % - Akzent3 2 2 2 5 2 3" xfId="34604" xr:uid="{00000000-0005-0000-0000-000059040000}"/>
    <cellStyle name="40 % - Akzent3 2 2 2 5 2 4" xfId="48095" xr:uid="{00000000-0005-0000-0000-000059040000}"/>
    <cellStyle name="40 % - Akzent3 2 2 2 5 3" xfId="11025" xr:uid="{00000000-0005-0000-0000-000059040000}"/>
    <cellStyle name="40 % - Akzent3 2 2 2 5 3 2" xfId="24476" xr:uid="{00000000-0005-0000-0000-000059040000}"/>
    <cellStyle name="40 % - Akzent3 2 2 2 5 3 3" xfId="37960" xr:uid="{00000000-0005-0000-0000-000059040000}"/>
    <cellStyle name="40 % - Akzent3 2 2 2 5 3 4" xfId="51451" xr:uid="{00000000-0005-0000-0000-000059040000}"/>
    <cellStyle name="40 % - Akzent3 2 2 2 5 4" xfId="14381" xr:uid="{00000000-0005-0000-0000-000059040000}"/>
    <cellStyle name="40 % - Akzent3 2 2 2 5 4 2" xfId="27832" xr:uid="{00000000-0005-0000-0000-000059040000}"/>
    <cellStyle name="40 % - Akzent3 2 2 2 5 4 3" xfId="41316" xr:uid="{00000000-0005-0000-0000-000059040000}"/>
    <cellStyle name="40 % - Akzent3 2 2 2 5 4 4" xfId="54807" xr:uid="{00000000-0005-0000-0000-000059040000}"/>
    <cellStyle name="40 % - Akzent3 2 2 2 5 5" xfId="17763" xr:uid="{00000000-0005-0000-0000-000059040000}"/>
    <cellStyle name="40 % - Akzent3 2 2 2 5 6" xfId="31247" xr:uid="{00000000-0005-0000-0000-000059040000}"/>
    <cellStyle name="40 % - Akzent3 2 2 2 5 7" xfId="44738" xr:uid="{00000000-0005-0000-0000-000059040000}"/>
    <cellStyle name="40 % - Akzent3 2 2 2 6" xfId="4862" xr:uid="{00000000-0005-0000-0000-000054040000}"/>
    <cellStyle name="40 % - Akzent3 2 2 2 6 2" xfId="18313" xr:uid="{00000000-0005-0000-0000-000054040000}"/>
    <cellStyle name="40 % - Akzent3 2 2 2 6 3" xfId="31797" xr:uid="{00000000-0005-0000-0000-000054040000}"/>
    <cellStyle name="40 % - Akzent3 2 2 2 6 4" xfId="45288" xr:uid="{00000000-0005-0000-0000-000054040000}"/>
    <cellStyle name="40 % - Akzent3 2 2 2 7" xfId="8218" xr:uid="{00000000-0005-0000-0000-000054040000}"/>
    <cellStyle name="40 % - Akzent3 2 2 2 7 2" xfId="21669" xr:uid="{00000000-0005-0000-0000-000054040000}"/>
    <cellStyle name="40 % - Akzent3 2 2 2 7 3" xfId="35153" xr:uid="{00000000-0005-0000-0000-000054040000}"/>
    <cellStyle name="40 % - Akzent3 2 2 2 7 4" xfId="48644" xr:uid="{00000000-0005-0000-0000-000054040000}"/>
    <cellStyle name="40 % - Akzent3 2 2 2 8" xfId="11574" xr:uid="{00000000-0005-0000-0000-000054040000}"/>
    <cellStyle name="40 % - Akzent3 2 2 2 8 2" xfId="25025" xr:uid="{00000000-0005-0000-0000-000054040000}"/>
    <cellStyle name="40 % - Akzent3 2 2 2 8 3" xfId="38509" xr:uid="{00000000-0005-0000-0000-000054040000}"/>
    <cellStyle name="40 % - Akzent3 2 2 2 8 4" xfId="52000" xr:uid="{00000000-0005-0000-0000-000054040000}"/>
    <cellStyle name="40 % - Akzent3 2 2 2 9" xfId="14955" xr:uid="{00000000-0005-0000-0000-000054040000}"/>
    <cellStyle name="40 % - Akzent3 2 2 3" xfId="1797" xr:uid="{00000000-0005-0000-0000-00005A040000}"/>
    <cellStyle name="40 % - Akzent3 2 2 3 2" xfId="2937" xr:uid="{00000000-0005-0000-0000-00005B040000}"/>
    <cellStyle name="40 % - Akzent3 2 2 3 2 2" xfId="6298" xr:uid="{00000000-0005-0000-0000-00005B040000}"/>
    <cellStyle name="40 % - Akzent3 2 2 3 2 2 2" xfId="19749" xr:uid="{00000000-0005-0000-0000-00005B040000}"/>
    <cellStyle name="40 % - Akzent3 2 2 3 2 2 3" xfId="33233" xr:uid="{00000000-0005-0000-0000-00005B040000}"/>
    <cellStyle name="40 % - Akzent3 2 2 3 2 2 4" xfId="46724" xr:uid="{00000000-0005-0000-0000-00005B040000}"/>
    <cellStyle name="40 % - Akzent3 2 2 3 2 3" xfId="9654" xr:uid="{00000000-0005-0000-0000-00005B040000}"/>
    <cellStyle name="40 % - Akzent3 2 2 3 2 3 2" xfId="23105" xr:uid="{00000000-0005-0000-0000-00005B040000}"/>
    <cellStyle name="40 % - Akzent3 2 2 3 2 3 3" xfId="36589" xr:uid="{00000000-0005-0000-0000-00005B040000}"/>
    <cellStyle name="40 % - Akzent3 2 2 3 2 3 4" xfId="50080" xr:uid="{00000000-0005-0000-0000-00005B040000}"/>
    <cellStyle name="40 % - Akzent3 2 2 3 2 4" xfId="13010" xr:uid="{00000000-0005-0000-0000-00005B040000}"/>
    <cellStyle name="40 % - Akzent3 2 2 3 2 4 2" xfId="26461" xr:uid="{00000000-0005-0000-0000-00005B040000}"/>
    <cellStyle name="40 % - Akzent3 2 2 3 2 4 3" xfId="39945" xr:uid="{00000000-0005-0000-0000-00005B040000}"/>
    <cellStyle name="40 % - Akzent3 2 2 3 2 4 4" xfId="53436" xr:uid="{00000000-0005-0000-0000-00005B040000}"/>
    <cellStyle name="40 % - Akzent3 2 2 3 2 5" xfId="16392" xr:uid="{00000000-0005-0000-0000-00005B040000}"/>
    <cellStyle name="40 % - Akzent3 2 2 3 2 6" xfId="29876" xr:uid="{00000000-0005-0000-0000-00005B040000}"/>
    <cellStyle name="40 % - Akzent3 2 2 3 2 7" xfId="43367" xr:uid="{00000000-0005-0000-0000-00005B040000}"/>
    <cellStyle name="40 % - Akzent3 2 2 3 3" xfId="5171" xr:uid="{00000000-0005-0000-0000-00005A040000}"/>
    <cellStyle name="40 % - Akzent3 2 2 3 3 2" xfId="18622" xr:uid="{00000000-0005-0000-0000-00005A040000}"/>
    <cellStyle name="40 % - Akzent3 2 2 3 3 3" xfId="32106" xr:uid="{00000000-0005-0000-0000-00005A040000}"/>
    <cellStyle name="40 % - Akzent3 2 2 3 3 4" xfId="45597" xr:uid="{00000000-0005-0000-0000-00005A040000}"/>
    <cellStyle name="40 % - Akzent3 2 2 3 4" xfId="8527" xr:uid="{00000000-0005-0000-0000-00005A040000}"/>
    <cellStyle name="40 % - Akzent3 2 2 3 4 2" xfId="21978" xr:uid="{00000000-0005-0000-0000-00005A040000}"/>
    <cellStyle name="40 % - Akzent3 2 2 3 4 3" xfId="35462" xr:uid="{00000000-0005-0000-0000-00005A040000}"/>
    <cellStyle name="40 % - Akzent3 2 2 3 4 4" xfId="48953" xr:uid="{00000000-0005-0000-0000-00005A040000}"/>
    <cellStyle name="40 % - Akzent3 2 2 3 5" xfId="11883" xr:uid="{00000000-0005-0000-0000-00005A040000}"/>
    <cellStyle name="40 % - Akzent3 2 2 3 5 2" xfId="25334" xr:uid="{00000000-0005-0000-0000-00005A040000}"/>
    <cellStyle name="40 % - Akzent3 2 2 3 5 3" xfId="38818" xr:uid="{00000000-0005-0000-0000-00005A040000}"/>
    <cellStyle name="40 % - Akzent3 2 2 3 5 4" xfId="52309" xr:uid="{00000000-0005-0000-0000-00005A040000}"/>
    <cellStyle name="40 % - Akzent3 2 2 3 6" xfId="15265" xr:uid="{00000000-0005-0000-0000-00005A040000}"/>
    <cellStyle name="40 % - Akzent3 2 2 3 7" xfId="28749" xr:uid="{00000000-0005-0000-0000-00005A040000}"/>
    <cellStyle name="40 % - Akzent3 2 2 3 8" xfId="42240" xr:uid="{00000000-0005-0000-0000-00005A040000}"/>
    <cellStyle name="40 % - Akzent3 2 2 4" xfId="2376" xr:uid="{00000000-0005-0000-0000-00005C040000}"/>
    <cellStyle name="40 % - Akzent3 2 2 4 2" xfId="5738" xr:uid="{00000000-0005-0000-0000-00005C040000}"/>
    <cellStyle name="40 % - Akzent3 2 2 4 2 2" xfId="19189" xr:uid="{00000000-0005-0000-0000-00005C040000}"/>
    <cellStyle name="40 % - Akzent3 2 2 4 2 3" xfId="32673" xr:uid="{00000000-0005-0000-0000-00005C040000}"/>
    <cellStyle name="40 % - Akzent3 2 2 4 2 4" xfId="46164" xr:uid="{00000000-0005-0000-0000-00005C040000}"/>
    <cellStyle name="40 % - Akzent3 2 2 4 3" xfId="9094" xr:uid="{00000000-0005-0000-0000-00005C040000}"/>
    <cellStyle name="40 % - Akzent3 2 2 4 3 2" xfId="22545" xr:uid="{00000000-0005-0000-0000-00005C040000}"/>
    <cellStyle name="40 % - Akzent3 2 2 4 3 3" xfId="36029" xr:uid="{00000000-0005-0000-0000-00005C040000}"/>
    <cellStyle name="40 % - Akzent3 2 2 4 3 4" xfId="49520" xr:uid="{00000000-0005-0000-0000-00005C040000}"/>
    <cellStyle name="40 % - Akzent3 2 2 4 4" xfId="12450" xr:uid="{00000000-0005-0000-0000-00005C040000}"/>
    <cellStyle name="40 % - Akzent3 2 2 4 4 2" xfId="25901" xr:uid="{00000000-0005-0000-0000-00005C040000}"/>
    <cellStyle name="40 % - Akzent3 2 2 4 4 3" xfId="39385" xr:uid="{00000000-0005-0000-0000-00005C040000}"/>
    <cellStyle name="40 % - Akzent3 2 2 4 4 4" xfId="52876" xr:uid="{00000000-0005-0000-0000-00005C040000}"/>
    <cellStyle name="40 % - Akzent3 2 2 4 5" xfId="15832" xr:uid="{00000000-0005-0000-0000-00005C040000}"/>
    <cellStyle name="40 % - Akzent3 2 2 4 6" xfId="29316" xr:uid="{00000000-0005-0000-0000-00005C040000}"/>
    <cellStyle name="40 % - Akzent3 2 2 4 7" xfId="42807" xr:uid="{00000000-0005-0000-0000-00005C040000}"/>
    <cellStyle name="40 % - Akzent3 2 2 5" xfId="3482" xr:uid="{00000000-0005-0000-0000-00005D040000}"/>
    <cellStyle name="40 % - Akzent3 2 2 5 2" xfId="6843" xr:uid="{00000000-0005-0000-0000-00005D040000}"/>
    <cellStyle name="40 % - Akzent3 2 2 5 2 2" xfId="20294" xr:uid="{00000000-0005-0000-0000-00005D040000}"/>
    <cellStyle name="40 % - Akzent3 2 2 5 2 3" xfId="33778" xr:uid="{00000000-0005-0000-0000-00005D040000}"/>
    <cellStyle name="40 % - Akzent3 2 2 5 2 4" xfId="47269" xr:uid="{00000000-0005-0000-0000-00005D040000}"/>
    <cellStyle name="40 % - Akzent3 2 2 5 3" xfId="10199" xr:uid="{00000000-0005-0000-0000-00005D040000}"/>
    <cellStyle name="40 % - Akzent3 2 2 5 3 2" xfId="23650" xr:uid="{00000000-0005-0000-0000-00005D040000}"/>
    <cellStyle name="40 % - Akzent3 2 2 5 3 3" xfId="37134" xr:uid="{00000000-0005-0000-0000-00005D040000}"/>
    <cellStyle name="40 % - Akzent3 2 2 5 3 4" xfId="50625" xr:uid="{00000000-0005-0000-0000-00005D040000}"/>
    <cellStyle name="40 % - Akzent3 2 2 5 4" xfId="13555" xr:uid="{00000000-0005-0000-0000-00005D040000}"/>
    <cellStyle name="40 % - Akzent3 2 2 5 4 2" xfId="27006" xr:uid="{00000000-0005-0000-0000-00005D040000}"/>
    <cellStyle name="40 % - Akzent3 2 2 5 4 3" xfId="40490" xr:uid="{00000000-0005-0000-0000-00005D040000}"/>
    <cellStyle name="40 % - Akzent3 2 2 5 4 4" xfId="53981" xr:uid="{00000000-0005-0000-0000-00005D040000}"/>
    <cellStyle name="40 % - Akzent3 2 2 5 5" xfId="16937" xr:uid="{00000000-0005-0000-0000-00005D040000}"/>
    <cellStyle name="40 % - Akzent3 2 2 5 6" xfId="30421" xr:uid="{00000000-0005-0000-0000-00005D040000}"/>
    <cellStyle name="40 % - Akzent3 2 2 5 7" xfId="43912" xr:uid="{00000000-0005-0000-0000-00005D040000}"/>
    <cellStyle name="40 % - Akzent3 2 2 6" xfId="4062" xr:uid="{00000000-0005-0000-0000-00005E040000}"/>
    <cellStyle name="40 % - Akzent3 2 2 6 2" xfId="7419" xr:uid="{00000000-0005-0000-0000-00005E040000}"/>
    <cellStyle name="40 % - Akzent3 2 2 6 2 2" xfId="20870" xr:uid="{00000000-0005-0000-0000-00005E040000}"/>
    <cellStyle name="40 % - Akzent3 2 2 6 2 3" xfId="34354" xr:uid="{00000000-0005-0000-0000-00005E040000}"/>
    <cellStyle name="40 % - Akzent3 2 2 6 2 4" xfId="47845" xr:uid="{00000000-0005-0000-0000-00005E040000}"/>
    <cellStyle name="40 % - Akzent3 2 2 6 3" xfId="10775" xr:uid="{00000000-0005-0000-0000-00005E040000}"/>
    <cellStyle name="40 % - Akzent3 2 2 6 3 2" xfId="24226" xr:uid="{00000000-0005-0000-0000-00005E040000}"/>
    <cellStyle name="40 % - Akzent3 2 2 6 3 3" xfId="37710" xr:uid="{00000000-0005-0000-0000-00005E040000}"/>
    <cellStyle name="40 % - Akzent3 2 2 6 3 4" xfId="51201" xr:uid="{00000000-0005-0000-0000-00005E040000}"/>
    <cellStyle name="40 % - Akzent3 2 2 6 4" xfId="14131" xr:uid="{00000000-0005-0000-0000-00005E040000}"/>
    <cellStyle name="40 % - Akzent3 2 2 6 4 2" xfId="27582" xr:uid="{00000000-0005-0000-0000-00005E040000}"/>
    <cellStyle name="40 % - Akzent3 2 2 6 4 3" xfId="41066" xr:uid="{00000000-0005-0000-0000-00005E040000}"/>
    <cellStyle name="40 % - Akzent3 2 2 6 4 4" xfId="54557" xr:uid="{00000000-0005-0000-0000-00005E040000}"/>
    <cellStyle name="40 % - Akzent3 2 2 6 5" xfId="17513" xr:uid="{00000000-0005-0000-0000-00005E040000}"/>
    <cellStyle name="40 % - Akzent3 2 2 6 6" xfId="30997" xr:uid="{00000000-0005-0000-0000-00005E040000}"/>
    <cellStyle name="40 % - Akzent3 2 2 6 7" xfId="44488" xr:uid="{00000000-0005-0000-0000-00005E040000}"/>
    <cellStyle name="40 % - Akzent3 2 2 7" xfId="4612" xr:uid="{00000000-0005-0000-0000-000053040000}"/>
    <cellStyle name="40 % - Akzent3 2 2 7 2" xfId="18063" xr:uid="{00000000-0005-0000-0000-000053040000}"/>
    <cellStyle name="40 % - Akzent3 2 2 7 3" xfId="31547" xr:uid="{00000000-0005-0000-0000-000053040000}"/>
    <cellStyle name="40 % - Akzent3 2 2 7 4" xfId="45038" xr:uid="{00000000-0005-0000-0000-000053040000}"/>
    <cellStyle name="40 % - Akzent3 2 2 8" xfId="7968" xr:uid="{00000000-0005-0000-0000-000053040000}"/>
    <cellStyle name="40 % - Akzent3 2 2 8 2" xfId="21419" xr:uid="{00000000-0005-0000-0000-000053040000}"/>
    <cellStyle name="40 % - Akzent3 2 2 8 3" xfId="34903" xr:uid="{00000000-0005-0000-0000-000053040000}"/>
    <cellStyle name="40 % - Akzent3 2 2 8 4" xfId="48394" xr:uid="{00000000-0005-0000-0000-000053040000}"/>
    <cellStyle name="40 % - Akzent3 2 2 9" xfId="11324" xr:uid="{00000000-0005-0000-0000-000053040000}"/>
    <cellStyle name="40 % - Akzent3 2 2 9 2" xfId="24775" xr:uid="{00000000-0005-0000-0000-000053040000}"/>
    <cellStyle name="40 % - Akzent3 2 2 9 3" xfId="38259" xr:uid="{00000000-0005-0000-0000-000053040000}"/>
    <cellStyle name="40 % - Akzent3 2 2 9 4" xfId="51750" xr:uid="{00000000-0005-0000-0000-000053040000}"/>
    <cellStyle name="40 % - Akzent3 2 3" xfId="1315" xr:uid="{00000000-0005-0000-0000-00005F040000}"/>
    <cellStyle name="40 % - Akzent3 2 3 10" xfId="14791" xr:uid="{00000000-0005-0000-0000-00005F040000}"/>
    <cellStyle name="40 % - Akzent3 2 3 11" xfId="28274" xr:uid="{00000000-0005-0000-0000-00005F040000}"/>
    <cellStyle name="40 % - Akzent3 2 3 12" xfId="41765" xr:uid="{00000000-0005-0000-0000-00005F040000}"/>
    <cellStyle name="40 % - Akzent3 2 3 2" xfId="1555" xr:uid="{00000000-0005-0000-0000-000060040000}"/>
    <cellStyle name="40 % - Akzent3 2 3 2 10" xfId="28524" xr:uid="{00000000-0005-0000-0000-000060040000}"/>
    <cellStyle name="40 % - Akzent3 2 3 2 11" xfId="42015" xr:uid="{00000000-0005-0000-0000-000060040000}"/>
    <cellStyle name="40 % - Akzent3 2 3 2 2" xfId="2132" xr:uid="{00000000-0005-0000-0000-000061040000}"/>
    <cellStyle name="40 % - Akzent3 2 3 2 2 2" xfId="3273" xr:uid="{00000000-0005-0000-0000-000062040000}"/>
    <cellStyle name="40 % - Akzent3 2 3 2 2 2 2" xfId="6634" xr:uid="{00000000-0005-0000-0000-000062040000}"/>
    <cellStyle name="40 % - Akzent3 2 3 2 2 2 2 2" xfId="20085" xr:uid="{00000000-0005-0000-0000-000062040000}"/>
    <cellStyle name="40 % - Akzent3 2 3 2 2 2 2 3" xfId="33569" xr:uid="{00000000-0005-0000-0000-000062040000}"/>
    <cellStyle name="40 % - Akzent3 2 3 2 2 2 2 4" xfId="47060" xr:uid="{00000000-0005-0000-0000-000062040000}"/>
    <cellStyle name="40 % - Akzent3 2 3 2 2 2 3" xfId="9990" xr:uid="{00000000-0005-0000-0000-000062040000}"/>
    <cellStyle name="40 % - Akzent3 2 3 2 2 2 3 2" xfId="23441" xr:uid="{00000000-0005-0000-0000-000062040000}"/>
    <cellStyle name="40 % - Akzent3 2 3 2 2 2 3 3" xfId="36925" xr:uid="{00000000-0005-0000-0000-000062040000}"/>
    <cellStyle name="40 % - Akzent3 2 3 2 2 2 3 4" xfId="50416" xr:uid="{00000000-0005-0000-0000-000062040000}"/>
    <cellStyle name="40 % - Akzent3 2 3 2 2 2 4" xfId="13346" xr:uid="{00000000-0005-0000-0000-000062040000}"/>
    <cellStyle name="40 % - Akzent3 2 3 2 2 2 4 2" xfId="26797" xr:uid="{00000000-0005-0000-0000-000062040000}"/>
    <cellStyle name="40 % - Akzent3 2 3 2 2 2 4 3" xfId="40281" xr:uid="{00000000-0005-0000-0000-000062040000}"/>
    <cellStyle name="40 % - Akzent3 2 3 2 2 2 4 4" xfId="53772" xr:uid="{00000000-0005-0000-0000-000062040000}"/>
    <cellStyle name="40 % - Akzent3 2 3 2 2 2 5" xfId="16728" xr:uid="{00000000-0005-0000-0000-000062040000}"/>
    <cellStyle name="40 % - Akzent3 2 3 2 2 2 6" xfId="30212" xr:uid="{00000000-0005-0000-0000-000062040000}"/>
    <cellStyle name="40 % - Akzent3 2 3 2 2 2 7" xfId="43703" xr:uid="{00000000-0005-0000-0000-000062040000}"/>
    <cellStyle name="40 % - Akzent3 2 3 2 2 3" xfId="5507" xr:uid="{00000000-0005-0000-0000-000061040000}"/>
    <cellStyle name="40 % - Akzent3 2 3 2 2 3 2" xfId="18958" xr:uid="{00000000-0005-0000-0000-000061040000}"/>
    <cellStyle name="40 % - Akzent3 2 3 2 2 3 3" xfId="32442" xr:uid="{00000000-0005-0000-0000-000061040000}"/>
    <cellStyle name="40 % - Akzent3 2 3 2 2 3 4" xfId="45933" xr:uid="{00000000-0005-0000-0000-000061040000}"/>
    <cellStyle name="40 % - Akzent3 2 3 2 2 4" xfId="8863" xr:uid="{00000000-0005-0000-0000-000061040000}"/>
    <cellStyle name="40 % - Akzent3 2 3 2 2 4 2" xfId="22314" xr:uid="{00000000-0005-0000-0000-000061040000}"/>
    <cellStyle name="40 % - Akzent3 2 3 2 2 4 3" xfId="35798" xr:uid="{00000000-0005-0000-0000-000061040000}"/>
    <cellStyle name="40 % - Akzent3 2 3 2 2 4 4" xfId="49289" xr:uid="{00000000-0005-0000-0000-000061040000}"/>
    <cellStyle name="40 % - Akzent3 2 3 2 2 5" xfId="12219" xr:uid="{00000000-0005-0000-0000-000061040000}"/>
    <cellStyle name="40 % - Akzent3 2 3 2 2 5 2" xfId="25670" xr:uid="{00000000-0005-0000-0000-000061040000}"/>
    <cellStyle name="40 % - Akzent3 2 3 2 2 5 3" xfId="39154" xr:uid="{00000000-0005-0000-0000-000061040000}"/>
    <cellStyle name="40 % - Akzent3 2 3 2 2 5 4" xfId="52645" xr:uid="{00000000-0005-0000-0000-000061040000}"/>
    <cellStyle name="40 % - Akzent3 2 3 2 2 6" xfId="15601" xr:uid="{00000000-0005-0000-0000-000061040000}"/>
    <cellStyle name="40 % - Akzent3 2 3 2 2 7" xfId="29085" xr:uid="{00000000-0005-0000-0000-000061040000}"/>
    <cellStyle name="40 % - Akzent3 2 3 2 2 8" xfId="42576" xr:uid="{00000000-0005-0000-0000-000061040000}"/>
    <cellStyle name="40 % - Akzent3 2 3 2 3" xfId="2713" xr:uid="{00000000-0005-0000-0000-000063040000}"/>
    <cellStyle name="40 % - Akzent3 2 3 2 3 2" xfId="6074" xr:uid="{00000000-0005-0000-0000-000063040000}"/>
    <cellStyle name="40 % - Akzent3 2 3 2 3 2 2" xfId="19525" xr:uid="{00000000-0005-0000-0000-000063040000}"/>
    <cellStyle name="40 % - Akzent3 2 3 2 3 2 3" xfId="33009" xr:uid="{00000000-0005-0000-0000-000063040000}"/>
    <cellStyle name="40 % - Akzent3 2 3 2 3 2 4" xfId="46500" xr:uid="{00000000-0005-0000-0000-000063040000}"/>
    <cellStyle name="40 % - Akzent3 2 3 2 3 3" xfId="9430" xr:uid="{00000000-0005-0000-0000-000063040000}"/>
    <cellStyle name="40 % - Akzent3 2 3 2 3 3 2" xfId="22881" xr:uid="{00000000-0005-0000-0000-000063040000}"/>
    <cellStyle name="40 % - Akzent3 2 3 2 3 3 3" xfId="36365" xr:uid="{00000000-0005-0000-0000-000063040000}"/>
    <cellStyle name="40 % - Akzent3 2 3 2 3 3 4" xfId="49856" xr:uid="{00000000-0005-0000-0000-000063040000}"/>
    <cellStyle name="40 % - Akzent3 2 3 2 3 4" xfId="12786" xr:uid="{00000000-0005-0000-0000-000063040000}"/>
    <cellStyle name="40 % - Akzent3 2 3 2 3 4 2" xfId="26237" xr:uid="{00000000-0005-0000-0000-000063040000}"/>
    <cellStyle name="40 % - Akzent3 2 3 2 3 4 3" xfId="39721" xr:uid="{00000000-0005-0000-0000-000063040000}"/>
    <cellStyle name="40 % - Akzent3 2 3 2 3 4 4" xfId="53212" xr:uid="{00000000-0005-0000-0000-000063040000}"/>
    <cellStyle name="40 % - Akzent3 2 3 2 3 5" xfId="16168" xr:uid="{00000000-0005-0000-0000-000063040000}"/>
    <cellStyle name="40 % - Akzent3 2 3 2 3 6" xfId="29652" xr:uid="{00000000-0005-0000-0000-000063040000}"/>
    <cellStyle name="40 % - Akzent3 2 3 2 3 7" xfId="43143" xr:uid="{00000000-0005-0000-0000-000063040000}"/>
    <cellStyle name="40 % - Akzent3 2 3 2 4" xfId="3818" xr:uid="{00000000-0005-0000-0000-000064040000}"/>
    <cellStyle name="40 % - Akzent3 2 3 2 4 2" xfId="7179" xr:uid="{00000000-0005-0000-0000-000064040000}"/>
    <cellStyle name="40 % - Akzent3 2 3 2 4 2 2" xfId="20630" xr:uid="{00000000-0005-0000-0000-000064040000}"/>
    <cellStyle name="40 % - Akzent3 2 3 2 4 2 3" xfId="34114" xr:uid="{00000000-0005-0000-0000-000064040000}"/>
    <cellStyle name="40 % - Akzent3 2 3 2 4 2 4" xfId="47605" xr:uid="{00000000-0005-0000-0000-000064040000}"/>
    <cellStyle name="40 % - Akzent3 2 3 2 4 3" xfId="10535" xr:uid="{00000000-0005-0000-0000-000064040000}"/>
    <cellStyle name="40 % - Akzent3 2 3 2 4 3 2" xfId="23986" xr:uid="{00000000-0005-0000-0000-000064040000}"/>
    <cellStyle name="40 % - Akzent3 2 3 2 4 3 3" xfId="37470" xr:uid="{00000000-0005-0000-0000-000064040000}"/>
    <cellStyle name="40 % - Akzent3 2 3 2 4 3 4" xfId="50961" xr:uid="{00000000-0005-0000-0000-000064040000}"/>
    <cellStyle name="40 % - Akzent3 2 3 2 4 4" xfId="13891" xr:uid="{00000000-0005-0000-0000-000064040000}"/>
    <cellStyle name="40 % - Akzent3 2 3 2 4 4 2" xfId="27342" xr:uid="{00000000-0005-0000-0000-000064040000}"/>
    <cellStyle name="40 % - Akzent3 2 3 2 4 4 3" xfId="40826" xr:uid="{00000000-0005-0000-0000-000064040000}"/>
    <cellStyle name="40 % - Akzent3 2 3 2 4 4 4" xfId="54317" xr:uid="{00000000-0005-0000-0000-000064040000}"/>
    <cellStyle name="40 % - Akzent3 2 3 2 4 5" xfId="17273" xr:uid="{00000000-0005-0000-0000-000064040000}"/>
    <cellStyle name="40 % - Akzent3 2 3 2 4 6" xfId="30757" xr:uid="{00000000-0005-0000-0000-000064040000}"/>
    <cellStyle name="40 % - Akzent3 2 3 2 4 7" xfId="44248" xr:uid="{00000000-0005-0000-0000-000064040000}"/>
    <cellStyle name="40 % - Akzent3 2 3 2 5" xfId="4398" xr:uid="{00000000-0005-0000-0000-000065040000}"/>
    <cellStyle name="40 % - Akzent3 2 3 2 5 2" xfId="7755" xr:uid="{00000000-0005-0000-0000-000065040000}"/>
    <cellStyle name="40 % - Akzent3 2 3 2 5 2 2" xfId="21206" xr:uid="{00000000-0005-0000-0000-000065040000}"/>
    <cellStyle name="40 % - Akzent3 2 3 2 5 2 3" xfId="34690" xr:uid="{00000000-0005-0000-0000-000065040000}"/>
    <cellStyle name="40 % - Akzent3 2 3 2 5 2 4" xfId="48181" xr:uid="{00000000-0005-0000-0000-000065040000}"/>
    <cellStyle name="40 % - Akzent3 2 3 2 5 3" xfId="11111" xr:uid="{00000000-0005-0000-0000-000065040000}"/>
    <cellStyle name="40 % - Akzent3 2 3 2 5 3 2" xfId="24562" xr:uid="{00000000-0005-0000-0000-000065040000}"/>
    <cellStyle name="40 % - Akzent3 2 3 2 5 3 3" xfId="38046" xr:uid="{00000000-0005-0000-0000-000065040000}"/>
    <cellStyle name="40 % - Akzent3 2 3 2 5 3 4" xfId="51537" xr:uid="{00000000-0005-0000-0000-000065040000}"/>
    <cellStyle name="40 % - Akzent3 2 3 2 5 4" xfId="14467" xr:uid="{00000000-0005-0000-0000-000065040000}"/>
    <cellStyle name="40 % - Akzent3 2 3 2 5 4 2" xfId="27918" xr:uid="{00000000-0005-0000-0000-000065040000}"/>
    <cellStyle name="40 % - Akzent3 2 3 2 5 4 3" xfId="41402" xr:uid="{00000000-0005-0000-0000-000065040000}"/>
    <cellStyle name="40 % - Akzent3 2 3 2 5 4 4" xfId="54893" xr:uid="{00000000-0005-0000-0000-000065040000}"/>
    <cellStyle name="40 % - Akzent3 2 3 2 5 5" xfId="17849" xr:uid="{00000000-0005-0000-0000-000065040000}"/>
    <cellStyle name="40 % - Akzent3 2 3 2 5 6" xfId="31333" xr:uid="{00000000-0005-0000-0000-000065040000}"/>
    <cellStyle name="40 % - Akzent3 2 3 2 5 7" xfId="44824" xr:uid="{00000000-0005-0000-0000-000065040000}"/>
    <cellStyle name="40 % - Akzent3 2 3 2 6" xfId="4948" xr:uid="{00000000-0005-0000-0000-000060040000}"/>
    <cellStyle name="40 % - Akzent3 2 3 2 6 2" xfId="18399" xr:uid="{00000000-0005-0000-0000-000060040000}"/>
    <cellStyle name="40 % - Akzent3 2 3 2 6 3" xfId="31883" xr:uid="{00000000-0005-0000-0000-000060040000}"/>
    <cellStyle name="40 % - Akzent3 2 3 2 6 4" xfId="45374" xr:uid="{00000000-0005-0000-0000-000060040000}"/>
    <cellStyle name="40 % - Akzent3 2 3 2 7" xfId="8304" xr:uid="{00000000-0005-0000-0000-000060040000}"/>
    <cellStyle name="40 % - Akzent3 2 3 2 7 2" xfId="21755" xr:uid="{00000000-0005-0000-0000-000060040000}"/>
    <cellStyle name="40 % - Akzent3 2 3 2 7 3" xfId="35239" xr:uid="{00000000-0005-0000-0000-000060040000}"/>
    <cellStyle name="40 % - Akzent3 2 3 2 7 4" xfId="48730" xr:uid="{00000000-0005-0000-0000-000060040000}"/>
    <cellStyle name="40 % - Akzent3 2 3 2 8" xfId="11660" xr:uid="{00000000-0005-0000-0000-000060040000}"/>
    <cellStyle name="40 % - Akzent3 2 3 2 8 2" xfId="25111" xr:uid="{00000000-0005-0000-0000-000060040000}"/>
    <cellStyle name="40 % - Akzent3 2 3 2 8 3" xfId="38595" xr:uid="{00000000-0005-0000-0000-000060040000}"/>
    <cellStyle name="40 % - Akzent3 2 3 2 8 4" xfId="52086" xr:uid="{00000000-0005-0000-0000-000060040000}"/>
    <cellStyle name="40 % - Akzent3 2 3 2 9" xfId="15041" xr:uid="{00000000-0005-0000-0000-000060040000}"/>
    <cellStyle name="40 % - Akzent3 2 3 3" xfId="1883" xr:uid="{00000000-0005-0000-0000-000066040000}"/>
    <cellStyle name="40 % - Akzent3 2 3 3 2" xfId="3023" xr:uid="{00000000-0005-0000-0000-000067040000}"/>
    <cellStyle name="40 % - Akzent3 2 3 3 2 2" xfId="6384" xr:uid="{00000000-0005-0000-0000-000067040000}"/>
    <cellStyle name="40 % - Akzent3 2 3 3 2 2 2" xfId="19835" xr:uid="{00000000-0005-0000-0000-000067040000}"/>
    <cellStyle name="40 % - Akzent3 2 3 3 2 2 3" xfId="33319" xr:uid="{00000000-0005-0000-0000-000067040000}"/>
    <cellStyle name="40 % - Akzent3 2 3 3 2 2 4" xfId="46810" xr:uid="{00000000-0005-0000-0000-000067040000}"/>
    <cellStyle name="40 % - Akzent3 2 3 3 2 3" xfId="9740" xr:uid="{00000000-0005-0000-0000-000067040000}"/>
    <cellStyle name="40 % - Akzent3 2 3 3 2 3 2" xfId="23191" xr:uid="{00000000-0005-0000-0000-000067040000}"/>
    <cellStyle name="40 % - Akzent3 2 3 3 2 3 3" xfId="36675" xr:uid="{00000000-0005-0000-0000-000067040000}"/>
    <cellStyle name="40 % - Akzent3 2 3 3 2 3 4" xfId="50166" xr:uid="{00000000-0005-0000-0000-000067040000}"/>
    <cellStyle name="40 % - Akzent3 2 3 3 2 4" xfId="13096" xr:uid="{00000000-0005-0000-0000-000067040000}"/>
    <cellStyle name="40 % - Akzent3 2 3 3 2 4 2" xfId="26547" xr:uid="{00000000-0005-0000-0000-000067040000}"/>
    <cellStyle name="40 % - Akzent3 2 3 3 2 4 3" xfId="40031" xr:uid="{00000000-0005-0000-0000-000067040000}"/>
    <cellStyle name="40 % - Akzent3 2 3 3 2 4 4" xfId="53522" xr:uid="{00000000-0005-0000-0000-000067040000}"/>
    <cellStyle name="40 % - Akzent3 2 3 3 2 5" xfId="16478" xr:uid="{00000000-0005-0000-0000-000067040000}"/>
    <cellStyle name="40 % - Akzent3 2 3 3 2 6" xfId="29962" xr:uid="{00000000-0005-0000-0000-000067040000}"/>
    <cellStyle name="40 % - Akzent3 2 3 3 2 7" xfId="43453" xr:uid="{00000000-0005-0000-0000-000067040000}"/>
    <cellStyle name="40 % - Akzent3 2 3 3 3" xfId="5257" xr:uid="{00000000-0005-0000-0000-000066040000}"/>
    <cellStyle name="40 % - Akzent3 2 3 3 3 2" xfId="18708" xr:uid="{00000000-0005-0000-0000-000066040000}"/>
    <cellStyle name="40 % - Akzent3 2 3 3 3 3" xfId="32192" xr:uid="{00000000-0005-0000-0000-000066040000}"/>
    <cellStyle name="40 % - Akzent3 2 3 3 3 4" xfId="45683" xr:uid="{00000000-0005-0000-0000-000066040000}"/>
    <cellStyle name="40 % - Akzent3 2 3 3 4" xfId="8613" xr:uid="{00000000-0005-0000-0000-000066040000}"/>
    <cellStyle name="40 % - Akzent3 2 3 3 4 2" xfId="22064" xr:uid="{00000000-0005-0000-0000-000066040000}"/>
    <cellStyle name="40 % - Akzent3 2 3 3 4 3" xfId="35548" xr:uid="{00000000-0005-0000-0000-000066040000}"/>
    <cellStyle name="40 % - Akzent3 2 3 3 4 4" xfId="49039" xr:uid="{00000000-0005-0000-0000-000066040000}"/>
    <cellStyle name="40 % - Akzent3 2 3 3 5" xfId="11969" xr:uid="{00000000-0005-0000-0000-000066040000}"/>
    <cellStyle name="40 % - Akzent3 2 3 3 5 2" xfId="25420" xr:uid="{00000000-0005-0000-0000-000066040000}"/>
    <cellStyle name="40 % - Akzent3 2 3 3 5 3" xfId="38904" xr:uid="{00000000-0005-0000-0000-000066040000}"/>
    <cellStyle name="40 % - Akzent3 2 3 3 5 4" xfId="52395" xr:uid="{00000000-0005-0000-0000-000066040000}"/>
    <cellStyle name="40 % - Akzent3 2 3 3 6" xfId="15351" xr:uid="{00000000-0005-0000-0000-000066040000}"/>
    <cellStyle name="40 % - Akzent3 2 3 3 7" xfId="28835" xr:uid="{00000000-0005-0000-0000-000066040000}"/>
    <cellStyle name="40 % - Akzent3 2 3 3 8" xfId="42326" xr:uid="{00000000-0005-0000-0000-000066040000}"/>
    <cellStyle name="40 % - Akzent3 2 3 4" xfId="2462" xr:uid="{00000000-0005-0000-0000-000068040000}"/>
    <cellStyle name="40 % - Akzent3 2 3 4 2" xfId="5824" xr:uid="{00000000-0005-0000-0000-000068040000}"/>
    <cellStyle name="40 % - Akzent3 2 3 4 2 2" xfId="19275" xr:uid="{00000000-0005-0000-0000-000068040000}"/>
    <cellStyle name="40 % - Akzent3 2 3 4 2 3" xfId="32759" xr:uid="{00000000-0005-0000-0000-000068040000}"/>
    <cellStyle name="40 % - Akzent3 2 3 4 2 4" xfId="46250" xr:uid="{00000000-0005-0000-0000-000068040000}"/>
    <cellStyle name="40 % - Akzent3 2 3 4 3" xfId="9180" xr:uid="{00000000-0005-0000-0000-000068040000}"/>
    <cellStyle name="40 % - Akzent3 2 3 4 3 2" xfId="22631" xr:uid="{00000000-0005-0000-0000-000068040000}"/>
    <cellStyle name="40 % - Akzent3 2 3 4 3 3" xfId="36115" xr:uid="{00000000-0005-0000-0000-000068040000}"/>
    <cellStyle name="40 % - Akzent3 2 3 4 3 4" xfId="49606" xr:uid="{00000000-0005-0000-0000-000068040000}"/>
    <cellStyle name="40 % - Akzent3 2 3 4 4" xfId="12536" xr:uid="{00000000-0005-0000-0000-000068040000}"/>
    <cellStyle name="40 % - Akzent3 2 3 4 4 2" xfId="25987" xr:uid="{00000000-0005-0000-0000-000068040000}"/>
    <cellStyle name="40 % - Akzent3 2 3 4 4 3" xfId="39471" xr:uid="{00000000-0005-0000-0000-000068040000}"/>
    <cellStyle name="40 % - Akzent3 2 3 4 4 4" xfId="52962" xr:uid="{00000000-0005-0000-0000-000068040000}"/>
    <cellStyle name="40 % - Akzent3 2 3 4 5" xfId="15918" xr:uid="{00000000-0005-0000-0000-000068040000}"/>
    <cellStyle name="40 % - Akzent3 2 3 4 6" xfId="29402" xr:uid="{00000000-0005-0000-0000-000068040000}"/>
    <cellStyle name="40 % - Akzent3 2 3 4 7" xfId="42893" xr:uid="{00000000-0005-0000-0000-000068040000}"/>
    <cellStyle name="40 % - Akzent3 2 3 5" xfId="3568" xr:uid="{00000000-0005-0000-0000-000069040000}"/>
    <cellStyle name="40 % - Akzent3 2 3 5 2" xfId="6929" xr:uid="{00000000-0005-0000-0000-000069040000}"/>
    <cellStyle name="40 % - Akzent3 2 3 5 2 2" xfId="20380" xr:uid="{00000000-0005-0000-0000-000069040000}"/>
    <cellStyle name="40 % - Akzent3 2 3 5 2 3" xfId="33864" xr:uid="{00000000-0005-0000-0000-000069040000}"/>
    <cellStyle name="40 % - Akzent3 2 3 5 2 4" xfId="47355" xr:uid="{00000000-0005-0000-0000-000069040000}"/>
    <cellStyle name="40 % - Akzent3 2 3 5 3" xfId="10285" xr:uid="{00000000-0005-0000-0000-000069040000}"/>
    <cellStyle name="40 % - Akzent3 2 3 5 3 2" xfId="23736" xr:uid="{00000000-0005-0000-0000-000069040000}"/>
    <cellStyle name="40 % - Akzent3 2 3 5 3 3" xfId="37220" xr:uid="{00000000-0005-0000-0000-000069040000}"/>
    <cellStyle name="40 % - Akzent3 2 3 5 3 4" xfId="50711" xr:uid="{00000000-0005-0000-0000-000069040000}"/>
    <cellStyle name="40 % - Akzent3 2 3 5 4" xfId="13641" xr:uid="{00000000-0005-0000-0000-000069040000}"/>
    <cellStyle name="40 % - Akzent3 2 3 5 4 2" xfId="27092" xr:uid="{00000000-0005-0000-0000-000069040000}"/>
    <cellStyle name="40 % - Akzent3 2 3 5 4 3" xfId="40576" xr:uid="{00000000-0005-0000-0000-000069040000}"/>
    <cellStyle name="40 % - Akzent3 2 3 5 4 4" xfId="54067" xr:uid="{00000000-0005-0000-0000-000069040000}"/>
    <cellStyle name="40 % - Akzent3 2 3 5 5" xfId="17023" xr:uid="{00000000-0005-0000-0000-000069040000}"/>
    <cellStyle name="40 % - Akzent3 2 3 5 6" xfId="30507" xr:uid="{00000000-0005-0000-0000-000069040000}"/>
    <cellStyle name="40 % - Akzent3 2 3 5 7" xfId="43998" xr:uid="{00000000-0005-0000-0000-000069040000}"/>
    <cellStyle name="40 % - Akzent3 2 3 6" xfId="4148" xr:uid="{00000000-0005-0000-0000-00006A040000}"/>
    <cellStyle name="40 % - Akzent3 2 3 6 2" xfId="7505" xr:uid="{00000000-0005-0000-0000-00006A040000}"/>
    <cellStyle name="40 % - Akzent3 2 3 6 2 2" xfId="20956" xr:uid="{00000000-0005-0000-0000-00006A040000}"/>
    <cellStyle name="40 % - Akzent3 2 3 6 2 3" xfId="34440" xr:uid="{00000000-0005-0000-0000-00006A040000}"/>
    <cellStyle name="40 % - Akzent3 2 3 6 2 4" xfId="47931" xr:uid="{00000000-0005-0000-0000-00006A040000}"/>
    <cellStyle name="40 % - Akzent3 2 3 6 3" xfId="10861" xr:uid="{00000000-0005-0000-0000-00006A040000}"/>
    <cellStyle name="40 % - Akzent3 2 3 6 3 2" xfId="24312" xr:uid="{00000000-0005-0000-0000-00006A040000}"/>
    <cellStyle name="40 % - Akzent3 2 3 6 3 3" xfId="37796" xr:uid="{00000000-0005-0000-0000-00006A040000}"/>
    <cellStyle name="40 % - Akzent3 2 3 6 3 4" xfId="51287" xr:uid="{00000000-0005-0000-0000-00006A040000}"/>
    <cellStyle name="40 % - Akzent3 2 3 6 4" xfId="14217" xr:uid="{00000000-0005-0000-0000-00006A040000}"/>
    <cellStyle name="40 % - Akzent3 2 3 6 4 2" xfId="27668" xr:uid="{00000000-0005-0000-0000-00006A040000}"/>
    <cellStyle name="40 % - Akzent3 2 3 6 4 3" xfId="41152" xr:uid="{00000000-0005-0000-0000-00006A040000}"/>
    <cellStyle name="40 % - Akzent3 2 3 6 4 4" xfId="54643" xr:uid="{00000000-0005-0000-0000-00006A040000}"/>
    <cellStyle name="40 % - Akzent3 2 3 6 5" xfId="17599" xr:uid="{00000000-0005-0000-0000-00006A040000}"/>
    <cellStyle name="40 % - Akzent3 2 3 6 6" xfId="31083" xr:uid="{00000000-0005-0000-0000-00006A040000}"/>
    <cellStyle name="40 % - Akzent3 2 3 6 7" xfId="44574" xr:uid="{00000000-0005-0000-0000-00006A040000}"/>
    <cellStyle name="40 % - Akzent3 2 3 7" xfId="4698" xr:uid="{00000000-0005-0000-0000-00005F040000}"/>
    <cellStyle name="40 % - Akzent3 2 3 7 2" xfId="18149" xr:uid="{00000000-0005-0000-0000-00005F040000}"/>
    <cellStyle name="40 % - Akzent3 2 3 7 3" xfId="31633" xr:uid="{00000000-0005-0000-0000-00005F040000}"/>
    <cellStyle name="40 % - Akzent3 2 3 7 4" xfId="45124" xr:uid="{00000000-0005-0000-0000-00005F040000}"/>
    <cellStyle name="40 % - Akzent3 2 3 8" xfId="8054" xr:uid="{00000000-0005-0000-0000-00005F040000}"/>
    <cellStyle name="40 % - Akzent3 2 3 8 2" xfId="21505" xr:uid="{00000000-0005-0000-0000-00005F040000}"/>
    <cellStyle name="40 % - Akzent3 2 3 8 3" xfId="34989" xr:uid="{00000000-0005-0000-0000-00005F040000}"/>
    <cellStyle name="40 % - Akzent3 2 3 8 4" xfId="48480" xr:uid="{00000000-0005-0000-0000-00005F040000}"/>
    <cellStyle name="40 % - Akzent3 2 3 9" xfId="11410" xr:uid="{00000000-0005-0000-0000-00005F040000}"/>
    <cellStyle name="40 % - Akzent3 2 3 9 2" xfId="24861" xr:uid="{00000000-0005-0000-0000-00005F040000}"/>
    <cellStyle name="40 % - Akzent3 2 3 9 3" xfId="38345" xr:uid="{00000000-0005-0000-0000-00005F040000}"/>
    <cellStyle name="40 % - Akzent3 2 3 9 4" xfId="51836" xr:uid="{00000000-0005-0000-0000-00005F040000}"/>
    <cellStyle name="40 % - Akzent3 2 4" xfId="1373" xr:uid="{00000000-0005-0000-0000-00006B040000}"/>
    <cellStyle name="40 % - Akzent3 2 4 10" xfId="28337" xr:uid="{00000000-0005-0000-0000-00006B040000}"/>
    <cellStyle name="40 % - Akzent3 2 4 11" xfId="41828" xr:uid="{00000000-0005-0000-0000-00006B040000}"/>
    <cellStyle name="40 % - Akzent3 2 4 2" xfId="1946" xr:uid="{00000000-0005-0000-0000-00006C040000}"/>
    <cellStyle name="40 % - Akzent3 2 4 2 2" xfId="3086" xr:uid="{00000000-0005-0000-0000-00006D040000}"/>
    <cellStyle name="40 % - Akzent3 2 4 2 2 2" xfId="6447" xr:uid="{00000000-0005-0000-0000-00006D040000}"/>
    <cellStyle name="40 % - Akzent3 2 4 2 2 2 2" xfId="19898" xr:uid="{00000000-0005-0000-0000-00006D040000}"/>
    <cellStyle name="40 % - Akzent3 2 4 2 2 2 3" xfId="33382" xr:uid="{00000000-0005-0000-0000-00006D040000}"/>
    <cellStyle name="40 % - Akzent3 2 4 2 2 2 4" xfId="46873" xr:uid="{00000000-0005-0000-0000-00006D040000}"/>
    <cellStyle name="40 % - Akzent3 2 4 2 2 3" xfId="9803" xr:uid="{00000000-0005-0000-0000-00006D040000}"/>
    <cellStyle name="40 % - Akzent3 2 4 2 2 3 2" xfId="23254" xr:uid="{00000000-0005-0000-0000-00006D040000}"/>
    <cellStyle name="40 % - Akzent3 2 4 2 2 3 3" xfId="36738" xr:uid="{00000000-0005-0000-0000-00006D040000}"/>
    <cellStyle name="40 % - Akzent3 2 4 2 2 3 4" xfId="50229" xr:uid="{00000000-0005-0000-0000-00006D040000}"/>
    <cellStyle name="40 % - Akzent3 2 4 2 2 4" xfId="13159" xr:uid="{00000000-0005-0000-0000-00006D040000}"/>
    <cellStyle name="40 % - Akzent3 2 4 2 2 4 2" xfId="26610" xr:uid="{00000000-0005-0000-0000-00006D040000}"/>
    <cellStyle name="40 % - Akzent3 2 4 2 2 4 3" xfId="40094" xr:uid="{00000000-0005-0000-0000-00006D040000}"/>
    <cellStyle name="40 % - Akzent3 2 4 2 2 4 4" xfId="53585" xr:uid="{00000000-0005-0000-0000-00006D040000}"/>
    <cellStyle name="40 % - Akzent3 2 4 2 2 5" xfId="16541" xr:uid="{00000000-0005-0000-0000-00006D040000}"/>
    <cellStyle name="40 % - Akzent3 2 4 2 2 6" xfId="30025" xr:uid="{00000000-0005-0000-0000-00006D040000}"/>
    <cellStyle name="40 % - Akzent3 2 4 2 2 7" xfId="43516" xr:uid="{00000000-0005-0000-0000-00006D040000}"/>
    <cellStyle name="40 % - Akzent3 2 4 2 3" xfId="5320" xr:uid="{00000000-0005-0000-0000-00006C040000}"/>
    <cellStyle name="40 % - Akzent3 2 4 2 3 2" xfId="18771" xr:uid="{00000000-0005-0000-0000-00006C040000}"/>
    <cellStyle name="40 % - Akzent3 2 4 2 3 3" xfId="32255" xr:uid="{00000000-0005-0000-0000-00006C040000}"/>
    <cellStyle name="40 % - Akzent3 2 4 2 3 4" xfId="45746" xr:uid="{00000000-0005-0000-0000-00006C040000}"/>
    <cellStyle name="40 % - Akzent3 2 4 2 4" xfId="8676" xr:uid="{00000000-0005-0000-0000-00006C040000}"/>
    <cellStyle name="40 % - Akzent3 2 4 2 4 2" xfId="22127" xr:uid="{00000000-0005-0000-0000-00006C040000}"/>
    <cellStyle name="40 % - Akzent3 2 4 2 4 3" xfId="35611" xr:uid="{00000000-0005-0000-0000-00006C040000}"/>
    <cellStyle name="40 % - Akzent3 2 4 2 4 4" xfId="49102" xr:uid="{00000000-0005-0000-0000-00006C040000}"/>
    <cellStyle name="40 % - Akzent3 2 4 2 5" xfId="12032" xr:uid="{00000000-0005-0000-0000-00006C040000}"/>
    <cellStyle name="40 % - Akzent3 2 4 2 5 2" xfId="25483" xr:uid="{00000000-0005-0000-0000-00006C040000}"/>
    <cellStyle name="40 % - Akzent3 2 4 2 5 3" xfId="38967" xr:uid="{00000000-0005-0000-0000-00006C040000}"/>
    <cellStyle name="40 % - Akzent3 2 4 2 5 4" xfId="52458" xr:uid="{00000000-0005-0000-0000-00006C040000}"/>
    <cellStyle name="40 % - Akzent3 2 4 2 6" xfId="15414" xr:uid="{00000000-0005-0000-0000-00006C040000}"/>
    <cellStyle name="40 % - Akzent3 2 4 2 7" xfId="28898" xr:uid="{00000000-0005-0000-0000-00006C040000}"/>
    <cellStyle name="40 % - Akzent3 2 4 2 8" xfId="42389" xr:uid="{00000000-0005-0000-0000-00006C040000}"/>
    <cellStyle name="40 % - Akzent3 2 4 3" xfId="2526" xr:uid="{00000000-0005-0000-0000-00006E040000}"/>
    <cellStyle name="40 % - Akzent3 2 4 3 2" xfId="5887" xr:uid="{00000000-0005-0000-0000-00006E040000}"/>
    <cellStyle name="40 % - Akzent3 2 4 3 2 2" xfId="19338" xr:uid="{00000000-0005-0000-0000-00006E040000}"/>
    <cellStyle name="40 % - Akzent3 2 4 3 2 3" xfId="32822" xr:uid="{00000000-0005-0000-0000-00006E040000}"/>
    <cellStyle name="40 % - Akzent3 2 4 3 2 4" xfId="46313" xr:uid="{00000000-0005-0000-0000-00006E040000}"/>
    <cellStyle name="40 % - Akzent3 2 4 3 3" xfId="9243" xr:uid="{00000000-0005-0000-0000-00006E040000}"/>
    <cellStyle name="40 % - Akzent3 2 4 3 3 2" xfId="22694" xr:uid="{00000000-0005-0000-0000-00006E040000}"/>
    <cellStyle name="40 % - Akzent3 2 4 3 3 3" xfId="36178" xr:uid="{00000000-0005-0000-0000-00006E040000}"/>
    <cellStyle name="40 % - Akzent3 2 4 3 3 4" xfId="49669" xr:uid="{00000000-0005-0000-0000-00006E040000}"/>
    <cellStyle name="40 % - Akzent3 2 4 3 4" xfId="12599" xr:uid="{00000000-0005-0000-0000-00006E040000}"/>
    <cellStyle name="40 % - Akzent3 2 4 3 4 2" xfId="26050" xr:uid="{00000000-0005-0000-0000-00006E040000}"/>
    <cellStyle name="40 % - Akzent3 2 4 3 4 3" xfId="39534" xr:uid="{00000000-0005-0000-0000-00006E040000}"/>
    <cellStyle name="40 % - Akzent3 2 4 3 4 4" xfId="53025" xr:uid="{00000000-0005-0000-0000-00006E040000}"/>
    <cellStyle name="40 % - Akzent3 2 4 3 5" xfId="15981" xr:uid="{00000000-0005-0000-0000-00006E040000}"/>
    <cellStyle name="40 % - Akzent3 2 4 3 6" xfId="29465" xr:uid="{00000000-0005-0000-0000-00006E040000}"/>
    <cellStyle name="40 % - Akzent3 2 4 3 7" xfId="42956" xr:uid="{00000000-0005-0000-0000-00006E040000}"/>
    <cellStyle name="40 % - Akzent3 2 4 4" xfId="3631" xr:uid="{00000000-0005-0000-0000-00006F040000}"/>
    <cellStyle name="40 % - Akzent3 2 4 4 2" xfId="6992" xr:uid="{00000000-0005-0000-0000-00006F040000}"/>
    <cellStyle name="40 % - Akzent3 2 4 4 2 2" xfId="20443" xr:uid="{00000000-0005-0000-0000-00006F040000}"/>
    <cellStyle name="40 % - Akzent3 2 4 4 2 3" xfId="33927" xr:uid="{00000000-0005-0000-0000-00006F040000}"/>
    <cellStyle name="40 % - Akzent3 2 4 4 2 4" xfId="47418" xr:uid="{00000000-0005-0000-0000-00006F040000}"/>
    <cellStyle name="40 % - Akzent3 2 4 4 3" xfId="10348" xr:uid="{00000000-0005-0000-0000-00006F040000}"/>
    <cellStyle name="40 % - Akzent3 2 4 4 3 2" xfId="23799" xr:uid="{00000000-0005-0000-0000-00006F040000}"/>
    <cellStyle name="40 % - Akzent3 2 4 4 3 3" xfId="37283" xr:uid="{00000000-0005-0000-0000-00006F040000}"/>
    <cellStyle name="40 % - Akzent3 2 4 4 3 4" xfId="50774" xr:uid="{00000000-0005-0000-0000-00006F040000}"/>
    <cellStyle name="40 % - Akzent3 2 4 4 4" xfId="13704" xr:uid="{00000000-0005-0000-0000-00006F040000}"/>
    <cellStyle name="40 % - Akzent3 2 4 4 4 2" xfId="27155" xr:uid="{00000000-0005-0000-0000-00006F040000}"/>
    <cellStyle name="40 % - Akzent3 2 4 4 4 3" xfId="40639" xr:uid="{00000000-0005-0000-0000-00006F040000}"/>
    <cellStyle name="40 % - Akzent3 2 4 4 4 4" xfId="54130" xr:uid="{00000000-0005-0000-0000-00006F040000}"/>
    <cellStyle name="40 % - Akzent3 2 4 4 5" xfId="17086" xr:uid="{00000000-0005-0000-0000-00006F040000}"/>
    <cellStyle name="40 % - Akzent3 2 4 4 6" xfId="30570" xr:uid="{00000000-0005-0000-0000-00006F040000}"/>
    <cellStyle name="40 % - Akzent3 2 4 4 7" xfId="44061" xr:uid="{00000000-0005-0000-0000-00006F040000}"/>
    <cellStyle name="40 % - Akzent3 2 4 5" xfId="4211" xr:uid="{00000000-0005-0000-0000-000070040000}"/>
    <cellStyle name="40 % - Akzent3 2 4 5 2" xfId="7568" xr:uid="{00000000-0005-0000-0000-000070040000}"/>
    <cellStyle name="40 % - Akzent3 2 4 5 2 2" xfId="21019" xr:uid="{00000000-0005-0000-0000-000070040000}"/>
    <cellStyle name="40 % - Akzent3 2 4 5 2 3" xfId="34503" xr:uid="{00000000-0005-0000-0000-000070040000}"/>
    <cellStyle name="40 % - Akzent3 2 4 5 2 4" xfId="47994" xr:uid="{00000000-0005-0000-0000-000070040000}"/>
    <cellStyle name="40 % - Akzent3 2 4 5 3" xfId="10924" xr:uid="{00000000-0005-0000-0000-000070040000}"/>
    <cellStyle name="40 % - Akzent3 2 4 5 3 2" xfId="24375" xr:uid="{00000000-0005-0000-0000-000070040000}"/>
    <cellStyle name="40 % - Akzent3 2 4 5 3 3" xfId="37859" xr:uid="{00000000-0005-0000-0000-000070040000}"/>
    <cellStyle name="40 % - Akzent3 2 4 5 3 4" xfId="51350" xr:uid="{00000000-0005-0000-0000-000070040000}"/>
    <cellStyle name="40 % - Akzent3 2 4 5 4" xfId="14280" xr:uid="{00000000-0005-0000-0000-000070040000}"/>
    <cellStyle name="40 % - Akzent3 2 4 5 4 2" xfId="27731" xr:uid="{00000000-0005-0000-0000-000070040000}"/>
    <cellStyle name="40 % - Akzent3 2 4 5 4 3" xfId="41215" xr:uid="{00000000-0005-0000-0000-000070040000}"/>
    <cellStyle name="40 % - Akzent3 2 4 5 4 4" xfId="54706" xr:uid="{00000000-0005-0000-0000-000070040000}"/>
    <cellStyle name="40 % - Akzent3 2 4 5 5" xfId="17662" xr:uid="{00000000-0005-0000-0000-000070040000}"/>
    <cellStyle name="40 % - Akzent3 2 4 5 6" xfId="31146" xr:uid="{00000000-0005-0000-0000-000070040000}"/>
    <cellStyle name="40 % - Akzent3 2 4 5 7" xfId="44637" xr:uid="{00000000-0005-0000-0000-000070040000}"/>
    <cellStyle name="40 % - Akzent3 2 4 6" xfId="4761" xr:uid="{00000000-0005-0000-0000-00006B040000}"/>
    <cellStyle name="40 % - Akzent3 2 4 6 2" xfId="18212" xr:uid="{00000000-0005-0000-0000-00006B040000}"/>
    <cellStyle name="40 % - Akzent3 2 4 6 3" xfId="31696" xr:uid="{00000000-0005-0000-0000-00006B040000}"/>
    <cellStyle name="40 % - Akzent3 2 4 6 4" xfId="45187" xr:uid="{00000000-0005-0000-0000-00006B040000}"/>
    <cellStyle name="40 % - Akzent3 2 4 7" xfId="8117" xr:uid="{00000000-0005-0000-0000-00006B040000}"/>
    <cellStyle name="40 % - Akzent3 2 4 7 2" xfId="21568" xr:uid="{00000000-0005-0000-0000-00006B040000}"/>
    <cellStyle name="40 % - Akzent3 2 4 7 3" xfId="35052" xr:uid="{00000000-0005-0000-0000-00006B040000}"/>
    <cellStyle name="40 % - Akzent3 2 4 7 4" xfId="48543" xr:uid="{00000000-0005-0000-0000-00006B040000}"/>
    <cellStyle name="40 % - Akzent3 2 4 8" xfId="11473" xr:uid="{00000000-0005-0000-0000-00006B040000}"/>
    <cellStyle name="40 % - Akzent3 2 4 8 2" xfId="24924" xr:uid="{00000000-0005-0000-0000-00006B040000}"/>
    <cellStyle name="40 % - Akzent3 2 4 8 3" xfId="38408" xr:uid="{00000000-0005-0000-0000-00006B040000}"/>
    <cellStyle name="40 % - Akzent3 2 4 8 4" xfId="51899" xr:uid="{00000000-0005-0000-0000-00006B040000}"/>
    <cellStyle name="40 % - Akzent3 2 4 9" xfId="14854" xr:uid="{00000000-0005-0000-0000-00006B040000}"/>
    <cellStyle name="40 % - Akzent3 2 5" xfId="1698" xr:uid="{00000000-0005-0000-0000-000071040000}"/>
    <cellStyle name="40 % - Akzent3 2 5 2" xfId="2836" xr:uid="{00000000-0005-0000-0000-000072040000}"/>
    <cellStyle name="40 % - Akzent3 2 5 2 2" xfId="6197" xr:uid="{00000000-0005-0000-0000-000072040000}"/>
    <cellStyle name="40 % - Akzent3 2 5 2 2 2" xfId="19648" xr:uid="{00000000-0005-0000-0000-000072040000}"/>
    <cellStyle name="40 % - Akzent3 2 5 2 2 3" xfId="33132" xr:uid="{00000000-0005-0000-0000-000072040000}"/>
    <cellStyle name="40 % - Akzent3 2 5 2 2 4" xfId="46623" xr:uid="{00000000-0005-0000-0000-000072040000}"/>
    <cellStyle name="40 % - Akzent3 2 5 2 3" xfId="9553" xr:uid="{00000000-0005-0000-0000-000072040000}"/>
    <cellStyle name="40 % - Akzent3 2 5 2 3 2" xfId="23004" xr:uid="{00000000-0005-0000-0000-000072040000}"/>
    <cellStyle name="40 % - Akzent3 2 5 2 3 3" xfId="36488" xr:uid="{00000000-0005-0000-0000-000072040000}"/>
    <cellStyle name="40 % - Akzent3 2 5 2 3 4" xfId="49979" xr:uid="{00000000-0005-0000-0000-000072040000}"/>
    <cellStyle name="40 % - Akzent3 2 5 2 4" xfId="12909" xr:uid="{00000000-0005-0000-0000-000072040000}"/>
    <cellStyle name="40 % - Akzent3 2 5 2 4 2" xfId="26360" xr:uid="{00000000-0005-0000-0000-000072040000}"/>
    <cellStyle name="40 % - Akzent3 2 5 2 4 3" xfId="39844" xr:uid="{00000000-0005-0000-0000-000072040000}"/>
    <cellStyle name="40 % - Akzent3 2 5 2 4 4" xfId="53335" xr:uid="{00000000-0005-0000-0000-000072040000}"/>
    <cellStyle name="40 % - Akzent3 2 5 2 5" xfId="16291" xr:uid="{00000000-0005-0000-0000-000072040000}"/>
    <cellStyle name="40 % - Akzent3 2 5 2 6" xfId="29775" xr:uid="{00000000-0005-0000-0000-000072040000}"/>
    <cellStyle name="40 % - Akzent3 2 5 2 7" xfId="43266" xr:uid="{00000000-0005-0000-0000-000072040000}"/>
    <cellStyle name="40 % - Akzent3 2 5 3" xfId="5070" xr:uid="{00000000-0005-0000-0000-000071040000}"/>
    <cellStyle name="40 % - Akzent3 2 5 3 2" xfId="18521" xr:uid="{00000000-0005-0000-0000-000071040000}"/>
    <cellStyle name="40 % - Akzent3 2 5 3 3" xfId="32005" xr:uid="{00000000-0005-0000-0000-000071040000}"/>
    <cellStyle name="40 % - Akzent3 2 5 3 4" xfId="45496" xr:uid="{00000000-0005-0000-0000-000071040000}"/>
    <cellStyle name="40 % - Akzent3 2 5 4" xfId="8426" xr:uid="{00000000-0005-0000-0000-000071040000}"/>
    <cellStyle name="40 % - Akzent3 2 5 4 2" xfId="21877" xr:uid="{00000000-0005-0000-0000-000071040000}"/>
    <cellStyle name="40 % - Akzent3 2 5 4 3" xfId="35361" xr:uid="{00000000-0005-0000-0000-000071040000}"/>
    <cellStyle name="40 % - Akzent3 2 5 4 4" xfId="48852" xr:uid="{00000000-0005-0000-0000-000071040000}"/>
    <cellStyle name="40 % - Akzent3 2 5 5" xfId="11782" xr:uid="{00000000-0005-0000-0000-000071040000}"/>
    <cellStyle name="40 % - Akzent3 2 5 5 2" xfId="25233" xr:uid="{00000000-0005-0000-0000-000071040000}"/>
    <cellStyle name="40 % - Akzent3 2 5 5 3" xfId="38717" xr:uid="{00000000-0005-0000-0000-000071040000}"/>
    <cellStyle name="40 % - Akzent3 2 5 5 4" xfId="52208" xr:uid="{00000000-0005-0000-0000-000071040000}"/>
    <cellStyle name="40 % - Akzent3 2 5 6" xfId="15164" xr:uid="{00000000-0005-0000-0000-000071040000}"/>
    <cellStyle name="40 % - Akzent3 2 5 7" xfId="28648" xr:uid="{00000000-0005-0000-0000-000071040000}"/>
    <cellStyle name="40 % - Akzent3 2 5 8" xfId="42139" xr:uid="{00000000-0005-0000-0000-000071040000}"/>
    <cellStyle name="40 % - Akzent3 2 6" xfId="2263" xr:uid="{00000000-0005-0000-0000-000073040000}"/>
    <cellStyle name="40 % - Akzent3 2 6 2" xfId="5636" xr:uid="{00000000-0005-0000-0000-000073040000}"/>
    <cellStyle name="40 % - Akzent3 2 6 2 2" xfId="19087" xr:uid="{00000000-0005-0000-0000-000073040000}"/>
    <cellStyle name="40 % - Akzent3 2 6 2 3" xfId="32571" xr:uid="{00000000-0005-0000-0000-000073040000}"/>
    <cellStyle name="40 % - Akzent3 2 6 2 4" xfId="46062" xr:uid="{00000000-0005-0000-0000-000073040000}"/>
    <cellStyle name="40 % - Akzent3 2 6 3" xfId="8992" xr:uid="{00000000-0005-0000-0000-000073040000}"/>
    <cellStyle name="40 % - Akzent3 2 6 3 2" xfId="22443" xr:uid="{00000000-0005-0000-0000-000073040000}"/>
    <cellStyle name="40 % - Akzent3 2 6 3 3" xfId="35927" xr:uid="{00000000-0005-0000-0000-000073040000}"/>
    <cellStyle name="40 % - Akzent3 2 6 3 4" xfId="49418" xr:uid="{00000000-0005-0000-0000-000073040000}"/>
    <cellStyle name="40 % - Akzent3 2 6 4" xfId="12348" xr:uid="{00000000-0005-0000-0000-000073040000}"/>
    <cellStyle name="40 % - Akzent3 2 6 4 2" xfId="25799" xr:uid="{00000000-0005-0000-0000-000073040000}"/>
    <cellStyle name="40 % - Akzent3 2 6 4 3" xfId="39283" xr:uid="{00000000-0005-0000-0000-000073040000}"/>
    <cellStyle name="40 % - Akzent3 2 6 4 4" xfId="52774" xr:uid="{00000000-0005-0000-0000-000073040000}"/>
    <cellStyle name="40 % - Akzent3 2 6 5" xfId="15730" xr:uid="{00000000-0005-0000-0000-000073040000}"/>
    <cellStyle name="40 % - Akzent3 2 6 6" xfId="29214" xr:uid="{00000000-0005-0000-0000-000073040000}"/>
    <cellStyle name="40 % - Akzent3 2 6 7" xfId="42705" xr:uid="{00000000-0005-0000-0000-000073040000}"/>
    <cellStyle name="40 % - Akzent3 2 7" xfId="3380" xr:uid="{00000000-0005-0000-0000-000074040000}"/>
    <cellStyle name="40 % - Akzent3 2 7 2" xfId="6741" xr:uid="{00000000-0005-0000-0000-000074040000}"/>
    <cellStyle name="40 % - Akzent3 2 7 2 2" xfId="20192" xr:uid="{00000000-0005-0000-0000-000074040000}"/>
    <cellStyle name="40 % - Akzent3 2 7 2 3" xfId="33676" xr:uid="{00000000-0005-0000-0000-000074040000}"/>
    <cellStyle name="40 % - Akzent3 2 7 2 4" xfId="47167" xr:uid="{00000000-0005-0000-0000-000074040000}"/>
    <cellStyle name="40 % - Akzent3 2 7 3" xfId="10097" xr:uid="{00000000-0005-0000-0000-000074040000}"/>
    <cellStyle name="40 % - Akzent3 2 7 3 2" xfId="23548" xr:uid="{00000000-0005-0000-0000-000074040000}"/>
    <cellStyle name="40 % - Akzent3 2 7 3 3" xfId="37032" xr:uid="{00000000-0005-0000-0000-000074040000}"/>
    <cellStyle name="40 % - Akzent3 2 7 3 4" xfId="50523" xr:uid="{00000000-0005-0000-0000-000074040000}"/>
    <cellStyle name="40 % - Akzent3 2 7 4" xfId="13453" xr:uid="{00000000-0005-0000-0000-000074040000}"/>
    <cellStyle name="40 % - Akzent3 2 7 4 2" xfId="26904" xr:uid="{00000000-0005-0000-0000-000074040000}"/>
    <cellStyle name="40 % - Akzent3 2 7 4 3" xfId="40388" xr:uid="{00000000-0005-0000-0000-000074040000}"/>
    <cellStyle name="40 % - Akzent3 2 7 4 4" xfId="53879" xr:uid="{00000000-0005-0000-0000-000074040000}"/>
    <cellStyle name="40 % - Akzent3 2 7 5" xfId="16835" xr:uid="{00000000-0005-0000-0000-000074040000}"/>
    <cellStyle name="40 % - Akzent3 2 7 6" xfId="30319" xr:uid="{00000000-0005-0000-0000-000074040000}"/>
    <cellStyle name="40 % - Akzent3 2 7 7" xfId="43810" xr:uid="{00000000-0005-0000-0000-000074040000}"/>
    <cellStyle name="40 % - Akzent3 2 8" xfId="3887" xr:uid="{00000000-0005-0000-0000-000075040000}"/>
    <cellStyle name="40 % - Akzent3 2 8 2" xfId="7248" xr:uid="{00000000-0005-0000-0000-000075040000}"/>
    <cellStyle name="40 % - Akzent3 2 8 2 2" xfId="20699" xr:uid="{00000000-0005-0000-0000-000075040000}"/>
    <cellStyle name="40 % - Akzent3 2 8 2 3" xfId="34183" xr:uid="{00000000-0005-0000-0000-000075040000}"/>
    <cellStyle name="40 % - Akzent3 2 8 2 4" xfId="47674" xr:uid="{00000000-0005-0000-0000-000075040000}"/>
    <cellStyle name="40 % - Akzent3 2 8 3" xfId="10604" xr:uid="{00000000-0005-0000-0000-000075040000}"/>
    <cellStyle name="40 % - Akzent3 2 8 3 2" xfId="24055" xr:uid="{00000000-0005-0000-0000-000075040000}"/>
    <cellStyle name="40 % - Akzent3 2 8 3 3" xfId="37539" xr:uid="{00000000-0005-0000-0000-000075040000}"/>
    <cellStyle name="40 % - Akzent3 2 8 3 4" xfId="51030" xr:uid="{00000000-0005-0000-0000-000075040000}"/>
    <cellStyle name="40 % - Akzent3 2 8 4" xfId="13960" xr:uid="{00000000-0005-0000-0000-000075040000}"/>
    <cellStyle name="40 % - Akzent3 2 8 4 2" xfId="27411" xr:uid="{00000000-0005-0000-0000-000075040000}"/>
    <cellStyle name="40 % - Akzent3 2 8 4 3" xfId="40895" xr:uid="{00000000-0005-0000-0000-000075040000}"/>
    <cellStyle name="40 % - Akzent3 2 8 4 4" xfId="54386" xr:uid="{00000000-0005-0000-0000-000075040000}"/>
    <cellStyle name="40 % - Akzent3 2 8 5" xfId="17342" xr:uid="{00000000-0005-0000-0000-000075040000}"/>
    <cellStyle name="40 % - Akzent3 2 8 6" xfId="30826" xr:uid="{00000000-0005-0000-0000-000075040000}"/>
    <cellStyle name="40 % - Akzent3 2 8 7" xfId="44317" xr:uid="{00000000-0005-0000-0000-000075040000}"/>
    <cellStyle name="40 % - Akzent3 2 9" xfId="3960" xr:uid="{00000000-0005-0000-0000-000076040000}"/>
    <cellStyle name="40 % - Akzent3 2 9 2" xfId="7317" xr:uid="{00000000-0005-0000-0000-000076040000}"/>
    <cellStyle name="40 % - Akzent3 2 9 2 2" xfId="20768" xr:uid="{00000000-0005-0000-0000-000076040000}"/>
    <cellStyle name="40 % - Akzent3 2 9 2 3" xfId="34252" xr:uid="{00000000-0005-0000-0000-000076040000}"/>
    <cellStyle name="40 % - Akzent3 2 9 2 4" xfId="47743" xr:uid="{00000000-0005-0000-0000-000076040000}"/>
    <cellStyle name="40 % - Akzent3 2 9 3" xfId="10673" xr:uid="{00000000-0005-0000-0000-000076040000}"/>
    <cellStyle name="40 % - Akzent3 2 9 3 2" xfId="24124" xr:uid="{00000000-0005-0000-0000-000076040000}"/>
    <cellStyle name="40 % - Akzent3 2 9 3 3" xfId="37608" xr:uid="{00000000-0005-0000-0000-000076040000}"/>
    <cellStyle name="40 % - Akzent3 2 9 3 4" xfId="51099" xr:uid="{00000000-0005-0000-0000-000076040000}"/>
    <cellStyle name="40 % - Akzent3 2 9 4" xfId="14029" xr:uid="{00000000-0005-0000-0000-000076040000}"/>
    <cellStyle name="40 % - Akzent3 2 9 4 2" xfId="27480" xr:uid="{00000000-0005-0000-0000-000076040000}"/>
    <cellStyle name="40 % - Akzent3 2 9 4 3" xfId="40964" xr:uid="{00000000-0005-0000-0000-000076040000}"/>
    <cellStyle name="40 % - Akzent3 2 9 4 4" xfId="54455" xr:uid="{00000000-0005-0000-0000-000076040000}"/>
    <cellStyle name="40 % - Akzent3 2 9 5" xfId="17411" xr:uid="{00000000-0005-0000-0000-000076040000}"/>
    <cellStyle name="40 % - Akzent3 2 9 6" xfId="30895" xr:uid="{00000000-0005-0000-0000-000076040000}"/>
    <cellStyle name="40 % - Akzent3 2 9 7" xfId="44386" xr:uid="{00000000-0005-0000-0000-000076040000}"/>
    <cellStyle name="40 % - Akzent3 20" xfId="41467" xr:uid="{00000000-0005-0000-0000-0000A7B00000}"/>
    <cellStyle name="40 % - Akzent3 3" xfId="1162" xr:uid="{00000000-0005-0000-0000-000077040000}"/>
    <cellStyle name="40 % - Akzent3 3 10" xfId="11246" xr:uid="{00000000-0005-0000-0000-000077040000}"/>
    <cellStyle name="40 % - Akzent3 3 10 2" xfId="24697" xr:uid="{00000000-0005-0000-0000-000077040000}"/>
    <cellStyle name="40 % - Akzent3 3 10 3" xfId="38181" xr:uid="{00000000-0005-0000-0000-000077040000}"/>
    <cellStyle name="40 % - Akzent3 3 10 4" xfId="51672" xr:uid="{00000000-0005-0000-0000-000077040000}"/>
    <cellStyle name="40 % - Akzent3 3 11" xfId="14627" xr:uid="{00000000-0005-0000-0000-000077040000}"/>
    <cellStyle name="40 % - Akzent3 3 12" xfId="28110" xr:uid="{00000000-0005-0000-0000-000077040000}"/>
    <cellStyle name="40 % - Akzent3 3 13" xfId="41601" xr:uid="{00000000-0005-0000-0000-000077040000}"/>
    <cellStyle name="40 % - Akzent3 3 2" xfId="1256" xr:uid="{00000000-0005-0000-0000-000078040000}"/>
    <cellStyle name="40 % - Akzent3 3 2 10" xfId="14729" xr:uid="{00000000-0005-0000-0000-000078040000}"/>
    <cellStyle name="40 % - Akzent3 3 2 11" xfId="28212" xr:uid="{00000000-0005-0000-0000-000078040000}"/>
    <cellStyle name="40 % - Akzent3 3 2 12" xfId="41703" xr:uid="{00000000-0005-0000-0000-000078040000}"/>
    <cellStyle name="40 % - Akzent3 3 2 2" xfId="1494" xr:uid="{00000000-0005-0000-0000-000079040000}"/>
    <cellStyle name="40 % - Akzent3 3 2 2 10" xfId="28462" xr:uid="{00000000-0005-0000-0000-000079040000}"/>
    <cellStyle name="40 % - Akzent3 3 2 2 11" xfId="41953" xr:uid="{00000000-0005-0000-0000-000079040000}"/>
    <cellStyle name="40 % - Akzent3 3 2 2 2" xfId="2070" xr:uid="{00000000-0005-0000-0000-00007A040000}"/>
    <cellStyle name="40 % - Akzent3 3 2 2 2 2" xfId="3211" xr:uid="{00000000-0005-0000-0000-00007B040000}"/>
    <cellStyle name="40 % - Akzent3 3 2 2 2 2 2" xfId="6572" xr:uid="{00000000-0005-0000-0000-00007B040000}"/>
    <cellStyle name="40 % - Akzent3 3 2 2 2 2 2 2" xfId="20023" xr:uid="{00000000-0005-0000-0000-00007B040000}"/>
    <cellStyle name="40 % - Akzent3 3 2 2 2 2 2 3" xfId="33507" xr:uid="{00000000-0005-0000-0000-00007B040000}"/>
    <cellStyle name="40 % - Akzent3 3 2 2 2 2 2 4" xfId="46998" xr:uid="{00000000-0005-0000-0000-00007B040000}"/>
    <cellStyle name="40 % - Akzent3 3 2 2 2 2 3" xfId="9928" xr:uid="{00000000-0005-0000-0000-00007B040000}"/>
    <cellStyle name="40 % - Akzent3 3 2 2 2 2 3 2" xfId="23379" xr:uid="{00000000-0005-0000-0000-00007B040000}"/>
    <cellStyle name="40 % - Akzent3 3 2 2 2 2 3 3" xfId="36863" xr:uid="{00000000-0005-0000-0000-00007B040000}"/>
    <cellStyle name="40 % - Akzent3 3 2 2 2 2 3 4" xfId="50354" xr:uid="{00000000-0005-0000-0000-00007B040000}"/>
    <cellStyle name="40 % - Akzent3 3 2 2 2 2 4" xfId="13284" xr:uid="{00000000-0005-0000-0000-00007B040000}"/>
    <cellStyle name="40 % - Akzent3 3 2 2 2 2 4 2" xfId="26735" xr:uid="{00000000-0005-0000-0000-00007B040000}"/>
    <cellStyle name="40 % - Akzent3 3 2 2 2 2 4 3" xfId="40219" xr:uid="{00000000-0005-0000-0000-00007B040000}"/>
    <cellStyle name="40 % - Akzent3 3 2 2 2 2 4 4" xfId="53710" xr:uid="{00000000-0005-0000-0000-00007B040000}"/>
    <cellStyle name="40 % - Akzent3 3 2 2 2 2 5" xfId="16666" xr:uid="{00000000-0005-0000-0000-00007B040000}"/>
    <cellStyle name="40 % - Akzent3 3 2 2 2 2 6" xfId="30150" xr:uid="{00000000-0005-0000-0000-00007B040000}"/>
    <cellStyle name="40 % - Akzent3 3 2 2 2 2 7" xfId="43641" xr:uid="{00000000-0005-0000-0000-00007B040000}"/>
    <cellStyle name="40 % - Akzent3 3 2 2 2 3" xfId="5445" xr:uid="{00000000-0005-0000-0000-00007A040000}"/>
    <cellStyle name="40 % - Akzent3 3 2 2 2 3 2" xfId="18896" xr:uid="{00000000-0005-0000-0000-00007A040000}"/>
    <cellStyle name="40 % - Akzent3 3 2 2 2 3 3" xfId="32380" xr:uid="{00000000-0005-0000-0000-00007A040000}"/>
    <cellStyle name="40 % - Akzent3 3 2 2 2 3 4" xfId="45871" xr:uid="{00000000-0005-0000-0000-00007A040000}"/>
    <cellStyle name="40 % - Akzent3 3 2 2 2 4" xfId="8801" xr:uid="{00000000-0005-0000-0000-00007A040000}"/>
    <cellStyle name="40 % - Akzent3 3 2 2 2 4 2" xfId="22252" xr:uid="{00000000-0005-0000-0000-00007A040000}"/>
    <cellStyle name="40 % - Akzent3 3 2 2 2 4 3" xfId="35736" xr:uid="{00000000-0005-0000-0000-00007A040000}"/>
    <cellStyle name="40 % - Akzent3 3 2 2 2 4 4" xfId="49227" xr:uid="{00000000-0005-0000-0000-00007A040000}"/>
    <cellStyle name="40 % - Akzent3 3 2 2 2 5" xfId="12157" xr:uid="{00000000-0005-0000-0000-00007A040000}"/>
    <cellStyle name="40 % - Akzent3 3 2 2 2 5 2" xfId="25608" xr:uid="{00000000-0005-0000-0000-00007A040000}"/>
    <cellStyle name="40 % - Akzent3 3 2 2 2 5 3" xfId="39092" xr:uid="{00000000-0005-0000-0000-00007A040000}"/>
    <cellStyle name="40 % - Akzent3 3 2 2 2 5 4" xfId="52583" xr:uid="{00000000-0005-0000-0000-00007A040000}"/>
    <cellStyle name="40 % - Akzent3 3 2 2 2 6" xfId="15539" xr:uid="{00000000-0005-0000-0000-00007A040000}"/>
    <cellStyle name="40 % - Akzent3 3 2 2 2 7" xfId="29023" xr:uid="{00000000-0005-0000-0000-00007A040000}"/>
    <cellStyle name="40 % - Akzent3 3 2 2 2 8" xfId="42514" xr:uid="{00000000-0005-0000-0000-00007A040000}"/>
    <cellStyle name="40 % - Akzent3 3 2 2 3" xfId="2651" xr:uid="{00000000-0005-0000-0000-00007C040000}"/>
    <cellStyle name="40 % - Akzent3 3 2 2 3 2" xfId="6012" xr:uid="{00000000-0005-0000-0000-00007C040000}"/>
    <cellStyle name="40 % - Akzent3 3 2 2 3 2 2" xfId="19463" xr:uid="{00000000-0005-0000-0000-00007C040000}"/>
    <cellStyle name="40 % - Akzent3 3 2 2 3 2 3" xfId="32947" xr:uid="{00000000-0005-0000-0000-00007C040000}"/>
    <cellStyle name="40 % - Akzent3 3 2 2 3 2 4" xfId="46438" xr:uid="{00000000-0005-0000-0000-00007C040000}"/>
    <cellStyle name="40 % - Akzent3 3 2 2 3 3" xfId="9368" xr:uid="{00000000-0005-0000-0000-00007C040000}"/>
    <cellStyle name="40 % - Akzent3 3 2 2 3 3 2" xfId="22819" xr:uid="{00000000-0005-0000-0000-00007C040000}"/>
    <cellStyle name="40 % - Akzent3 3 2 2 3 3 3" xfId="36303" xr:uid="{00000000-0005-0000-0000-00007C040000}"/>
    <cellStyle name="40 % - Akzent3 3 2 2 3 3 4" xfId="49794" xr:uid="{00000000-0005-0000-0000-00007C040000}"/>
    <cellStyle name="40 % - Akzent3 3 2 2 3 4" xfId="12724" xr:uid="{00000000-0005-0000-0000-00007C040000}"/>
    <cellStyle name="40 % - Akzent3 3 2 2 3 4 2" xfId="26175" xr:uid="{00000000-0005-0000-0000-00007C040000}"/>
    <cellStyle name="40 % - Akzent3 3 2 2 3 4 3" xfId="39659" xr:uid="{00000000-0005-0000-0000-00007C040000}"/>
    <cellStyle name="40 % - Akzent3 3 2 2 3 4 4" xfId="53150" xr:uid="{00000000-0005-0000-0000-00007C040000}"/>
    <cellStyle name="40 % - Akzent3 3 2 2 3 5" xfId="16106" xr:uid="{00000000-0005-0000-0000-00007C040000}"/>
    <cellStyle name="40 % - Akzent3 3 2 2 3 6" xfId="29590" xr:uid="{00000000-0005-0000-0000-00007C040000}"/>
    <cellStyle name="40 % - Akzent3 3 2 2 3 7" xfId="43081" xr:uid="{00000000-0005-0000-0000-00007C040000}"/>
    <cellStyle name="40 % - Akzent3 3 2 2 4" xfId="3756" xr:uid="{00000000-0005-0000-0000-00007D040000}"/>
    <cellStyle name="40 % - Akzent3 3 2 2 4 2" xfId="7117" xr:uid="{00000000-0005-0000-0000-00007D040000}"/>
    <cellStyle name="40 % - Akzent3 3 2 2 4 2 2" xfId="20568" xr:uid="{00000000-0005-0000-0000-00007D040000}"/>
    <cellStyle name="40 % - Akzent3 3 2 2 4 2 3" xfId="34052" xr:uid="{00000000-0005-0000-0000-00007D040000}"/>
    <cellStyle name="40 % - Akzent3 3 2 2 4 2 4" xfId="47543" xr:uid="{00000000-0005-0000-0000-00007D040000}"/>
    <cellStyle name="40 % - Akzent3 3 2 2 4 3" xfId="10473" xr:uid="{00000000-0005-0000-0000-00007D040000}"/>
    <cellStyle name="40 % - Akzent3 3 2 2 4 3 2" xfId="23924" xr:uid="{00000000-0005-0000-0000-00007D040000}"/>
    <cellStyle name="40 % - Akzent3 3 2 2 4 3 3" xfId="37408" xr:uid="{00000000-0005-0000-0000-00007D040000}"/>
    <cellStyle name="40 % - Akzent3 3 2 2 4 3 4" xfId="50899" xr:uid="{00000000-0005-0000-0000-00007D040000}"/>
    <cellStyle name="40 % - Akzent3 3 2 2 4 4" xfId="13829" xr:uid="{00000000-0005-0000-0000-00007D040000}"/>
    <cellStyle name="40 % - Akzent3 3 2 2 4 4 2" xfId="27280" xr:uid="{00000000-0005-0000-0000-00007D040000}"/>
    <cellStyle name="40 % - Akzent3 3 2 2 4 4 3" xfId="40764" xr:uid="{00000000-0005-0000-0000-00007D040000}"/>
    <cellStyle name="40 % - Akzent3 3 2 2 4 4 4" xfId="54255" xr:uid="{00000000-0005-0000-0000-00007D040000}"/>
    <cellStyle name="40 % - Akzent3 3 2 2 4 5" xfId="17211" xr:uid="{00000000-0005-0000-0000-00007D040000}"/>
    <cellStyle name="40 % - Akzent3 3 2 2 4 6" xfId="30695" xr:uid="{00000000-0005-0000-0000-00007D040000}"/>
    <cellStyle name="40 % - Akzent3 3 2 2 4 7" xfId="44186" xr:uid="{00000000-0005-0000-0000-00007D040000}"/>
    <cellStyle name="40 % - Akzent3 3 2 2 5" xfId="4336" xr:uid="{00000000-0005-0000-0000-00007E040000}"/>
    <cellStyle name="40 % - Akzent3 3 2 2 5 2" xfId="7693" xr:uid="{00000000-0005-0000-0000-00007E040000}"/>
    <cellStyle name="40 % - Akzent3 3 2 2 5 2 2" xfId="21144" xr:uid="{00000000-0005-0000-0000-00007E040000}"/>
    <cellStyle name="40 % - Akzent3 3 2 2 5 2 3" xfId="34628" xr:uid="{00000000-0005-0000-0000-00007E040000}"/>
    <cellStyle name="40 % - Akzent3 3 2 2 5 2 4" xfId="48119" xr:uid="{00000000-0005-0000-0000-00007E040000}"/>
    <cellStyle name="40 % - Akzent3 3 2 2 5 3" xfId="11049" xr:uid="{00000000-0005-0000-0000-00007E040000}"/>
    <cellStyle name="40 % - Akzent3 3 2 2 5 3 2" xfId="24500" xr:uid="{00000000-0005-0000-0000-00007E040000}"/>
    <cellStyle name="40 % - Akzent3 3 2 2 5 3 3" xfId="37984" xr:uid="{00000000-0005-0000-0000-00007E040000}"/>
    <cellStyle name="40 % - Akzent3 3 2 2 5 3 4" xfId="51475" xr:uid="{00000000-0005-0000-0000-00007E040000}"/>
    <cellStyle name="40 % - Akzent3 3 2 2 5 4" xfId="14405" xr:uid="{00000000-0005-0000-0000-00007E040000}"/>
    <cellStyle name="40 % - Akzent3 3 2 2 5 4 2" xfId="27856" xr:uid="{00000000-0005-0000-0000-00007E040000}"/>
    <cellStyle name="40 % - Akzent3 3 2 2 5 4 3" xfId="41340" xr:uid="{00000000-0005-0000-0000-00007E040000}"/>
    <cellStyle name="40 % - Akzent3 3 2 2 5 4 4" xfId="54831" xr:uid="{00000000-0005-0000-0000-00007E040000}"/>
    <cellStyle name="40 % - Akzent3 3 2 2 5 5" xfId="17787" xr:uid="{00000000-0005-0000-0000-00007E040000}"/>
    <cellStyle name="40 % - Akzent3 3 2 2 5 6" xfId="31271" xr:uid="{00000000-0005-0000-0000-00007E040000}"/>
    <cellStyle name="40 % - Akzent3 3 2 2 5 7" xfId="44762" xr:uid="{00000000-0005-0000-0000-00007E040000}"/>
    <cellStyle name="40 % - Akzent3 3 2 2 6" xfId="4886" xr:uid="{00000000-0005-0000-0000-000079040000}"/>
    <cellStyle name="40 % - Akzent3 3 2 2 6 2" xfId="18337" xr:uid="{00000000-0005-0000-0000-000079040000}"/>
    <cellStyle name="40 % - Akzent3 3 2 2 6 3" xfId="31821" xr:uid="{00000000-0005-0000-0000-000079040000}"/>
    <cellStyle name="40 % - Akzent3 3 2 2 6 4" xfId="45312" xr:uid="{00000000-0005-0000-0000-000079040000}"/>
    <cellStyle name="40 % - Akzent3 3 2 2 7" xfId="8242" xr:uid="{00000000-0005-0000-0000-000079040000}"/>
    <cellStyle name="40 % - Akzent3 3 2 2 7 2" xfId="21693" xr:uid="{00000000-0005-0000-0000-000079040000}"/>
    <cellStyle name="40 % - Akzent3 3 2 2 7 3" xfId="35177" xr:uid="{00000000-0005-0000-0000-000079040000}"/>
    <cellStyle name="40 % - Akzent3 3 2 2 7 4" xfId="48668" xr:uid="{00000000-0005-0000-0000-000079040000}"/>
    <cellStyle name="40 % - Akzent3 3 2 2 8" xfId="11598" xr:uid="{00000000-0005-0000-0000-000079040000}"/>
    <cellStyle name="40 % - Akzent3 3 2 2 8 2" xfId="25049" xr:uid="{00000000-0005-0000-0000-000079040000}"/>
    <cellStyle name="40 % - Akzent3 3 2 2 8 3" xfId="38533" xr:uid="{00000000-0005-0000-0000-000079040000}"/>
    <cellStyle name="40 % - Akzent3 3 2 2 8 4" xfId="52024" xr:uid="{00000000-0005-0000-0000-000079040000}"/>
    <cellStyle name="40 % - Akzent3 3 2 2 9" xfId="14979" xr:uid="{00000000-0005-0000-0000-000079040000}"/>
    <cellStyle name="40 % - Akzent3 3 2 3" xfId="1821" xr:uid="{00000000-0005-0000-0000-00007F040000}"/>
    <cellStyle name="40 % - Akzent3 3 2 3 2" xfId="2961" xr:uid="{00000000-0005-0000-0000-000080040000}"/>
    <cellStyle name="40 % - Akzent3 3 2 3 2 2" xfId="6322" xr:uid="{00000000-0005-0000-0000-000080040000}"/>
    <cellStyle name="40 % - Akzent3 3 2 3 2 2 2" xfId="19773" xr:uid="{00000000-0005-0000-0000-000080040000}"/>
    <cellStyle name="40 % - Akzent3 3 2 3 2 2 3" xfId="33257" xr:uid="{00000000-0005-0000-0000-000080040000}"/>
    <cellStyle name="40 % - Akzent3 3 2 3 2 2 4" xfId="46748" xr:uid="{00000000-0005-0000-0000-000080040000}"/>
    <cellStyle name="40 % - Akzent3 3 2 3 2 3" xfId="9678" xr:uid="{00000000-0005-0000-0000-000080040000}"/>
    <cellStyle name="40 % - Akzent3 3 2 3 2 3 2" xfId="23129" xr:uid="{00000000-0005-0000-0000-000080040000}"/>
    <cellStyle name="40 % - Akzent3 3 2 3 2 3 3" xfId="36613" xr:uid="{00000000-0005-0000-0000-000080040000}"/>
    <cellStyle name="40 % - Akzent3 3 2 3 2 3 4" xfId="50104" xr:uid="{00000000-0005-0000-0000-000080040000}"/>
    <cellStyle name="40 % - Akzent3 3 2 3 2 4" xfId="13034" xr:uid="{00000000-0005-0000-0000-000080040000}"/>
    <cellStyle name="40 % - Akzent3 3 2 3 2 4 2" xfId="26485" xr:uid="{00000000-0005-0000-0000-000080040000}"/>
    <cellStyle name="40 % - Akzent3 3 2 3 2 4 3" xfId="39969" xr:uid="{00000000-0005-0000-0000-000080040000}"/>
    <cellStyle name="40 % - Akzent3 3 2 3 2 4 4" xfId="53460" xr:uid="{00000000-0005-0000-0000-000080040000}"/>
    <cellStyle name="40 % - Akzent3 3 2 3 2 5" xfId="16416" xr:uid="{00000000-0005-0000-0000-000080040000}"/>
    <cellStyle name="40 % - Akzent3 3 2 3 2 6" xfId="29900" xr:uid="{00000000-0005-0000-0000-000080040000}"/>
    <cellStyle name="40 % - Akzent3 3 2 3 2 7" xfId="43391" xr:uid="{00000000-0005-0000-0000-000080040000}"/>
    <cellStyle name="40 % - Akzent3 3 2 3 3" xfId="5195" xr:uid="{00000000-0005-0000-0000-00007F040000}"/>
    <cellStyle name="40 % - Akzent3 3 2 3 3 2" xfId="18646" xr:uid="{00000000-0005-0000-0000-00007F040000}"/>
    <cellStyle name="40 % - Akzent3 3 2 3 3 3" xfId="32130" xr:uid="{00000000-0005-0000-0000-00007F040000}"/>
    <cellStyle name="40 % - Akzent3 3 2 3 3 4" xfId="45621" xr:uid="{00000000-0005-0000-0000-00007F040000}"/>
    <cellStyle name="40 % - Akzent3 3 2 3 4" xfId="8551" xr:uid="{00000000-0005-0000-0000-00007F040000}"/>
    <cellStyle name="40 % - Akzent3 3 2 3 4 2" xfId="22002" xr:uid="{00000000-0005-0000-0000-00007F040000}"/>
    <cellStyle name="40 % - Akzent3 3 2 3 4 3" xfId="35486" xr:uid="{00000000-0005-0000-0000-00007F040000}"/>
    <cellStyle name="40 % - Akzent3 3 2 3 4 4" xfId="48977" xr:uid="{00000000-0005-0000-0000-00007F040000}"/>
    <cellStyle name="40 % - Akzent3 3 2 3 5" xfId="11907" xr:uid="{00000000-0005-0000-0000-00007F040000}"/>
    <cellStyle name="40 % - Akzent3 3 2 3 5 2" xfId="25358" xr:uid="{00000000-0005-0000-0000-00007F040000}"/>
    <cellStyle name="40 % - Akzent3 3 2 3 5 3" xfId="38842" xr:uid="{00000000-0005-0000-0000-00007F040000}"/>
    <cellStyle name="40 % - Akzent3 3 2 3 5 4" xfId="52333" xr:uid="{00000000-0005-0000-0000-00007F040000}"/>
    <cellStyle name="40 % - Akzent3 3 2 3 6" xfId="15289" xr:uid="{00000000-0005-0000-0000-00007F040000}"/>
    <cellStyle name="40 % - Akzent3 3 2 3 7" xfId="28773" xr:uid="{00000000-0005-0000-0000-00007F040000}"/>
    <cellStyle name="40 % - Akzent3 3 2 3 8" xfId="42264" xr:uid="{00000000-0005-0000-0000-00007F040000}"/>
    <cellStyle name="40 % - Akzent3 3 2 4" xfId="2400" xr:uid="{00000000-0005-0000-0000-000081040000}"/>
    <cellStyle name="40 % - Akzent3 3 2 4 2" xfId="5762" xr:uid="{00000000-0005-0000-0000-000081040000}"/>
    <cellStyle name="40 % - Akzent3 3 2 4 2 2" xfId="19213" xr:uid="{00000000-0005-0000-0000-000081040000}"/>
    <cellStyle name="40 % - Akzent3 3 2 4 2 3" xfId="32697" xr:uid="{00000000-0005-0000-0000-000081040000}"/>
    <cellStyle name="40 % - Akzent3 3 2 4 2 4" xfId="46188" xr:uid="{00000000-0005-0000-0000-000081040000}"/>
    <cellStyle name="40 % - Akzent3 3 2 4 3" xfId="9118" xr:uid="{00000000-0005-0000-0000-000081040000}"/>
    <cellStyle name="40 % - Akzent3 3 2 4 3 2" xfId="22569" xr:uid="{00000000-0005-0000-0000-000081040000}"/>
    <cellStyle name="40 % - Akzent3 3 2 4 3 3" xfId="36053" xr:uid="{00000000-0005-0000-0000-000081040000}"/>
    <cellStyle name="40 % - Akzent3 3 2 4 3 4" xfId="49544" xr:uid="{00000000-0005-0000-0000-000081040000}"/>
    <cellStyle name="40 % - Akzent3 3 2 4 4" xfId="12474" xr:uid="{00000000-0005-0000-0000-000081040000}"/>
    <cellStyle name="40 % - Akzent3 3 2 4 4 2" xfId="25925" xr:uid="{00000000-0005-0000-0000-000081040000}"/>
    <cellStyle name="40 % - Akzent3 3 2 4 4 3" xfId="39409" xr:uid="{00000000-0005-0000-0000-000081040000}"/>
    <cellStyle name="40 % - Akzent3 3 2 4 4 4" xfId="52900" xr:uid="{00000000-0005-0000-0000-000081040000}"/>
    <cellStyle name="40 % - Akzent3 3 2 4 5" xfId="15856" xr:uid="{00000000-0005-0000-0000-000081040000}"/>
    <cellStyle name="40 % - Akzent3 3 2 4 6" xfId="29340" xr:uid="{00000000-0005-0000-0000-000081040000}"/>
    <cellStyle name="40 % - Akzent3 3 2 4 7" xfId="42831" xr:uid="{00000000-0005-0000-0000-000081040000}"/>
    <cellStyle name="40 % - Akzent3 3 2 5" xfId="3506" xr:uid="{00000000-0005-0000-0000-000082040000}"/>
    <cellStyle name="40 % - Akzent3 3 2 5 2" xfId="6867" xr:uid="{00000000-0005-0000-0000-000082040000}"/>
    <cellStyle name="40 % - Akzent3 3 2 5 2 2" xfId="20318" xr:uid="{00000000-0005-0000-0000-000082040000}"/>
    <cellStyle name="40 % - Akzent3 3 2 5 2 3" xfId="33802" xr:uid="{00000000-0005-0000-0000-000082040000}"/>
    <cellStyle name="40 % - Akzent3 3 2 5 2 4" xfId="47293" xr:uid="{00000000-0005-0000-0000-000082040000}"/>
    <cellStyle name="40 % - Akzent3 3 2 5 3" xfId="10223" xr:uid="{00000000-0005-0000-0000-000082040000}"/>
    <cellStyle name="40 % - Akzent3 3 2 5 3 2" xfId="23674" xr:uid="{00000000-0005-0000-0000-000082040000}"/>
    <cellStyle name="40 % - Akzent3 3 2 5 3 3" xfId="37158" xr:uid="{00000000-0005-0000-0000-000082040000}"/>
    <cellStyle name="40 % - Akzent3 3 2 5 3 4" xfId="50649" xr:uid="{00000000-0005-0000-0000-000082040000}"/>
    <cellStyle name="40 % - Akzent3 3 2 5 4" xfId="13579" xr:uid="{00000000-0005-0000-0000-000082040000}"/>
    <cellStyle name="40 % - Akzent3 3 2 5 4 2" xfId="27030" xr:uid="{00000000-0005-0000-0000-000082040000}"/>
    <cellStyle name="40 % - Akzent3 3 2 5 4 3" xfId="40514" xr:uid="{00000000-0005-0000-0000-000082040000}"/>
    <cellStyle name="40 % - Akzent3 3 2 5 4 4" xfId="54005" xr:uid="{00000000-0005-0000-0000-000082040000}"/>
    <cellStyle name="40 % - Akzent3 3 2 5 5" xfId="16961" xr:uid="{00000000-0005-0000-0000-000082040000}"/>
    <cellStyle name="40 % - Akzent3 3 2 5 6" xfId="30445" xr:uid="{00000000-0005-0000-0000-000082040000}"/>
    <cellStyle name="40 % - Akzent3 3 2 5 7" xfId="43936" xr:uid="{00000000-0005-0000-0000-000082040000}"/>
    <cellStyle name="40 % - Akzent3 3 2 6" xfId="4086" xr:uid="{00000000-0005-0000-0000-000083040000}"/>
    <cellStyle name="40 % - Akzent3 3 2 6 2" xfId="7443" xr:uid="{00000000-0005-0000-0000-000083040000}"/>
    <cellStyle name="40 % - Akzent3 3 2 6 2 2" xfId="20894" xr:uid="{00000000-0005-0000-0000-000083040000}"/>
    <cellStyle name="40 % - Akzent3 3 2 6 2 3" xfId="34378" xr:uid="{00000000-0005-0000-0000-000083040000}"/>
    <cellStyle name="40 % - Akzent3 3 2 6 2 4" xfId="47869" xr:uid="{00000000-0005-0000-0000-000083040000}"/>
    <cellStyle name="40 % - Akzent3 3 2 6 3" xfId="10799" xr:uid="{00000000-0005-0000-0000-000083040000}"/>
    <cellStyle name="40 % - Akzent3 3 2 6 3 2" xfId="24250" xr:uid="{00000000-0005-0000-0000-000083040000}"/>
    <cellStyle name="40 % - Akzent3 3 2 6 3 3" xfId="37734" xr:uid="{00000000-0005-0000-0000-000083040000}"/>
    <cellStyle name="40 % - Akzent3 3 2 6 3 4" xfId="51225" xr:uid="{00000000-0005-0000-0000-000083040000}"/>
    <cellStyle name="40 % - Akzent3 3 2 6 4" xfId="14155" xr:uid="{00000000-0005-0000-0000-000083040000}"/>
    <cellStyle name="40 % - Akzent3 3 2 6 4 2" xfId="27606" xr:uid="{00000000-0005-0000-0000-000083040000}"/>
    <cellStyle name="40 % - Akzent3 3 2 6 4 3" xfId="41090" xr:uid="{00000000-0005-0000-0000-000083040000}"/>
    <cellStyle name="40 % - Akzent3 3 2 6 4 4" xfId="54581" xr:uid="{00000000-0005-0000-0000-000083040000}"/>
    <cellStyle name="40 % - Akzent3 3 2 6 5" xfId="17537" xr:uid="{00000000-0005-0000-0000-000083040000}"/>
    <cellStyle name="40 % - Akzent3 3 2 6 6" xfId="31021" xr:uid="{00000000-0005-0000-0000-000083040000}"/>
    <cellStyle name="40 % - Akzent3 3 2 6 7" xfId="44512" xr:uid="{00000000-0005-0000-0000-000083040000}"/>
    <cellStyle name="40 % - Akzent3 3 2 7" xfId="4636" xr:uid="{00000000-0005-0000-0000-000078040000}"/>
    <cellStyle name="40 % - Akzent3 3 2 7 2" xfId="18087" xr:uid="{00000000-0005-0000-0000-000078040000}"/>
    <cellStyle name="40 % - Akzent3 3 2 7 3" xfId="31571" xr:uid="{00000000-0005-0000-0000-000078040000}"/>
    <cellStyle name="40 % - Akzent3 3 2 7 4" xfId="45062" xr:uid="{00000000-0005-0000-0000-000078040000}"/>
    <cellStyle name="40 % - Akzent3 3 2 8" xfId="7992" xr:uid="{00000000-0005-0000-0000-000078040000}"/>
    <cellStyle name="40 % - Akzent3 3 2 8 2" xfId="21443" xr:uid="{00000000-0005-0000-0000-000078040000}"/>
    <cellStyle name="40 % - Akzent3 3 2 8 3" xfId="34927" xr:uid="{00000000-0005-0000-0000-000078040000}"/>
    <cellStyle name="40 % - Akzent3 3 2 8 4" xfId="48418" xr:uid="{00000000-0005-0000-0000-000078040000}"/>
    <cellStyle name="40 % - Akzent3 3 2 9" xfId="11348" xr:uid="{00000000-0005-0000-0000-000078040000}"/>
    <cellStyle name="40 % - Akzent3 3 2 9 2" xfId="24799" xr:uid="{00000000-0005-0000-0000-000078040000}"/>
    <cellStyle name="40 % - Akzent3 3 2 9 3" xfId="38283" xr:uid="{00000000-0005-0000-0000-000078040000}"/>
    <cellStyle name="40 % - Akzent3 3 2 9 4" xfId="51774" xr:uid="{00000000-0005-0000-0000-000078040000}"/>
    <cellStyle name="40 % - Akzent3 3 3" xfId="1396" xr:uid="{00000000-0005-0000-0000-000084040000}"/>
    <cellStyle name="40 % - Akzent3 3 3 10" xfId="28361" xr:uid="{00000000-0005-0000-0000-000084040000}"/>
    <cellStyle name="40 % - Akzent3 3 3 11" xfId="41852" xr:uid="{00000000-0005-0000-0000-000084040000}"/>
    <cellStyle name="40 % - Akzent3 3 3 2" xfId="1970" xr:uid="{00000000-0005-0000-0000-000085040000}"/>
    <cellStyle name="40 % - Akzent3 3 3 2 2" xfId="3110" xr:uid="{00000000-0005-0000-0000-000086040000}"/>
    <cellStyle name="40 % - Akzent3 3 3 2 2 2" xfId="6471" xr:uid="{00000000-0005-0000-0000-000086040000}"/>
    <cellStyle name="40 % - Akzent3 3 3 2 2 2 2" xfId="19922" xr:uid="{00000000-0005-0000-0000-000086040000}"/>
    <cellStyle name="40 % - Akzent3 3 3 2 2 2 3" xfId="33406" xr:uid="{00000000-0005-0000-0000-000086040000}"/>
    <cellStyle name="40 % - Akzent3 3 3 2 2 2 4" xfId="46897" xr:uid="{00000000-0005-0000-0000-000086040000}"/>
    <cellStyle name="40 % - Akzent3 3 3 2 2 3" xfId="9827" xr:uid="{00000000-0005-0000-0000-000086040000}"/>
    <cellStyle name="40 % - Akzent3 3 3 2 2 3 2" xfId="23278" xr:uid="{00000000-0005-0000-0000-000086040000}"/>
    <cellStyle name="40 % - Akzent3 3 3 2 2 3 3" xfId="36762" xr:uid="{00000000-0005-0000-0000-000086040000}"/>
    <cellStyle name="40 % - Akzent3 3 3 2 2 3 4" xfId="50253" xr:uid="{00000000-0005-0000-0000-000086040000}"/>
    <cellStyle name="40 % - Akzent3 3 3 2 2 4" xfId="13183" xr:uid="{00000000-0005-0000-0000-000086040000}"/>
    <cellStyle name="40 % - Akzent3 3 3 2 2 4 2" xfId="26634" xr:uid="{00000000-0005-0000-0000-000086040000}"/>
    <cellStyle name="40 % - Akzent3 3 3 2 2 4 3" xfId="40118" xr:uid="{00000000-0005-0000-0000-000086040000}"/>
    <cellStyle name="40 % - Akzent3 3 3 2 2 4 4" xfId="53609" xr:uid="{00000000-0005-0000-0000-000086040000}"/>
    <cellStyle name="40 % - Akzent3 3 3 2 2 5" xfId="16565" xr:uid="{00000000-0005-0000-0000-000086040000}"/>
    <cellStyle name="40 % - Akzent3 3 3 2 2 6" xfId="30049" xr:uid="{00000000-0005-0000-0000-000086040000}"/>
    <cellStyle name="40 % - Akzent3 3 3 2 2 7" xfId="43540" xr:uid="{00000000-0005-0000-0000-000086040000}"/>
    <cellStyle name="40 % - Akzent3 3 3 2 3" xfId="5344" xr:uid="{00000000-0005-0000-0000-000085040000}"/>
    <cellStyle name="40 % - Akzent3 3 3 2 3 2" xfId="18795" xr:uid="{00000000-0005-0000-0000-000085040000}"/>
    <cellStyle name="40 % - Akzent3 3 3 2 3 3" xfId="32279" xr:uid="{00000000-0005-0000-0000-000085040000}"/>
    <cellStyle name="40 % - Akzent3 3 3 2 3 4" xfId="45770" xr:uid="{00000000-0005-0000-0000-000085040000}"/>
    <cellStyle name="40 % - Akzent3 3 3 2 4" xfId="8700" xr:uid="{00000000-0005-0000-0000-000085040000}"/>
    <cellStyle name="40 % - Akzent3 3 3 2 4 2" xfId="22151" xr:uid="{00000000-0005-0000-0000-000085040000}"/>
    <cellStyle name="40 % - Akzent3 3 3 2 4 3" xfId="35635" xr:uid="{00000000-0005-0000-0000-000085040000}"/>
    <cellStyle name="40 % - Akzent3 3 3 2 4 4" xfId="49126" xr:uid="{00000000-0005-0000-0000-000085040000}"/>
    <cellStyle name="40 % - Akzent3 3 3 2 5" xfId="12056" xr:uid="{00000000-0005-0000-0000-000085040000}"/>
    <cellStyle name="40 % - Akzent3 3 3 2 5 2" xfId="25507" xr:uid="{00000000-0005-0000-0000-000085040000}"/>
    <cellStyle name="40 % - Akzent3 3 3 2 5 3" xfId="38991" xr:uid="{00000000-0005-0000-0000-000085040000}"/>
    <cellStyle name="40 % - Akzent3 3 3 2 5 4" xfId="52482" xr:uid="{00000000-0005-0000-0000-000085040000}"/>
    <cellStyle name="40 % - Akzent3 3 3 2 6" xfId="15438" xr:uid="{00000000-0005-0000-0000-000085040000}"/>
    <cellStyle name="40 % - Akzent3 3 3 2 7" xfId="28922" xr:uid="{00000000-0005-0000-0000-000085040000}"/>
    <cellStyle name="40 % - Akzent3 3 3 2 8" xfId="42413" xr:uid="{00000000-0005-0000-0000-000085040000}"/>
    <cellStyle name="40 % - Akzent3 3 3 3" xfId="2550" xr:uid="{00000000-0005-0000-0000-000087040000}"/>
    <cellStyle name="40 % - Akzent3 3 3 3 2" xfId="5911" xr:uid="{00000000-0005-0000-0000-000087040000}"/>
    <cellStyle name="40 % - Akzent3 3 3 3 2 2" xfId="19362" xr:uid="{00000000-0005-0000-0000-000087040000}"/>
    <cellStyle name="40 % - Akzent3 3 3 3 2 3" xfId="32846" xr:uid="{00000000-0005-0000-0000-000087040000}"/>
    <cellStyle name="40 % - Akzent3 3 3 3 2 4" xfId="46337" xr:uid="{00000000-0005-0000-0000-000087040000}"/>
    <cellStyle name="40 % - Akzent3 3 3 3 3" xfId="9267" xr:uid="{00000000-0005-0000-0000-000087040000}"/>
    <cellStyle name="40 % - Akzent3 3 3 3 3 2" xfId="22718" xr:uid="{00000000-0005-0000-0000-000087040000}"/>
    <cellStyle name="40 % - Akzent3 3 3 3 3 3" xfId="36202" xr:uid="{00000000-0005-0000-0000-000087040000}"/>
    <cellStyle name="40 % - Akzent3 3 3 3 3 4" xfId="49693" xr:uid="{00000000-0005-0000-0000-000087040000}"/>
    <cellStyle name="40 % - Akzent3 3 3 3 4" xfId="12623" xr:uid="{00000000-0005-0000-0000-000087040000}"/>
    <cellStyle name="40 % - Akzent3 3 3 3 4 2" xfId="26074" xr:uid="{00000000-0005-0000-0000-000087040000}"/>
    <cellStyle name="40 % - Akzent3 3 3 3 4 3" xfId="39558" xr:uid="{00000000-0005-0000-0000-000087040000}"/>
    <cellStyle name="40 % - Akzent3 3 3 3 4 4" xfId="53049" xr:uid="{00000000-0005-0000-0000-000087040000}"/>
    <cellStyle name="40 % - Akzent3 3 3 3 5" xfId="16005" xr:uid="{00000000-0005-0000-0000-000087040000}"/>
    <cellStyle name="40 % - Akzent3 3 3 3 6" xfId="29489" xr:uid="{00000000-0005-0000-0000-000087040000}"/>
    <cellStyle name="40 % - Akzent3 3 3 3 7" xfId="42980" xr:uid="{00000000-0005-0000-0000-000087040000}"/>
    <cellStyle name="40 % - Akzent3 3 3 4" xfId="3655" xr:uid="{00000000-0005-0000-0000-000088040000}"/>
    <cellStyle name="40 % - Akzent3 3 3 4 2" xfId="7016" xr:uid="{00000000-0005-0000-0000-000088040000}"/>
    <cellStyle name="40 % - Akzent3 3 3 4 2 2" xfId="20467" xr:uid="{00000000-0005-0000-0000-000088040000}"/>
    <cellStyle name="40 % - Akzent3 3 3 4 2 3" xfId="33951" xr:uid="{00000000-0005-0000-0000-000088040000}"/>
    <cellStyle name="40 % - Akzent3 3 3 4 2 4" xfId="47442" xr:uid="{00000000-0005-0000-0000-000088040000}"/>
    <cellStyle name="40 % - Akzent3 3 3 4 3" xfId="10372" xr:uid="{00000000-0005-0000-0000-000088040000}"/>
    <cellStyle name="40 % - Akzent3 3 3 4 3 2" xfId="23823" xr:uid="{00000000-0005-0000-0000-000088040000}"/>
    <cellStyle name="40 % - Akzent3 3 3 4 3 3" xfId="37307" xr:uid="{00000000-0005-0000-0000-000088040000}"/>
    <cellStyle name="40 % - Akzent3 3 3 4 3 4" xfId="50798" xr:uid="{00000000-0005-0000-0000-000088040000}"/>
    <cellStyle name="40 % - Akzent3 3 3 4 4" xfId="13728" xr:uid="{00000000-0005-0000-0000-000088040000}"/>
    <cellStyle name="40 % - Akzent3 3 3 4 4 2" xfId="27179" xr:uid="{00000000-0005-0000-0000-000088040000}"/>
    <cellStyle name="40 % - Akzent3 3 3 4 4 3" xfId="40663" xr:uid="{00000000-0005-0000-0000-000088040000}"/>
    <cellStyle name="40 % - Akzent3 3 3 4 4 4" xfId="54154" xr:uid="{00000000-0005-0000-0000-000088040000}"/>
    <cellStyle name="40 % - Akzent3 3 3 4 5" xfId="17110" xr:uid="{00000000-0005-0000-0000-000088040000}"/>
    <cellStyle name="40 % - Akzent3 3 3 4 6" xfId="30594" xr:uid="{00000000-0005-0000-0000-000088040000}"/>
    <cellStyle name="40 % - Akzent3 3 3 4 7" xfId="44085" xr:uid="{00000000-0005-0000-0000-000088040000}"/>
    <cellStyle name="40 % - Akzent3 3 3 5" xfId="4235" xr:uid="{00000000-0005-0000-0000-000089040000}"/>
    <cellStyle name="40 % - Akzent3 3 3 5 2" xfId="7592" xr:uid="{00000000-0005-0000-0000-000089040000}"/>
    <cellStyle name="40 % - Akzent3 3 3 5 2 2" xfId="21043" xr:uid="{00000000-0005-0000-0000-000089040000}"/>
    <cellStyle name="40 % - Akzent3 3 3 5 2 3" xfId="34527" xr:uid="{00000000-0005-0000-0000-000089040000}"/>
    <cellStyle name="40 % - Akzent3 3 3 5 2 4" xfId="48018" xr:uid="{00000000-0005-0000-0000-000089040000}"/>
    <cellStyle name="40 % - Akzent3 3 3 5 3" xfId="10948" xr:uid="{00000000-0005-0000-0000-000089040000}"/>
    <cellStyle name="40 % - Akzent3 3 3 5 3 2" xfId="24399" xr:uid="{00000000-0005-0000-0000-000089040000}"/>
    <cellStyle name="40 % - Akzent3 3 3 5 3 3" xfId="37883" xr:uid="{00000000-0005-0000-0000-000089040000}"/>
    <cellStyle name="40 % - Akzent3 3 3 5 3 4" xfId="51374" xr:uid="{00000000-0005-0000-0000-000089040000}"/>
    <cellStyle name="40 % - Akzent3 3 3 5 4" xfId="14304" xr:uid="{00000000-0005-0000-0000-000089040000}"/>
    <cellStyle name="40 % - Akzent3 3 3 5 4 2" xfId="27755" xr:uid="{00000000-0005-0000-0000-000089040000}"/>
    <cellStyle name="40 % - Akzent3 3 3 5 4 3" xfId="41239" xr:uid="{00000000-0005-0000-0000-000089040000}"/>
    <cellStyle name="40 % - Akzent3 3 3 5 4 4" xfId="54730" xr:uid="{00000000-0005-0000-0000-000089040000}"/>
    <cellStyle name="40 % - Akzent3 3 3 5 5" xfId="17686" xr:uid="{00000000-0005-0000-0000-000089040000}"/>
    <cellStyle name="40 % - Akzent3 3 3 5 6" xfId="31170" xr:uid="{00000000-0005-0000-0000-000089040000}"/>
    <cellStyle name="40 % - Akzent3 3 3 5 7" xfId="44661" xr:uid="{00000000-0005-0000-0000-000089040000}"/>
    <cellStyle name="40 % - Akzent3 3 3 6" xfId="4785" xr:uid="{00000000-0005-0000-0000-000084040000}"/>
    <cellStyle name="40 % - Akzent3 3 3 6 2" xfId="18236" xr:uid="{00000000-0005-0000-0000-000084040000}"/>
    <cellStyle name="40 % - Akzent3 3 3 6 3" xfId="31720" xr:uid="{00000000-0005-0000-0000-000084040000}"/>
    <cellStyle name="40 % - Akzent3 3 3 6 4" xfId="45211" xr:uid="{00000000-0005-0000-0000-000084040000}"/>
    <cellStyle name="40 % - Akzent3 3 3 7" xfId="8141" xr:uid="{00000000-0005-0000-0000-000084040000}"/>
    <cellStyle name="40 % - Akzent3 3 3 7 2" xfId="21592" xr:uid="{00000000-0005-0000-0000-000084040000}"/>
    <cellStyle name="40 % - Akzent3 3 3 7 3" xfId="35076" xr:uid="{00000000-0005-0000-0000-000084040000}"/>
    <cellStyle name="40 % - Akzent3 3 3 7 4" xfId="48567" xr:uid="{00000000-0005-0000-0000-000084040000}"/>
    <cellStyle name="40 % - Akzent3 3 3 8" xfId="11497" xr:uid="{00000000-0005-0000-0000-000084040000}"/>
    <cellStyle name="40 % - Akzent3 3 3 8 2" xfId="24948" xr:uid="{00000000-0005-0000-0000-000084040000}"/>
    <cellStyle name="40 % - Akzent3 3 3 8 3" xfId="38432" xr:uid="{00000000-0005-0000-0000-000084040000}"/>
    <cellStyle name="40 % - Akzent3 3 3 8 4" xfId="51923" xr:uid="{00000000-0005-0000-0000-000084040000}"/>
    <cellStyle name="40 % - Akzent3 3 3 9" xfId="14878" xr:uid="{00000000-0005-0000-0000-000084040000}"/>
    <cellStyle name="40 % - Akzent3 3 4" xfId="1721" xr:uid="{00000000-0005-0000-0000-00008A040000}"/>
    <cellStyle name="40 % - Akzent3 3 4 2" xfId="2860" xr:uid="{00000000-0005-0000-0000-00008B040000}"/>
    <cellStyle name="40 % - Akzent3 3 4 2 2" xfId="6221" xr:uid="{00000000-0005-0000-0000-00008B040000}"/>
    <cellStyle name="40 % - Akzent3 3 4 2 2 2" xfId="19672" xr:uid="{00000000-0005-0000-0000-00008B040000}"/>
    <cellStyle name="40 % - Akzent3 3 4 2 2 3" xfId="33156" xr:uid="{00000000-0005-0000-0000-00008B040000}"/>
    <cellStyle name="40 % - Akzent3 3 4 2 2 4" xfId="46647" xr:uid="{00000000-0005-0000-0000-00008B040000}"/>
    <cellStyle name="40 % - Akzent3 3 4 2 3" xfId="9577" xr:uid="{00000000-0005-0000-0000-00008B040000}"/>
    <cellStyle name="40 % - Akzent3 3 4 2 3 2" xfId="23028" xr:uid="{00000000-0005-0000-0000-00008B040000}"/>
    <cellStyle name="40 % - Akzent3 3 4 2 3 3" xfId="36512" xr:uid="{00000000-0005-0000-0000-00008B040000}"/>
    <cellStyle name="40 % - Akzent3 3 4 2 3 4" xfId="50003" xr:uid="{00000000-0005-0000-0000-00008B040000}"/>
    <cellStyle name="40 % - Akzent3 3 4 2 4" xfId="12933" xr:uid="{00000000-0005-0000-0000-00008B040000}"/>
    <cellStyle name="40 % - Akzent3 3 4 2 4 2" xfId="26384" xr:uid="{00000000-0005-0000-0000-00008B040000}"/>
    <cellStyle name="40 % - Akzent3 3 4 2 4 3" xfId="39868" xr:uid="{00000000-0005-0000-0000-00008B040000}"/>
    <cellStyle name="40 % - Akzent3 3 4 2 4 4" xfId="53359" xr:uid="{00000000-0005-0000-0000-00008B040000}"/>
    <cellStyle name="40 % - Akzent3 3 4 2 5" xfId="16315" xr:uid="{00000000-0005-0000-0000-00008B040000}"/>
    <cellStyle name="40 % - Akzent3 3 4 2 6" xfId="29799" xr:uid="{00000000-0005-0000-0000-00008B040000}"/>
    <cellStyle name="40 % - Akzent3 3 4 2 7" xfId="43290" xr:uid="{00000000-0005-0000-0000-00008B040000}"/>
    <cellStyle name="40 % - Akzent3 3 4 3" xfId="5094" xr:uid="{00000000-0005-0000-0000-00008A040000}"/>
    <cellStyle name="40 % - Akzent3 3 4 3 2" xfId="18545" xr:uid="{00000000-0005-0000-0000-00008A040000}"/>
    <cellStyle name="40 % - Akzent3 3 4 3 3" xfId="32029" xr:uid="{00000000-0005-0000-0000-00008A040000}"/>
    <cellStyle name="40 % - Akzent3 3 4 3 4" xfId="45520" xr:uid="{00000000-0005-0000-0000-00008A040000}"/>
    <cellStyle name="40 % - Akzent3 3 4 4" xfId="8450" xr:uid="{00000000-0005-0000-0000-00008A040000}"/>
    <cellStyle name="40 % - Akzent3 3 4 4 2" xfId="21901" xr:uid="{00000000-0005-0000-0000-00008A040000}"/>
    <cellStyle name="40 % - Akzent3 3 4 4 3" xfId="35385" xr:uid="{00000000-0005-0000-0000-00008A040000}"/>
    <cellStyle name="40 % - Akzent3 3 4 4 4" xfId="48876" xr:uid="{00000000-0005-0000-0000-00008A040000}"/>
    <cellStyle name="40 % - Akzent3 3 4 5" xfId="11806" xr:uid="{00000000-0005-0000-0000-00008A040000}"/>
    <cellStyle name="40 % - Akzent3 3 4 5 2" xfId="25257" xr:uid="{00000000-0005-0000-0000-00008A040000}"/>
    <cellStyle name="40 % - Akzent3 3 4 5 3" xfId="38741" xr:uid="{00000000-0005-0000-0000-00008A040000}"/>
    <cellStyle name="40 % - Akzent3 3 4 5 4" xfId="52232" xr:uid="{00000000-0005-0000-0000-00008A040000}"/>
    <cellStyle name="40 % - Akzent3 3 4 6" xfId="15188" xr:uid="{00000000-0005-0000-0000-00008A040000}"/>
    <cellStyle name="40 % - Akzent3 3 4 7" xfId="28672" xr:uid="{00000000-0005-0000-0000-00008A040000}"/>
    <cellStyle name="40 % - Akzent3 3 4 8" xfId="42163" xr:uid="{00000000-0005-0000-0000-00008A040000}"/>
    <cellStyle name="40 % - Akzent3 3 5" xfId="2298" xr:uid="{00000000-0005-0000-0000-00008C040000}"/>
    <cellStyle name="40 % - Akzent3 3 5 2" xfId="5660" xr:uid="{00000000-0005-0000-0000-00008C040000}"/>
    <cellStyle name="40 % - Akzent3 3 5 2 2" xfId="19111" xr:uid="{00000000-0005-0000-0000-00008C040000}"/>
    <cellStyle name="40 % - Akzent3 3 5 2 3" xfId="32595" xr:uid="{00000000-0005-0000-0000-00008C040000}"/>
    <cellStyle name="40 % - Akzent3 3 5 2 4" xfId="46086" xr:uid="{00000000-0005-0000-0000-00008C040000}"/>
    <cellStyle name="40 % - Akzent3 3 5 3" xfId="9016" xr:uid="{00000000-0005-0000-0000-00008C040000}"/>
    <cellStyle name="40 % - Akzent3 3 5 3 2" xfId="22467" xr:uid="{00000000-0005-0000-0000-00008C040000}"/>
    <cellStyle name="40 % - Akzent3 3 5 3 3" xfId="35951" xr:uid="{00000000-0005-0000-0000-00008C040000}"/>
    <cellStyle name="40 % - Akzent3 3 5 3 4" xfId="49442" xr:uid="{00000000-0005-0000-0000-00008C040000}"/>
    <cellStyle name="40 % - Akzent3 3 5 4" xfId="12372" xr:uid="{00000000-0005-0000-0000-00008C040000}"/>
    <cellStyle name="40 % - Akzent3 3 5 4 2" xfId="25823" xr:uid="{00000000-0005-0000-0000-00008C040000}"/>
    <cellStyle name="40 % - Akzent3 3 5 4 3" xfId="39307" xr:uid="{00000000-0005-0000-0000-00008C040000}"/>
    <cellStyle name="40 % - Akzent3 3 5 4 4" xfId="52798" xr:uid="{00000000-0005-0000-0000-00008C040000}"/>
    <cellStyle name="40 % - Akzent3 3 5 5" xfId="15754" xr:uid="{00000000-0005-0000-0000-00008C040000}"/>
    <cellStyle name="40 % - Akzent3 3 5 6" xfId="29238" xr:uid="{00000000-0005-0000-0000-00008C040000}"/>
    <cellStyle name="40 % - Akzent3 3 5 7" xfId="42729" xr:uid="{00000000-0005-0000-0000-00008C040000}"/>
    <cellStyle name="40 % - Akzent3 3 6" xfId="3404" xr:uid="{00000000-0005-0000-0000-00008D040000}"/>
    <cellStyle name="40 % - Akzent3 3 6 2" xfId="6765" xr:uid="{00000000-0005-0000-0000-00008D040000}"/>
    <cellStyle name="40 % - Akzent3 3 6 2 2" xfId="20216" xr:uid="{00000000-0005-0000-0000-00008D040000}"/>
    <cellStyle name="40 % - Akzent3 3 6 2 3" xfId="33700" xr:uid="{00000000-0005-0000-0000-00008D040000}"/>
    <cellStyle name="40 % - Akzent3 3 6 2 4" xfId="47191" xr:uid="{00000000-0005-0000-0000-00008D040000}"/>
    <cellStyle name="40 % - Akzent3 3 6 3" xfId="10121" xr:uid="{00000000-0005-0000-0000-00008D040000}"/>
    <cellStyle name="40 % - Akzent3 3 6 3 2" xfId="23572" xr:uid="{00000000-0005-0000-0000-00008D040000}"/>
    <cellStyle name="40 % - Akzent3 3 6 3 3" xfId="37056" xr:uid="{00000000-0005-0000-0000-00008D040000}"/>
    <cellStyle name="40 % - Akzent3 3 6 3 4" xfId="50547" xr:uid="{00000000-0005-0000-0000-00008D040000}"/>
    <cellStyle name="40 % - Akzent3 3 6 4" xfId="13477" xr:uid="{00000000-0005-0000-0000-00008D040000}"/>
    <cellStyle name="40 % - Akzent3 3 6 4 2" xfId="26928" xr:uid="{00000000-0005-0000-0000-00008D040000}"/>
    <cellStyle name="40 % - Akzent3 3 6 4 3" xfId="40412" xr:uid="{00000000-0005-0000-0000-00008D040000}"/>
    <cellStyle name="40 % - Akzent3 3 6 4 4" xfId="53903" xr:uid="{00000000-0005-0000-0000-00008D040000}"/>
    <cellStyle name="40 % - Akzent3 3 6 5" xfId="16859" xr:uid="{00000000-0005-0000-0000-00008D040000}"/>
    <cellStyle name="40 % - Akzent3 3 6 6" xfId="30343" xr:uid="{00000000-0005-0000-0000-00008D040000}"/>
    <cellStyle name="40 % - Akzent3 3 6 7" xfId="43834" xr:uid="{00000000-0005-0000-0000-00008D040000}"/>
    <cellStyle name="40 % - Akzent3 3 7" xfId="3984" xr:uid="{00000000-0005-0000-0000-00008E040000}"/>
    <cellStyle name="40 % - Akzent3 3 7 2" xfId="7341" xr:uid="{00000000-0005-0000-0000-00008E040000}"/>
    <cellStyle name="40 % - Akzent3 3 7 2 2" xfId="20792" xr:uid="{00000000-0005-0000-0000-00008E040000}"/>
    <cellStyle name="40 % - Akzent3 3 7 2 3" xfId="34276" xr:uid="{00000000-0005-0000-0000-00008E040000}"/>
    <cellStyle name="40 % - Akzent3 3 7 2 4" xfId="47767" xr:uid="{00000000-0005-0000-0000-00008E040000}"/>
    <cellStyle name="40 % - Akzent3 3 7 3" xfId="10697" xr:uid="{00000000-0005-0000-0000-00008E040000}"/>
    <cellStyle name="40 % - Akzent3 3 7 3 2" xfId="24148" xr:uid="{00000000-0005-0000-0000-00008E040000}"/>
    <cellStyle name="40 % - Akzent3 3 7 3 3" xfId="37632" xr:uid="{00000000-0005-0000-0000-00008E040000}"/>
    <cellStyle name="40 % - Akzent3 3 7 3 4" xfId="51123" xr:uid="{00000000-0005-0000-0000-00008E040000}"/>
    <cellStyle name="40 % - Akzent3 3 7 4" xfId="14053" xr:uid="{00000000-0005-0000-0000-00008E040000}"/>
    <cellStyle name="40 % - Akzent3 3 7 4 2" xfId="27504" xr:uid="{00000000-0005-0000-0000-00008E040000}"/>
    <cellStyle name="40 % - Akzent3 3 7 4 3" xfId="40988" xr:uid="{00000000-0005-0000-0000-00008E040000}"/>
    <cellStyle name="40 % - Akzent3 3 7 4 4" xfId="54479" xr:uid="{00000000-0005-0000-0000-00008E040000}"/>
    <cellStyle name="40 % - Akzent3 3 7 5" xfId="17435" xr:uid="{00000000-0005-0000-0000-00008E040000}"/>
    <cellStyle name="40 % - Akzent3 3 7 6" xfId="30919" xr:uid="{00000000-0005-0000-0000-00008E040000}"/>
    <cellStyle name="40 % - Akzent3 3 7 7" xfId="44410" xr:uid="{00000000-0005-0000-0000-00008E040000}"/>
    <cellStyle name="40 % - Akzent3 3 8" xfId="4534" xr:uid="{00000000-0005-0000-0000-000077040000}"/>
    <cellStyle name="40 % - Akzent3 3 8 2" xfId="17985" xr:uid="{00000000-0005-0000-0000-000077040000}"/>
    <cellStyle name="40 % - Akzent3 3 8 3" xfId="31469" xr:uid="{00000000-0005-0000-0000-000077040000}"/>
    <cellStyle name="40 % - Akzent3 3 8 4" xfId="44960" xr:uid="{00000000-0005-0000-0000-000077040000}"/>
    <cellStyle name="40 % - Akzent3 3 9" xfId="7890" xr:uid="{00000000-0005-0000-0000-000077040000}"/>
    <cellStyle name="40 % - Akzent3 3 9 2" xfId="21341" xr:uid="{00000000-0005-0000-0000-000077040000}"/>
    <cellStyle name="40 % - Akzent3 3 9 3" xfId="34825" xr:uid="{00000000-0005-0000-0000-000077040000}"/>
    <cellStyle name="40 % - Akzent3 3 9 4" xfId="48316" xr:uid="{00000000-0005-0000-0000-000077040000}"/>
    <cellStyle name="40 % - Akzent3 4" xfId="1181" xr:uid="{00000000-0005-0000-0000-00008F040000}"/>
    <cellStyle name="40 % - Akzent3 4 10" xfId="11265" xr:uid="{00000000-0005-0000-0000-00008F040000}"/>
    <cellStyle name="40 % - Akzent3 4 10 2" xfId="24716" xr:uid="{00000000-0005-0000-0000-00008F040000}"/>
    <cellStyle name="40 % - Akzent3 4 10 3" xfId="38200" xr:uid="{00000000-0005-0000-0000-00008F040000}"/>
    <cellStyle name="40 % - Akzent3 4 10 4" xfId="51691" xr:uid="{00000000-0005-0000-0000-00008F040000}"/>
    <cellStyle name="40 % - Akzent3 4 11" xfId="14646" xr:uid="{00000000-0005-0000-0000-00008F040000}"/>
    <cellStyle name="40 % - Akzent3 4 12" xfId="28129" xr:uid="{00000000-0005-0000-0000-00008F040000}"/>
    <cellStyle name="40 % - Akzent3 4 13" xfId="41620" xr:uid="{00000000-0005-0000-0000-00008F040000}"/>
    <cellStyle name="40 % - Akzent3 4 2" xfId="1275" xr:uid="{00000000-0005-0000-0000-000090040000}"/>
    <cellStyle name="40 % - Akzent3 4 2 10" xfId="14748" xr:uid="{00000000-0005-0000-0000-000090040000}"/>
    <cellStyle name="40 % - Akzent3 4 2 11" xfId="28231" xr:uid="{00000000-0005-0000-0000-000090040000}"/>
    <cellStyle name="40 % - Akzent3 4 2 12" xfId="41722" xr:uid="{00000000-0005-0000-0000-000090040000}"/>
    <cellStyle name="40 % - Akzent3 4 2 2" xfId="1513" xr:uid="{00000000-0005-0000-0000-000091040000}"/>
    <cellStyle name="40 % - Akzent3 4 2 2 10" xfId="28481" xr:uid="{00000000-0005-0000-0000-000091040000}"/>
    <cellStyle name="40 % - Akzent3 4 2 2 11" xfId="41972" xr:uid="{00000000-0005-0000-0000-000091040000}"/>
    <cellStyle name="40 % - Akzent3 4 2 2 2" xfId="2089" xr:uid="{00000000-0005-0000-0000-000092040000}"/>
    <cellStyle name="40 % - Akzent3 4 2 2 2 2" xfId="3230" xr:uid="{00000000-0005-0000-0000-000093040000}"/>
    <cellStyle name="40 % - Akzent3 4 2 2 2 2 2" xfId="6591" xr:uid="{00000000-0005-0000-0000-000093040000}"/>
    <cellStyle name="40 % - Akzent3 4 2 2 2 2 2 2" xfId="20042" xr:uid="{00000000-0005-0000-0000-000093040000}"/>
    <cellStyle name="40 % - Akzent3 4 2 2 2 2 2 3" xfId="33526" xr:uid="{00000000-0005-0000-0000-000093040000}"/>
    <cellStyle name="40 % - Akzent3 4 2 2 2 2 2 4" xfId="47017" xr:uid="{00000000-0005-0000-0000-000093040000}"/>
    <cellStyle name="40 % - Akzent3 4 2 2 2 2 3" xfId="9947" xr:uid="{00000000-0005-0000-0000-000093040000}"/>
    <cellStyle name="40 % - Akzent3 4 2 2 2 2 3 2" xfId="23398" xr:uid="{00000000-0005-0000-0000-000093040000}"/>
    <cellStyle name="40 % - Akzent3 4 2 2 2 2 3 3" xfId="36882" xr:uid="{00000000-0005-0000-0000-000093040000}"/>
    <cellStyle name="40 % - Akzent3 4 2 2 2 2 3 4" xfId="50373" xr:uid="{00000000-0005-0000-0000-000093040000}"/>
    <cellStyle name="40 % - Akzent3 4 2 2 2 2 4" xfId="13303" xr:uid="{00000000-0005-0000-0000-000093040000}"/>
    <cellStyle name="40 % - Akzent3 4 2 2 2 2 4 2" xfId="26754" xr:uid="{00000000-0005-0000-0000-000093040000}"/>
    <cellStyle name="40 % - Akzent3 4 2 2 2 2 4 3" xfId="40238" xr:uid="{00000000-0005-0000-0000-000093040000}"/>
    <cellStyle name="40 % - Akzent3 4 2 2 2 2 4 4" xfId="53729" xr:uid="{00000000-0005-0000-0000-000093040000}"/>
    <cellStyle name="40 % - Akzent3 4 2 2 2 2 5" xfId="16685" xr:uid="{00000000-0005-0000-0000-000093040000}"/>
    <cellStyle name="40 % - Akzent3 4 2 2 2 2 6" xfId="30169" xr:uid="{00000000-0005-0000-0000-000093040000}"/>
    <cellStyle name="40 % - Akzent3 4 2 2 2 2 7" xfId="43660" xr:uid="{00000000-0005-0000-0000-000093040000}"/>
    <cellStyle name="40 % - Akzent3 4 2 2 2 3" xfId="5464" xr:uid="{00000000-0005-0000-0000-000092040000}"/>
    <cellStyle name="40 % - Akzent3 4 2 2 2 3 2" xfId="18915" xr:uid="{00000000-0005-0000-0000-000092040000}"/>
    <cellStyle name="40 % - Akzent3 4 2 2 2 3 3" xfId="32399" xr:uid="{00000000-0005-0000-0000-000092040000}"/>
    <cellStyle name="40 % - Akzent3 4 2 2 2 3 4" xfId="45890" xr:uid="{00000000-0005-0000-0000-000092040000}"/>
    <cellStyle name="40 % - Akzent3 4 2 2 2 4" xfId="8820" xr:uid="{00000000-0005-0000-0000-000092040000}"/>
    <cellStyle name="40 % - Akzent3 4 2 2 2 4 2" xfId="22271" xr:uid="{00000000-0005-0000-0000-000092040000}"/>
    <cellStyle name="40 % - Akzent3 4 2 2 2 4 3" xfId="35755" xr:uid="{00000000-0005-0000-0000-000092040000}"/>
    <cellStyle name="40 % - Akzent3 4 2 2 2 4 4" xfId="49246" xr:uid="{00000000-0005-0000-0000-000092040000}"/>
    <cellStyle name="40 % - Akzent3 4 2 2 2 5" xfId="12176" xr:uid="{00000000-0005-0000-0000-000092040000}"/>
    <cellStyle name="40 % - Akzent3 4 2 2 2 5 2" xfId="25627" xr:uid="{00000000-0005-0000-0000-000092040000}"/>
    <cellStyle name="40 % - Akzent3 4 2 2 2 5 3" xfId="39111" xr:uid="{00000000-0005-0000-0000-000092040000}"/>
    <cellStyle name="40 % - Akzent3 4 2 2 2 5 4" xfId="52602" xr:uid="{00000000-0005-0000-0000-000092040000}"/>
    <cellStyle name="40 % - Akzent3 4 2 2 2 6" xfId="15558" xr:uid="{00000000-0005-0000-0000-000092040000}"/>
    <cellStyle name="40 % - Akzent3 4 2 2 2 7" xfId="29042" xr:uid="{00000000-0005-0000-0000-000092040000}"/>
    <cellStyle name="40 % - Akzent3 4 2 2 2 8" xfId="42533" xr:uid="{00000000-0005-0000-0000-000092040000}"/>
    <cellStyle name="40 % - Akzent3 4 2 2 3" xfId="2670" xr:uid="{00000000-0005-0000-0000-000094040000}"/>
    <cellStyle name="40 % - Akzent3 4 2 2 3 2" xfId="6031" xr:uid="{00000000-0005-0000-0000-000094040000}"/>
    <cellStyle name="40 % - Akzent3 4 2 2 3 2 2" xfId="19482" xr:uid="{00000000-0005-0000-0000-000094040000}"/>
    <cellStyle name="40 % - Akzent3 4 2 2 3 2 3" xfId="32966" xr:uid="{00000000-0005-0000-0000-000094040000}"/>
    <cellStyle name="40 % - Akzent3 4 2 2 3 2 4" xfId="46457" xr:uid="{00000000-0005-0000-0000-000094040000}"/>
    <cellStyle name="40 % - Akzent3 4 2 2 3 3" xfId="9387" xr:uid="{00000000-0005-0000-0000-000094040000}"/>
    <cellStyle name="40 % - Akzent3 4 2 2 3 3 2" xfId="22838" xr:uid="{00000000-0005-0000-0000-000094040000}"/>
    <cellStyle name="40 % - Akzent3 4 2 2 3 3 3" xfId="36322" xr:uid="{00000000-0005-0000-0000-000094040000}"/>
    <cellStyle name="40 % - Akzent3 4 2 2 3 3 4" xfId="49813" xr:uid="{00000000-0005-0000-0000-000094040000}"/>
    <cellStyle name="40 % - Akzent3 4 2 2 3 4" xfId="12743" xr:uid="{00000000-0005-0000-0000-000094040000}"/>
    <cellStyle name="40 % - Akzent3 4 2 2 3 4 2" xfId="26194" xr:uid="{00000000-0005-0000-0000-000094040000}"/>
    <cellStyle name="40 % - Akzent3 4 2 2 3 4 3" xfId="39678" xr:uid="{00000000-0005-0000-0000-000094040000}"/>
    <cellStyle name="40 % - Akzent3 4 2 2 3 4 4" xfId="53169" xr:uid="{00000000-0005-0000-0000-000094040000}"/>
    <cellStyle name="40 % - Akzent3 4 2 2 3 5" xfId="16125" xr:uid="{00000000-0005-0000-0000-000094040000}"/>
    <cellStyle name="40 % - Akzent3 4 2 2 3 6" xfId="29609" xr:uid="{00000000-0005-0000-0000-000094040000}"/>
    <cellStyle name="40 % - Akzent3 4 2 2 3 7" xfId="43100" xr:uid="{00000000-0005-0000-0000-000094040000}"/>
    <cellStyle name="40 % - Akzent3 4 2 2 4" xfId="3775" xr:uid="{00000000-0005-0000-0000-000095040000}"/>
    <cellStyle name="40 % - Akzent3 4 2 2 4 2" xfId="7136" xr:uid="{00000000-0005-0000-0000-000095040000}"/>
    <cellStyle name="40 % - Akzent3 4 2 2 4 2 2" xfId="20587" xr:uid="{00000000-0005-0000-0000-000095040000}"/>
    <cellStyle name="40 % - Akzent3 4 2 2 4 2 3" xfId="34071" xr:uid="{00000000-0005-0000-0000-000095040000}"/>
    <cellStyle name="40 % - Akzent3 4 2 2 4 2 4" xfId="47562" xr:uid="{00000000-0005-0000-0000-000095040000}"/>
    <cellStyle name="40 % - Akzent3 4 2 2 4 3" xfId="10492" xr:uid="{00000000-0005-0000-0000-000095040000}"/>
    <cellStyle name="40 % - Akzent3 4 2 2 4 3 2" xfId="23943" xr:uid="{00000000-0005-0000-0000-000095040000}"/>
    <cellStyle name="40 % - Akzent3 4 2 2 4 3 3" xfId="37427" xr:uid="{00000000-0005-0000-0000-000095040000}"/>
    <cellStyle name="40 % - Akzent3 4 2 2 4 3 4" xfId="50918" xr:uid="{00000000-0005-0000-0000-000095040000}"/>
    <cellStyle name="40 % - Akzent3 4 2 2 4 4" xfId="13848" xr:uid="{00000000-0005-0000-0000-000095040000}"/>
    <cellStyle name="40 % - Akzent3 4 2 2 4 4 2" xfId="27299" xr:uid="{00000000-0005-0000-0000-000095040000}"/>
    <cellStyle name="40 % - Akzent3 4 2 2 4 4 3" xfId="40783" xr:uid="{00000000-0005-0000-0000-000095040000}"/>
    <cellStyle name="40 % - Akzent3 4 2 2 4 4 4" xfId="54274" xr:uid="{00000000-0005-0000-0000-000095040000}"/>
    <cellStyle name="40 % - Akzent3 4 2 2 4 5" xfId="17230" xr:uid="{00000000-0005-0000-0000-000095040000}"/>
    <cellStyle name="40 % - Akzent3 4 2 2 4 6" xfId="30714" xr:uid="{00000000-0005-0000-0000-000095040000}"/>
    <cellStyle name="40 % - Akzent3 4 2 2 4 7" xfId="44205" xr:uid="{00000000-0005-0000-0000-000095040000}"/>
    <cellStyle name="40 % - Akzent3 4 2 2 5" xfId="4355" xr:uid="{00000000-0005-0000-0000-000096040000}"/>
    <cellStyle name="40 % - Akzent3 4 2 2 5 2" xfId="7712" xr:uid="{00000000-0005-0000-0000-000096040000}"/>
    <cellStyle name="40 % - Akzent3 4 2 2 5 2 2" xfId="21163" xr:uid="{00000000-0005-0000-0000-000096040000}"/>
    <cellStyle name="40 % - Akzent3 4 2 2 5 2 3" xfId="34647" xr:uid="{00000000-0005-0000-0000-000096040000}"/>
    <cellStyle name="40 % - Akzent3 4 2 2 5 2 4" xfId="48138" xr:uid="{00000000-0005-0000-0000-000096040000}"/>
    <cellStyle name="40 % - Akzent3 4 2 2 5 3" xfId="11068" xr:uid="{00000000-0005-0000-0000-000096040000}"/>
    <cellStyle name="40 % - Akzent3 4 2 2 5 3 2" xfId="24519" xr:uid="{00000000-0005-0000-0000-000096040000}"/>
    <cellStyle name="40 % - Akzent3 4 2 2 5 3 3" xfId="38003" xr:uid="{00000000-0005-0000-0000-000096040000}"/>
    <cellStyle name="40 % - Akzent3 4 2 2 5 3 4" xfId="51494" xr:uid="{00000000-0005-0000-0000-000096040000}"/>
    <cellStyle name="40 % - Akzent3 4 2 2 5 4" xfId="14424" xr:uid="{00000000-0005-0000-0000-000096040000}"/>
    <cellStyle name="40 % - Akzent3 4 2 2 5 4 2" xfId="27875" xr:uid="{00000000-0005-0000-0000-000096040000}"/>
    <cellStyle name="40 % - Akzent3 4 2 2 5 4 3" xfId="41359" xr:uid="{00000000-0005-0000-0000-000096040000}"/>
    <cellStyle name="40 % - Akzent3 4 2 2 5 4 4" xfId="54850" xr:uid="{00000000-0005-0000-0000-000096040000}"/>
    <cellStyle name="40 % - Akzent3 4 2 2 5 5" xfId="17806" xr:uid="{00000000-0005-0000-0000-000096040000}"/>
    <cellStyle name="40 % - Akzent3 4 2 2 5 6" xfId="31290" xr:uid="{00000000-0005-0000-0000-000096040000}"/>
    <cellStyle name="40 % - Akzent3 4 2 2 5 7" xfId="44781" xr:uid="{00000000-0005-0000-0000-000096040000}"/>
    <cellStyle name="40 % - Akzent3 4 2 2 6" xfId="4905" xr:uid="{00000000-0005-0000-0000-000091040000}"/>
    <cellStyle name="40 % - Akzent3 4 2 2 6 2" xfId="18356" xr:uid="{00000000-0005-0000-0000-000091040000}"/>
    <cellStyle name="40 % - Akzent3 4 2 2 6 3" xfId="31840" xr:uid="{00000000-0005-0000-0000-000091040000}"/>
    <cellStyle name="40 % - Akzent3 4 2 2 6 4" xfId="45331" xr:uid="{00000000-0005-0000-0000-000091040000}"/>
    <cellStyle name="40 % - Akzent3 4 2 2 7" xfId="8261" xr:uid="{00000000-0005-0000-0000-000091040000}"/>
    <cellStyle name="40 % - Akzent3 4 2 2 7 2" xfId="21712" xr:uid="{00000000-0005-0000-0000-000091040000}"/>
    <cellStyle name="40 % - Akzent3 4 2 2 7 3" xfId="35196" xr:uid="{00000000-0005-0000-0000-000091040000}"/>
    <cellStyle name="40 % - Akzent3 4 2 2 7 4" xfId="48687" xr:uid="{00000000-0005-0000-0000-000091040000}"/>
    <cellStyle name="40 % - Akzent3 4 2 2 8" xfId="11617" xr:uid="{00000000-0005-0000-0000-000091040000}"/>
    <cellStyle name="40 % - Akzent3 4 2 2 8 2" xfId="25068" xr:uid="{00000000-0005-0000-0000-000091040000}"/>
    <cellStyle name="40 % - Akzent3 4 2 2 8 3" xfId="38552" xr:uid="{00000000-0005-0000-0000-000091040000}"/>
    <cellStyle name="40 % - Akzent3 4 2 2 8 4" xfId="52043" xr:uid="{00000000-0005-0000-0000-000091040000}"/>
    <cellStyle name="40 % - Akzent3 4 2 2 9" xfId="14998" xr:uid="{00000000-0005-0000-0000-000091040000}"/>
    <cellStyle name="40 % - Akzent3 4 2 3" xfId="1840" xr:uid="{00000000-0005-0000-0000-000097040000}"/>
    <cellStyle name="40 % - Akzent3 4 2 3 2" xfId="2980" xr:uid="{00000000-0005-0000-0000-000098040000}"/>
    <cellStyle name="40 % - Akzent3 4 2 3 2 2" xfId="6341" xr:uid="{00000000-0005-0000-0000-000098040000}"/>
    <cellStyle name="40 % - Akzent3 4 2 3 2 2 2" xfId="19792" xr:uid="{00000000-0005-0000-0000-000098040000}"/>
    <cellStyle name="40 % - Akzent3 4 2 3 2 2 3" xfId="33276" xr:uid="{00000000-0005-0000-0000-000098040000}"/>
    <cellStyle name="40 % - Akzent3 4 2 3 2 2 4" xfId="46767" xr:uid="{00000000-0005-0000-0000-000098040000}"/>
    <cellStyle name="40 % - Akzent3 4 2 3 2 3" xfId="9697" xr:uid="{00000000-0005-0000-0000-000098040000}"/>
    <cellStyle name="40 % - Akzent3 4 2 3 2 3 2" xfId="23148" xr:uid="{00000000-0005-0000-0000-000098040000}"/>
    <cellStyle name="40 % - Akzent3 4 2 3 2 3 3" xfId="36632" xr:uid="{00000000-0005-0000-0000-000098040000}"/>
    <cellStyle name="40 % - Akzent3 4 2 3 2 3 4" xfId="50123" xr:uid="{00000000-0005-0000-0000-000098040000}"/>
    <cellStyle name="40 % - Akzent3 4 2 3 2 4" xfId="13053" xr:uid="{00000000-0005-0000-0000-000098040000}"/>
    <cellStyle name="40 % - Akzent3 4 2 3 2 4 2" xfId="26504" xr:uid="{00000000-0005-0000-0000-000098040000}"/>
    <cellStyle name="40 % - Akzent3 4 2 3 2 4 3" xfId="39988" xr:uid="{00000000-0005-0000-0000-000098040000}"/>
    <cellStyle name="40 % - Akzent3 4 2 3 2 4 4" xfId="53479" xr:uid="{00000000-0005-0000-0000-000098040000}"/>
    <cellStyle name="40 % - Akzent3 4 2 3 2 5" xfId="16435" xr:uid="{00000000-0005-0000-0000-000098040000}"/>
    <cellStyle name="40 % - Akzent3 4 2 3 2 6" xfId="29919" xr:uid="{00000000-0005-0000-0000-000098040000}"/>
    <cellStyle name="40 % - Akzent3 4 2 3 2 7" xfId="43410" xr:uid="{00000000-0005-0000-0000-000098040000}"/>
    <cellStyle name="40 % - Akzent3 4 2 3 3" xfId="5214" xr:uid="{00000000-0005-0000-0000-000097040000}"/>
    <cellStyle name="40 % - Akzent3 4 2 3 3 2" xfId="18665" xr:uid="{00000000-0005-0000-0000-000097040000}"/>
    <cellStyle name="40 % - Akzent3 4 2 3 3 3" xfId="32149" xr:uid="{00000000-0005-0000-0000-000097040000}"/>
    <cellStyle name="40 % - Akzent3 4 2 3 3 4" xfId="45640" xr:uid="{00000000-0005-0000-0000-000097040000}"/>
    <cellStyle name="40 % - Akzent3 4 2 3 4" xfId="8570" xr:uid="{00000000-0005-0000-0000-000097040000}"/>
    <cellStyle name="40 % - Akzent3 4 2 3 4 2" xfId="22021" xr:uid="{00000000-0005-0000-0000-000097040000}"/>
    <cellStyle name="40 % - Akzent3 4 2 3 4 3" xfId="35505" xr:uid="{00000000-0005-0000-0000-000097040000}"/>
    <cellStyle name="40 % - Akzent3 4 2 3 4 4" xfId="48996" xr:uid="{00000000-0005-0000-0000-000097040000}"/>
    <cellStyle name="40 % - Akzent3 4 2 3 5" xfId="11926" xr:uid="{00000000-0005-0000-0000-000097040000}"/>
    <cellStyle name="40 % - Akzent3 4 2 3 5 2" xfId="25377" xr:uid="{00000000-0005-0000-0000-000097040000}"/>
    <cellStyle name="40 % - Akzent3 4 2 3 5 3" xfId="38861" xr:uid="{00000000-0005-0000-0000-000097040000}"/>
    <cellStyle name="40 % - Akzent3 4 2 3 5 4" xfId="52352" xr:uid="{00000000-0005-0000-0000-000097040000}"/>
    <cellStyle name="40 % - Akzent3 4 2 3 6" xfId="15308" xr:uid="{00000000-0005-0000-0000-000097040000}"/>
    <cellStyle name="40 % - Akzent3 4 2 3 7" xfId="28792" xr:uid="{00000000-0005-0000-0000-000097040000}"/>
    <cellStyle name="40 % - Akzent3 4 2 3 8" xfId="42283" xr:uid="{00000000-0005-0000-0000-000097040000}"/>
    <cellStyle name="40 % - Akzent3 4 2 4" xfId="2419" xr:uid="{00000000-0005-0000-0000-000099040000}"/>
    <cellStyle name="40 % - Akzent3 4 2 4 2" xfId="5781" xr:uid="{00000000-0005-0000-0000-000099040000}"/>
    <cellStyle name="40 % - Akzent3 4 2 4 2 2" xfId="19232" xr:uid="{00000000-0005-0000-0000-000099040000}"/>
    <cellStyle name="40 % - Akzent3 4 2 4 2 3" xfId="32716" xr:uid="{00000000-0005-0000-0000-000099040000}"/>
    <cellStyle name="40 % - Akzent3 4 2 4 2 4" xfId="46207" xr:uid="{00000000-0005-0000-0000-000099040000}"/>
    <cellStyle name="40 % - Akzent3 4 2 4 3" xfId="9137" xr:uid="{00000000-0005-0000-0000-000099040000}"/>
    <cellStyle name="40 % - Akzent3 4 2 4 3 2" xfId="22588" xr:uid="{00000000-0005-0000-0000-000099040000}"/>
    <cellStyle name="40 % - Akzent3 4 2 4 3 3" xfId="36072" xr:uid="{00000000-0005-0000-0000-000099040000}"/>
    <cellStyle name="40 % - Akzent3 4 2 4 3 4" xfId="49563" xr:uid="{00000000-0005-0000-0000-000099040000}"/>
    <cellStyle name="40 % - Akzent3 4 2 4 4" xfId="12493" xr:uid="{00000000-0005-0000-0000-000099040000}"/>
    <cellStyle name="40 % - Akzent3 4 2 4 4 2" xfId="25944" xr:uid="{00000000-0005-0000-0000-000099040000}"/>
    <cellStyle name="40 % - Akzent3 4 2 4 4 3" xfId="39428" xr:uid="{00000000-0005-0000-0000-000099040000}"/>
    <cellStyle name="40 % - Akzent3 4 2 4 4 4" xfId="52919" xr:uid="{00000000-0005-0000-0000-000099040000}"/>
    <cellStyle name="40 % - Akzent3 4 2 4 5" xfId="15875" xr:uid="{00000000-0005-0000-0000-000099040000}"/>
    <cellStyle name="40 % - Akzent3 4 2 4 6" xfId="29359" xr:uid="{00000000-0005-0000-0000-000099040000}"/>
    <cellStyle name="40 % - Akzent3 4 2 4 7" xfId="42850" xr:uid="{00000000-0005-0000-0000-000099040000}"/>
    <cellStyle name="40 % - Akzent3 4 2 5" xfId="3525" xr:uid="{00000000-0005-0000-0000-00009A040000}"/>
    <cellStyle name="40 % - Akzent3 4 2 5 2" xfId="6886" xr:uid="{00000000-0005-0000-0000-00009A040000}"/>
    <cellStyle name="40 % - Akzent3 4 2 5 2 2" xfId="20337" xr:uid="{00000000-0005-0000-0000-00009A040000}"/>
    <cellStyle name="40 % - Akzent3 4 2 5 2 3" xfId="33821" xr:uid="{00000000-0005-0000-0000-00009A040000}"/>
    <cellStyle name="40 % - Akzent3 4 2 5 2 4" xfId="47312" xr:uid="{00000000-0005-0000-0000-00009A040000}"/>
    <cellStyle name="40 % - Akzent3 4 2 5 3" xfId="10242" xr:uid="{00000000-0005-0000-0000-00009A040000}"/>
    <cellStyle name="40 % - Akzent3 4 2 5 3 2" xfId="23693" xr:uid="{00000000-0005-0000-0000-00009A040000}"/>
    <cellStyle name="40 % - Akzent3 4 2 5 3 3" xfId="37177" xr:uid="{00000000-0005-0000-0000-00009A040000}"/>
    <cellStyle name="40 % - Akzent3 4 2 5 3 4" xfId="50668" xr:uid="{00000000-0005-0000-0000-00009A040000}"/>
    <cellStyle name="40 % - Akzent3 4 2 5 4" xfId="13598" xr:uid="{00000000-0005-0000-0000-00009A040000}"/>
    <cellStyle name="40 % - Akzent3 4 2 5 4 2" xfId="27049" xr:uid="{00000000-0005-0000-0000-00009A040000}"/>
    <cellStyle name="40 % - Akzent3 4 2 5 4 3" xfId="40533" xr:uid="{00000000-0005-0000-0000-00009A040000}"/>
    <cellStyle name="40 % - Akzent3 4 2 5 4 4" xfId="54024" xr:uid="{00000000-0005-0000-0000-00009A040000}"/>
    <cellStyle name="40 % - Akzent3 4 2 5 5" xfId="16980" xr:uid="{00000000-0005-0000-0000-00009A040000}"/>
    <cellStyle name="40 % - Akzent3 4 2 5 6" xfId="30464" xr:uid="{00000000-0005-0000-0000-00009A040000}"/>
    <cellStyle name="40 % - Akzent3 4 2 5 7" xfId="43955" xr:uid="{00000000-0005-0000-0000-00009A040000}"/>
    <cellStyle name="40 % - Akzent3 4 2 6" xfId="4105" xr:uid="{00000000-0005-0000-0000-00009B040000}"/>
    <cellStyle name="40 % - Akzent3 4 2 6 2" xfId="7462" xr:uid="{00000000-0005-0000-0000-00009B040000}"/>
    <cellStyle name="40 % - Akzent3 4 2 6 2 2" xfId="20913" xr:uid="{00000000-0005-0000-0000-00009B040000}"/>
    <cellStyle name="40 % - Akzent3 4 2 6 2 3" xfId="34397" xr:uid="{00000000-0005-0000-0000-00009B040000}"/>
    <cellStyle name="40 % - Akzent3 4 2 6 2 4" xfId="47888" xr:uid="{00000000-0005-0000-0000-00009B040000}"/>
    <cellStyle name="40 % - Akzent3 4 2 6 3" xfId="10818" xr:uid="{00000000-0005-0000-0000-00009B040000}"/>
    <cellStyle name="40 % - Akzent3 4 2 6 3 2" xfId="24269" xr:uid="{00000000-0005-0000-0000-00009B040000}"/>
    <cellStyle name="40 % - Akzent3 4 2 6 3 3" xfId="37753" xr:uid="{00000000-0005-0000-0000-00009B040000}"/>
    <cellStyle name="40 % - Akzent3 4 2 6 3 4" xfId="51244" xr:uid="{00000000-0005-0000-0000-00009B040000}"/>
    <cellStyle name="40 % - Akzent3 4 2 6 4" xfId="14174" xr:uid="{00000000-0005-0000-0000-00009B040000}"/>
    <cellStyle name="40 % - Akzent3 4 2 6 4 2" xfId="27625" xr:uid="{00000000-0005-0000-0000-00009B040000}"/>
    <cellStyle name="40 % - Akzent3 4 2 6 4 3" xfId="41109" xr:uid="{00000000-0005-0000-0000-00009B040000}"/>
    <cellStyle name="40 % - Akzent3 4 2 6 4 4" xfId="54600" xr:uid="{00000000-0005-0000-0000-00009B040000}"/>
    <cellStyle name="40 % - Akzent3 4 2 6 5" xfId="17556" xr:uid="{00000000-0005-0000-0000-00009B040000}"/>
    <cellStyle name="40 % - Akzent3 4 2 6 6" xfId="31040" xr:uid="{00000000-0005-0000-0000-00009B040000}"/>
    <cellStyle name="40 % - Akzent3 4 2 6 7" xfId="44531" xr:uid="{00000000-0005-0000-0000-00009B040000}"/>
    <cellStyle name="40 % - Akzent3 4 2 7" xfId="4655" xr:uid="{00000000-0005-0000-0000-000090040000}"/>
    <cellStyle name="40 % - Akzent3 4 2 7 2" xfId="18106" xr:uid="{00000000-0005-0000-0000-000090040000}"/>
    <cellStyle name="40 % - Akzent3 4 2 7 3" xfId="31590" xr:uid="{00000000-0005-0000-0000-000090040000}"/>
    <cellStyle name="40 % - Akzent3 4 2 7 4" xfId="45081" xr:uid="{00000000-0005-0000-0000-000090040000}"/>
    <cellStyle name="40 % - Akzent3 4 2 8" xfId="8011" xr:uid="{00000000-0005-0000-0000-000090040000}"/>
    <cellStyle name="40 % - Akzent3 4 2 8 2" xfId="21462" xr:uid="{00000000-0005-0000-0000-000090040000}"/>
    <cellStyle name="40 % - Akzent3 4 2 8 3" xfId="34946" xr:uid="{00000000-0005-0000-0000-000090040000}"/>
    <cellStyle name="40 % - Akzent3 4 2 8 4" xfId="48437" xr:uid="{00000000-0005-0000-0000-000090040000}"/>
    <cellStyle name="40 % - Akzent3 4 2 9" xfId="11367" xr:uid="{00000000-0005-0000-0000-000090040000}"/>
    <cellStyle name="40 % - Akzent3 4 2 9 2" xfId="24818" xr:uid="{00000000-0005-0000-0000-000090040000}"/>
    <cellStyle name="40 % - Akzent3 4 2 9 3" xfId="38302" xr:uid="{00000000-0005-0000-0000-000090040000}"/>
    <cellStyle name="40 % - Akzent3 4 2 9 4" xfId="51793" xr:uid="{00000000-0005-0000-0000-000090040000}"/>
    <cellStyle name="40 % - Akzent3 4 3" xfId="1415" xr:uid="{00000000-0005-0000-0000-00009C040000}"/>
    <cellStyle name="40 % - Akzent3 4 3 10" xfId="28380" xr:uid="{00000000-0005-0000-0000-00009C040000}"/>
    <cellStyle name="40 % - Akzent3 4 3 11" xfId="41871" xr:uid="{00000000-0005-0000-0000-00009C040000}"/>
    <cellStyle name="40 % - Akzent3 4 3 2" xfId="1989" xr:uid="{00000000-0005-0000-0000-00009D040000}"/>
    <cellStyle name="40 % - Akzent3 4 3 2 2" xfId="3129" xr:uid="{00000000-0005-0000-0000-00009E040000}"/>
    <cellStyle name="40 % - Akzent3 4 3 2 2 2" xfId="6490" xr:uid="{00000000-0005-0000-0000-00009E040000}"/>
    <cellStyle name="40 % - Akzent3 4 3 2 2 2 2" xfId="19941" xr:uid="{00000000-0005-0000-0000-00009E040000}"/>
    <cellStyle name="40 % - Akzent3 4 3 2 2 2 3" xfId="33425" xr:uid="{00000000-0005-0000-0000-00009E040000}"/>
    <cellStyle name="40 % - Akzent3 4 3 2 2 2 4" xfId="46916" xr:uid="{00000000-0005-0000-0000-00009E040000}"/>
    <cellStyle name="40 % - Akzent3 4 3 2 2 3" xfId="9846" xr:uid="{00000000-0005-0000-0000-00009E040000}"/>
    <cellStyle name="40 % - Akzent3 4 3 2 2 3 2" xfId="23297" xr:uid="{00000000-0005-0000-0000-00009E040000}"/>
    <cellStyle name="40 % - Akzent3 4 3 2 2 3 3" xfId="36781" xr:uid="{00000000-0005-0000-0000-00009E040000}"/>
    <cellStyle name="40 % - Akzent3 4 3 2 2 3 4" xfId="50272" xr:uid="{00000000-0005-0000-0000-00009E040000}"/>
    <cellStyle name="40 % - Akzent3 4 3 2 2 4" xfId="13202" xr:uid="{00000000-0005-0000-0000-00009E040000}"/>
    <cellStyle name="40 % - Akzent3 4 3 2 2 4 2" xfId="26653" xr:uid="{00000000-0005-0000-0000-00009E040000}"/>
    <cellStyle name="40 % - Akzent3 4 3 2 2 4 3" xfId="40137" xr:uid="{00000000-0005-0000-0000-00009E040000}"/>
    <cellStyle name="40 % - Akzent3 4 3 2 2 4 4" xfId="53628" xr:uid="{00000000-0005-0000-0000-00009E040000}"/>
    <cellStyle name="40 % - Akzent3 4 3 2 2 5" xfId="16584" xr:uid="{00000000-0005-0000-0000-00009E040000}"/>
    <cellStyle name="40 % - Akzent3 4 3 2 2 6" xfId="30068" xr:uid="{00000000-0005-0000-0000-00009E040000}"/>
    <cellStyle name="40 % - Akzent3 4 3 2 2 7" xfId="43559" xr:uid="{00000000-0005-0000-0000-00009E040000}"/>
    <cellStyle name="40 % - Akzent3 4 3 2 3" xfId="5363" xr:uid="{00000000-0005-0000-0000-00009D040000}"/>
    <cellStyle name="40 % - Akzent3 4 3 2 3 2" xfId="18814" xr:uid="{00000000-0005-0000-0000-00009D040000}"/>
    <cellStyle name="40 % - Akzent3 4 3 2 3 3" xfId="32298" xr:uid="{00000000-0005-0000-0000-00009D040000}"/>
    <cellStyle name="40 % - Akzent3 4 3 2 3 4" xfId="45789" xr:uid="{00000000-0005-0000-0000-00009D040000}"/>
    <cellStyle name="40 % - Akzent3 4 3 2 4" xfId="8719" xr:uid="{00000000-0005-0000-0000-00009D040000}"/>
    <cellStyle name="40 % - Akzent3 4 3 2 4 2" xfId="22170" xr:uid="{00000000-0005-0000-0000-00009D040000}"/>
    <cellStyle name="40 % - Akzent3 4 3 2 4 3" xfId="35654" xr:uid="{00000000-0005-0000-0000-00009D040000}"/>
    <cellStyle name="40 % - Akzent3 4 3 2 4 4" xfId="49145" xr:uid="{00000000-0005-0000-0000-00009D040000}"/>
    <cellStyle name="40 % - Akzent3 4 3 2 5" xfId="12075" xr:uid="{00000000-0005-0000-0000-00009D040000}"/>
    <cellStyle name="40 % - Akzent3 4 3 2 5 2" xfId="25526" xr:uid="{00000000-0005-0000-0000-00009D040000}"/>
    <cellStyle name="40 % - Akzent3 4 3 2 5 3" xfId="39010" xr:uid="{00000000-0005-0000-0000-00009D040000}"/>
    <cellStyle name="40 % - Akzent3 4 3 2 5 4" xfId="52501" xr:uid="{00000000-0005-0000-0000-00009D040000}"/>
    <cellStyle name="40 % - Akzent3 4 3 2 6" xfId="15457" xr:uid="{00000000-0005-0000-0000-00009D040000}"/>
    <cellStyle name="40 % - Akzent3 4 3 2 7" xfId="28941" xr:uid="{00000000-0005-0000-0000-00009D040000}"/>
    <cellStyle name="40 % - Akzent3 4 3 2 8" xfId="42432" xr:uid="{00000000-0005-0000-0000-00009D040000}"/>
    <cellStyle name="40 % - Akzent3 4 3 3" xfId="2569" xr:uid="{00000000-0005-0000-0000-00009F040000}"/>
    <cellStyle name="40 % - Akzent3 4 3 3 2" xfId="5930" xr:uid="{00000000-0005-0000-0000-00009F040000}"/>
    <cellStyle name="40 % - Akzent3 4 3 3 2 2" xfId="19381" xr:uid="{00000000-0005-0000-0000-00009F040000}"/>
    <cellStyle name="40 % - Akzent3 4 3 3 2 3" xfId="32865" xr:uid="{00000000-0005-0000-0000-00009F040000}"/>
    <cellStyle name="40 % - Akzent3 4 3 3 2 4" xfId="46356" xr:uid="{00000000-0005-0000-0000-00009F040000}"/>
    <cellStyle name="40 % - Akzent3 4 3 3 3" xfId="9286" xr:uid="{00000000-0005-0000-0000-00009F040000}"/>
    <cellStyle name="40 % - Akzent3 4 3 3 3 2" xfId="22737" xr:uid="{00000000-0005-0000-0000-00009F040000}"/>
    <cellStyle name="40 % - Akzent3 4 3 3 3 3" xfId="36221" xr:uid="{00000000-0005-0000-0000-00009F040000}"/>
    <cellStyle name="40 % - Akzent3 4 3 3 3 4" xfId="49712" xr:uid="{00000000-0005-0000-0000-00009F040000}"/>
    <cellStyle name="40 % - Akzent3 4 3 3 4" xfId="12642" xr:uid="{00000000-0005-0000-0000-00009F040000}"/>
    <cellStyle name="40 % - Akzent3 4 3 3 4 2" xfId="26093" xr:uid="{00000000-0005-0000-0000-00009F040000}"/>
    <cellStyle name="40 % - Akzent3 4 3 3 4 3" xfId="39577" xr:uid="{00000000-0005-0000-0000-00009F040000}"/>
    <cellStyle name="40 % - Akzent3 4 3 3 4 4" xfId="53068" xr:uid="{00000000-0005-0000-0000-00009F040000}"/>
    <cellStyle name="40 % - Akzent3 4 3 3 5" xfId="16024" xr:uid="{00000000-0005-0000-0000-00009F040000}"/>
    <cellStyle name="40 % - Akzent3 4 3 3 6" xfId="29508" xr:uid="{00000000-0005-0000-0000-00009F040000}"/>
    <cellStyle name="40 % - Akzent3 4 3 3 7" xfId="42999" xr:uid="{00000000-0005-0000-0000-00009F040000}"/>
    <cellStyle name="40 % - Akzent3 4 3 4" xfId="3674" xr:uid="{00000000-0005-0000-0000-0000A0040000}"/>
    <cellStyle name="40 % - Akzent3 4 3 4 2" xfId="7035" xr:uid="{00000000-0005-0000-0000-0000A0040000}"/>
    <cellStyle name="40 % - Akzent3 4 3 4 2 2" xfId="20486" xr:uid="{00000000-0005-0000-0000-0000A0040000}"/>
    <cellStyle name="40 % - Akzent3 4 3 4 2 3" xfId="33970" xr:uid="{00000000-0005-0000-0000-0000A0040000}"/>
    <cellStyle name="40 % - Akzent3 4 3 4 2 4" xfId="47461" xr:uid="{00000000-0005-0000-0000-0000A0040000}"/>
    <cellStyle name="40 % - Akzent3 4 3 4 3" xfId="10391" xr:uid="{00000000-0005-0000-0000-0000A0040000}"/>
    <cellStyle name="40 % - Akzent3 4 3 4 3 2" xfId="23842" xr:uid="{00000000-0005-0000-0000-0000A0040000}"/>
    <cellStyle name="40 % - Akzent3 4 3 4 3 3" xfId="37326" xr:uid="{00000000-0005-0000-0000-0000A0040000}"/>
    <cellStyle name="40 % - Akzent3 4 3 4 3 4" xfId="50817" xr:uid="{00000000-0005-0000-0000-0000A0040000}"/>
    <cellStyle name="40 % - Akzent3 4 3 4 4" xfId="13747" xr:uid="{00000000-0005-0000-0000-0000A0040000}"/>
    <cellStyle name="40 % - Akzent3 4 3 4 4 2" xfId="27198" xr:uid="{00000000-0005-0000-0000-0000A0040000}"/>
    <cellStyle name="40 % - Akzent3 4 3 4 4 3" xfId="40682" xr:uid="{00000000-0005-0000-0000-0000A0040000}"/>
    <cellStyle name="40 % - Akzent3 4 3 4 4 4" xfId="54173" xr:uid="{00000000-0005-0000-0000-0000A0040000}"/>
    <cellStyle name="40 % - Akzent3 4 3 4 5" xfId="17129" xr:uid="{00000000-0005-0000-0000-0000A0040000}"/>
    <cellStyle name="40 % - Akzent3 4 3 4 6" xfId="30613" xr:uid="{00000000-0005-0000-0000-0000A0040000}"/>
    <cellStyle name="40 % - Akzent3 4 3 4 7" xfId="44104" xr:uid="{00000000-0005-0000-0000-0000A0040000}"/>
    <cellStyle name="40 % - Akzent3 4 3 5" xfId="4254" xr:uid="{00000000-0005-0000-0000-0000A1040000}"/>
    <cellStyle name="40 % - Akzent3 4 3 5 2" xfId="7611" xr:uid="{00000000-0005-0000-0000-0000A1040000}"/>
    <cellStyle name="40 % - Akzent3 4 3 5 2 2" xfId="21062" xr:uid="{00000000-0005-0000-0000-0000A1040000}"/>
    <cellStyle name="40 % - Akzent3 4 3 5 2 3" xfId="34546" xr:uid="{00000000-0005-0000-0000-0000A1040000}"/>
    <cellStyle name="40 % - Akzent3 4 3 5 2 4" xfId="48037" xr:uid="{00000000-0005-0000-0000-0000A1040000}"/>
    <cellStyle name="40 % - Akzent3 4 3 5 3" xfId="10967" xr:uid="{00000000-0005-0000-0000-0000A1040000}"/>
    <cellStyle name="40 % - Akzent3 4 3 5 3 2" xfId="24418" xr:uid="{00000000-0005-0000-0000-0000A1040000}"/>
    <cellStyle name="40 % - Akzent3 4 3 5 3 3" xfId="37902" xr:uid="{00000000-0005-0000-0000-0000A1040000}"/>
    <cellStyle name="40 % - Akzent3 4 3 5 3 4" xfId="51393" xr:uid="{00000000-0005-0000-0000-0000A1040000}"/>
    <cellStyle name="40 % - Akzent3 4 3 5 4" xfId="14323" xr:uid="{00000000-0005-0000-0000-0000A1040000}"/>
    <cellStyle name="40 % - Akzent3 4 3 5 4 2" xfId="27774" xr:uid="{00000000-0005-0000-0000-0000A1040000}"/>
    <cellStyle name="40 % - Akzent3 4 3 5 4 3" xfId="41258" xr:uid="{00000000-0005-0000-0000-0000A1040000}"/>
    <cellStyle name="40 % - Akzent3 4 3 5 4 4" xfId="54749" xr:uid="{00000000-0005-0000-0000-0000A1040000}"/>
    <cellStyle name="40 % - Akzent3 4 3 5 5" xfId="17705" xr:uid="{00000000-0005-0000-0000-0000A1040000}"/>
    <cellStyle name="40 % - Akzent3 4 3 5 6" xfId="31189" xr:uid="{00000000-0005-0000-0000-0000A1040000}"/>
    <cellStyle name="40 % - Akzent3 4 3 5 7" xfId="44680" xr:uid="{00000000-0005-0000-0000-0000A1040000}"/>
    <cellStyle name="40 % - Akzent3 4 3 6" xfId="4804" xr:uid="{00000000-0005-0000-0000-00009C040000}"/>
    <cellStyle name="40 % - Akzent3 4 3 6 2" xfId="18255" xr:uid="{00000000-0005-0000-0000-00009C040000}"/>
    <cellStyle name="40 % - Akzent3 4 3 6 3" xfId="31739" xr:uid="{00000000-0005-0000-0000-00009C040000}"/>
    <cellStyle name="40 % - Akzent3 4 3 6 4" xfId="45230" xr:uid="{00000000-0005-0000-0000-00009C040000}"/>
    <cellStyle name="40 % - Akzent3 4 3 7" xfId="8160" xr:uid="{00000000-0005-0000-0000-00009C040000}"/>
    <cellStyle name="40 % - Akzent3 4 3 7 2" xfId="21611" xr:uid="{00000000-0005-0000-0000-00009C040000}"/>
    <cellStyle name="40 % - Akzent3 4 3 7 3" xfId="35095" xr:uid="{00000000-0005-0000-0000-00009C040000}"/>
    <cellStyle name="40 % - Akzent3 4 3 7 4" xfId="48586" xr:uid="{00000000-0005-0000-0000-00009C040000}"/>
    <cellStyle name="40 % - Akzent3 4 3 8" xfId="11516" xr:uid="{00000000-0005-0000-0000-00009C040000}"/>
    <cellStyle name="40 % - Akzent3 4 3 8 2" xfId="24967" xr:uid="{00000000-0005-0000-0000-00009C040000}"/>
    <cellStyle name="40 % - Akzent3 4 3 8 3" xfId="38451" xr:uid="{00000000-0005-0000-0000-00009C040000}"/>
    <cellStyle name="40 % - Akzent3 4 3 8 4" xfId="51942" xr:uid="{00000000-0005-0000-0000-00009C040000}"/>
    <cellStyle name="40 % - Akzent3 4 3 9" xfId="14897" xr:uid="{00000000-0005-0000-0000-00009C040000}"/>
    <cellStyle name="40 % - Akzent3 4 4" xfId="1740" xr:uid="{00000000-0005-0000-0000-0000A2040000}"/>
    <cellStyle name="40 % - Akzent3 4 4 2" xfId="2879" xr:uid="{00000000-0005-0000-0000-0000A3040000}"/>
    <cellStyle name="40 % - Akzent3 4 4 2 2" xfId="6240" xr:uid="{00000000-0005-0000-0000-0000A3040000}"/>
    <cellStyle name="40 % - Akzent3 4 4 2 2 2" xfId="19691" xr:uid="{00000000-0005-0000-0000-0000A3040000}"/>
    <cellStyle name="40 % - Akzent3 4 4 2 2 3" xfId="33175" xr:uid="{00000000-0005-0000-0000-0000A3040000}"/>
    <cellStyle name="40 % - Akzent3 4 4 2 2 4" xfId="46666" xr:uid="{00000000-0005-0000-0000-0000A3040000}"/>
    <cellStyle name="40 % - Akzent3 4 4 2 3" xfId="9596" xr:uid="{00000000-0005-0000-0000-0000A3040000}"/>
    <cellStyle name="40 % - Akzent3 4 4 2 3 2" xfId="23047" xr:uid="{00000000-0005-0000-0000-0000A3040000}"/>
    <cellStyle name="40 % - Akzent3 4 4 2 3 3" xfId="36531" xr:uid="{00000000-0005-0000-0000-0000A3040000}"/>
    <cellStyle name="40 % - Akzent3 4 4 2 3 4" xfId="50022" xr:uid="{00000000-0005-0000-0000-0000A3040000}"/>
    <cellStyle name="40 % - Akzent3 4 4 2 4" xfId="12952" xr:uid="{00000000-0005-0000-0000-0000A3040000}"/>
    <cellStyle name="40 % - Akzent3 4 4 2 4 2" xfId="26403" xr:uid="{00000000-0005-0000-0000-0000A3040000}"/>
    <cellStyle name="40 % - Akzent3 4 4 2 4 3" xfId="39887" xr:uid="{00000000-0005-0000-0000-0000A3040000}"/>
    <cellStyle name="40 % - Akzent3 4 4 2 4 4" xfId="53378" xr:uid="{00000000-0005-0000-0000-0000A3040000}"/>
    <cellStyle name="40 % - Akzent3 4 4 2 5" xfId="16334" xr:uid="{00000000-0005-0000-0000-0000A3040000}"/>
    <cellStyle name="40 % - Akzent3 4 4 2 6" xfId="29818" xr:uid="{00000000-0005-0000-0000-0000A3040000}"/>
    <cellStyle name="40 % - Akzent3 4 4 2 7" xfId="43309" xr:uid="{00000000-0005-0000-0000-0000A3040000}"/>
    <cellStyle name="40 % - Akzent3 4 4 3" xfId="5113" xr:uid="{00000000-0005-0000-0000-0000A2040000}"/>
    <cellStyle name="40 % - Akzent3 4 4 3 2" xfId="18564" xr:uid="{00000000-0005-0000-0000-0000A2040000}"/>
    <cellStyle name="40 % - Akzent3 4 4 3 3" xfId="32048" xr:uid="{00000000-0005-0000-0000-0000A2040000}"/>
    <cellStyle name="40 % - Akzent3 4 4 3 4" xfId="45539" xr:uid="{00000000-0005-0000-0000-0000A2040000}"/>
    <cellStyle name="40 % - Akzent3 4 4 4" xfId="8469" xr:uid="{00000000-0005-0000-0000-0000A2040000}"/>
    <cellStyle name="40 % - Akzent3 4 4 4 2" xfId="21920" xr:uid="{00000000-0005-0000-0000-0000A2040000}"/>
    <cellStyle name="40 % - Akzent3 4 4 4 3" xfId="35404" xr:uid="{00000000-0005-0000-0000-0000A2040000}"/>
    <cellStyle name="40 % - Akzent3 4 4 4 4" xfId="48895" xr:uid="{00000000-0005-0000-0000-0000A2040000}"/>
    <cellStyle name="40 % - Akzent3 4 4 5" xfId="11825" xr:uid="{00000000-0005-0000-0000-0000A2040000}"/>
    <cellStyle name="40 % - Akzent3 4 4 5 2" xfId="25276" xr:uid="{00000000-0005-0000-0000-0000A2040000}"/>
    <cellStyle name="40 % - Akzent3 4 4 5 3" xfId="38760" xr:uid="{00000000-0005-0000-0000-0000A2040000}"/>
    <cellStyle name="40 % - Akzent3 4 4 5 4" xfId="52251" xr:uid="{00000000-0005-0000-0000-0000A2040000}"/>
    <cellStyle name="40 % - Akzent3 4 4 6" xfId="15207" xr:uid="{00000000-0005-0000-0000-0000A2040000}"/>
    <cellStyle name="40 % - Akzent3 4 4 7" xfId="28691" xr:uid="{00000000-0005-0000-0000-0000A2040000}"/>
    <cellStyle name="40 % - Akzent3 4 4 8" xfId="42182" xr:uid="{00000000-0005-0000-0000-0000A2040000}"/>
    <cellStyle name="40 % - Akzent3 4 5" xfId="2317" xr:uid="{00000000-0005-0000-0000-0000A4040000}"/>
    <cellStyle name="40 % - Akzent3 4 5 2" xfId="5679" xr:uid="{00000000-0005-0000-0000-0000A4040000}"/>
    <cellStyle name="40 % - Akzent3 4 5 2 2" xfId="19130" xr:uid="{00000000-0005-0000-0000-0000A4040000}"/>
    <cellStyle name="40 % - Akzent3 4 5 2 3" xfId="32614" xr:uid="{00000000-0005-0000-0000-0000A4040000}"/>
    <cellStyle name="40 % - Akzent3 4 5 2 4" xfId="46105" xr:uid="{00000000-0005-0000-0000-0000A4040000}"/>
    <cellStyle name="40 % - Akzent3 4 5 3" xfId="9035" xr:uid="{00000000-0005-0000-0000-0000A4040000}"/>
    <cellStyle name="40 % - Akzent3 4 5 3 2" xfId="22486" xr:uid="{00000000-0005-0000-0000-0000A4040000}"/>
    <cellStyle name="40 % - Akzent3 4 5 3 3" xfId="35970" xr:uid="{00000000-0005-0000-0000-0000A4040000}"/>
    <cellStyle name="40 % - Akzent3 4 5 3 4" xfId="49461" xr:uid="{00000000-0005-0000-0000-0000A4040000}"/>
    <cellStyle name="40 % - Akzent3 4 5 4" xfId="12391" xr:uid="{00000000-0005-0000-0000-0000A4040000}"/>
    <cellStyle name="40 % - Akzent3 4 5 4 2" xfId="25842" xr:uid="{00000000-0005-0000-0000-0000A4040000}"/>
    <cellStyle name="40 % - Akzent3 4 5 4 3" xfId="39326" xr:uid="{00000000-0005-0000-0000-0000A4040000}"/>
    <cellStyle name="40 % - Akzent3 4 5 4 4" xfId="52817" xr:uid="{00000000-0005-0000-0000-0000A4040000}"/>
    <cellStyle name="40 % - Akzent3 4 5 5" xfId="15773" xr:uid="{00000000-0005-0000-0000-0000A4040000}"/>
    <cellStyle name="40 % - Akzent3 4 5 6" xfId="29257" xr:uid="{00000000-0005-0000-0000-0000A4040000}"/>
    <cellStyle name="40 % - Akzent3 4 5 7" xfId="42748" xr:uid="{00000000-0005-0000-0000-0000A4040000}"/>
    <cellStyle name="40 % - Akzent3 4 6" xfId="3423" xr:uid="{00000000-0005-0000-0000-0000A5040000}"/>
    <cellStyle name="40 % - Akzent3 4 6 2" xfId="6784" xr:uid="{00000000-0005-0000-0000-0000A5040000}"/>
    <cellStyle name="40 % - Akzent3 4 6 2 2" xfId="20235" xr:uid="{00000000-0005-0000-0000-0000A5040000}"/>
    <cellStyle name="40 % - Akzent3 4 6 2 3" xfId="33719" xr:uid="{00000000-0005-0000-0000-0000A5040000}"/>
    <cellStyle name="40 % - Akzent3 4 6 2 4" xfId="47210" xr:uid="{00000000-0005-0000-0000-0000A5040000}"/>
    <cellStyle name="40 % - Akzent3 4 6 3" xfId="10140" xr:uid="{00000000-0005-0000-0000-0000A5040000}"/>
    <cellStyle name="40 % - Akzent3 4 6 3 2" xfId="23591" xr:uid="{00000000-0005-0000-0000-0000A5040000}"/>
    <cellStyle name="40 % - Akzent3 4 6 3 3" xfId="37075" xr:uid="{00000000-0005-0000-0000-0000A5040000}"/>
    <cellStyle name="40 % - Akzent3 4 6 3 4" xfId="50566" xr:uid="{00000000-0005-0000-0000-0000A5040000}"/>
    <cellStyle name="40 % - Akzent3 4 6 4" xfId="13496" xr:uid="{00000000-0005-0000-0000-0000A5040000}"/>
    <cellStyle name="40 % - Akzent3 4 6 4 2" xfId="26947" xr:uid="{00000000-0005-0000-0000-0000A5040000}"/>
    <cellStyle name="40 % - Akzent3 4 6 4 3" xfId="40431" xr:uid="{00000000-0005-0000-0000-0000A5040000}"/>
    <cellStyle name="40 % - Akzent3 4 6 4 4" xfId="53922" xr:uid="{00000000-0005-0000-0000-0000A5040000}"/>
    <cellStyle name="40 % - Akzent3 4 6 5" xfId="16878" xr:uid="{00000000-0005-0000-0000-0000A5040000}"/>
    <cellStyle name="40 % - Akzent3 4 6 6" xfId="30362" xr:uid="{00000000-0005-0000-0000-0000A5040000}"/>
    <cellStyle name="40 % - Akzent3 4 6 7" xfId="43853" xr:uid="{00000000-0005-0000-0000-0000A5040000}"/>
    <cellStyle name="40 % - Akzent3 4 7" xfId="4003" xr:uid="{00000000-0005-0000-0000-0000A6040000}"/>
    <cellStyle name="40 % - Akzent3 4 7 2" xfId="7360" xr:uid="{00000000-0005-0000-0000-0000A6040000}"/>
    <cellStyle name="40 % - Akzent3 4 7 2 2" xfId="20811" xr:uid="{00000000-0005-0000-0000-0000A6040000}"/>
    <cellStyle name="40 % - Akzent3 4 7 2 3" xfId="34295" xr:uid="{00000000-0005-0000-0000-0000A6040000}"/>
    <cellStyle name="40 % - Akzent3 4 7 2 4" xfId="47786" xr:uid="{00000000-0005-0000-0000-0000A6040000}"/>
    <cellStyle name="40 % - Akzent3 4 7 3" xfId="10716" xr:uid="{00000000-0005-0000-0000-0000A6040000}"/>
    <cellStyle name="40 % - Akzent3 4 7 3 2" xfId="24167" xr:uid="{00000000-0005-0000-0000-0000A6040000}"/>
    <cellStyle name="40 % - Akzent3 4 7 3 3" xfId="37651" xr:uid="{00000000-0005-0000-0000-0000A6040000}"/>
    <cellStyle name="40 % - Akzent3 4 7 3 4" xfId="51142" xr:uid="{00000000-0005-0000-0000-0000A6040000}"/>
    <cellStyle name="40 % - Akzent3 4 7 4" xfId="14072" xr:uid="{00000000-0005-0000-0000-0000A6040000}"/>
    <cellStyle name="40 % - Akzent3 4 7 4 2" xfId="27523" xr:uid="{00000000-0005-0000-0000-0000A6040000}"/>
    <cellStyle name="40 % - Akzent3 4 7 4 3" xfId="41007" xr:uid="{00000000-0005-0000-0000-0000A6040000}"/>
    <cellStyle name="40 % - Akzent3 4 7 4 4" xfId="54498" xr:uid="{00000000-0005-0000-0000-0000A6040000}"/>
    <cellStyle name="40 % - Akzent3 4 7 5" xfId="17454" xr:uid="{00000000-0005-0000-0000-0000A6040000}"/>
    <cellStyle name="40 % - Akzent3 4 7 6" xfId="30938" xr:uid="{00000000-0005-0000-0000-0000A6040000}"/>
    <cellStyle name="40 % - Akzent3 4 7 7" xfId="44429" xr:uid="{00000000-0005-0000-0000-0000A6040000}"/>
    <cellStyle name="40 % - Akzent3 4 8" xfId="4553" xr:uid="{00000000-0005-0000-0000-00008F040000}"/>
    <cellStyle name="40 % - Akzent3 4 8 2" xfId="18004" xr:uid="{00000000-0005-0000-0000-00008F040000}"/>
    <cellStyle name="40 % - Akzent3 4 8 3" xfId="31488" xr:uid="{00000000-0005-0000-0000-00008F040000}"/>
    <cellStyle name="40 % - Akzent3 4 8 4" xfId="44979" xr:uid="{00000000-0005-0000-0000-00008F040000}"/>
    <cellStyle name="40 % - Akzent3 4 9" xfId="7909" xr:uid="{00000000-0005-0000-0000-00008F040000}"/>
    <cellStyle name="40 % - Akzent3 4 9 2" xfId="21360" xr:uid="{00000000-0005-0000-0000-00008F040000}"/>
    <cellStyle name="40 % - Akzent3 4 9 3" xfId="34844" xr:uid="{00000000-0005-0000-0000-00008F040000}"/>
    <cellStyle name="40 % - Akzent3 4 9 4" xfId="48335" xr:uid="{00000000-0005-0000-0000-00008F040000}"/>
    <cellStyle name="40 % - Akzent3 5" xfId="1201" xr:uid="{00000000-0005-0000-0000-0000A7040000}"/>
    <cellStyle name="40 % - Akzent3 5 10" xfId="14664" xr:uid="{00000000-0005-0000-0000-0000A7040000}"/>
    <cellStyle name="40 % - Akzent3 5 11" xfId="28147" xr:uid="{00000000-0005-0000-0000-0000A7040000}"/>
    <cellStyle name="40 % - Akzent3 5 12" xfId="41638" xr:uid="{00000000-0005-0000-0000-0000A7040000}"/>
    <cellStyle name="40 % - Akzent3 5 2" xfId="1432" xr:uid="{00000000-0005-0000-0000-0000A8040000}"/>
    <cellStyle name="40 % - Akzent3 5 2 10" xfId="28397" xr:uid="{00000000-0005-0000-0000-0000A8040000}"/>
    <cellStyle name="40 % - Akzent3 5 2 11" xfId="41888" xr:uid="{00000000-0005-0000-0000-0000A8040000}"/>
    <cellStyle name="40 % - Akzent3 5 2 2" xfId="2006" xr:uid="{00000000-0005-0000-0000-0000A9040000}"/>
    <cellStyle name="40 % - Akzent3 5 2 2 2" xfId="3146" xr:uid="{00000000-0005-0000-0000-0000AA040000}"/>
    <cellStyle name="40 % - Akzent3 5 2 2 2 2" xfId="6507" xr:uid="{00000000-0005-0000-0000-0000AA040000}"/>
    <cellStyle name="40 % - Akzent3 5 2 2 2 2 2" xfId="19958" xr:uid="{00000000-0005-0000-0000-0000AA040000}"/>
    <cellStyle name="40 % - Akzent3 5 2 2 2 2 3" xfId="33442" xr:uid="{00000000-0005-0000-0000-0000AA040000}"/>
    <cellStyle name="40 % - Akzent3 5 2 2 2 2 4" xfId="46933" xr:uid="{00000000-0005-0000-0000-0000AA040000}"/>
    <cellStyle name="40 % - Akzent3 5 2 2 2 3" xfId="9863" xr:uid="{00000000-0005-0000-0000-0000AA040000}"/>
    <cellStyle name="40 % - Akzent3 5 2 2 2 3 2" xfId="23314" xr:uid="{00000000-0005-0000-0000-0000AA040000}"/>
    <cellStyle name="40 % - Akzent3 5 2 2 2 3 3" xfId="36798" xr:uid="{00000000-0005-0000-0000-0000AA040000}"/>
    <cellStyle name="40 % - Akzent3 5 2 2 2 3 4" xfId="50289" xr:uid="{00000000-0005-0000-0000-0000AA040000}"/>
    <cellStyle name="40 % - Akzent3 5 2 2 2 4" xfId="13219" xr:uid="{00000000-0005-0000-0000-0000AA040000}"/>
    <cellStyle name="40 % - Akzent3 5 2 2 2 4 2" xfId="26670" xr:uid="{00000000-0005-0000-0000-0000AA040000}"/>
    <cellStyle name="40 % - Akzent3 5 2 2 2 4 3" xfId="40154" xr:uid="{00000000-0005-0000-0000-0000AA040000}"/>
    <cellStyle name="40 % - Akzent3 5 2 2 2 4 4" xfId="53645" xr:uid="{00000000-0005-0000-0000-0000AA040000}"/>
    <cellStyle name="40 % - Akzent3 5 2 2 2 5" xfId="16601" xr:uid="{00000000-0005-0000-0000-0000AA040000}"/>
    <cellStyle name="40 % - Akzent3 5 2 2 2 6" xfId="30085" xr:uid="{00000000-0005-0000-0000-0000AA040000}"/>
    <cellStyle name="40 % - Akzent3 5 2 2 2 7" xfId="43576" xr:uid="{00000000-0005-0000-0000-0000AA040000}"/>
    <cellStyle name="40 % - Akzent3 5 2 2 3" xfId="5380" xr:uid="{00000000-0005-0000-0000-0000A9040000}"/>
    <cellStyle name="40 % - Akzent3 5 2 2 3 2" xfId="18831" xr:uid="{00000000-0005-0000-0000-0000A9040000}"/>
    <cellStyle name="40 % - Akzent3 5 2 2 3 3" xfId="32315" xr:uid="{00000000-0005-0000-0000-0000A9040000}"/>
    <cellStyle name="40 % - Akzent3 5 2 2 3 4" xfId="45806" xr:uid="{00000000-0005-0000-0000-0000A9040000}"/>
    <cellStyle name="40 % - Akzent3 5 2 2 4" xfId="8736" xr:uid="{00000000-0005-0000-0000-0000A9040000}"/>
    <cellStyle name="40 % - Akzent3 5 2 2 4 2" xfId="22187" xr:uid="{00000000-0005-0000-0000-0000A9040000}"/>
    <cellStyle name="40 % - Akzent3 5 2 2 4 3" xfId="35671" xr:uid="{00000000-0005-0000-0000-0000A9040000}"/>
    <cellStyle name="40 % - Akzent3 5 2 2 4 4" xfId="49162" xr:uid="{00000000-0005-0000-0000-0000A9040000}"/>
    <cellStyle name="40 % - Akzent3 5 2 2 5" xfId="12092" xr:uid="{00000000-0005-0000-0000-0000A9040000}"/>
    <cellStyle name="40 % - Akzent3 5 2 2 5 2" xfId="25543" xr:uid="{00000000-0005-0000-0000-0000A9040000}"/>
    <cellStyle name="40 % - Akzent3 5 2 2 5 3" xfId="39027" xr:uid="{00000000-0005-0000-0000-0000A9040000}"/>
    <cellStyle name="40 % - Akzent3 5 2 2 5 4" xfId="52518" xr:uid="{00000000-0005-0000-0000-0000A9040000}"/>
    <cellStyle name="40 % - Akzent3 5 2 2 6" xfId="15474" xr:uid="{00000000-0005-0000-0000-0000A9040000}"/>
    <cellStyle name="40 % - Akzent3 5 2 2 7" xfId="28958" xr:uid="{00000000-0005-0000-0000-0000A9040000}"/>
    <cellStyle name="40 % - Akzent3 5 2 2 8" xfId="42449" xr:uid="{00000000-0005-0000-0000-0000A9040000}"/>
    <cellStyle name="40 % - Akzent3 5 2 3" xfId="2586" xr:uid="{00000000-0005-0000-0000-0000AB040000}"/>
    <cellStyle name="40 % - Akzent3 5 2 3 2" xfId="5947" xr:uid="{00000000-0005-0000-0000-0000AB040000}"/>
    <cellStyle name="40 % - Akzent3 5 2 3 2 2" xfId="19398" xr:uid="{00000000-0005-0000-0000-0000AB040000}"/>
    <cellStyle name="40 % - Akzent3 5 2 3 2 3" xfId="32882" xr:uid="{00000000-0005-0000-0000-0000AB040000}"/>
    <cellStyle name="40 % - Akzent3 5 2 3 2 4" xfId="46373" xr:uid="{00000000-0005-0000-0000-0000AB040000}"/>
    <cellStyle name="40 % - Akzent3 5 2 3 3" xfId="9303" xr:uid="{00000000-0005-0000-0000-0000AB040000}"/>
    <cellStyle name="40 % - Akzent3 5 2 3 3 2" xfId="22754" xr:uid="{00000000-0005-0000-0000-0000AB040000}"/>
    <cellStyle name="40 % - Akzent3 5 2 3 3 3" xfId="36238" xr:uid="{00000000-0005-0000-0000-0000AB040000}"/>
    <cellStyle name="40 % - Akzent3 5 2 3 3 4" xfId="49729" xr:uid="{00000000-0005-0000-0000-0000AB040000}"/>
    <cellStyle name="40 % - Akzent3 5 2 3 4" xfId="12659" xr:uid="{00000000-0005-0000-0000-0000AB040000}"/>
    <cellStyle name="40 % - Akzent3 5 2 3 4 2" xfId="26110" xr:uid="{00000000-0005-0000-0000-0000AB040000}"/>
    <cellStyle name="40 % - Akzent3 5 2 3 4 3" xfId="39594" xr:uid="{00000000-0005-0000-0000-0000AB040000}"/>
    <cellStyle name="40 % - Akzent3 5 2 3 4 4" xfId="53085" xr:uid="{00000000-0005-0000-0000-0000AB040000}"/>
    <cellStyle name="40 % - Akzent3 5 2 3 5" xfId="16041" xr:uid="{00000000-0005-0000-0000-0000AB040000}"/>
    <cellStyle name="40 % - Akzent3 5 2 3 6" xfId="29525" xr:uid="{00000000-0005-0000-0000-0000AB040000}"/>
    <cellStyle name="40 % - Akzent3 5 2 3 7" xfId="43016" xr:uid="{00000000-0005-0000-0000-0000AB040000}"/>
    <cellStyle name="40 % - Akzent3 5 2 4" xfId="3691" xr:uid="{00000000-0005-0000-0000-0000AC040000}"/>
    <cellStyle name="40 % - Akzent3 5 2 4 2" xfId="7052" xr:uid="{00000000-0005-0000-0000-0000AC040000}"/>
    <cellStyle name="40 % - Akzent3 5 2 4 2 2" xfId="20503" xr:uid="{00000000-0005-0000-0000-0000AC040000}"/>
    <cellStyle name="40 % - Akzent3 5 2 4 2 3" xfId="33987" xr:uid="{00000000-0005-0000-0000-0000AC040000}"/>
    <cellStyle name="40 % - Akzent3 5 2 4 2 4" xfId="47478" xr:uid="{00000000-0005-0000-0000-0000AC040000}"/>
    <cellStyle name="40 % - Akzent3 5 2 4 3" xfId="10408" xr:uid="{00000000-0005-0000-0000-0000AC040000}"/>
    <cellStyle name="40 % - Akzent3 5 2 4 3 2" xfId="23859" xr:uid="{00000000-0005-0000-0000-0000AC040000}"/>
    <cellStyle name="40 % - Akzent3 5 2 4 3 3" xfId="37343" xr:uid="{00000000-0005-0000-0000-0000AC040000}"/>
    <cellStyle name="40 % - Akzent3 5 2 4 3 4" xfId="50834" xr:uid="{00000000-0005-0000-0000-0000AC040000}"/>
    <cellStyle name="40 % - Akzent3 5 2 4 4" xfId="13764" xr:uid="{00000000-0005-0000-0000-0000AC040000}"/>
    <cellStyle name="40 % - Akzent3 5 2 4 4 2" xfId="27215" xr:uid="{00000000-0005-0000-0000-0000AC040000}"/>
    <cellStyle name="40 % - Akzent3 5 2 4 4 3" xfId="40699" xr:uid="{00000000-0005-0000-0000-0000AC040000}"/>
    <cellStyle name="40 % - Akzent3 5 2 4 4 4" xfId="54190" xr:uid="{00000000-0005-0000-0000-0000AC040000}"/>
    <cellStyle name="40 % - Akzent3 5 2 4 5" xfId="17146" xr:uid="{00000000-0005-0000-0000-0000AC040000}"/>
    <cellStyle name="40 % - Akzent3 5 2 4 6" xfId="30630" xr:uid="{00000000-0005-0000-0000-0000AC040000}"/>
    <cellStyle name="40 % - Akzent3 5 2 4 7" xfId="44121" xr:uid="{00000000-0005-0000-0000-0000AC040000}"/>
    <cellStyle name="40 % - Akzent3 5 2 5" xfId="4271" xr:uid="{00000000-0005-0000-0000-0000AD040000}"/>
    <cellStyle name="40 % - Akzent3 5 2 5 2" xfId="7628" xr:uid="{00000000-0005-0000-0000-0000AD040000}"/>
    <cellStyle name="40 % - Akzent3 5 2 5 2 2" xfId="21079" xr:uid="{00000000-0005-0000-0000-0000AD040000}"/>
    <cellStyle name="40 % - Akzent3 5 2 5 2 3" xfId="34563" xr:uid="{00000000-0005-0000-0000-0000AD040000}"/>
    <cellStyle name="40 % - Akzent3 5 2 5 2 4" xfId="48054" xr:uid="{00000000-0005-0000-0000-0000AD040000}"/>
    <cellStyle name="40 % - Akzent3 5 2 5 3" xfId="10984" xr:uid="{00000000-0005-0000-0000-0000AD040000}"/>
    <cellStyle name="40 % - Akzent3 5 2 5 3 2" xfId="24435" xr:uid="{00000000-0005-0000-0000-0000AD040000}"/>
    <cellStyle name="40 % - Akzent3 5 2 5 3 3" xfId="37919" xr:uid="{00000000-0005-0000-0000-0000AD040000}"/>
    <cellStyle name="40 % - Akzent3 5 2 5 3 4" xfId="51410" xr:uid="{00000000-0005-0000-0000-0000AD040000}"/>
    <cellStyle name="40 % - Akzent3 5 2 5 4" xfId="14340" xr:uid="{00000000-0005-0000-0000-0000AD040000}"/>
    <cellStyle name="40 % - Akzent3 5 2 5 4 2" xfId="27791" xr:uid="{00000000-0005-0000-0000-0000AD040000}"/>
    <cellStyle name="40 % - Akzent3 5 2 5 4 3" xfId="41275" xr:uid="{00000000-0005-0000-0000-0000AD040000}"/>
    <cellStyle name="40 % - Akzent3 5 2 5 4 4" xfId="54766" xr:uid="{00000000-0005-0000-0000-0000AD040000}"/>
    <cellStyle name="40 % - Akzent3 5 2 5 5" xfId="17722" xr:uid="{00000000-0005-0000-0000-0000AD040000}"/>
    <cellStyle name="40 % - Akzent3 5 2 5 6" xfId="31206" xr:uid="{00000000-0005-0000-0000-0000AD040000}"/>
    <cellStyle name="40 % - Akzent3 5 2 5 7" xfId="44697" xr:uid="{00000000-0005-0000-0000-0000AD040000}"/>
    <cellStyle name="40 % - Akzent3 5 2 6" xfId="4821" xr:uid="{00000000-0005-0000-0000-0000A8040000}"/>
    <cellStyle name="40 % - Akzent3 5 2 6 2" xfId="18272" xr:uid="{00000000-0005-0000-0000-0000A8040000}"/>
    <cellStyle name="40 % - Akzent3 5 2 6 3" xfId="31756" xr:uid="{00000000-0005-0000-0000-0000A8040000}"/>
    <cellStyle name="40 % - Akzent3 5 2 6 4" xfId="45247" xr:uid="{00000000-0005-0000-0000-0000A8040000}"/>
    <cellStyle name="40 % - Akzent3 5 2 7" xfId="8177" xr:uid="{00000000-0005-0000-0000-0000A8040000}"/>
    <cellStyle name="40 % - Akzent3 5 2 7 2" xfId="21628" xr:uid="{00000000-0005-0000-0000-0000A8040000}"/>
    <cellStyle name="40 % - Akzent3 5 2 7 3" xfId="35112" xr:uid="{00000000-0005-0000-0000-0000A8040000}"/>
    <cellStyle name="40 % - Akzent3 5 2 7 4" xfId="48603" xr:uid="{00000000-0005-0000-0000-0000A8040000}"/>
    <cellStyle name="40 % - Akzent3 5 2 8" xfId="11533" xr:uid="{00000000-0005-0000-0000-0000A8040000}"/>
    <cellStyle name="40 % - Akzent3 5 2 8 2" xfId="24984" xr:uid="{00000000-0005-0000-0000-0000A8040000}"/>
    <cellStyle name="40 % - Akzent3 5 2 8 3" xfId="38468" xr:uid="{00000000-0005-0000-0000-0000A8040000}"/>
    <cellStyle name="40 % - Akzent3 5 2 8 4" xfId="51959" xr:uid="{00000000-0005-0000-0000-0000A8040000}"/>
    <cellStyle name="40 % - Akzent3 5 2 9" xfId="14914" xr:uid="{00000000-0005-0000-0000-0000A8040000}"/>
    <cellStyle name="40 % - Akzent3 5 3" xfId="1757" xr:uid="{00000000-0005-0000-0000-0000AE040000}"/>
    <cellStyle name="40 % - Akzent3 5 3 2" xfId="2896" xr:uid="{00000000-0005-0000-0000-0000AF040000}"/>
    <cellStyle name="40 % - Akzent3 5 3 2 2" xfId="6257" xr:uid="{00000000-0005-0000-0000-0000AF040000}"/>
    <cellStyle name="40 % - Akzent3 5 3 2 2 2" xfId="19708" xr:uid="{00000000-0005-0000-0000-0000AF040000}"/>
    <cellStyle name="40 % - Akzent3 5 3 2 2 3" xfId="33192" xr:uid="{00000000-0005-0000-0000-0000AF040000}"/>
    <cellStyle name="40 % - Akzent3 5 3 2 2 4" xfId="46683" xr:uid="{00000000-0005-0000-0000-0000AF040000}"/>
    <cellStyle name="40 % - Akzent3 5 3 2 3" xfId="9613" xr:uid="{00000000-0005-0000-0000-0000AF040000}"/>
    <cellStyle name="40 % - Akzent3 5 3 2 3 2" xfId="23064" xr:uid="{00000000-0005-0000-0000-0000AF040000}"/>
    <cellStyle name="40 % - Akzent3 5 3 2 3 3" xfId="36548" xr:uid="{00000000-0005-0000-0000-0000AF040000}"/>
    <cellStyle name="40 % - Akzent3 5 3 2 3 4" xfId="50039" xr:uid="{00000000-0005-0000-0000-0000AF040000}"/>
    <cellStyle name="40 % - Akzent3 5 3 2 4" xfId="12969" xr:uid="{00000000-0005-0000-0000-0000AF040000}"/>
    <cellStyle name="40 % - Akzent3 5 3 2 4 2" xfId="26420" xr:uid="{00000000-0005-0000-0000-0000AF040000}"/>
    <cellStyle name="40 % - Akzent3 5 3 2 4 3" xfId="39904" xr:uid="{00000000-0005-0000-0000-0000AF040000}"/>
    <cellStyle name="40 % - Akzent3 5 3 2 4 4" xfId="53395" xr:uid="{00000000-0005-0000-0000-0000AF040000}"/>
    <cellStyle name="40 % - Akzent3 5 3 2 5" xfId="16351" xr:uid="{00000000-0005-0000-0000-0000AF040000}"/>
    <cellStyle name="40 % - Akzent3 5 3 2 6" xfId="29835" xr:uid="{00000000-0005-0000-0000-0000AF040000}"/>
    <cellStyle name="40 % - Akzent3 5 3 2 7" xfId="43326" xr:uid="{00000000-0005-0000-0000-0000AF040000}"/>
    <cellStyle name="40 % - Akzent3 5 3 3" xfId="5130" xr:uid="{00000000-0005-0000-0000-0000AE040000}"/>
    <cellStyle name="40 % - Akzent3 5 3 3 2" xfId="18581" xr:uid="{00000000-0005-0000-0000-0000AE040000}"/>
    <cellStyle name="40 % - Akzent3 5 3 3 3" xfId="32065" xr:uid="{00000000-0005-0000-0000-0000AE040000}"/>
    <cellStyle name="40 % - Akzent3 5 3 3 4" xfId="45556" xr:uid="{00000000-0005-0000-0000-0000AE040000}"/>
    <cellStyle name="40 % - Akzent3 5 3 4" xfId="8486" xr:uid="{00000000-0005-0000-0000-0000AE040000}"/>
    <cellStyle name="40 % - Akzent3 5 3 4 2" xfId="21937" xr:uid="{00000000-0005-0000-0000-0000AE040000}"/>
    <cellStyle name="40 % - Akzent3 5 3 4 3" xfId="35421" xr:uid="{00000000-0005-0000-0000-0000AE040000}"/>
    <cellStyle name="40 % - Akzent3 5 3 4 4" xfId="48912" xr:uid="{00000000-0005-0000-0000-0000AE040000}"/>
    <cellStyle name="40 % - Akzent3 5 3 5" xfId="11842" xr:uid="{00000000-0005-0000-0000-0000AE040000}"/>
    <cellStyle name="40 % - Akzent3 5 3 5 2" xfId="25293" xr:uid="{00000000-0005-0000-0000-0000AE040000}"/>
    <cellStyle name="40 % - Akzent3 5 3 5 3" xfId="38777" xr:uid="{00000000-0005-0000-0000-0000AE040000}"/>
    <cellStyle name="40 % - Akzent3 5 3 5 4" xfId="52268" xr:uid="{00000000-0005-0000-0000-0000AE040000}"/>
    <cellStyle name="40 % - Akzent3 5 3 6" xfId="15224" xr:uid="{00000000-0005-0000-0000-0000AE040000}"/>
    <cellStyle name="40 % - Akzent3 5 3 7" xfId="28708" xr:uid="{00000000-0005-0000-0000-0000AE040000}"/>
    <cellStyle name="40 % - Akzent3 5 3 8" xfId="42199" xr:uid="{00000000-0005-0000-0000-0000AE040000}"/>
    <cellStyle name="40 % - Akzent3 5 4" xfId="2335" xr:uid="{00000000-0005-0000-0000-0000B0040000}"/>
    <cellStyle name="40 % - Akzent3 5 4 2" xfId="5697" xr:uid="{00000000-0005-0000-0000-0000B0040000}"/>
    <cellStyle name="40 % - Akzent3 5 4 2 2" xfId="19148" xr:uid="{00000000-0005-0000-0000-0000B0040000}"/>
    <cellStyle name="40 % - Akzent3 5 4 2 3" xfId="32632" xr:uid="{00000000-0005-0000-0000-0000B0040000}"/>
    <cellStyle name="40 % - Akzent3 5 4 2 4" xfId="46123" xr:uid="{00000000-0005-0000-0000-0000B0040000}"/>
    <cellStyle name="40 % - Akzent3 5 4 3" xfId="9053" xr:uid="{00000000-0005-0000-0000-0000B0040000}"/>
    <cellStyle name="40 % - Akzent3 5 4 3 2" xfId="22504" xr:uid="{00000000-0005-0000-0000-0000B0040000}"/>
    <cellStyle name="40 % - Akzent3 5 4 3 3" xfId="35988" xr:uid="{00000000-0005-0000-0000-0000B0040000}"/>
    <cellStyle name="40 % - Akzent3 5 4 3 4" xfId="49479" xr:uid="{00000000-0005-0000-0000-0000B0040000}"/>
    <cellStyle name="40 % - Akzent3 5 4 4" xfId="12409" xr:uid="{00000000-0005-0000-0000-0000B0040000}"/>
    <cellStyle name="40 % - Akzent3 5 4 4 2" xfId="25860" xr:uid="{00000000-0005-0000-0000-0000B0040000}"/>
    <cellStyle name="40 % - Akzent3 5 4 4 3" xfId="39344" xr:uid="{00000000-0005-0000-0000-0000B0040000}"/>
    <cellStyle name="40 % - Akzent3 5 4 4 4" xfId="52835" xr:uid="{00000000-0005-0000-0000-0000B0040000}"/>
    <cellStyle name="40 % - Akzent3 5 4 5" xfId="15791" xr:uid="{00000000-0005-0000-0000-0000B0040000}"/>
    <cellStyle name="40 % - Akzent3 5 4 6" xfId="29275" xr:uid="{00000000-0005-0000-0000-0000B0040000}"/>
    <cellStyle name="40 % - Akzent3 5 4 7" xfId="42766" xr:uid="{00000000-0005-0000-0000-0000B0040000}"/>
    <cellStyle name="40 % - Akzent3 5 5" xfId="3441" xr:uid="{00000000-0005-0000-0000-0000B1040000}"/>
    <cellStyle name="40 % - Akzent3 5 5 2" xfId="6802" xr:uid="{00000000-0005-0000-0000-0000B1040000}"/>
    <cellStyle name="40 % - Akzent3 5 5 2 2" xfId="20253" xr:uid="{00000000-0005-0000-0000-0000B1040000}"/>
    <cellStyle name="40 % - Akzent3 5 5 2 3" xfId="33737" xr:uid="{00000000-0005-0000-0000-0000B1040000}"/>
    <cellStyle name="40 % - Akzent3 5 5 2 4" xfId="47228" xr:uid="{00000000-0005-0000-0000-0000B1040000}"/>
    <cellStyle name="40 % - Akzent3 5 5 3" xfId="10158" xr:uid="{00000000-0005-0000-0000-0000B1040000}"/>
    <cellStyle name="40 % - Akzent3 5 5 3 2" xfId="23609" xr:uid="{00000000-0005-0000-0000-0000B1040000}"/>
    <cellStyle name="40 % - Akzent3 5 5 3 3" xfId="37093" xr:uid="{00000000-0005-0000-0000-0000B1040000}"/>
    <cellStyle name="40 % - Akzent3 5 5 3 4" xfId="50584" xr:uid="{00000000-0005-0000-0000-0000B1040000}"/>
    <cellStyle name="40 % - Akzent3 5 5 4" xfId="13514" xr:uid="{00000000-0005-0000-0000-0000B1040000}"/>
    <cellStyle name="40 % - Akzent3 5 5 4 2" xfId="26965" xr:uid="{00000000-0005-0000-0000-0000B1040000}"/>
    <cellStyle name="40 % - Akzent3 5 5 4 3" xfId="40449" xr:uid="{00000000-0005-0000-0000-0000B1040000}"/>
    <cellStyle name="40 % - Akzent3 5 5 4 4" xfId="53940" xr:uid="{00000000-0005-0000-0000-0000B1040000}"/>
    <cellStyle name="40 % - Akzent3 5 5 5" xfId="16896" xr:uid="{00000000-0005-0000-0000-0000B1040000}"/>
    <cellStyle name="40 % - Akzent3 5 5 6" xfId="30380" xr:uid="{00000000-0005-0000-0000-0000B1040000}"/>
    <cellStyle name="40 % - Akzent3 5 5 7" xfId="43871" xr:uid="{00000000-0005-0000-0000-0000B1040000}"/>
    <cellStyle name="40 % - Akzent3 5 6" xfId="4021" xr:uid="{00000000-0005-0000-0000-0000B2040000}"/>
    <cellStyle name="40 % - Akzent3 5 6 2" xfId="7378" xr:uid="{00000000-0005-0000-0000-0000B2040000}"/>
    <cellStyle name="40 % - Akzent3 5 6 2 2" xfId="20829" xr:uid="{00000000-0005-0000-0000-0000B2040000}"/>
    <cellStyle name="40 % - Akzent3 5 6 2 3" xfId="34313" xr:uid="{00000000-0005-0000-0000-0000B2040000}"/>
    <cellStyle name="40 % - Akzent3 5 6 2 4" xfId="47804" xr:uid="{00000000-0005-0000-0000-0000B2040000}"/>
    <cellStyle name="40 % - Akzent3 5 6 3" xfId="10734" xr:uid="{00000000-0005-0000-0000-0000B2040000}"/>
    <cellStyle name="40 % - Akzent3 5 6 3 2" xfId="24185" xr:uid="{00000000-0005-0000-0000-0000B2040000}"/>
    <cellStyle name="40 % - Akzent3 5 6 3 3" xfId="37669" xr:uid="{00000000-0005-0000-0000-0000B2040000}"/>
    <cellStyle name="40 % - Akzent3 5 6 3 4" xfId="51160" xr:uid="{00000000-0005-0000-0000-0000B2040000}"/>
    <cellStyle name="40 % - Akzent3 5 6 4" xfId="14090" xr:uid="{00000000-0005-0000-0000-0000B2040000}"/>
    <cellStyle name="40 % - Akzent3 5 6 4 2" xfId="27541" xr:uid="{00000000-0005-0000-0000-0000B2040000}"/>
    <cellStyle name="40 % - Akzent3 5 6 4 3" xfId="41025" xr:uid="{00000000-0005-0000-0000-0000B2040000}"/>
    <cellStyle name="40 % - Akzent3 5 6 4 4" xfId="54516" xr:uid="{00000000-0005-0000-0000-0000B2040000}"/>
    <cellStyle name="40 % - Akzent3 5 6 5" xfId="17472" xr:uid="{00000000-0005-0000-0000-0000B2040000}"/>
    <cellStyle name="40 % - Akzent3 5 6 6" xfId="30956" xr:uid="{00000000-0005-0000-0000-0000B2040000}"/>
    <cellStyle name="40 % - Akzent3 5 6 7" xfId="44447" xr:uid="{00000000-0005-0000-0000-0000B2040000}"/>
    <cellStyle name="40 % - Akzent3 5 7" xfId="4571" xr:uid="{00000000-0005-0000-0000-0000A7040000}"/>
    <cellStyle name="40 % - Akzent3 5 7 2" xfId="18022" xr:uid="{00000000-0005-0000-0000-0000A7040000}"/>
    <cellStyle name="40 % - Akzent3 5 7 3" xfId="31506" xr:uid="{00000000-0005-0000-0000-0000A7040000}"/>
    <cellStyle name="40 % - Akzent3 5 7 4" xfId="44997" xr:uid="{00000000-0005-0000-0000-0000A7040000}"/>
    <cellStyle name="40 % - Akzent3 5 8" xfId="7927" xr:uid="{00000000-0005-0000-0000-0000A7040000}"/>
    <cellStyle name="40 % - Akzent3 5 8 2" xfId="21378" xr:uid="{00000000-0005-0000-0000-0000A7040000}"/>
    <cellStyle name="40 % - Akzent3 5 8 3" xfId="34862" xr:uid="{00000000-0005-0000-0000-0000A7040000}"/>
    <cellStyle name="40 % - Akzent3 5 8 4" xfId="48353" xr:uid="{00000000-0005-0000-0000-0000A7040000}"/>
    <cellStyle name="40 % - Akzent3 5 9" xfId="11283" xr:uid="{00000000-0005-0000-0000-0000A7040000}"/>
    <cellStyle name="40 % - Akzent3 5 9 2" xfId="24734" xr:uid="{00000000-0005-0000-0000-0000A7040000}"/>
    <cellStyle name="40 % - Akzent3 5 9 3" xfId="38218" xr:uid="{00000000-0005-0000-0000-0000A7040000}"/>
    <cellStyle name="40 % - Akzent3 5 9 4" xfId="51709" xr:uid="{00000000-0005-0000-0000-0000A7040000}"/>
    <cellStyle name="40 % - Akzent3 6" xfId="1292" xr:uid="{00000000-0005-0000-0000-0000B3040000}"/>
    <cellStyle name="40 % - Akzent3 6 10" xfId="14765" xr:uid="{00000000-0005-0000-0000-0000B3040000}"/>
    <cellStyle name="40 % - Akzent3 6 11" xfId="28248" xr:uid="{00000000-0005-0000-0000-0000B3040000}"/>
    <cellStyle name="40 % - Akzent3 6 12" xfId="41739" xr:uid="{00000000-0005-0000-0000-0000B3040000}"/>
    <cellStyle name="40 % - Akzent3 6 2" xfId="1530" xr:uid="{00000000-0005-0000-0000-0000B4040000}"/>
    <cellStyle name="40 % - Akzent3 6 2 10" xfId="28498" xr:uid="{00000000-0005-0000-0000-0000B4040000}"/>
    <cellStyle name="40 % - Akzent3 6 2 11" xfId="41989" xr:uid="{00000000-0005-0000-0000-0000B4040000}"/>
    <cellStyle name="40 % - Akzent3 6 2 2" xfId="2106" xr:uid="{00000000-0005-0000-0000-0000B5040000}"/>
    <cellStyle name="40 % - Akzent3 6 2 2 2" xfId="3247" xr:uid="{00000000-0005-0000-0000-0000B6040000}"/>
    <cellStyle name="40 % - Akzent3 6 2 2 2 2" xfId="6608" xr:uid="{00000000-0005-0000-0000-0000B6040000}"/>
    <cellStyle name="40 % - Akzent3 6 2 2 2 2 2" xfId="20059" xr:uid="{00000000-0005-0000-0000-0000B6040000}"/>
    <cellStyle name="40 % - Akzent3 6 2 2 2 2 3" xfId="33543" xr:uid="{00000000-0005-0000-0000-0000B6040000}"/>
    <cellStyle name="40 % - Akzent3 6 2 2 2 2 4" xfId="47034" xr:uid="{00000000-0005-0000-0000-0000B6040000}"/>
    <cellStyle name="40 % - Akzent3 6 2 2 2 3" xfId="9964" xr:uid="{00000000-0005-0000-0000-0000B6040000}"/>
    <cellStyle name="40 % - Akzent3 6 2 2 2 3 2" xfId="23415" xr:uid="{00000000-0005-0000-0000-0000B6040000}"/>
    <cellStyle name="40 % - Akzent3 6 2 2 2 3 3" xfId="36899" xr:uid="{00000000-0005-0000-0000-0000B6040000}"/>
    <cellStyle name="40 % - Akzent3 6 2 2 2 3 4" xfId="50390" xr:uid="{00000000-0005-0000-0000-0000B6040000}"/>
    <cellStyle name="40 % - Akzent3 6 2 2 2 4" xfId="13320" xr:uid="{00000000-0005-0000-0000-0000B6040000}"/>
    <cellStyle name="40 % - Akzent3 6 2 2 2 4 2" xfId="26771" xr:uid="{00000000-0005-0000-0000-0000B6040000}"/>
    <cellStyle name="40 % - Akzent3 6 2 2 2 4 3" xfId="40255" xr:uid="{00000000-0005-0000-0000-0000B6040000}"/>
    <cellStyle name="40 % - Akzent3 6 2 2 2 4 4" xfId="53746" xr:uid="{00000000-0005-0000-0000-0000B6040000}"/>
    <cellStyle name="40 % - Akzent3 6 2 2 2 5" xfId="16702" xr:uid="{00000000-0005-0000-0000-0000B6040000}"/>
    <cellStyle name="40 % - Akzent3 6 2 2 2 6" xfId="30186" xr:uid="{00000000-0005-0000-0000-0000B6040000}"/>
    <cellStyle name="40 % - Akzent3 6 2 2 2 7" xfId="43677" xr:uid="{00000000-0005-0000-0000-0000B6040000}"/>
    <cellStyle name="40 % - Akzent3 6 2 2 3" xfId="5481" xr:uid="{00000000-0005-0000-0000-0000B5040000}"/>
    <cellStyle name="40 % - Akzent3 6 2 2 3 2" xfId="18932" xr:uid="{00000000-0005-0000-0000-0000B5040000}"/>
    <cellStyle name="40 % - Akzent3 6 2 2 3 3" xfId="32416" xr:uid="{00000000-0005-0000-0000-0000B5040000}"/>
    <cellStyle name="40 % - Akzent3 6 2 2 3 4" xfId="45907" xr:uid="{00000000-0005-0000-0000-0000B5040000}"/>
    <cellStyle name="40 % - Akzent3 6 2 2 4" xfId="8837" xr:uid="{00000000-0005-0000-0000-0000B5040000}"/>
    <cellStyle name="40 % - Akzent3 6 2 2 4 2" xfId="22288" xr:uid="{00000000-0005-0000-0000-0000B5040000}"/>
    <cellStyle name="40 % - Akzent3 6 2 2 4 3" xfId="35772" xr:uid="{00000000-0005-0000-0000-0000B5040000}"/>
    <cellStyle name="40 % - Akzent3 6 2 2 4 4" xfId="49263" xr:uid="{00000000-0005-0000-0000-0000B5040000}"/>
    <cellStyle name="40 % - Akzent3 6 2 2 5" xfId="12193" xr:uid="{00000000-0005-0000-0000-0000B5040000}"/>
    <cellStyle name="40 % - Akzent3 6 2 2 5 2" xfId="25644" xr:uid="{00000000-0005-0000-0000-0000B5040000}"/>
    <cellStyle name="40 % - Akzent3 6 2 2 5 3" xfId="39128" xr:uid="{00000000-0005-0000-0000-0000B5040000}"/>
    <cellStyle name="40 % - Akzent3 6 2 2 5 4" xfId="52619" xr:uid="{00000000-0005-0000-0000-0000B5040000}"/>
    <cellStyle name="40 % - Akzent3 6 2 2 6" xfId="15575" xr:uid="{00000000-0005-0000-0000-0000B5040000}"/>
    <cellStyle name="40 % - Akzent3 6 2 2 7" xfId="29059" xr:uid="{00000000-0005-0000-0000-0000B5040000}"/>
    <cellStyle name="40 % - Akzent3 6 2 2 8" xfId="42550" xr:uid="{00000000-0005-0000-0000-0000B5040000}"/>
    <cellStyle name="40 % - Akzent3 6 2 3" xfId="2687" xr:uid="{00000000-0005-0000-0000-0000B7040000}"/>
    <cellStyle name="40 % - Akzent3 6 2 3 2" xfId="6048" xr:uid="{00000000-0005-0000-0000-0000B7040000}"/>
    <cellStyle name="40 % - Akzent3 6 2 3 2 2" xfId="19499" xr:uid="{00000000-0005-0000-0000-0000B7040000}"/>
    <cellStyle name="40 % - Akzent3 6 2 3 2 3" xfId="32983" xr:uid="{00000000-0005-0000-0000-0000B7040000}"/>
    <cellStyle name="40 % - Akzent3 6 2 3 2 4" xfId="46474" xr:uid="{00000000-0005-0000-0000-0000B7040000}"/>
    <cellStyle name="40 % - Akzent3 6 2 3 3" xfId="9404" xr:uid="{00000000-0005-0000-0000-0000B7040000}"/>
    <cellStyle name="40 % - Akzent3 6 2 3 3 2" xfId="22855" xr:uid="{00000000-0005-0000-0000-0000B7040000}"/>
    <cellStyle name="40 % - Akzent3 6 2 3 3 3" xfId="36339" xr:uid="{00000000-0005-0000-0000-0000B7040000}"/>
    <cellStyle name="40 % - Akzent3 6 2 3 3 4" xfId="49830" xr:uid="{00000000-0005-0000-0000-0000B7040000}"/>
    <cellStyle name="40 % - Akzent3 6 2 3 4" xfId="12760" xr:uid="{00000000-0005-0000-0000-0000B7040000}"/>
    <cellStyle name="40 % - Akzent3 6 2 3 4 2" xfId="26211" xr:uid="{00000000-0005-0000-0000-0000B7040000}"/>
    <cellStyle name="40 % - Akzent3 6 2 3 4 3" xfId="39695" xr:uid="{00000000-0005-0000-0000-0000B7040000}"/>
    <cellStyle name="40 % - Akzent3 6 2 3 4 4" xfId="53186" xr:uid="{00000000-0005-0000-0000-0000B7040000}"/>
    <cellStyle name="40 % - Akzent3 6 2 3 5" xfId="16142" xr:uid="{00000000-0005-0000-0000-0000B7040000}"/>
    <cellStyle name="40 % - Akzent3 6 2 3 6" xfId="29626" xr:uid="{00000000-0005-0000-0000-0000B7040000}"/>
    <cellStyle name="40 % - Akzent3 6 2 3 7" xfId="43117" xr:uid="{00000000-0005-0000-0000-0000B7040000}"/>
    <cellStyle name="40 % - Akzent3 6 2 4" xfId="3792" xr:uid="{00000000-0005-0000-0000-0000B8040000}"/>
    <cellStyle name="40 % - Akzent3 6 2 4 2" xfId="7153" xr:uid="{00000000-0005-0000-0000-0000B8040000}"/>
    <cellStyle name="40 % - Akzent3 6 2 4 2 2" xfId="20604" xr:uid="{00000000-0005-0000-0000-0000B8040000}"/>
    <cellStyle name="40 % - Akzent3 6 2 4 2 3" xfId="34088" xr:uid="{00000000-0005-0000-0000-0000B8040000}"/>
    <cellStyle name="40 % - Akzent3 6 2 4 2 4" xfId="47579" xr:uid="{00000000-0005-0000-0000-0000B8040000}"/>
    <cellStyle name="40 % - Akzent3 6 2 4 3" xfId="10509" xr:uid="{00000000-0005-0000-0000-0000B8040000}"/>
    <cellStyle name="40 % - Akzent3 6 2 4 3 2" xfId="23960" xr:uid="{00000000-0005-0000-0000-0000B8040000}"/>
    <cellStyle name="40 % - Akzent3 6 2 4 3 3" xfId="37444" xr:uid="{00000000-0005-0000-0000-0000B8040000}"/>
    <cellStyle name="40 % - Akzent3 6 2 4 3 4" xfId="50935" xr:uid="{00000000-0005-0000-0000-0000B8040000}"/>
    <cellStyle name="40 % - Akzent3 6 2 4 4" xfId="13865" xr:uid="{00000000-0005-0000-0000-0000B8040000}"/>
    <cellStyle name="40 % - Akzent3 6 2 4 4 2" xfId="27316" xr:uid="{00000000-0005-0000-0000-0000B8040000}"/>
    <cellStyle name="40 % - Akzent3 6 2 4 4 3" xfId="40800" xr:uid="{00000000-0005-0000-0000-0000B8040000}"/>
    <cellStyle name="40 % - Akzent3 6 2 4 4 4" xfId="54291" xr:uid="{00000000-0005-0000-0000-0000B8040000}"/>
    <cellStyle name="40 % - Akzent3 6 2 4 5" xfId="17247" xr:uid="{00000000-0005-0000-0000-0000B8040000}"/>
    <cellStyle name="40 % - Akzent3 6 2 4 6" xfId="30731" xr:uid="{00000000-0005-0000-0000-0000B8040000}"/>
    <cellStyle name="40 % - Akzent3 6 2 4 7" xfId="44222" xr:uid="{00000000-0005-0000-0000-0000B8040000}"/>
    <cellStyle name="40 % - Akzent3 6 2 5" xfId="4372" xr:uid="{00000000-0005-0000-0000-0000B9040000}"/>
    <cellStyle name="40 % - Akzent3 6 2 5 2" xfId="7729" xr:uid="{00000000-0005-0000-0000-0000B9040000}"/>
    <cellStyle name="40 % - Akzent3 6 2 5 2 2" xfId="21180" xr:uid="{00000000-0005-0000-0000-0000B9040000}"/>
    <cellStyle name="40 % - Akzent3 6 2 5 2 3" xfId="34664" xr:uid="{00000000-0005-0000-0000-0000B9040000}"/>
    <cellStyle name="40 % - Akzent3 6 2 5 2 4" xfId="48155" xr:uid="{00000000-0005-0000-0000-0000B9040000}"/>
    <cellStyle name="40 % - Akzent3 6 2 5 3" xfId="11085" xr:uid="{00000000-0005-0000-0000-0000B9040000}"/>
    <cellStyle name="40 % - Akzent3 6 2 5 3 2" xfId="24536" xr:uid="{00000000-0005-0000-0000-0000B9040000}"/>
    <cellStyle name="40 % - Akzent3 6 2 5 3 3" xfId="38020" xr:uid="{00000000-0005-0000-0000-0000B9040000}"/>
    <cellStyle name="40 % - Akzent3 6 2 5 3 4" xfId="51511" xr:uid="{00000000-0005-0000-0000-0000B9040000}"/>
    <cellStyle name="40 % - Akzent3 6 2 5 4" xfId="14441" xr:uid="{00000000-0005-0000-0000-0000B9040000}"/>
    <cellStyle name="40 % - Akzent3 6 2 5 4 2" xfId="27892" xr:uid="{00000000-0005-0000-0000-0000B9040000}"/>
    <cellStyle name="40 % - Akzent3 6 2 5 4 3" xfId="41376" xr:uid="{00000000-0005-0000-0000-0000B9040000}"/>
    <cellStyle name="40 % - Akzent3 6 2 5 4 4" xfId="54867" xr:uid="{00000000-0005-0000-0000-0000B9040000}"/>
    <cellStyle name="40 % - Akzent3 6 2 5 5" xfId="17823" xr:uid="{00000000-0005-0000-0000-0000B9040000}"/>
    <cellStyle name="40 % - Akzent3 6 2 5 6" xfId="31307" xr:uid="{00000000-0005-0000-0000-0000B9040000}"/>
    <cellStyle name="40 % - Akzent3 6 2 5 7" xfId="44798" xr:uid="{00000000-0005-0000-0000-0000B9040000}"/>
    <cellStyle name="40 % - Akzent3 6 2 6" xfId="4922" xr:uid="{00000000-0005-0000-0000-0000B4040000}"/>
    <cellStyle name="40 % - Akzent3 6 2 6 2" xfId="18373" xr:uid="{00000000-0005-0000-0000-0000B4040000}"/>
    <cellStyle name="40 % - Akzent3 6 2 6 3" xfId="31857" xr:uid="{00000000-0005-0000-0000-0000B4040000}"/>
    <cellStyle name="40 % - Akzent3 6 2 6 4" xfId="45348" xr:uid="{00000000-0005-0000-0000-0000B4040000}"/>
    <cellStyle name="40 % - Akzent3 6 2 7" xfId="8278" xr:uid="{00000000-0005-0000-0000-0000B4040000}"/>
    <cellStyle name="40 % - Akzent3 6 2 7 2" xfId="21729" xr:uid="{00000000-0005-0000-0000-0000B4040000}"/>
    <cellStyle name="40 % - Akzent3 6 2 7 3" xfId="35213" xr:uid="{00000000-0005-0000-0000-0000B4040000}"/>
    <cellStyle name="40 % - Akzent3 6 2 7 4" xfId="48704" xr:uid="{00000000-0005-0000-0000-0000B4040000}"/>
    <cellStyle name="40 % - Akzent3 6 2 8" xfId="11634" xr:uid="{00000000-0005-0000-0000-0000B4040000}"/>
    <cellStyle name="40 % - Akzent3 6 2 8 2" xfId="25085" xr:uid="{00000000-0005-0000-0000-0000B4040000}"/>
    <cellStyle name="40 % - Akzent3 6 2 8 3" xfId="38569" xr:uid="{00000000-0005-0000-0000-0000B4040000}"/>
    <cellStyle name="40 % - Akzent3 6 2 8 4" xfId="52060" xr:uid="{00000000-0005-0000-0000-0000B4040000}"/>
    <cellStyle name="40 % - Akzent3 6 2 9" xfId="15015" xr:uid="{00000000-0005-0000-0000-0000B4040000}"/>
    <cellStyle name="40 % - Akzent3 6 3" xfId="1857" xr:uid="{00000000-0005-0000-0000-0000BA040000}"/>
    <cellStyle name="40 % - Akzent3 6 3 2" xfId="2997" xr:uid="{00000000-0005-0000-0000-0000BB040000}"/>
    <cellStyle name="40 % - Akzent3 6 3 2 2" xfId="6358" xr:uid="{00000000-0005-0000-0000-0000BB040000}"/>
    <cellStyle name="40 % - Akzent3 6 3 2 2 2" xfId="19809" xr:uid="{00000000-0005-0000-0000-0000BB040000}"/>
    <cellStyle name="40 % - Akzent3 6 3 2 2 3" xfId="33293" xr:uid="{00000000-0005-0000-0000-0000BB040000}"/>
    <cellStyle name="40 % - Akzent3 6 3 2 2 4" xfId="46784" xr:uid="{00000000-0005-0000-0000-0000BB040000}"/>
    <cellStyle name="40 % - Akzent3 6 3 2 3" xfId="9714" xr:uid="{00000000-0005-0000-0000-0000BB040000}"/>
    <cellStyle name="40 % - Akzent3 6 3 2 3 2" xfId="23165" xr:uid="{00000000-0005-0000-0000-0000BB040000}"/>
    <cellStyle name="40 % - Akzent3 6 3 2 3 3" xfId="36649" xr:uid="{00000000-0005-0000-0000-0000BB040000}"/>
    <cellStyle name="40 % - Akzent3 6 3 2 3 4" xfId="50140" xr:uid="{00000000-0005-0000-0000-0000BB040000}"/>
    <cellStyle name="40 % - Akzent3 6 3 2 4" xfId="13070" xr:uid="{00000000-0005-0000-0000-0000BB040000}"/>
    <cellStyle name="40 % - Akzent3 6 3 2 4 2" xfId="26521" xr:uid="{00000000-0005-0000-0000-0000BB040000}"/>
    <cellStyle name="40 % - Akzent3 6 3 2 4 3" xfId="40005" xr:uid="{00000000-0005-0000-0000-0000BB040000}"/>
    <cellStyle name="40 % - Akzent3 6 3 2 4 4" xfId="53496" xr:uid="{00000000-0005-0000-0000-0000BB040000}"/>
    <cellStyle name="40 % - Akzent3 6 3 2 5" xfId="16452" xr:uid="{00000000-0005-0000-0000-0000BB040000}"/>
    <cellStyle name="40 % - Akzent3 6 3 2 6" xfId="29936" xr:uid="{00000000-0005-0000-0000-0000BB040000}"/>
    <cellStyle name="40 % - Akzent3 6 3 2 7" xfId="43427" xr:uid="{00000000-0005-0000-0000-0000BB040000}"/>
    <cellStyle name="40 % - Akzent3 6 3 3" xfId="5231" xr:uid="{00000000-0005-0000-0000-0000BA040000}"/>
    <cellStyle name="40 % - Akzent3 6 3 3 2" xfId="18682" xr:uid="{00000000-0005-0000-0000-0000BA040000}"/>
    <cellStyle name="40 % - Akzent3 6 3 3 3" xfId="32166" xr:uid="{00000000-0005-0000-0000-0000BA040000}"/>
    <cellStyle name="40 % - Akzent3 6 3 3 4" xfId="45657" xr:uid="{00000000-0005-0000-0000-0000BA040000}"/>
    <cellStyle name="40 % - Akzent3 6 3 4" xfId="8587" xr:uid="{00000000-0005-0000-0000-0000BA040000}"/>
    <cellStyle name="40 % - Akzent3 6 3 4 2" xfId="22038" xr:uid="{00000000-0005-0000-0000-0000BA040000}"/>
    <cellStyle name="40 % - Akzent3 6 3 4 3" xfId="35522" xr:uid="{00000000-0005-0000-0000-0000BA040000}"/>
    <cellStyle name="40 % - Akzent3 6 3 4 4" xfId="49013" xr:uid="{00000000-0005-0000-0000-0000BA040000}"/>
    <cellStyle name="40 % - Akzent3 6 3 5" xfId="11943" xr:uid="{00000000-0005-0000-0000-0000BA040000}"/>
    <cellStyle name="40 % - Akzent3 6 3 5 2" xfId="25394" xr:uid="{00000000-0005-0000-0000-0000BA040000}"/>
    <cellStyle name="40 % - Akzent3 6 3 5 3" xfId="38878" xr:uid="{00000000-0005-0000-0000-0000BA040000}"/>
    <cellStyle name="40 % - Akzent3 6 3 5 4" xfId="52369" xr:uid="{00000000-0005-0000-0000-0000BA040000}"/>
    <cellStyle name="40 % - Akzent3 6 3 6" xfId="15325" xr:uid="{00000000-0005-0000-0000-0000BA040000}"/>
    <cellStyle name="40 % - Akzent3 6 3 7" xfId="28809" xr:uid="{00000000-0005-0000-0000-0000BA040000}"/>
    <cellStyle name="40 % - Akzent3 6 3 8" xfId="42300" xr:uid="{00000000-0005-0000-0000-0000BA040000}"/>
    <cellStyle name="40 % - Akzent3 6 4" xfId="2436" xr:uid="{00000000-0005-0000-0000-0000BC040000}"/>
    <cellStyle name="40 % - Akzent3 6 4 2" xfId="5798" xr:uid="{00000000-0005-0000-0000-0000BC040000}"/>
    <cellStyle name="40 % - Akzent3 6 4 2 2" xfId="19249" xr:uid="{00000000-0005-0000-0000-0000BC040000}"/>
    <cellStyle name="40 % - Akzent3 6 4 2 3" xfId="32733" xr:uid="{00000000-0005-0000-0000-0000BC040000}"/>
    <cellStyle name="40 % - Akzent3 6 4 2 4" xfId="46224" xr:uid="{00000000-0005-0000-0000-0000BC040000}"/>
    <cellStyle name="40 % - Akzent3 6 4 3" xfId="9154" xr:uid="{00000000-0005-0000-0000-0000BC040000}"/>
    <cellStyle name="40 % - Akzent3 6 4 3 2" xfId="22605" xr:uid="{00000000-0005-0000-0000-0000BC040000}"/>
    <cellStyle name="40 % - Akzent3 6 4 3 3" xfId="36089" xr:uid="{00000000-0005-0000-0000-0000BC040000}"/>
    <cellStyle name="40 % - Akzent3 6 4 3 4" xfId="49580" xr:uid="{00000000-0005-0000-0000-0000BC040000}"/>
    <cellStyle name="40 % - Akzent3 6 4 4" xfId="12510" xr:uid="{00000000-0005-0000-0000-0000BC040000}"/>
    <cellStyle name="40 % - Akzent3 6 4 4 2" xfId="25961" xr:uid="{00000000-0005-0000-0000-0000BC040000}"/>
    <cellStyle name="40 % - Akzent3 6 4 4 3" xfId="39445" xr:uid="{00000000-0005-0000-0000-0000BC040000}"/>
    <cellStyle name="40 % - Akzent3 6 4 4 4" xfId="52936" xr:uid="{00000000-0005-0000-0000-0000BC040000}"/>
    <cellStyle name="40 % - Akzent3 6 4 5" xfId="15892" xr:uid="{00000000-0005-0000-0000-0000BC040000}"/>
    <cellStyle name="40 % - Akzent3 6 4 6" xfId="29376" xr:uid="{00000000-0005-0000-0000-0000BC040000}"/>
    <cellStyle name="40 % - Akzent3 6 4 7" xfId="42867" xr:uid="{00000000-0005-0000-0000-0000BC040000}"/>
    <cellStyle name="40 % - Akzent3 6 5" xfId="3542" xr:uid="{00000000-0005-0000-0000-0000BD040000}"/>
    <cellStyle name="40 % - Akzent3 6 5 2" xfId="6903" xr:uid="{00000000-0005-0000-0000-0000BD040000}"/>
    <cellStyle name="40 % - Akzent3 6 5 2 2" xfId="20354" xr:uid="{00000000-0005-0000-0000-0000BD040000}"/>
    <cellStyle name="40 % - Akzent3 6 5 2 3" xfId="33838" xr:uid="{00000000-0005-0000-0000-0000BD040000}"/>
    <cellStyle name="40 % - Akzent3 6 5 2 4" xfId="47329" xr:uid="{00000000-0005-0000-0000-0000BD040000}"/>
    <cellStyle name="40 % - Akzent3 6 5 3" xfId="10259" xr:uid="{00000000-0005-0000-0000-0000BD040000}"/>
    <cellStyle name="40 % - Akzent3 6 5 3 2" xfId="23710" xr:uid="{00000000-0005-0000-0000-0000BD040000}"/>
    <cellStyle name="40 % - Akzent3 6 5 3 3" xfId="37194" xr:uid="{00000000-0005-0000-0000-0000BD040000}"/>
    <cellStyle name="40 % - Akzent3 6 5 3 4" xfId="50685" xr:uid="{00000000-0005-0000-0000-0000BD040000}"/>
    <cellStyle name="40 % - Akzent3 6 5 4" xfId="13615" xr:uid="{00000000-0005-0000-0000-0000BD040000}"/>
    <cellStyle name="40 % - Akzent3 6 5 4 2" xfId="27066" xr:uid="{00000000-0005-0000-0000-0000BD040000}"/>
    <cellStyle name="40 % - Akzent3 6 5 4 3" xfId="40550" xr:uid="{00000000-0005-0000-0000-0000BD040000}"/>
    <cellStyle name="40 % - Akzent3 6 5 4 4" xfId="54041" xr:uid="{00000000-0005-0000-0000-0000BD040000}"/>
    <cellStyle name="40 % - Akzent3 6 5 5" xfId="16997" xr:uid="{00000000-0005-0000-0000-0000BD040000}"/>
    <cellStyle name="40 % - Akzent3 6 5 6" xfId="30481" xr:uid="{00000000-0005-0000-0000-0000BD040000}"/>
    <cellStyle name="40 % - Akzent3 6 5 7" xfId="43972" xr:uid="{00000000-0005-0000-0000-0000BD040000}"/>
    <cellStyle name="40 % - Akzent3 6 6" xfId="4122" xr:uid="{00000000-0005-0000-0000-0000BE040000}"/>
    <cellStyle name="40 % - Akzent3 6 6 2" xfId="7479" xr:uid="{00000000-0005-0000-0000-0000BE040000}"/>
    <cellStyle name="40 % - Akzent3 6 6 2 2" xfId="20930" xr:uid="{00000000-0005-0000-0000-0000BE040000}"/>
    <cellStyle name="40 % - Akzent3 6 6 2 3" xfId="34414" xr:uid="{00000000-0005-0000-0000-0000BE040000}"/>
    <cellStyle name="40 % - Akzent3 6 6 2 4" xfId="47905" xr:uid="{00000000-0005-0000-0000-0000BE040000}"/>
    <cellStyle name="40 % - Akzent3 6 6 3" xfId="10835" xr:uid="{00000000-0005-0000-0000-0000BE040000}"/>
    <cellStyle name="40 % - Akzent3 6 6 3 2" xfId="24286" xr:uid="{00000000-0005-0000-0000-0000BE040000}"/>
    <cellStyle name="40 % - Akzent3 6 6 3 3" xfId="37770" xr:uid="{00000000-0005-0000-0000-0000BE040000}"/>
    <cellStyle name="40 % - Akzent3 6 6 3 4" xfId="51261" xr:uid="{00000000-0005-0000-0000-0000BE040000}"/>
    <cellStyle name="40 % - Akzent3 6 6 4" xfId="14191" xr:uid="{00000000-0005-0000-0000-0000BE040000}"/>
    <cellStyle name="40 % - Akzent3 6 6 4 2" xfId="27642" xr:uid="{00000000-0005-0000-0000-0000BE040000}"/>
    <cellStyle name="40 % - Akzent3 6 6 4 3" xfId="41126" xr:uid="{00000000-0005-0000-0000-0000BE040000}"/>
    <cellStyle name="40 % - Akzent3 6 6 4 4" xfId="54617" xr:uid="{00000000-0005-0000-0000-0000BE040000}"/>
    <cellStyle name="40 % - Akzent3 6 6 5" xfId="17573" xr:uid="{00000000-0005-0000-0000-0000BE040000}"/>
    <cellStyle name="40 % - Akzent3 6 6 6" xfId="31057" xr:uid="{00000000-0005-0000-0000-0000BE040000}"/>
    <cellStyle name="40 % - Akzent3 6 6 7" xfId="44548" xr:uid="{00000000-0005-0000-0000-0000BE040000}"/>
    <cellStyle name="40 % - Akzent3 6 7" xfId="4672" xr:uid="{00000000-0005-0000-0000-0000B3040000}"/>
    <cellStyle name="40 % - Akzent3 6 7 2" xfId="18123" xr:uid="{00000000-0005-0000-0000-0000B3040000}"/>
    <cellStyle name="40 % - Akzent3 6 7 3" xfId="31607" xr:uid="{00000000-0005-0000-0000-0000B3040000}"/>
    <cellStyle name="40 % - Akzent3 6 7 4" xfId="45098" xr:uid="{00000000-0005-0000-0000-0000B3040000}"/>
    <cellStyle name="40 % - Akzent3 6 8" xfId="8028" xr:uid="{00000000-0005-0000-0000-0000B3040000}"/>
    <cellStyle name="40 % - Akzent3 6 8 2" xfId="21479" xr:uid="{00000000-0005-0000-0000-0000B3040000}"/>
    <cellStyle name="40 % - Akzent3 6 8 3" xfId="34963" xr:uid="{00000000-0005-0000-0000-0000B3040000}"/>
    <cellStyle name="40 % - Akzent3 6 8 4" xfId="48454" xr:uid="{00000000-0005-0000-0000-0000B3040000}"/>
    <cellStyle name="40 % - Akzent3 6 9" xfId="11384" xr:uid="{00000000-0005-0000-0000-0000B3040000}"/>
    <cellStyle name="40 % - Akzent3 6 9 2" xfId="24835" xr:uid="{00000000-0005-0000-0000-0000B3040000}"/>
    <cellStyle name="40 % - Akzent3 6 9 3" xfId="38319" xr:uid="{00000000-0005-0000-0000-0000B3040000}"/>
    <cellStyle name="40 % - Akzent3 6 9 4" xfId="51810" xr:uid="{00000000-0005-0000-0000-0000B3040000}"/>
    <cellStyle name="40 % - Akzent3 7" xfId="1346" xr:uid="{00000000-0005-0000-0000-0000BF040000}"/>
    <cellStyle name="40 % - Akzent3 7 10" xfId="28308" xr:uid="{00000000-0005-0000-0000-0000BF040000}"/>
    <cellStyle name="40 % - Akzent3 7 11" xfId="41799" xr:uid="{00000000-0005-0000-0000-0000BF040000}"/>
    <cellStyle name="40 % - Akzent3 7 2" xfId="1917" xr:uid="{00000000-0005-0000-0000-0000C0040000}"/>
    <cellStyle name="40 % - Akzent3 7 2 2" xfId="3057" xr:uid="{00000000-0005-0000-0000-0000C1040000}"/>
    <cellStyle name="40 % - Akzent3 7 2 2 2" xfId="6418" xr:uid="{00000000-0005-0000-0000-0000C1040000}"/>
    <cellStyle name="40 % - Akzent3 7 2 2 2 2" xfId="19869" xr:uid="{00000000-0005-0000-0000-0000C1040000}"/>
    <cellStyle name="40 % - Akzent3 7 2 2 2 3" xfId="33353" xr:uid="{00000000-0005-0000-0000-0000C1040000}"/>
    <cellStyle name="40 % - Akzent3 7 2 2 2 4" xfId="46844" xr:uid="{00000000-0005-0000-0000-0000C1040000}"/>
    <cellStyle name="40 % - Akzent3 7 2 2 3" xfId="9774" xr:uid="{00000000-0005-0000-0000-0000C1040000}"/>
    <cellStyle name="40 % - Akzent3 7 2 2 3 2" xfId="23225" xr:uid="{00000000-0005-0000-0000-0000C1040000}"/>
    <cellStyle name="40 % - Akzent3 7 2 2 3 3" xfId="36709" xr:uid="{00000000-0005-0000-0000-0000C1040000}"/>
    <cellStyle name="40 % - Akzent3 7 2 2 3 4" xfId="50200" xr:uid="{00000000-0005-0000-0000-0000C1040000}"/>
    <cellStyle name="40 % - Akzent3 7 2 2 4" xfId="13130" xr:uid="{00000000-0005-0000-0000-0000C1040000}"/>
    <cellStyle name="40 % - Akzent3 7 2 2 4 2" xfId="26581" xr:uid="{00000000-0005-0000-0000-0000C1040000}"/>
    <cellStyle name="40 % - Akzent3 7 2 2 4 3" xfId="40065" xr:uid="{00000000-0005-0000-0000-0000C1040000}"/>
    <cellStyle name="40 % - Akzent3 7 2 2 4 4" xfId="53556" xr:uid="{00000000-0005-0000-0000-0000C1040000}"/>
    <cellStyle name="40 % - Akzent3 7 2 2 5" xfId="16512" xr:uid="{00000000-0005-0000-0000-0000C1040000}"/>
    <cellStyle name="40 % - Akzent3 7 2 2 6" xfId="29996" xr:uid="{00000000-0005-0000-0000-0000C1040000}"/>
    <cellStyle name="40 % - Akzent3 7 2 2 7" xfId="43487" xr:uid="{00000000-0005-0000-0000-0000C1040000}"/>
    <cellStyle name="40 % - Akzent3 7 2 3" xfId="5291" xr:uid="{00000000-0005-0000-0000-0000C0040000}"/>
    <cellStyle name="40 % - Akzent3 7 2 3 2" xfId="18742" xr:uid="{00000000-0005-0000-0000-0000C0040000}"/>
    <cellStyle name="40 % - Akzent3 7 2 3 3" xfId="32226" xr:uid="{00000000-0005-0000-0000-0000C0040000}"/>
    <cellStyle name="40 % - Akzent3 7 2 3 4" xfId="45717" xr:uid="{00000000-0005-0000-0000-0000C0040000}"/>
    <cellStyle name="40 % - Akzent3 7 2 4" xfId="8647" xr:uid="{00000000-0005-0000-0000-0000C0040000}"/>
    <cellStyle name="40 % - Akzent3 7 2 4 2" xfId="22098" xr:uid="{00000000-0005-0000-0000-0000C0040000}"/>
    <cellStyle name="40 % - Akzent3 7 2 4 3" xfId="35582" xr:uid="{00000000-0005-0000-0000-0000C0040000}"/>
    <cellStyle name="40 % - Akzent3 7 2 4 4" xfId="49073" xr:uid="{00000000-0005-0000-0000-0000C0040000}"/>
    <cellStyle name="40 % - Akzent3 7 2 5" xfId="12003" xr:uid="{00000000-0005-0000-0000-0000C0040000}"/>
    <cellStyle name="40 % - Akzent3 7 2 5 2" xfId="25454" xr:uid="{00000000-0005-0000-0000-0000C0040000}"/>
    <cellStyle name="40 % - Akzent3 7 2 5 3" xfId="38938" xr:uid="{00000000-0005-0000-0000-0000C0040000}"/>
    <cellStyle name="40 % - Akzent3 7 2 5 4" xfId="52429" xr:uid="{00000000-0005-0000-0000-0000C0040000}"/>
    <cellStyle name="40 % - Akzent3 7 2 6" xfId="15385" xr:uid="{00000000-0005-0000-0000-0000C0040000}"/>
    <cellStyle name="40 % - Akzent3 7 2 7" xfId="28869" xr:uid="{00000000-0005-0000-0000-0000C0040000}"/>
    <cellStyle name="40 % - Akzent3 7 2 8" xfId="42360" xr:uid="{00000000-0005-0000-0000-0000C0040000}"/>
    <cellStyle name="40 % - Akzent3 7 3" xfId="2497" xr:uid="{00000000-0005-0000-0000-0000C2040000}"/>
    <cellStyle name="40 % - Akzent3 7 3 2" xfId="5858" xr:uid="{00000000-0005-0000-0000-0000C2040000}"/>
    <cellStyle name="40 % - Akzent3 7 3 2 2" xfId="19309" xr:uid="{00000000-0005-0000-0000-0000C2040000}"/>
    <cellStyle name="40 % - Akzent3 7 3 2 3" xfId="32793" xr:uid="{00000000-0005-0000-0000-0000C2040000}"/>
    <cellStyle name="40 % - Akzent3 7 3 2 4" xfId="46284" xr:uid="{00000000-0005-0000-0000-0000C2040000}"/>
    <cellStyle name="40 % - Akzent3 7 3 3" xfId="9214" xr:uid="{00000000-0005-0000-0000-0000C2040000}"/>
    <cellStyle name="40 % - Akzent3 7 3 3 2" xfId="22665" xr:uid="{00000000-0005-0000-0000-0000C2040000}"/>
    <cellStyle name="40 % - Akzent3 7 3 3 3" xfId="36149" xr:uid="{00000000-0005-0000-0000-0000C2040000}"/>
    <cellStyle name="40 % - Akzent3 7 3 3 4" xfId="49640" xr:uid="{00000000-0005-0000-0000-0000C2040000}"/>
    <cellStyle name="40 % - Akzent3 7 3 4" xfId="12570" xr:uid="{00000000-0005-0000-0000-0000C2040000}"/>
    <cellStyle name="40 % - Akzent3 7 3 4 2" xfId="26021" xr:uid="{00000000-0005-0000-0000-0000C2040000}"/>
    <cellStyle name="40 % - Akzent3 7 3 4 3" xfId="39505" xr:uid="{00000000-0005-0000-0000-0000C2040000}"/>
    <cellStyle name="40 % - Akzent3 7 3 4 4" xfId="52996" xr:uid="{00000000-0005-0000-0000-0000C2040000}"/>
    <cellStyle name="40 % - Akzent3 7 3 5" xfId="15952" xr:uid="{00000000-0005-0000-0000-0000C2040000}"/>
    <cellStyle name="40 % - Akzent3 7 3 6" xfId="29436" xr:uid="{00000000-0005-0000-0000-0000C2040000}"/>
    <cellStyle name="40 % - Akzent3 7 3 7" xfId="42927" xr:uid="{00000000-0005-0000-0000-0000C2040000}"/>
    <cellStyle name="40 % - Akzent3 7 4" xfId="3602" xr:uid="{00000000-0005-0000-0000-0000C3040000}"/>
    <cellStyle name="40 % - Akzent3 7 4 2" xfId="6963" xr:uid="{00000000-0005-0000-0000-0000C3040000}"/>
    <cellStyle name="40 % - Akzent3 7 4 2 2" xfId="20414" xr:uid="{00000000-0005-0000-0000-0000C3040000}"/>
    <cellStyle name="40 % - Akzent3 7 4 2 3" xfId="33898" xr:uid="{00000000-0005-0000-0000-0000C3040000}"/>
    <cellStyle name="40 % - Akzent3 7 4 2 4" xfId="47389" xr:uid="{00000000-0005-0000-0000-0000C3040000}"/>
    <cellStyle name="40 % - Akzent3 7 4 3" xfId="10319" xr:uid="{00000000-0005-0000-0000-0000C3040000}"/>
    <cellStyle name="40 % - Akzent3 7 4 3 2" xfId="23770" xr:uid="{00000000-0005-0000-0000-0000C3040000}"/>
    <cellStyle name="40 % - Akzent3 7 4 3 3" xfId="37254" xr:uid="{00000000-0005-0000-0000-0000C3040000}"/>
    <cellStyle name="40 % - Akzent3 7 4 3 4" xfId="50745" xr:uid="{00000000-0005-0000-0000-0000C3040000}"/>
    <cellStyle name="40 % - Akzent3 7 4 4" xfId="13675" xr:uid="{00000000-0005-0000-0000-0000C3040000}"/>
    <cellStyle name="40 % - Akzent3 7 4 4 2" xfId="27126" xr:uid="{00000000-0005-0000-0000-0000C3040000}"/>
    <cellStyle name="40 % - Akzent3 7 4 4 3" xfId="40610" xr:uid="{00000000-0005-0000-0000-0000C3040000}"/>
    <cellStyle name="40 % - Akzent3 7 4 4 4" xfId="54101" xr:uid="{00000000-0005-0000-0000-0000C3040000}"/>
    <cellStyle name="40 % - Akzent3 7 4 5" xfId="17057" xr:uid="{00000000-0005-0000-0000-0000C3040000}"/>
    <cellStyle name="40 % - Akzent3 7 4 6" xfId="30541" xr:uid="{00000000-0005-0000-0000-0000C3040000}"/>
    <cellStyle name="40 % - Akzent3 7 4 7" xfId="44032" xr:uid="{00000000-0005-0000-0000-0000C3040000}"/>
    <cellStyle name="40 % - Akzent3 7 5" xfId="4182" xr:uid="{00000000-0005-0000-0000-0000C4040000}"/>
    <cellStyle name="40 % - Akzent3 7 5 2" xfId="7539" xr:uid="{00000000-0005-0000-0000-0000C4040000}"/>
    <cellStyle name="40 % - Akzent3 7 5 2 2" xfId="20990" xr:uid="{00000000-0005-0000-0000-0000C4040000}"/>
    <cellStyle name="40 % - Akzent3 7 5 2 3" xfId="34474" xr:uid="{00000000-0005-0000-0000-0000C4040000}"/>
    <cellStyle name="40 % - Akzent3 7 5 2 4" xfId="47965" xr:uid="{00000000-0005-0000-0000-0000C4040000}"/>
    <cellStyle name="40 % - Akzent3 7 5 3" xfId="10895" xr:uid="{00000000-0005-0000-0000-0000C4040000}"/>
    <cellStyle name="40 % - Akzent3 7 5 3 2" xfId="24346" xr:uid="{00000000-0005-0000-0000-0000C4040000}"/>
    <cellStyle name="40 % - Akzent3 7 5 3 3" xfId="37830" xr:uid="{00000000-0005-0000-0000-0000C4040000}"/>
    <cellStyle name="40 % - Akzent3 7 5 3 4" xfId="51321" xr:uid="{00000000-0005-0000-0000-0000C4040000}"/>
    <cellStyle name="40 % - Akzent3 7 5 4" xfId="14251" xr:uid="{00000000-0005-0000-0000-0000C4040000}"/>
    <cellStyle name="40 % - Akzent3 7 5 4 2" xfId="27702" xr:uid="{00000000-0005-0000-0000-0000C4040000}"/>
    <cellStyle name="40 % - Akzent3 7 5 4 3" xfId="41186" xr:uid="{00000000-0005-0000-0000-0000C4040000}"/>
    <cellStyle name="40 % - Akzent3 7 5 4 4" xfId="54677" xr:uid="{00000000-0005-0000-0000-0000C4040000}"/>
    <cellStyle name="40 % - Akzent3 7 5 5" xfId="17633" xr:uid="{00000000-0005-0000-0000-0000C4040000}"/>
    <cellStyle name="40 % - Akzent3 7 5 6" xfId="31117" xr:uid="{00000000-0005-0000-0000-0000C4040000}"/>
    <cellStyle name="40 % - Akzent3 7 5 7" xfId="44608" xr:uid="{00000000-0005-0000-0000-0000C4040000}"/>
    <cellStyle name="40 % - Akzent3 7 6" xfId="4732" xr:uid="{00000000-0005-0000-0000-0000BF040000}"/>
    <cellStyle name="40 % - Akzent3 7 6 2" xfId="18183" xr:uid="{00000000-0005-0000-0000-0000BF040000}"/>
    <cellStyle name="40 % - Akzent3 7 6 3" xfId="31667" xr:uid="{00000000-0005-0000-0000-0000BF040000}"/>
    <cellStyle name="40 % - Akzent3 7 6 4" xfId="45158" xr:uid="{00000000-0005-0000-0000-0000BF040000}"/>
    <cellStyle name="40 % - Akzent3 7 7" xfId="8088" xr:uid="{00000000-0005-0000-0000-0000BF040000}"/>
    <cellStyle name="40 % - Akzent3 7 7 2" xfId="21539" xr:uid="{00000000-0005-0000-0000-0000BF040000}"/>
    <cellStyle name="40 % - Akzent3 7 7 3" xfId="35023" xr:uid="{00000000-0005-0000-0000-0000BF040000}"/>
    <cellStyle name="40 % - Akzent3 7 7 4" xfId="48514" xr:uid="{00000000-0005-0000-0000-0000BF040000}"/>
    <cellStyle name="40 % - Akzent3 7 8" xfId="11444" xr:uid="{00000000-0005-0000-0000-0000BF040000}"/>
    <cellStyle name="40 % - Akzent3 7 8 2" xfId="24895" xr:uid="{00000000-0005-0000-0000-0000BF040000}"/>
    <cellStyle name="40 % - Akzent3 7 8 3" xfId="38379" xr:uid="{00000000-0005-0000-0000-0000BF040000}"/>
    <cellStyle name="40 % - Akzent3 7 8 4" xfId="51870" xr:uid="{00000000-0005-0000-0000-0000BF040000}"/>
    <cellStyle name="40 % - Akzent3 7 9" xfId="14825" xr:uid="{00000000-0005-0000-0000-0000BF040000}"/>
    <cellStyle name="40 % - Akzent3 8" xfId="1580" xr:uid="{00000000-0005-0000-0000-0000C5040000}"/>
    <cellStyle name="40 % - Akzent3 8 10" xfId="28549" xr:uid="{00000000-0005-0000-0000-0000C5040000}"/>
    <cellStyle name="40 % - Akzent3 8 11" xfId="42040" xr:uid="{00000000-0005-0000-0000-0000C5040000}"/>
    <cellStyle name="40 % - Akzent3 8 2" xfId="2157" xr:uid="{00000000-0005-0000-0000-0000C6040000}"/>
    <cellStyle name="40 % - Akzent3 8 2 2" xfId="3298" xr:uid="{00000000-0005-0000-0000-0000C7040000}"/>
    <cellStyle name="40 % - Akzent3 8 2 2 2" xfId="6659" xr:uid="{00000000-0005-0000-0000-0000C7040000}"/>
    <cellStyle name="40 % - Akzent3 8 2 2 2 2" xfId="20110" xr:uid="{00000000-0005-0000-0000-0000C7040000}"/>
    <cellStyle name="40 % - Akzent3 8 2 2 2 3" xfId="33594" xr:uid="{00000000-0005-0000-0000-0000C7040000}"/>
    <cellStyle name="40 % - Akzent3 8 2 2 2 4" xfId="47085" xr:uid="{00000000-0005-0000-0000-0000C7040000}"/>
    <cellStyle name="40 % - Akzent3 8 2 2 3" xfId="10015" xr:uid="{00000000-0005-0000-0000-0000C7040000}"/>
    <cellStyle name="40 % - Akzent3 8 2 2 3 2" xfId="23466" xr:uid="{00000000-0005-0000-0000-0000C7040000}"/>
    <cellStyle name="40 % - Akzent3 8 2 2 3 3" xfId="36950" xr:uid="{00000000-0005-0000-0000-0000C7040000}"/>
    <cellStyle name="40 % - Akzent3 8 2 2 3 4" xfId="50441" xr:uid="{00000000-0005-0000-0000-0000C7040000}"/>
    <cellStyle name="40 % - Akzent3 8 2 2 4" xfId="13371" xr:uid="{00000000-0005-0000-0000-0000C7040000}"/>
    <cellStyle name="40 % - Akzent3 8 2 2 4 2" xfId="26822" xr:uid="{00000000-0005-0000-0000-0000C7040000}"/>
    <cellStyle name="40 % - Akzent3 8 2 2 4 3" xfId="40306" xr:uid="{00000000-0005-0000-0000-0000C7040000}"/>
    <cellStyle name="40 % - Akzent3 8 2 2 4 4" xfId="53797" xr:uid="{00000000-0005-0000-0000-0000C7040000}"/>
    <cellStyle name="40 % - Akzent3 8 2 2 5" xfId="16753" xr:uid="{00000000-0005-0000-0000-0000C7040000}"/>
    <cellStyle name="40 % - Akzent3 8 2 2 6" xfId="30237" xr:uid="{00000000-0005-0000-0000-0000C7040000}"/>
    <cellStyle name="40 % - Akzent3 8 2 2 7" xfId="43728" xr:uid="{00000000-0005-0000-0000-0000C7040000}"/>
    <cellStyle name="40 % - Akzent3 8 2 3" xfId="5532" xr:uid="{00000000-0005-0000-0000-0000C6040000}"/>
    <cellStyle name="40 % - Akzent3 8 2 3 2" xfId="18983" xr:uid="{00000000-0005-0000-0000-0000C6040000}"/>
    <cellStyle name="40 % - Akzent3 8 2 3 3" xfId="32467" xr:uid="{00000000-0005-0000-0000-0000C6040000}"/>
    <cellStyle name="40 % - Akzent3 8 2 3 4" xfId="45958" xr:uid="{00000000-0005-0000-0000-0000C6040000}"/>
    <cellStyle name="40 % - Akzent3 8 2 4" xfId="8888" xr:uid="{00000000-0005-0000-0000-0000C6040000}"/>
    <cellStyle name="40 % - Akzent3 8 2 4 2" xfId="22339" xr:uid="{00000000-0005-0000-0000-0000C6040000}"/>
    <cellStyle name="40 % - Akzent3 8 2 4 3" xfId="35823" xr:uid="{00000000-0005-0000-0000-0000C6040000}"/>
    <cellStyle name="40 % - Akzent3 8 2 4 4" xfId="49314" xr:uid="{00000000-0005-0000-0000-0000C6040000}"/>
    <cellStyle name="40 % - Akzent3 8 2 5" xfId="12244" xr:uid="{00000000-0005-0000-0000-0000C6040000}"/>
    <cellStyle name="40 % - Akzent3 8 2 5 2" xfId="25695" xr:uid="{00000000-0005-0000-0000-0000C6040000}"/>
    <cellStyle name="40 % - Akzent3 8 2 5 3" xfId="39179" xr:uid="{00000000-0005-0000-0000-0000C6040000}"/>
    <cellStyle name="40 % - Akzent3 8 2 5 4" xfId="52670" xr:uid="{00000000-0005-0000-0000-0000C6040000}"/>
    <cellStyle name="40 % - Akzent3 8 2 6" xfId="15626" xr:uid="{00000000-0005-0000-0000-0000C6040000}"/>
    <cellStyle name="40 % - Akzent3 8 2 7" xfId="29110" xr:uid="{00000000-0005-0000-0000-0000C6040000}"/>
    <cellStyle name="40 % - Akzent3 8 2 8" xfId="42601" xr:uid="{00000000-0005-0000-0000-0000C6040000}"/>
    <cellStyle name="40 % - Akzent3 8 3" xfId="2738" xr:uid="{00000000-0005-0000-0000-0000C8040000}"/>
    <cellStyle name="40 % - Akzent3 8 3 2" xfId="6099" xr:uid="{00000000-0005-0000-0000-0000C8040000}"/>
    <cellStyle name="40 % - Akzent3 8 3 2 2" xfId="19550" xr:uid="{00000000-0005-0000-0000-0000C8040000}"/>
    <cellStyle name="40 % - Akzent3 8 3 2 3" xfId="33034" xr:uid="{00000000-0005-0000-0000-0000C8040000}"/>
    <cellStyle name="40 % - Akzent3 8 3 2 4" xfId="46525" xr:uid="{00000000-0005-0000-0000-0000C8040000}"/>
    <cellStyle name="40 % - Akzent3 8 3 3" xfId="9455" xr:uid="{00000000-0005-0000-0000-0000C8040000}"/>
    <cellStyle name="40 % - Akzent3 8 3 3 2" xfId="22906" xr:uid="{00000000-0005-0000-0000-0000C8040000}"/>
    <cellStyle name="40 % - Akzent3 8 3 3 3" xfId="36390" xr:uid="{00000000-0005-0000-0000-0000C8040000}"/>
    <cellStyle name="40 % - Akzent3 8 3 3 4" xfId="49881" xr:uid="{00000000-0005-0000-0000-0000C8040000}"/>
    <cellStyle name="40 % - Akzent3 8 3 4" xfId="12811" xr:uid="{00000000-0005-0000-0000-0000C8040000}"/>
    <cellStyle name="40 % - Akzent3 8 3 4 2" xfId="26262" xr:uid="{00000000-0005-0000-0000-0000C8040000}"/>
    <cellStyle name="40 % - Akzent3 8 3 4 3" xfId="39746" xr:uid="{00000000-0005-0000-0000-0000C8040000}"/>
    <cellStyle name="40 % - Akzent3 8 3 4 4" xfId="53237" xr:uid="{00000000-0005-0000-0000-0000C8040000}"/>
    <cellStyle name="40 % - Akzent3 8 3 5" xfId="16193" xr:uid="{00000000-0005-0000-0000-0000C8040000}"/>
    <cellStyle name="40 % - Akzent3 8 3 6" xfId="29677" xr:uid="{00000000-0005-0000-0000-0000C8040000}"/>
    <cellStyle name="40 % - Akzent3 8 3 7" xfId="43168" xr:uid="{00000000-0005-0000-0000-0000C8040000}"/>
    <cellStyle name="40 % - Akzent3 8 4" xfId="3843" xr:uid="{00000000-0005-0000-0000-0000C9040000}"/>
    <cellStyle name="40 % - Akzent3 8 4 2" xfId="7204" xr:uid="{00000000-0005-0000-0000-0000C9040000}"/>
    <cellStyle name="40 % - Akzent3 8 4 2 2" xfId="20655" xr:uid="{00000000-0005-0000-0000-0000C9040000}"/>
    <cellStyle name="40 % - Akzent3 8 4 2 3" xfId="34139" xr:uid="{00000000-0005-0000-0000-0000C9040000}"/>
    <cellStyle name="40 % - Akzent3 8 4 2 4" xfId="47630" xr:uid="{00000000-0005-0000-0000-0000C9040000}"/>
    <cellStyle name="40 % - Akzent3 8 4 3" xfId="10560" xr:uid="{00000000-0005-0000-0000-0000C9040000}"/>
    <cellStyle name="40 % - Akzent3 8 4 3 2" xfId="24011" xr:uid="{00000000-0005-0000-0000-0000C9040000}"/>
    <cellStyle name="40 % - Akzent3 8 4 3 3" xfId="37495" xr:uid="{00000000-0005-0000-0000-0000C9040000}"/>
    <cellStyle name="40 % - Akzent3 8 4 3 4" xfId="50986" xr:uid="{00000000-0005-0000-0000-0000C9040000}"/>
    <cellStyle name="40 % - Akzent3 8 4 4" xfId="13916" xr:uid="{00000000-0005-0000-0000-0000C9040000}"/>
    <cellStyle name="40 % - Akzent3 8 4 4 2" xfId="27367" xr:uid="{00000000-0005-0000-0000-0000C9040000}"/>
    <cellStyle name="40 % - Akzent3 8 4 4 3" xfId="40851" xr:uid="{00000000-0005-0000-0000-0000C9040000}"/>
    <cellStyle name="40 % - Akzent3 8 4 4 4" xfId="54342" xr:uid="{00000000-0005-0000-0000-0000C9040000}"/>
    <cellStyle name="40 % - Akzent3 8 4 5" xfId="17298" xr:uid="{00000000-0005-0000-0000-0000C9040000}"/>
    <cellStyle name="40 % - Akzent3 8 4 6" xfId="30782" xr:uid="{00000000-0005-0000-0000-0000C9040000}"/>
    <cellStyle name="40 % - Akzent3 8 4 7" xfId="44273" xr:uid="{00000000-0005-0000-0000-0000C9040000}"/>
    <cellStyle name="40 % - Akzent3 8 5" xfId="4423" xr:uid="{00000000-0005-0000-0000-0000CA040000}"/>
    <cellStyle name="40 % - Akzent3 8 5 2" xfId="7780" xr:uid="{00000000-0005-0000-0000-0000CA040000}"/>
    <cellStyle name="40 % - Akzent3 8 5 2 2" xfId="21231" xr:uid="{00000000-0005-0000-0000-0000CA040000}"/>
    <cellStyle name="40 % - Akzent3 8 5 2 3" xfId="34715" xr:uid="{00000000-0005-0000-0000-0000CA040000}"/>
    <cellStyle name="40 % - Akzent3 8 5 2 4" xfId="48206" xr:uid="{00000000-0005-0000-0000-0000CA040000}"/>
    <cellStyle name="40 % - Akzent3 8 5 3" xfId="11136" xr:uid="{00000000-0005-0000-0000-0000CA040000}"/>
    <cellStyle name="40 % - Akzent3 8 5 3 2" xfId="24587" xr:uid="{00000000-0005-0000-0000-0000CA040000}"/>
    <cellStyle name="40 % - Akzent3 8 5 3 3" xfId="38071" xr:uid="{00000000-0005-0000-0000-0000CA040000}"/>
    <cellStyle name="40 % - Akzent3 8 5 3 4" xfId="51562" xr:uid="{00000000-0005-0000-0000-0000CA040000}"/>
    <cellStyle name="40 % - Akzent3 8 5 4" xfId="14492" xr:uid="{00000000-0005-0000-0000-0000CA040000}"/>
    <cellStyle name="40 % - Akzent3 8 5 4 2" xfId="27943" xr:uid="{00000000-0005-0000-0000-0000CA040000}"/>
    <cellStyle name="40 % - Akzent3 8 5 4 3" xfId="41427" xr:uid="{00000000-0005-0000-0000-0000CA040000}"/>
    <cellStyle name="40 % - Akzent3 8 5 4 4" xfId="54918" xr:uid="{00000000-0005-0000-0000-0000CA040000}"/>
    <cellStyle name="40 % - Akzent3 8 5 5" xfId="17874" xr:uid="{00000000-0005-0000-0000-0000CA040000}"/>
    <cellStyle name="40 % - Akzent3 8 5 6" xfId="31358" xr:uid="{00000000-0005-0000-0000-0000CA040000}"/>
    <cellStyle name="40 % - Akzent3 8 5 7" xfId="44849" xr:uid="{00000000-0005-0000-0000-0000CA040000}"/>
    <cellStyle name="40 % - Akzent3 8 6" xfId="4973" xr:uid="{00000000-0005-0000-0000-0000C5040000}"/>
    <cellStyle name="40 % - Akzent3 8 6 2" xfId="18424" xr:uid="{00000000-0005-0000-0000-0000C5040000}"/>
    <cellStyle name="40 % - Akzent3 8 6 3" xfId="31908" xr:uid="{00000000-0005-0000-0000-0000C5040000}"/>
    <cellStyle name="40 % - Akzent3 8 6 4" xfId="45399" xr:uid="{00000000-0005-0000-0000-0000C5040000}"/>
    <cellStyle name="40 % - Akzent3 8 7" xfId="8329" xr:uid="{00000000-0005-0000-0000-0000C5040000}"/>
    <cellStyle name="40 % - Akzent3 8 7 2" xfId="21780" xr:uid="{00000000-0005-0000-0000-0000C5040000}"/>
    <cellStyle name="40 % - Akzent3 8 7 3" xfId="35264" xr:uid="{00000000-0005-0000-0000-0000C5040000}"/>
    <cellStyle name="40 % - Akzent3 8 7 4" xfId="48755" xr:uid="{00000000-0005-0000-0000-0000C5040000}"/>
    <cellStyle name="40 % - Akzent3 8 8" xfId="11685" xr:uid="{00000000-0005-0000-0000-0000C5040000}"/>
    <cellStyle name="40 % - Akzent3 8 8 2" xfId="25136" xr:uid="{00000000-0005-0000-0000-0000C5040000}"/>
    <cellStyle name="40 % - Akzent3 8 8 3" xfId="38620" xr:uid="{00000000-0005-0000-0000-0000C5040000}"/>
    <cellStyle name="40 % - Akzent3 8 8 4" xfId="52111" xr:uid="{00000000-0005-0000-0000-0000C5040000}"/>
    <cellStyle name="40 % - Akzent3 8 9" xfId="15066" xr:uid="{00000000-0005-0000-0000-0000C5040000}"/>
    <cellStyle name="40 % - Akzent3 9" xfId="1625" xr:uid="{00000000-0005-0000-0000-0000CB040000}"/>
    <cellStyle name="40 % - Akzent3 9 2" xfId="2179" xr:uid="{00000000-0005-0000-0000-0000CC040000}"/>
    <cellStyle name="40 % - Akzent3 9 2 2" xfId="3320" xr:uid="{00000000-0005-0000-0000-0000CD040000}"/>
    <cellStyle name="40 % - Akzent3 9 2 2 2" xfId="6681" xr:uid="{00000000-0005-0000-0000-0000CD040000}"/>
    <cellStyle name="40 % - Akzent3 9 2 2 2 2" xfId="20132" xr:uid="{00000000-0005-0000-0000-0000CD040000}"/>
    <cellStyle name="40 % - Akzent3 9 2 2 2 3" xfId="33616" xr:uid="{00000000-0005-0000-0000-0000CD040000}"/>
    <cellStyle name="40 % - Akzent3 9 2 2 2 4" xfId="47107" xr:uid="{00000000-0005-0000-0000-0000CD040000}"/>
    <cellStyle name="40 % - Akzent3 9 2 2 3" xfId="10037" xr:uid="{00000000-0005-0000-0000-0000CD040000}"/>
    <cellStyle name="40 % - Akzent3 9 2 2 3 2" xfId="23488" xr:uid="{00000000-0005-0000-0000-0000CD040000}"/>
    <cellStyle name="40 % - Akzent3 9 2 2 3 3" xfId="36972" xr:uid="{00000000-0005-0000-0000-0000CD040000}"/>
    <cellStyle name="40 % - Akzent3 9 2 2 3 4" xfId="50463" xr:uid="{00000000-0005-0000-0000-0000CD040000}"/>
    <cellStyle name="40 % - Akzent3 9 2 2 4" xfId="13393" xr:uid="{00000000-0005-0000-0000-0000CD040000}"/>
    <cellStyle name="40 % - Akzent3 9 2 2 4 2" xfId="26844" xr:uid="{00000000-0005-0000-0000-0000CD040000}"/>
    <cellStyle name="40 % - Akzent3 9 2 2 4 3" xfId="40328" xr:uid="{00000000-0005-0000-0000-0000CD040000}"/>
    <cellStyle name="40 % - Akzent3 9 2 2 4 4" xfId="53819" xr:uid="{00000000-0005-0000-0000-0000CD040000}"/>
    <cellStyle name="40 % - Akzent3 9 2 2 5" xfId="16775" xr:uid="{00000000-0005-0000-0000-0000CD040000}"/>
    <cellStyle name="40 % - Akzent3 9 2 2 6" xfId="30259" xr:uid="{00000000-0005-0000-0000-0000CD040000}"/>
    <cellStyle name="40 % - Akzent3 9 2 2 7" xfId="43750" xr:uid="{00000000-0005-0000-0000-0000CD040000}"/>
    <cellStyle name="40 % - Akzent3 9 2 3" xfId="5554" xr:uid="{00000000-0005-0000-0000-0000CC040000}"/>
    <cellStyle name="40 % - Akzent3 9 2 3 2" xfId="19005" xr:uid="{00000000-0005-0000-0000-0000CC040000}"/>
    <cellStyle name="40 % - Akzent3 9 2 3 3" xfId="32489" xr:uid="{00000000-0005-0000-0000-0000CC040000}"/>
    <cellStyle name="40 % - Akzent3 9 2 3 4" xfId="45980" xr:uid="{00000000-0005-0000-0000-0000CC040000}"/>
    <cellStyle name="40 % - Akzent3 9 2 4" xfId="8910" xr:uid="{00000000-0005-0000-0000-0000CC040000}"/>
    <cellStyle name="40 % - Akzent3 9 2 4 2" xfId="22361" xr:uid="{00000000-0005-0000-0000-0000CC040000}"/>
    <cellStyle name="40 % - Akzent3 9 2 4 3" xfId="35845" xr:uid="{00000000-0005-0000-0000-0000CC040000}"/>
    <cellStyle name="40 % - Akzent3 9 2 4 4" xfId="49336" xr:uid="{00000000-0005-0000-0000-0000CC040000}"/>
    <cellStyle name="40 % - Akzent3 9 2 5" xfId="12266" xr:uid="{00000000-0005-0000-0000-0000CC040000}"/>
    <cellStyle name="40 % - Akzent3 9 2 5 2" xfId="25717" xr:uid="{00000000-0005-0000-0000-0000CC040000}"/>
    <cellStyle name="40 % - Akzent3 9 2 5 3" xfId="39201" xr:uid="{00000000-0005-0000-0000-0000CC040000}"/>
    <cellStyle name="40 % - Akzent3 9 2 5 4" xfId="52692" xr:uid="{00000000-0005-0000-0000-0000CC040000}"/>
    <cellStyle name="40 % - Akzent3 9 2 6" xfId="15648" xr:uid="{00000000-0005-0000-0000-0000CC040000}"/>
    <cellStyle name="40 % - Akzent3 9 2 7" xfId="29132" xr:uid="{00000000-0005-0000-0000-0000CC040000}"/>
    <cellStyle name="40 % - Akzent3 9 2 8" xfId="42623" xr:uid="{00000000-0005-0000-0000-0000CC040000}"/>
    <cellStyle name="40 % - Akzent3 9 3" xfId="2761" xr:uid="{00000000-0005-0000-0000-0000CE040000}"/>
    <cellStyle name="40 % - Akzent3 9 3 2" xfId="6122" xr:uid="{00000000-0005-0000-0000-0000CE040000}"/>
    <cellStyle name="40 % - Akzent3 9 3 2 2" xfId="19573" xr:uid="{00000000-0005-0000-0000-0000CE040000}"/>
    <cellStyle name="40 % - Akzent3 9 3 2 3" xfId="33057" xr:uid="{00000000-0005-0000-0000-0000CE040000}"/>
    <cellStyle name="40 % - Akzent3 9 3 2 4" xfId="46548" xr:uid="{00000000-0005-0000-0000-0000CE040000}"/>
    <cellStyle name="40 % - Akzent3 9 3 3" xfId="9478" xr:uid="{00000000-0005-0000-0000-0000CE040000}"/>
    <cellStyle name="40 % - Akzent3 9 3 3 2" xfId="22929" xr:uid="{00000000-0005-0000-0000-0000CE040000}"/>
    <cellStyle name="40 % - Akzent3 9 3 3 3" xfId="36413" xr:uid="{00000000-0005-0000-0000-0000CE040000}"/>
    <cellStyle name="40 % - Akzent3 9 3 3 4" xfId="49904" xr:uid="{00000000-0005-0000-0000-0000CE040000}"/>
    <cellStyle name="40 % - Akzent3 9 3 4" xfId="12834" xr:uid="{00000000-0005-0000-0000-0000CE040000}"/>
    <cellStyle name="40 % - Akzent3 9 3 4 2" xfId="26285" xr:uid="{00000000-0005-0000-0000-0000CE040000}"/>
    <cellStyle name="40 % - Akzent3 9 3 4 3" xfId="39769" xr:uid="{00000000-0005-0000-0000-0000CE040000}"/>
    <cellStyle name="40 % - Akzent3 9 3 4 4" xfId="53260" xr:uid="{00000000-0005-0000-0000-0000CE040000}"/>
    <cellStyle name="40 % - Akzent3 9 3 5" xfId="16216" xr:uid="{00000000-0005-0000-0000-0000CE040000}"/>
    <cellStyle name="40 % - Akzent3 9 3 6" xfId="29700" xr:uid="{00000000-0005-0000-0000-0000CE040000}"/>
    <cellStyle name="40 % - Akzent3 9 3 7" xfId="43191" xr:uid="{00000000-0005-0000-0000-0000CE040000}"/>
    <cellStyle name="40 % - Akzent3 9 4" xfId="4995" xr:uid="{00000000-0005-0000-0000-0000CB040000}"/>
    <cellStyle name="40 % - Akzent3 9 4 2" xfId="18446" xr:uid="{00000000-0005-0000-0000-0000CB040000}"/>
    <cellStyle name="40 % - Akzent3 9 4 3" xfId="31930" xr:uid="{00000000-0005-0000-0000-0000CB040000}"/>
    <cellStyle name="40 % - Akzent3 9 4 4" xfId="45421" xr:uid="{00000000-0005-0000-0000-0000CB040000}"/>
    <cellStyle name="40 % - Akzent3 9 5" xfId="8351" xr:uid="{00000000-0005-0000-0000-0000CB040000}"/>
    <cellStyle name="40 % - Akzent3 9 5 2" xfId="21802" xr:uid="{00000000-0005-0000-0000-0000CB040000}"/>
    <cellStyle name="40 % - Akzent3 9 5 3" xfId="35286" xr:uid="{00000000-0005-0000-0000-0000CB040000}"/>
    <cellStyle name="40 % - Akzent3 9 5 4" xfId="48777" xr:uid="{00000000-0005-0000-0000-0000CB040000}"/>
    <cellStyle name="40 % - Akzent3 9 6" xfId="11707" xr:uid="{00000000-0005-0000-0000-0000CB040000}"/>
    <cellStyle name="40 % - Akzent3 9 6 2" xfId="25158" xr:uid="{00000000-0005-0000-0000-0000CB040000}"/>
    <cellStyle name="40 % - Akzent3 9 6 3" xfId="38642" xr:uid="{00000000-0005-0000-0000-0000CB040000}"/>
    <cellStyle name="40 % - Akzent3 9 6 4" xfId="52133" xr:uid="{00000000-0005-0000-0000-0000CB040000}"/>
    <cellStyle name="40 % - Akzent3 9 7" xfId="15089" xr:uid="{00000000-0005-0000-0000-0000CB040000}"/>
    <cellStyle name="40 % - Akzent3 9 8" xfId="28573" xr:uid="{00000000-0005-0000-0000-0000CB040000}"/>
    <cellStyle name="40 % - Akzent3 9 9" xfId="42064" xr:uid="{00000000-0005-0000-0000-0000CB040000}"/>
    <cellStyle name="40 % - Akzent4" xfId="268" builtinId="43" customBuiltin="1"/>
    <cellStyle name="40 % - Akzent4 10" xfId="1651" xr:uid="{00000000-0005-0000-0000-0000D0040000}"/>
    <cellStyle name="40 % - Akzent4 10 2" xfId="2787" xr:uid="{00000000-0005-0000-0000-0000D1040000}"/>
    <cellStyle name="40 % - Akzent4 10 2 2" xfId="6148" xr:uid="{00000000-0005-0000-0000-0000D1040000}"/>
    <cellStyle name="40 % - Akzent4 10 2 2 2" xfId="19599" xr:uid="{00000000-0005-0000-0000-0000D1040000}"/>
    <cellStyle name="40 % - Akzent4 10 2 2 3" xfId="33083" xr:uid="{00000000-0005-0000-0000-0000D1040000}"/>
    <cellStyle name="40 % - Akzent4 10 2 2 4" xfId="46574" xr:uid="{00000000-0005-0000-0000-0000D1040000}"/>
    <cellStyle name="40 % - Akzent4 10 2 3" xfId="9504" xr:uid="{00000000-0005-0000-0000-0000D1040000}"/>
    <cellStyle name="40 % - Akzent4 10 2 3 2" xfId="22955" xr:uid="{00000000-0005-0000-0000-0000D1040000}"/>
    <cellStyle name="40 % - Akzent4 10 2 3 3" xfId="36439" xr:uid="{00000000-0005-0000-0000-0000D1040000}"/>
    <cellStyle name="40 % - Akzent4 10 2 3 4" xfId="49930" xr:uid="{00000000-0005-0000-0000-0000D1040000}"/>
    <cellStyle name="40 % - Akzent4 10 2 4" xfId="12860" xr:uid="{00000000-0005-0000-0000-0000D1040000}"/>
    <cellStyle name="40 % - Akzent4 10 2 4 2" xfId="26311" xr:uid="{00000000-0005-0000-0000-0000D1040000}"/>
    <cellStyle name="40 % - Akzent4 10 2 4 3" xfId="39795" xr:uid="{00000000-0005-0000-0000-0000D1040000}"/>
    <cellStyle name="40 % - Akzent4 10 2 4 4" xfId="53286" xr:uid="{00000000-0005-0000-0000-0000D1040000}"/>
    <cellStyle name="40 % - Akzent4 10 2 5" xfId="16242" xr:uid="{00000000-0005-0000-0000-0000D1040000}"/>
    <cellStyle name="40 % - Akzent4 10 2 6" xfId="29726" xr:uid="{00000000-0005-0000-0000-0000D1040000}"/>
    <cellStyle name="40 % - Akzent4 10 2 7" xfId="43217" xr:uid="{00000000-0005-0000-0000-0000D1040000}"/>
    <cellStyle name="40 % - Akzent4 10 3" xfId="5021" xr:uid="{00000000-0005-0000-0000-0000D0040000}"/>
    <cellStyle name="40 % - Akzent4 10 3 2" xfId="18472" xr:uid="{00000000-0005-0000-0000-0000D0040000}"/>
    <cellStyle name="40 % - Akzent4 10 3 3" xfId="31956" xr:uid="{00000000-0005-0000-0000-0000D0040000}"/>
    <cellStyle name="40 % - Akzent4 10 3 4" xfId="45447" xr:uid="{00000000-0005-0000-0000-0000D0040000}"/>
    <cellStyle name="40 % - Akzent4 10 4" xfId="8377" xr:uid="{00000000-0005-0000-0000-0000D0040000}"/>
    <cellStyle name="40 % - Akzent4 10 4 2" xfId="21828" xr:uid="{00000000-0005-0000-0000-0000D0040000}"/>
    <cellStyle name="40 % - Akzent4 10 4 3" xfId="35312" xr:uid="{00000000-0005-0000-0000-0000D0040000}"/>
    <cellStyle name="40 % - Akzent4 10 4 4" xfId="48803" xr:uid="{00000000-0005-0000-0000-0000D0040000}"/>
    <cellStyle name="40 % - Akzent4 10 5" xfId="11733" xr:uid="{00000000-0005-0000-0000-0000D0040000}"/>
    <cellStyle name="40 % - Akzent4 10 5 2" xfId="25184" xr:uid="{00000000-0005-0000-0000-0000D0040000}"/>
    <cellStyle name="40 % - Akzent4 10 5 3" xfId="38668" xr:uid="{00000000-0005-0000-0000-0000D0040000}"/>
    <cellStyle name="40 % - Akzent4 10 5 4" xfId="52159" xr:uid="{00000000-0005-0000-0000-0000D0040000}"/>
    <cellStyle name="40 % - Akzent4 10 6" xfId="15115" xr:uid="{00000000-0005-0000-0000-0000D0040000}"/>
    <cellStyle name="40 % - Akzent4 10 7" xfId="28599" xr:uid="{00000000-0005-0000-0000-0000D0040000}"/>
    <cellStyle name="40 % - Akzent4 10 8" xfId="42090" xr:uid="{00000000-0005-0000-0000-0000D0040000}"/>
    <cellStyle name="40 % - Akzent4 11" xfId="2210" xr:uid="{00000000-0005-0000-0000-0000D2040000}"/>
    <cellStyle name="40 % - Akzent4 11 2" xfId="5585" xr:uid="{00000000-0005-0000-0000-0000D2040000}"/>
    <cellStyle name="40 % - Akzent4 11 2 2" xfId="19036" xr:uid="{00000000-0005-0000-0000-0000D2040000}"/>
    <cellStyle name="40 % - Akzent4 11 2 3" xfId="32520" xr:uid="{00000000-0005-0000-0000-0000D2040000}"/>
    <cellStyle name="40 % - Akzent4 11 2 4" xfId="46011" xr:uid="{00000000-0005-0000-0000-0000D2040000}"/>
    <cellStyle name="40 % - Akzent4 11 3" xfId="8941" xr:uid="{00000000-0005-0000-0000-0000D2040000}"/>
    <cellStyle name="40 % - Akzent4 11 3 2" xfId="22392" xr:uid="{00000000-0005-0000-0000-0000D2040000}"/>
    <cellStyle name="40 % - Akzent4 11 3 3" xfId="35876" xr:uid="{00000000-0005-0000-0000-0000D2040000}"/>
    <cellStyle name="40 % - Akzent4 11 3 4" xfId="49367" xr:uid="{00000000-0005-0000-0000-0000D2040000}"/>
    <cellStyle name="40 % - Akzent4 11 4" xfId="12297" xr:uid="{00000000-0005-0000-0000-0000D2040000}"/>
    <cellStyle name="40 % - Akzent4 11 4 2" xfId="25748" xr:uid="{00000000-0005-0000-0000-0000D2040000}"/>
    <cellStyle name="40 % - Akzent4 11 4 3" xfId="39232" xr:uid="{00000000-0005-0000-0000-0000D2040000}"/>
    <cellStyle name="40 % - Akzent4 11 4 4" xfId="52723" xr:uid="{00000000-0005-0000-0000-0000D2040000}"/>
    <cellStyle name="40 % - Akzent4 11 5" xfId="15679" xr:uid="{00000000-0005-0000-0000-0000D2040000}"/>
    <cellStyle name="40 % - Akzent4 11 6" xfId="29163" xr:uid="{00000000-0005-0000-0000-0000D2040000}"/>
    <cellStyle name="40 % - Akzent4 11 7" xfId="42654" xr:uid="{00000000-0005-0000-0000-0000D2040000}"/>
    <cellStyle name="40 % - Akzent4 12" xfId="3351" xr:uid="{00000000-0005-0000-0000-0000D3040000}"/>
    <cellStyle name="40 % - Akzent4 12 2" xfId="6712" xr:uid="{00000000-0005-0000-0000-0000D3040000}"/>
    <cellStyle name="40 % - Akzent4 12 2 2" xfId="20163" xr:uid="{00000000-0005-0000-0000-0000D3040000}"/>
    <cellStyle name="40 % - Akzent4 12 2 3" xfId="33647" xr:uid="{00000000-0005-0000-0000-0000D3040000}"/>
    <cellStyle name="40 % - Akzent4 12 2 4" xfId="47138" xr:uid="{00000000-0005-0000-0000-0000D3040000}"/>
    <cellStyle name="40 % - Akzent4 12 3" xfId="10068" xr:uid="{00000000-0005-0000-0000-0000D3040000}"/>
    <cellStyle name="40 % - Akzent4 12 3 2" xfId="23519" xr:uid="{00000000-0005-0000-0000-0000D3040000}"/>
    <cellStyle name="40 % - Akzent4 12 3 3" xfId="37003" xr:uid="{00000000-0005-0000-0000-0000D3040000}"/>
    <cellStyle name="40 % - Akzent4 12 3 4" xfId="50494" xr:uid="{00000000-0005-0000-0000-0000D3040000}"/>
    <cellStyle name="40 % - Akzent4 12 4" xfId="13424" xr:uid="{00000000-0005-0000-0000-0000D3040000}"/>
    <cellStyle name="40 % - Akzent4 12 4 2" xfId="26875" xr:uid="{00000000-0005-0000-0000-0000D3040000}"/>
    <cellStyle name="40 % - Akzent4 12 4 3" xfId="40359" xr:uid="{00000000-0005-0000-0000-0000D3040000}"/>
    <cellStyle name="40 % - Akzent4 12 4 4" xfId="53850" xr:uid="{00000000-0005-0000-0000-0000D3040000}"/>
    <cellStyle name="40 % - Akzent4 12 5" xfId="16806" xr:uid="{00000000-0005-0000-0000-0000D3040000}"/>
    <cellStyle name="40 % - Akzent4 12 6" xfId="30290" xr:uid="{00000000-0005-0000-0000-0000D3040000}"/>
    <cellStyle name="40 % - Akzent4 12 7" xfId="43781" xr:uid="{00000000-0005-0000-0000-0000D3040000}"/>
    <cellStyle name="40 % - Akzent4 13" xfId="3867" xr:uid="{00000000-0005-0000-0000-0000D4040000}"/>
    <cellStyle name="40 % - Akzent4 13 2" xfId="7228" xr:uid="{00000000-0005-0000-0000-0000D4040000}"/>
    <cellStyle name="40 % - Akzent4 13 2 2" xfId="20679" xr:uid="{00000000-0005-0000-0000-0000D4040000}"/>
    <cellStyle name="40 % - Akzent4 13 2 3" xfId="34163" xr:uid="{00000000-0005-0000-0000-0000D4040000}"/>
    <cellStyle name="40 % - Akzent4 13 2 4" xfId="47654" xr:uid="{00000000-0005-0000-0000-0000D4040000}"/>
    <cellStyle name="40 % - Akzent4 13 3" xfId="10584" xr:uid="{00000000-0005-0000-0000-0000D4040000}"/>
    <cellStyle name="40 % - Akzent4 13 3 2" xfId="24035" xr:uid="{00000000-0005-0000-0000-0000D4040000}"/>
    <cellStyle name="40 % - Akzent4 13 3 3" xfId="37519" xr:uid="{00000000-0005-0000-0000-0000D4040000}"/>
    <cellStyle name="40 % - Akzent4 13 3 4" xfId="51010" xr:uid="{00000000-0005-0000-0000-0000D4040000}"/>
    <cellStyle name="40 % - Akzent4 13 4" xfId="13940" xr:uid="{00000000-0005-0000-0000-0000D4040000}"/>
    <cellStyle name="40 % - Akzent4 13 4 2" xfId="27391" xr:uid="{00000000-0005-0000-0000-0000D4040000}"/>
    <cellStyle name="40 % - Akzent4 13 4 3" xfId="40875" xr:uid="{00000000-0005-0000-0000-0000D4040000}"/>
    <cellStyle name="40 % - Akzent4 13 4 4" xfId="54366" xr:uid="{00000000-0005-0000-0000-0000D4040000}"/>
    <cellStyle name="40 % - Akzent4 13 5" xfId="17322" xr:uid="{00000000-0005-0000-0000-0000D4040000}"/>
    <cellStyle name="40 % - Akzent4 13 6" xfId="30806" xr:uid="{00000000-0005-0000-0000-0000D4040000}"/>
    <cellStyle name="40 % - Akzent4 13 7" xfId="44297" xr:uid="{00000000-0005-0000-0000-0000D4040000}"/>
    <cellStyle name="40 % - Akzent4 14" xfId="3931" xr:uid="{00000000-0005-0000-0000-0000D5040000}"/>
    <cellStyle name="40 % - Akzent4 14 2" xfId="7288" xr:uid="{00000000-0005-0000-0000-0000D5040000}"/>
    <cellStyle name="40 % - Akzent4 14 2 2" xfId="20739" xr:uid="{00000000-0005-0000-0000-0000D5040000}"/>
    <cellStyle name="40 % - Akzent4 14 2 3" xfId="34223" xr:uid="{00000000-0005-0000-0000-0000D5040000}"/>
    <cellStyle name="40 % - Akzent4 14 2 4" xfId="47714" xr:uid="{00000000-0005-0000-0000-0000D5040000}"/>
    <cellStyle name="40 % - Akzent4 14 3" xfId="10644" xr:uid="{00000000-0005-0000-0000-0000D5040000}"/>
    <cellStyle name="40 % - Akzent4 14 3 2" xfId="24095" xr:uid="{00000000-0005-0000-0000-0000D5040000}"/>
    <cellStyle name="40 % - Akzent4 14 3 3" xfId="37579" xr:uid="{00000000-0005-0000-0000-0000D5040000}"/>
    <cellStyle name="40 % - Akzent4 14 3 4" xfId="51070" xr:uid="{00000000-0005-0000-0000-0000D5040000}"/>
    <cellStyle name="40 % - Akzent4 14 4" xfId="14000" xr:uid="{00000000-0005-0000-0000-0000D5040000}"/>
    <cellStyle name="40 % - Akzent4 14 4 2" xfId="27451" xr:uid="{00000000-0005-0000-0000-0000D5040000}"/>
    <cellStyle name="40 % - Akzent4 14 4 3" xfId="40935" xr:uid="{00000000-0005-0000-0000-0000D5040000}"/>
    <cellStyle name="40 % - Akzent4 14 4 4" xfId="54426" xr:uid="{00000000-0005-0000-0000-0000D5040000}"/>
    <cellStyle name="40 % - Akzent4 14 5" xfId="17382" xr:uid="{00000000-0005-0000-0000-0000D5040000}"/>
    <cellStyle name="40 % - Akzent4 14 6" xfId="30866" xr:uid="{00000000-0005-0000-0000-0000D5040000}"/>
    <cellStyle name="40 % - Akzent4 14 7" xfId="44357" xr:uid="{00000000-0005-0000-0000-0000D5040000}"/>
    <cellStyle name="40 % - Akzent4 15" xfId="4459" xr:uid="{00000000-0005-0000-0000-000024140000}"/>
    <cellStyle name="40 % - Akzent4 15 2" xfId="17910" xr:uid="{00000000-0005-0000-0000-000024140000}"/>
    <cellStyle name="40 % - Akzent4 15 3" xfId="31394" xr:uid="{00000000-0005-0000-0000-000024140000}"/>
    <cellStyle name="40 % - Akzent4 15 4" xfId="44885" xr:uid="{00000000-0005-0000-0000-000024140000}"/>
    <cellStyle name="40 % - Akzent4 16" xfId="7815" xr:uid="{00000000-0005-0000-0000-000040210000}"/>
    <cellStyle name="40 % - Akzent4 16 2" xfId="21266" xr:uid="{00000000-0005-0000-0000-000040210000}"/>
    <cellStyle name="40 % - Akzent4 16 3" xfId="34750" xr:uid="{00000000-0005-0000-0000-000040210000}"/>
    <cellStyle name="40 % - Akzent4 16 4" xfId="48241" xr:uid="{00000000-0005-0000-0000-000040210000}"/>
    <cellStyle name="40 % - Akzent4 17" xfId="11171" xr:uid="{00000000-0005-0000-0000-00005C2E0000}"/>
    <cellStyle name="40 % - Akzent4 17 2" xfId="24622" xr:uid="{00000000-0005-0000-0000-00005C2E0000}"/>
    <cellStyle name="40 % - Akzent4 17 3" xfId="38106" xr:uid="{00000000-0005-0000-0000-00005C2E0000}"/>
    <cellStyle name="40 % - Akzent4 17 4" xfId="51597" xr:uid="{00000000-0005-0000-0000-00005C2E0000}"/>
    <cellStyle name="40 % - Akzent4 18" xfId="14518" xr:uid="{00000000-0005-0000-0000-000078490000}"/>
    <cellStyle name="40 % - Akzent4 19" xfId="28002" xr:uid="{00000000-0005-0000-0000-0000137E0000}"/>
    <cellStyle name="40 % - Akzent4 2" xfId="572" xr:uid="{00000000-0005-0000-0000-000054000000}"/>
    <cellStyle name="40 % - Akzent4 2 10" xfId="4509" xr:uid="{00000000-0005-0000-0000-0000D6040000}"/>
    <cellStyle name="40 % - Akzent4 2 10 2" xfId="17960" xr:uid="{00000000-0005-0000-0000-0000D6040000}"/>
    <cellStyle name="40 % - Akzent4 2 10 3" xfId="31444" xr:uid="{00000000-0005-0000-0000-0000D6040000}"/>
    <cellStyle name="40 % - Akzent4 2 10 4" xfId="44935" xr:uid="{00000000-0005-0000-0000-0000D6040000}"/>
    <cellStyle name="40 % - Akzent4 2 11" xfId="7865" xr:uid="{00000000-0005-0000-0000-0000D6040000}"/>
    <cellStyle name="40 % - Akzent4 2 11 2" xfId="21316" xr:uid="{00000000-0005-0000-0000-0000D6040000}"/>
    <cellStyle name="40 % - Akzent4 2 11 3" xfId="34800" xr:uid="{00000000-0005-0000-0000-0000D6040000}"/>
    <cellStyle name="40 % - Akzent4 2 11 4" xfId="48291" xr:uid="{00000000-0005-0000-0000-0000D6040000}"/>
    <cellStyle name="40 % - Akzent4 2 12" xfId="11221" xr:uid="{00000000-0005-0000-0000-0000D6040000}"/>
    <cellStyle name="40 % - Akzent4 2 12 2" xfId="24672" xr:uid="{00000000-0005-0000-0000-0000D6040000}"/>
    <cellStyle name="40 % - Akzent4 2 12 3" xfId="38156" xr:uid="{00000000-0005-0000-0000-0000D6040000}"/>
    <cellStyle name="40 % - Akzent4 2 12 4" xfId="51647" xr:uid="{00000000-0005-0000-0000-0000D6040000}"/>
    <cellStyle name="40 % - Akzent4 2 13" xfId="14602" xr:uid="{00000000-0005-0000-0000-0000D6040000}"/>
    <cellStyle name="40 % - Akzent4 2 14" xfId="28081" xr:uid="{00000000-0005-0000-0000-0000D6040000}"/>
    <cellStyle name="40 % - Akzent4 2 15" xfId="41559" xr:uid="{00000000-0005-0000-0000-0000D6040000}"/>
    <cellStyle name="40 % - Akzent4 2 2" xfId="710" xr:uid="{00000000-0005-0000-0000-000055000000}"/>
    <cellStyle name="40 % - Akzent4 2 2 10" xfId="14704" xr:uid="{00000000-0005-0000-0000-0000D7040000}"/>
    <cellStyle name="40 % - Akzent4 2 2 11" xfId="28187" xr:uid="{00000000-0005-0000-0000-0000D7040000}"/>
    <cellStyle name="40 % - Akzent4 2 2 12" xfId="41678" xr:uid="{00000000-0005-0000-0000-0000D7040000}"/>
    <cellStyle name="40 % - Akzent4 2 2 13" xfId="1234" xr:uid="{00000000-0005-0000-0000-0000D7040000}"/>
    <cellStyle name="40 % - Akzent4 2 2 2" xfId="1470" xr:uid="{00000000-0005-0000-0000-0000D8040000}"/>
    <cellStyle name="40 % - Akzent4 2 2 2 10" xfId="28437" xr:uid="{00000000-0005-0000-0000-0000D8040000}"/>
    <cellStyle name="40 % - Akzent4 2 2 2 11" xfId="41928" xr:uid="{00000000-0005-0000-0000-0000D8040000}"/>
    <cellStyle name="40 % - Akzent4 2 2 2 2" xfId="2045" xr:uid="{00000000-0005-0000-0000-0000D9040000}"/>
    <cellStyle name="40 % - Akzent4 2 2 2 2 2" xfId="3186" xr:uid="{00000000-0005-0000-0000-0000DA040000}"/>
    <cellStyle name="40 % - Akzent4 2 2 2 2 2 2" xfId="6547" xr:uid="{00000000-0005-0000-0000-0000DA040000}"/>
    <cellStyle name="40 % - Akzent4 2 2 2 2 2 2 2" xfId="19998" xr:uid="{00000000-0005-0000-0000-0000DA040000}"/>
    <cellStyle name="40 % - Akzent4 2 2 2 2 2 2 3" xfId="33482" xr:uid="{00000000-0005-0000-0000-0000DA040000}"/>
    <cellStyle name="40 % - Akzent4 2 2 2 2 2 2 4" xfId="46973" xr:uid="{00000000-0005-0000-0000-0000DA040000}"/>
    <cellStyle name="40 % - Akzent4 2 2 2 2 2 3" xfId="9903" xr:uid="{00000000-0005-0000-0000-0000DA040000}"/>
    <cellStyle name="40 % - Akzent4 2 2 2 2 2 3 2" xfId="23354" xr:uid="{00000000-0005-0000-0000-0000DA040000}"/>
    <cellStyle name="40 % - Akzent4 2 2 2 2 2 3 3" xfId="36838" xr:uid="{00000000-0005-0000-0000-0000DA040000}"/>
    <cellStyle name="40 % - Akzent4 2 2 2 2 2 3 4" xfId="50329" xr:uid="{00000000-0005-0000-0000-0000DA040000}"/>
    <cellStyle name="40 % - Akzent4 2 2 2 2 2 4" xfId="13259" xr:uid="{00000000-0005-0000-0000-0000DA040000}"/>
    <cellStyle name="40 % - Akzent4 2 2 2 2 2 4 2" xfId="26710" xr:uid="{00000000-0005-0000-0000-0000DA040000}"/>
    <cellStyle name="40 % - Akzent4 2 2 2 2 2 4 3" xfId="40194" xr:uid="{00000000-0005-0000-0000-0000DA040000}"/>
    <cellStyle name="40 % - Akzent4 2 2 2 2 2 4 4" xfId="53685" xr:uid="{00000000-0005-0000-0000-0000DA040000}"/>
    <cellStyle name="40 % - Akzent4 2 2 2 2 2 5" xfId="16641" xr:uid="{00000000-0005-0000-0000-0000DA040000}"/>
    <cellStyle name="40 % - Akzent4 2 2 2 2 2 6" xfId="30125" xr:uid="{00000000-0005-0000-0000-0000DA040000}"/>
    <cellStyle name="40 % - Akzent4 2 2 2 2 2 7" xfId="43616" xr:uid="{00000000-0005-0000-0000-0000DA040000}"/>
    <cellStyle name="40 % - Akzent4 2 2 2 2 3" xfId="5420" xr:uid="{00000000-0005-0000-0000-0000D9040000}"/>
    <cellStyle name="40 % - Akzent4 2 2 2 2 3 2" xfId="18871" xr:uid="{00000000-0005-0000-0000-0000D9040000}"/>
    <cellStyle name="40 % - Akzent4 2 2 2 2 3 3" xfId="32355" xr:uid="{00000000-0005-0000-0000-0000D9040000}"/>
    <cellStyle name="40 % - Akzent4 2 2 2 2 3 4" xfId="45846" xr:uid="{00000000-0005-0000-0000-0000D9040000}"/>
    <cellStyle name="40 % - Akzent4 2 2 2 2 4" xfId="8776" xr:uid="{00000000-0005-0000-0000-0000D9040000}"/>
    <cellStyle name="40 % - Akzent4 2 2 2 2 4 2" xfId="22227" xr:uid="{00000000-0005-0000-0000-0000D9040000}"/>
    <cellStyle name="40 % - Akzent4 2 2 2 2 4 3" xfId="35711" xr:uid="{00000000-0005-0000-0000-0000D9040000}"/>
    <cellStyle name="40 % - Akzent4 2 2 2 2 4 4" xfId="49202" xr:uid="{00000000-0005-0000-0000-0000D9040000}"/>
    <cellStyle name="40 % - Akzent4 2 2 2 2 5" xfId="12132" xr:uid="{00000000-0005-0000-0000-0000D9040000}"/>
    <cellStyle name="40 % - Akzent4 2 2 2 2 5 2" xfId="25583" xr:uid="{00000000-0005-0000-0000-0000D9040000}"/>
    <cellStyle name="40 % - Akzent4 2 2 2 2 5 3" xfId="39067" xr:uid="{00000000-0005-0000-0000-0000D9040000}"/>
    <cellStyle name="40 % - Akzent4 2 2 2 2 5 4" xfId="52558" xr:uid="{00000000-0005-0000-0000-0000D9040000}"/>
    <cellStyle name="40 % - Akzent4 2 2 2 2 6" xfId="15514" xr:uid="{00000000-0005-0000-0000-0000D9040000}"/>
    <cellStyle name="40 % - Akzent4 2 2 2 2 7" xfId="28998" xr:uid="{00000000-0005-0000-0000-0000D9040000}"/>
    <cellStyle name="40 % - Akzent4 2 2 2 2 8" xfId="42489" xr:uid="{00000000-0005-0000-0000-0000D9040000}"/>
    <cellStyle name="40 % - Akzent4 2 2 2 3" xfId="2626" xr:uid="{00000000-0005-0000-0000-0000DB040000}"/>
    <cellStyle name="40 % - Akzent4 2 2 2 3 2" xfId="5987" xr:uid="{00000000-0005-0000-0000-0000DB040000}"/>
    <cellStyle name="40 % - Akzent4 2 2 2 3 2 2" xfId="19438" xr:uid="{00000000-0005-0000-0000-0000DB040000}"/>
    <cellStyle name="40 % - Akzent4 2 2 2 3 2 3" xfId="32922" xr:uid="{00000000-0005-0000-0000-0000DB040000}"/>
    <cellStyle name="40 % - Akzent4 2 2 2 3 2 4" xfId="46413" xr:uid="{00000000-0005-0000-0000-0000DB040000}"/>
    <cellStyle name="40 % - Akzent4 2 2 2 3 3" xfId="9343" xr:uid="{00000000-0005-0000-0000-0000DB040000}"/>
    <cellStyle name="40 % - Akzent4 2 2 2 3 3 2" xfId="22794" xr:uid="{00000000-0005-0000-0000-0000DB040000}"/>
    <cellStyle name="40 % - Akzent4 2 2 2 3 3 3" xfId="36278" xr:uid="{00000000-0005-0000-0000-0000DB040000}"/>
    <cellStyle name="40 % - Akzent4 2 2 2 3 3 4" xfId="49769" xr:uid="{00000000-0005-0000-0000-0000DB040000}"/>
    <cellStyle name="40 % - Akzent4 2 2 2 3 4" xfId="12699" xr:uid="{00000000-0005-0000-0000-0000DB040000}"/>
    <cellStyle name="40 % - Akzent4 2 2 2 3 4 2" xfId="26150" xr:uid="{00000000-0005-0000-0000-0000DB040000}"/>
    <cellStyle name="40 % - Akzent4 2 2 2 3 4 3" xfId="39634" xr:uid="{00000000-0005-0000-0000-0000DB040000}"/>
    <cellStyle name="40 % - Akzent4 2 2 2 3 4 4" xfId="53125" xr:uid="{00000000-0005-0000-0000-0000DB040000}"/>
    <cellStyle name="40 % - Akzent4 2 2 2 3 5" xfId="16081" xr:uid="{00000000-0005-0000-0000-0000DB040000}"/>
    <cellStyle name="40 % - Akzent4 2 2 2 3 6" xfId="29565" xr:uid="{00000000-0005-0000-0000-0000DB040000}"/>
    <cellStyle name="40 % - Akzent4 2 2 2 3 7" xfId="43056" xr:uid="{00000000-0005-0000-0000-0000DB040000}"/>
    <cellStyle name="40 % - Akzent4 2 2 2 4" xfId="3731" xr:uid="{00000000-0005-0000-0000-0000DC040000}"/>
    <cellStyle name="40 % - Akzent4 2 2 2 4 2" xfId="7092" xr:uid="{00000000-0005-0000-0000-0000DC040000}"/>
    <cellStyle name="40 % - Akzent4 2 2 2 4 2 2" xfId="20543" xr:uid="{00000000-0005-0000-0000-0000DC040000}"/>
    <cellStyle name="40 % - Akzent4 2 2 2 4 2 3" xfId="34027" xr:uid="{00000000-0005-0000-0000-0000DC040000}"/>
    <cellStyle name="40 % - Akzent4 2 2 2 4 2 4" xfId="47518" xr:uid="{00000000-0005-0000-0000-0000DC040000}"/>
    <cellStyle name="40 % - Akzent4 2 2 2 4 3" xfId="10448" xr:uid="{00000000-0005-0000-0000-0000DC040000}"/>
    <cellStyle name="40 % - Akzent4 2 2 2 4 3 2" xfId="23899" xr:uid="{00000000-0005-0000-0000-0000DC040000}"/>
    <cellStyle name="40 % - Akzent4 2 2 2 4 3 3" xfId="37383" xr:uid="{00000000-0005-0000-0000-0000DC040000}"/>
    <cellStyle name="40 % - Akzent4 2 2 2 4 3 4" xfId="50874" xr:uid="{00000000-0005-0000-0000-0000DC040000}"/>
    <cellStyle name="40 % - Akzent4 2 2 2 4 4" xfId="13804" xr:uid="{00000000-0005-0000-0000-0000DC040000}"/>
    <cellStyle name="40 % - Akzent4 2 2 2 4 4 2" xfId="27255" xr:uid="{00000000-0005-0000-0000-0000DC040000}"/>
    <cellStyle name="40 % - Akzent4 2 2 2 4 4 3" xfId="40739" xr:uid="{00000000-0005-0000-0000-0000DC040000}"/>
    <cellStyle name="40 % - Akzent4 2 2 2 4 4 4" xfId="54230" xr:uid="{00000000-0005-0000-0000-0000DC040000}"/>
    <cellStyle name="40 % - Akzent4 2 2 2 4 5" xfId="17186" xr:uid="{00000000-0005-0000-0000-0000DC040000}"/>
    <cellStyle name="40 % - Akzent4 2 2 2 4 6" xfId="30670" xr:uid="{00000000-0005-0000-0000-0000DC040000}"/>
    <cellStyle name="40 % - Akzent4 2 2 2 4 7" xfId="44161" xr:uid="{00000000-0005-0000-0000-0000DC040000}"/>
    <cellStyle name="40 % - Akzent4 2 2 2 5" xfId="4311" xr:uid="{00000000-0005-0000-0000-0000DD040000}"/>
    <cellStyle name="40 % - Akzent4 2 2 2 5 2" xfId="7668" xr:uid="{00000000-0005-0000-0000-0000DD040000}"/>
    <cellStyle name="40 % - Akzent4 2 2 2 5 2 2" xfId="21119" xr:uid="{00000000-0005-0000-0000-0000DD040000}"/>
    <cellStyle name="40 % - Akzent4 2 2 2 5 2 3" xfId="34603" xr:uid="{00000000-0005-0000-0000-0000DD040000}"/>
    <cellStyle name="40 % - Akzent4 2 2 2 5 2 4" xfId="48094" xr:uid="{00000000-0005-0000-0000-0000DD040000}"/>
    <cellStyle name="40 % - Akzent4 2 2 2 5 3" xfId="11024" xr:uid="{00000000-0005-0000-0000-0000DD040000}"/>
    <cellStyle name="40 % - Akzent4 2 2 2 5 3 2" xfId="24475" xr:uid="{00000000-0005-0000-0000-0000DD040000}"/>
    <cellStyle name="40 % - Akzent4 2 2 2 5 3 3" xfId="37959" xr:uid="{00000000-0005-0000-0000-0000DD040000}"/>
    <cellStyle name="40 % - Akzent4 2 2 2 5 3 4" xfId="51450" xr:uid="{00000000-0005-0000-0000-0000DD040000}"/>
    <cellStyle name="40 % - Akzent4 2 2 2 5 4" xfId="14380" xr:uid="{00000000-0005-0000-0000-0000DD040000}"/>
    <cellStyle name="40 % - Akzent4 2 2 2 5 4 2" xfId="27831" xr:uid="{00000000-0005-0000-0000-0000DD040000}"/>
    <cellStyle name="40 % - Akzent4 2 2 2 5 4 3" xfId="41315" xr:uid="{00000000-0005-0000-0000-0000DD040000}"/>
    <cellStyle name="40 % - Akzent4 2 2 2 5 4 4" xfId="54806" xr:uid="{00000000-0005-0000-0000-0000DD040000}"/>
    <cellStyle name="40 % - Akzent4 2 2 2 5 5" xfId="17762" xr:uid="{00000000-0005-0000-0000-0000DD040000}"/>
    <cellStyle name="40 % - Akzent4 2 2 2 5 6" xfId="31246" xr:uid="{00000000-0005-0000-0000-0000DD040000}"/>
    <cellStyle name="40 % - Akzent4 2 2 2 5 7" xfId="44737" xr:uid="{00000000-0005-0000-0000-0000DD040000}"/>
    <cellStyle name="40 % - Akzent4 2 2 2 6" xfId="4861" xr:uid="{00000000-0005-0000-0000-0000D8040000}"/>
    <cellStyle name="40 % - Akzent4 2 2 2 6 2" xfId="18312" xr:uid="{00000000-0005-0000-0000-0000D8040000}"/>
    <cellStyle name="40 % - Akzent4 2 2 2 6 3" xfId="31796" xr:uid="{00000000-0005-0000-0000-0000D8040000}"/>
    <cellStyle name="40 % - Akzent4 2 2 2 6 4" xfId="45287" xr:uid="{00000000-0005-0000-0000-0000D8040000}"/>
    <cellStyle name="40 % - Akzent4 2 2 2 7" xfId="8217" xr:uid="{00000000-0005-0000-0000-0000D8040000}"/>
    <cellStyle name="40 % - Akzent4 2 2 2 7 2" xfId="21668" xr:uid="{00000000-0005-0000-0000-0000D8040000}"/>
    <cellStyle name="40 % - Akzent4 2 2 2 7 3" xfId="35152" xr:uid="{00000000-0005-0000-0000-0000D8040000}"/>
    <cellStyle name="40 % - Akzent4 2 2 2 7 4" xfId="48643" xr:uid="{00000000-0005-0000-0000-0000D8040000}"/>
    <cellStyle name="40 % - Akzent4 2 2 2 8" xfId="11573" xr:uid="{00000000-0005-0000-0000-0000D8040000}"/>
    <cellStyle name="40 % - Akzent4 2 2 2 8 2" xfId="25024" xr:uid="{00000000-0005-0000-0000-0000D8040000}"/>
    <cellStyle name="40 % - Akzent4 2 2 2 8 3" xfId="38508" xr:uid="{00000000-0005-0000-0000-0000D8040000}"/>
    <cellStyle name="40 % - Akzent4 2 2 2 8 4" xfId="51999" xr:uid="{00000000-0005-0000-0000-0000D8040000}"/>
    <cellStyle name="40 % - Akzent4 2 2 2 9" xfId="14954" xr:uid="{00000000-0005-0000-0000-0000D8040000}"/>
    <cellStyle name="40 % - Akzent4 2 2 3" xfId="1796" xr:uid="{00000000-0005-0000-0000-0000DE040000}"/>
    <cellStyle name="40 % - Akzent4 2 2 3 2" xfId="2936" xr:uid="{00000000-0005-0000-0000-0000DF040000}"/>
    <cellStyle name="40 % - Akzent4 2 2 3 2 2" xfId="6297" xr:uid="{00000000-0005-0000-0000-0000DF040000}"/>
    <cellStyle name="40 % - Akzent4 2 2 3 2 2 2" xfId="19748" xr:uid="{00000000-0005-0000-0000-0000DF040000}"/>
    <cellStyle name="40 % - Akzent4 2 2 3 2 2 3" xfId="33232" xr:uid="{00000000-0005-0000-0000-0000DF040000}"/>
    <cellStyle name="40 % - Akzent4 2 2 3 2 2 4" xfId="46723" xr:uid="{00000000-0005-0000-0000-0000DF040000}"/>
    <cellStyle name="40 % - Akzent4 2 2 3 2 3" xfId="9653" xr:uid="{00000000-0005-0000-0000-0000DF040000}"/>
    <cellStyle name="40 % - Akzent4 2 2 3 2 3 2" xfId="23104" xr:uid="{00000000-0005-0000-0000-0000DF040000}"/>
    <cellStyle name="40 % - Akzent4 2 2 3 2 3 3" xfId="36588" xr:uid="{00000000-0005-0000-0000-0000DF040000}"/>
    <cellStyle name="40 % - Akzent4 2 2 3 2 3 4" xfId="50079" xr:uid="{00000000-0005-0000-0000-0000DF040000}"/>
    <cellStyle name="40 % - Akzent4 2 2 3 2 4" xfId="13009" xr:uid="{00000000-0005-0000-0000-0000DF040000}"/>
    <cellStyle name="40 % - Akzent4 2 2 3 2 4 2" xfId="26460" xr:uid="{00000000-0005-0000-0000-0000DF040000}"/>
    <cellStyle name="40 % - Akzent4 2 2 3 2 4 3" xfId="39944" xr:uid="{00000000-0005-0000-0000-0000DF040000}"/>
    <cellStyle name="40 % - Akzent4 2 2 3 2 4 4" xfId="53435" xr:uid="{00000000-0005-0000-0000-0000DF040000}"/>
    <cellStyle name="40 % - Akzent4 2 2 3 2 5" xfId="16391" xr:uid="{00000000-0005-0000-0000-0000DF040000}"/>
    <cellStyle name="40 % - Akzent4 2 2 3 2 6" xfId="29875" xr:uid="{00000000-0005-0000-0000-0000DF040000}"/>
    <cellStyle name="40 % - Akzent4 2 2 3 2 7" xfId="43366" xr:uid="{00000000-0005-0000-0000-0000DF040000}"/>
    <cellStyle name="40 % - Akzent4 2 2 3 3" xfId="5170" xr:uid="{00000000-0005-0000-0000-0000DE040000}"/>
    <cellStyle name="40 % - Akzent4 2 2 3 3 2" xfId="18621" xr:uid="{00000000-0005-0000-0000-0000DE040000}"/>
    <cellStyle name="40 % - Akzent4 2 2 3 3 3" xfId="32105" xr:uid="{00000000-0005-0000-0000-0000DE040000}"/>
    <cellStyle name="40 % - Akzent4 2 2 3 3 4" xfId="45596" xr:uid="{00000000-0005-0000-0000-0000DE040000}"/>
    <cellStyle name="40 % - Akzent4 2 2 3 4" xfId="8526" xr:uid="{00000000-0005-0000-0000-0000DE040000}"/>
    <cellStyle name="40 % - Akzent4 2 2 3 4 2" xfId="21977" xr:uid="{00000000-0005-0000-0000-0000DE040000}"/>
    <cellStyle name="40 % - Akzent4 2 2 3 4 3" xfId="35461" xr:uid="{00000000-0005-0000-0000-0000DE040000}"/>
    <cellStyle name="40 % - Akzent4 2 2 3 4 4" xfId="48952" xr:uid="{00000000-0005-0000-0000-0000DE040000}"/>
    <cellStyle name="40 % - Akzent4 2 2 3 5" xfId="11882" xr:uid="{00000000-0005-0000-0000-0000DE040000}"/>
    <cellStyle name="40 % - Akzent4 2 2 3 5 2" xfId="25333" xr:uid="{00000000-0005-0000-0000-0000DE040000}"/>
    <cellStyle name="40 % - Akzent4 2 2 3 5 3" xfId="38817" xr:uid="{00000000-0005-0000-0000-0000DE040000}"/>
    <cellStyle name="40 % - Akzent4 2 2 3 5 4" xfId="52308" xr:uid="{00000000-0005-0000-0000-0000DE040000}"/>
    <cellStyle name="40 % - Akzent4 2 2 3 6" xfId="15264" xr:uid="{00000000-0005-0000-0000-0000DE040000}"/>
    <cellStyle name="40 % - Akzent4 2 2 3 7" xfId="28748" xr:uid="{00000000-0005-0000-0000-0000DE040000}"/>
    <cellStyle name="40 % - Akzent4 2 2 3 8" xfId="42239" xr:uid="{00000000-0005-0000-0000-0000DE040000}"/>
    <cellStyle name="40 % - Akzent4 2 2 4" xfId="2375" xr:uid="{00000000-0005-0000-0000-0000E0040000}"/>
    <cellStyle name="40 % - Akzent4 2 2 4 2" xfId="5737" xr:uid="{00000000-0005-0000-0000-0000E0040000}"/>
    <cellStyle name="40 % - Akzent4 2 2 4 2 2" xfId="19188" xr:uid="{00000000-0005-0000-0000-0000E0040000}"/>
    <cellStyle name="40 % - Akzent4 2 2 4 2 3" xfId="32672" xr:uid="{00000000-0005-0000-0000-0000E0040000}"/>
    <cellStyle name="40 % - Akzent4 2 2 4 2 4" xfId="46163" xr:uid="{00000000-0005-0000-0000-0000E0040000}"/>
    <cellStyle name="40 % - Akzent4 2 2 4 3" xfId="9093" xr:uid="{00000000-0005-0000-0000-0000E0040000}"/>
    <cellStyle name="40 % - Akzent4 2 2 4 3 2" xfId="22544" xr:uid="{00000000-0005-0000-0000-0000E0040000}"/>
    <cellStyle name="40 % - Akzent4 2 2 4 3 3" xfId="36028" xr:uid="{00000000-0005-0000-0000-0000E0040000}"/>
    <cellStyle name="40 % - Akzent4 2 2 4 3 4" xfId="49519" xr:uid="{00000000-0005-0000-0000-0000E0040000}"/>
    <cellStyle name="40 % - Akzent4 2 2 4 4" xfId="12449" xr:uid="{00000000-0005-0000-0000-0000E0040000}"/>
    <cellStyle name="40 % - Akzent4 2 2 4 4 2" xfId="25900" xr:uid="{00000000-0005-0000-0000-0000E0040000}"/>
    <cellStyle name="40 % - Akzent4 2 2 4 4 3" xfId="39384" xr:uid="{00000000-0005-0000-0000-0000E0040000}"/>
    <cellStyle name="40 % - Akzent4 2 2 4 4 4" xfId="52875" xr:uid="{00000000-0005-0000-0000-0000E0040000}"/>
    <cellStyle name="40 % - Akzent4 2 2 4 5" xfId="15831" xr:uid="{00000000-0005-0000-0000-0000E0040000}"/>
    <cellStyle name="40 % - Akzent4 2 2 4 6" xfId="29315" xr:uid="{00000000-0005-0000-0000-0000E0040000}"/>
    <cellStyle name="40 % - Akzent4 2 2 4 7" xfId="42806" xr:uid="{00000000-0005-0000-0000-0000E0040000}"/>
    <cellStyle name="40 % - Akzent4 2 2 5" xfId="3481" xr:uid="{00000000-0005-0000-0000-0000E1040000}"/>
    <cellStyle name="40 % - Akzent4 2 2 5 2" xfId="6842" xr:uid="{00000000-0005-0000-0000-0000E1040000}"/>
    <cellStyle name="40 % - Akzent4 2 2 5 2 2" xfId="20293" xr:uid="{00000000-0005-0000-0000-0000E1040000}"/>
    <cellStyle name="40 % - Akzent4 2 2 5 2 3" xfId="33777" xr:uid="{00000000-0005-0000-0000-0000E1040000}"/>
    <cellStyle name="40 % - Akzent4 2 2 5 2 4" xfId="47268" xr:uid="{00000000-0005-0000-0000-0000E1040000}"/>
    <cellStyle name="40 % - Akzent4 2 2 5 3" xfId="10198" xr:uid="{00000000-0005-0000-0000-0000E1040000}"/>
    <cellStyle name="40 % - Akzent4 2 2 5 3 2" xfId="23649" xr:uid="{00000000-0005-0000-0000-0000E1040000}"/>
    <cellStyle name="40 % - Akzent4 2 2 5 3 3" xfId="37133" xr:uid="{00000000-0005-0000-0000-0000E1040000}"/>
    <cellStyle name="40 % - Akzent4 2 2 5 3 4" xfId="50624" xr:uid="{00000000-0005-0000-0000-0000E1040000}"/>
    <cellStyle name="40 % - Akzent4 2 2 5 4" xfId="13554" xr:uid="{00000000-0005-0000-0000-0000E1040000}"/>
    <cellStyle name="40 % - Akzent4 2 2 5 4 2" xfId="27005" xr:uid="{00000000-0005-0000-0000-0000E1040000}"/>
    <cellStyle name="40 % - Akzent4 2 2 5 4 3" xfId="40489" xr:uid="{00000000-0005-0000-0000-0000E1040000}"/>
    <cellStyle name="40 % - Akzent4 2 2 5 4 4" xfId="53980" xr:uid="{00000000-0005-0000-0000-0000E1040000}"/>
    <cellStyle name="40 % - Akzent4 2 2 5 5" xfId="16936" xr:uid="{00000000-0005-0000-0000-0000E1040000}"/>
    <cellStyle name="40 % - Akzent4 2 2 5 6" xfId="30420" xr:uid="{00000000-0005-0000-0000-0000E1040000}"/>
    <cellStyle name="40 % - Akzent4 2 2 5 7" xfId="43911" xr:uid="{00000000-0005-0000-0000-0000E1040000}"/>
    <cellStyle name="40 % - Akzent4 2 2 6" xfId="4061" xr:uid="{00000000-0005-0000-0000-0000E2040000}"/>
    <cellStyle name="40 % - Akzent4 2 2 6 2" xfId="7418" xr:uid="{00000000-0005-0000-0000-0000E2040000}"/>
    <cellStyle name="40 % - Akzent4 2 2 6 2 2" xfId="20869" xr:uid="{00000000-0005-0000-0000-0000E2040000}"/>
    <cellStyle name="40 % - Akzent4 2 2 6 2 3" xfId="34353" xr:uid="{00000000-0005-0000-0000-0000E2040000}"/>
    <cellStyle name="40 % - Akzent4 2 2 6 2 4" xfId="47844" xr:uid="{00000000-0005-0000-0000-0000E2040000}"/>
    <cellStyle name="40 % - Akzent4 2 2 6 3" xfId="10774" xr:uid="{00000000-0005-0000-0000-0000E2040000}"/>
    <cellStyle name="40 % - Akzent4 2 2 6 3 2" xfId="24225" xr:uid="{00000000-0005-0000-0000-0000E2040000}"/>
    <cellStyle name="40 % - Akzent4 2 2 6 3 3" xfId="37709" xr:uid="{00000000-0005-0000-0000-0000E2040000}"/>
    <cellStyle name="40 % - Akzent4 2 2 6 3 4" xfId="51200" xr:uid="{00000000-0005-0000-0000-0000E2040000}"/>
    <cellStyle name="40 % - Akzent4 2 2 6 4" xfId="14130" xr:uid="{00000000-0005-0000-0000-0000E2040000}"/>
    <cellStyle name="40 % - Akzent4 2 2 6 4 2" xfId="27581" xr:uid="{00000000-0005-0000-0000-0000E2040000}"/>
    <cellStyle name="40 % - Akzent4 2 2 6 4 3" xfId="41065" xr:uid="{00000000-0005-0000-0000-0000E2040000}"/>
    <cellStyle name="40 % - Akzent4 2 2 6 4 4" xfId="54556" xr:uid="{00000000-0005-0000-0000-0000E2040000}"/>
    <cellStyle name="40 % - Akzent4 2 2 6 5" xfId="17512" xr:uid="{00000000-0005-0000-0000-0000E2040000}"/>
    <cellStyle name="40 % - Akzent4 2 2 6 6" xfId="30996" xr:uid="{00000000-0005-0000-0000-0000E2040000}"/>
    <cellStyle name="40 % - Akzent4 2 2 6 7" xfId="44487" xr:uid="{00000000-0005-0000-0000-0000E2040000}"/>
    <cellStyle name="40 % - Akzent4 2 2 7" xfId="4611" xr:uid="{00000000-0005-0000-0000-0000D7040000}"/>
    <cellStyle name="40 % - Akzent4 2 2 7 2" xfId="18062" xr:uid="{00000000-0005-0000-0000-0000D7040000}"/>
    <cellStyle name="40 % - Akzent4 2 2 7 3" xfId="31546" xr:uid="{00000000-0005-0000-0000-0000D7040000}"/>
    <cellStyle name="40 % - Akzent4 2 2 7 4" xfId="45037" xr:uid="{00000000-0005-0000-0000-0000D7040000}"/>
    <cellStyle name="40 % - Akzent4 2 2 8" xfId="7967" xr:uid="{00000000-0005-0000-0000-0000D7040000}"/>
    <cellStyle name="40 % - Akzent4 2 2 8 2" xfId="21418" xr:uid="{00000000-0005-0000-0000-0000D7040000}"/>
    <cellStyle name="40 % - Akzent4 2 2 8 3" xfId="34902" xr:uid="{00000000-0005-0000-0000-0000D7040000}"/>
    <cellStyle name="40 % - Akzent4 2 2 8 4" xfId="48393" xr:uid="{00000000-0005-0000-0000-0000D7040000}"/>
    <cellStyle name="40 % - Akzent4 2 2 9" xfId="11323" xr:uid="{00000000-0005-0000-0000-0000D7040000}"/>
    <cellStyle name="40 % - Akzent4 2 2 9 2" xfId="24774" xr:uid="{00000000-0005-0000-0000-0000D7040000}"/>
    <cellStyle name="40 % - Akzent4 2 2 9 3" xfId="38258" xr:uid="{00000000-0005-0000-0000-0000D7040000}"/>
    <cellStyle name="40 % - Akzent4 2 2 9 4" xfId="51749" xr:uid="{00000000-0005-0000-0000-0000D7040000}"/>
    <cellStyle name="40 % - Akzent4 2 3" xfId="1314" xr:uid="{00000000-0005-0000-0000-0000E3040000}"/>
    <cellStyle name="40 % - Akzent4 2 3 10" xfId="14790" xr:uid="{00000000-0005-0000-0000-0000E3040000}"/>
    <cellStyle name="40 % - Akzent4 2 3 11" xfId="28273" xr:uid="{00000000-0005-0000-0000-0000E3040000}"/>
    <cellStyle name="40 % - Akzent4 2 3 12" xfId="41764" xr:uid="{00000000-0005-0000-0000-0000E3040000}"/>
    <cellStyle name="40 % - Akzent4 2 3 2" xfId="1554" xr:uid="{00000000-0005-0000-0000-0000E4040000}"/>
    <cellStyle name="40 % - Akzent4 2 3 2 10" xfId="28523" xr:uid="{00000000-0005-0000-0000-0000E4040000}"/>
    <cellStyle name="40 % - Akzent4 2 3 2 11" xfId="42014" xr:uid="{00000000-0005-0000-0000-0000E4040000}"/>
    <cellStyle name="40 % - Akzent4 2 3 2 2" xfId="2131" xr:uid="{00000000-0005-0000-0000-0000E5040000}"/>
    <cellStyle name="40 % - Akzent4 2 3 2 2 2" xfId="3272" xr:uid="{00000000-0005-0000-0000-0000E6040000}"/>
    <cellStyle name="40 % - Akzent4 2 3 2 2 2 2" xfId="6633" xr:uid="{00000000-0005-0000-0000-0000E6040000}"/>
    <cellStyle name="40 % - Akzent4 2 3 2 2 2 2 2" xfId="20084" xr:uid="{00000000-0005-0000-0000-0000E6040000}"/>
    <cellStyle name="40 % - Akzent4 2 3 2 2 2 2 3" xfId="33568" xr:uid="{00000000-0005-0000-0000-0000E6040000}"/>
    <cellStyle name="40 % - Akzent4 2 3 2 2 2 2 4" xfId="47059" xr:uid="{00000000-0005-0000-0000-0000E6040000}"/>
    <cellStyle name="40 % - Akzent4 2 3 2 2 2 3" xfId="9989" xr:uid="{00000000-0005-0000-0000-0000E6040000}"/>
    <cellStyle name="40 % - Akzent4 2 3 2 2 2 3 2" xfId="23440" xr:uid="{00000000-0005-0000-0000-0000E6040000}"/>
    <cellStyle name="40 % - Akzent4 2 3 2 2 2 3 3" xfId="36924" xr:uid="{00000000-0005-0000-0000-0000E6040000}"/>
    <cellStyle name="40 % - Akzent4 2 3 2 2 2 3 4" xfId="50415" xr:uid="{00000000-0005-0000-0000-0000E6040000}"/>
    <cellStyle name="40 % - Akzent4 2 3 2 2 2 4" xfId="13345" xr:uid="{00000000-0005-0000-0000-0000E6040000}"/>
    <cellStyle name="40 % - Akzent4 2 3 2 2 2 4 2" xfId="26796" xr:uid="{00000000-0005-0000-0000-0000E6040000}"/>
    <cellStyle name="40 % - Akzent4 2 3 2 2 2 4 3" xfId="40280" xr:uid="{00000000-0005-0000-0000-0000E6040000}"/>
    <cellStyle name="40 % - Akzent4 2 3 2 2 2 4 4" xfId="53771" xr:uid="{00000000-0005-0000-0000-0000E6040000}"/>
    <cellStyle name="40 % - Akzent4 2 3 2 2 2 5" xfId="16727" xr:uid="{00000000-0005-0000-0000-0000E6040000}"/>
    <cellStyle name="40 % - Akzent4 2 3 2 2 2 6" xfId="30211" xr:uid="{00000000-0005-0000-0000-0000E6040000}"/>
    <cellStyle name="40 % - Akzent4 2 3 2 2 2 7" xfId="43702" xr:uid="{00000000-0005-0000-0000-0000E6040000}"/>
    <cellStyle name="40 % - Akzent4 2 3 2 2 3" xfId="5506" xr:uid="{00000000-0005-0000-0000-0000E5040000}"/>
    <cellStyle name="40 % - Akzent4 2 3 2 2 3 2" xfId="18957" xr:uid="{00000000-0005-0000-0000-0000E5040000}"/>
    <cellStyle name="40 % - Akzent4 2 3 2 2 3 3" xfId="32441" xr:uid="{00000000-0005-0000-0000-0000E5040000}"/>
    <cellStyle name="40 % - Akzent4 2 3 2 2 3 4" xfId="45932" xr:uid="{00000000-0005-0000-0000-0000E5040000}"/>
    <cellStyle name="40 % - Akzent4 2 3 2 2 4" xfId="8862" xr:uid="{00000000-0005-0000-0000-0000E5040000}"/>
    <cellStyle name="40 % - Akzent4 2 3 2 2 4 2" xfId="22313" xr:uid="{00000000-0005-0000-0000-0000E5040000}"/>
    <cellStyle name="40 % - Akzent4 2 3 2 2 4 3" xfId="35797" xr:uid="{00000000-0005-0000-0000-0000E5040000}"/>
    <cellStyle name="40 % - Akzent4 2 3 2 2 4 4" xfId="49288" xr:uid="{00000000-0005-0000-0000-0000E5040000}"/>
    <cellStyle name="40 % - Akzent4 2 3 2 2 5" xfId="12218" xr:uid="{00000000-0005-0000-0000-0000E5040000}"/>
    <cellStyle name="40 % - Akzent4 2 3 2 2 5 2" xfId="25669" xr:uid="{00000000-0005-0000-0000-0000E5040000}"/>
    <cellStyle name="40 % - Akzent4 2 3 2 2 5 3" xfId="39153" xr:uid="{00000000-0005-0000-0000-0000E5040000}"/>
    <cellStyle name="40 % - Akzent4 2 3 2 2 5 4" xfId="52644" xr:uid="{00000000-0005-0000-0000-0000E5040000}"/>
    <cellStyle name="40 % - Akzent4 2 3 2 2 6" xfId="15600" xr:uid="{00000000-0005-0000-0000-0000E5040000}"/>
    <cellStyle name="40 % - Akzent4 2 3 2 2 7" xfId="29084" xr:uid="{00000000-0005-0000-0000-0000E5040000}"/>
    <cellStyle name="40 % - Akzent4 2 3 2 2 8" xfId="42575" xr:uid="{00000000-0005-0000-0000-0000E5040000}"/>
    <cellStyle name="40 % - Akzent4 2 3 2 3" xfId="2712" xr:uid="{00000000-0005-0000-0000-0000E7040000}"/>
    <cellStyle name="40 % - Akzent4 2 3 2 3 2" xfId="6073" xr:uid="{00000000-0005-0000-0000-0000E7040000}"/>
    <cellStyle name="40 % - Akzent4 2 3 2 3 2 2" xfId="19524" xr:uid="{00000000-0005-0000-0000-0000E7040000}"/>
    <cellStyle name="40 % - Akzent4 2 3 2 3 2 3" xfId="33008" xr:uid="{00000000-0005-0000-0000-0000E7040000}"/>
    <cellStyle name="40 % - Akzent4 2 3 2 3 2 4" xfId="46499" xr:uid="{00000000-0005-0000-0000-0000E7040000}"/>
    <cellStyle name="40 % - Akzent4 2 3 2 3 3" xfId="9429" xr:uid="{00000000-0005-0000-0000-0000E7040000}"/>
    <cellStyle name="40 % - Akzent4 2 3 2 3 3 2" xfId="22880" xr:uid="{00000000-0005-0000-0000-0000E7040000}"/>
    <cellStyle name="40 % - Akzent4 2 3 2 3 3 3" xfId="36364" xr:uid="{00000000-0005-0000-0000-0000E7040000}"/>
    <cellStyle name="40 % - Akzent4 2 3 2 3 3 4" xfId="49855" xr:uid="{00000000-0005-0000-0000-0000E7040000}"/>
    <cellStyle name="40 % - Akzent4 2 3 2 3 4" xfId="12785" xr:uid="{00000000-0005-0000-0000-0000E7040000}"/>
    <cellStyle name="40 % - Akzent4 2 3 2 3 4 2" xfId="26236" xr:uid="{00000000-0005-0000-0000-0000E7040000}"/>
    <cellStyle name="40 % - Akzent4 2 3 2 3 4 3" xfId="39720" xr:uid="{00000000-0005-0000-0000-0000E7040000}"/>
    <cellStyle name="40 % - Akzent4 2 3 2 3 4 4" xfId="53211" xr:uid="{00000000-0005-0000-0000-0000E7040000}"/>
    <cellStyle name="40 % - Akzent4 2 3 2 3 5" xfId="16167" xr:uid="{00000000-0005-0000-0000-0000E7040000}"/>
    <cellStyle name="40 % - Akzent4 2 3 2 3 6" xfId="29651" xr:uid="{00000000-0005-0000-0000-0000E7040000}"/>
    <cellStyle name="40 % - Akzent4 2 3 2 3 7" xfId="43142" xr:uid="{00000000-0005-0000-0000-0000E7040000}"/>
    <cellStyle name="40 % - Akzent4 2 3 2 4" xfId="3817" xr:uid="{00000000-0005-0000-0000-0000E8040000}"/>
    <cellStyle name="40 % - Akzent4 2 3 2 4 2" xfId="7178" xr:uid="{00000000-0005-0000-0000-0000E8040000}"/>
    <cellStyle name="40 % - Akzent4 2 3 2 4 2 2" xfId="20629" xr:uid="{00000000-0005-0000-0000-0000E8040000}"/>
    <cellStyle name="40 % - Akzent4 2 3 2 4 2 3" xfId="34113" xr:uid="{00000000-0005-0000-0000-0000E8040000}"/>
    <cellStyle name="40 % - Akzent4 2 3 2 4 2 4" xfId="47604" xr:uid="{00000000-0005-0000-0000-0000E8040000}"/>
    <cellStyle name="40 % - Akzent4 2 3 2 4 3" xfId="10534" xr:uid="{00000000-0005-0000-0000-0000E8040000}"/>
    <cellStyle name="40 % - Akzent4 2 3 2 4 3 2" xfId="23985" xr:uid="{00000000-0005-0000-0000-0000E8040000}"/>
    <cellStyle name="40 % - Akzent4 2 3 2 4 3 3" xfId="37469" xr:uid="{00000000-0005-0000-0000-0000E8040000}"/>
    <cellStyle name="40 % - Akzent4 2 3 2 4 3 4" xfId="50960" xr:uid="{00000000-0005-0000-0000-0000E8040000}"/>
    <cellStyle name="40 % - Akzent4 2 3 2 4 4" xfId="13890" xr:uid="{00000000-0005-0000-0000-0000E8040000}"/>
    <cellStyle name="40 % - Akzent4 2 3 2 4 4 2" xfId="27341" xr:uid="{00000000-0005-0000-0000-0000E8040000}"/>
    <cellStyle name="40 % - Akzent4 2 3 2 4 4 3" xfId="40825" xr:uid="{00000000-0005-0000-0000-0000E8040000}"/>
    <cellStyle name="40 % - Akzent4 2 3 2 4 4 4" xfId="54316" xr:uid="{00000000-0005-0000-0000-0000E8040000}"/>
    <cellStyle name="40 % - Akzent4 2 3 2 4 5" xfId="17272" xr:uid="{00000000-0005-0000-0000-0000E8040000}"/>
    <cellStyle name="40 % - Akzent4 2 3 2 4 6" xfId="30756" xr:uid="{00000000-0005-0000-0000-0000E8040000}"/>
    <cellStyle name="40 % - Akzent4 2 3 2 4 7" xfId="44247" xr:uid="{00000000-0005-0000-0000-0000E8040000}"/>
    <cellStyle name="40 % - Akzent4 2 3 2 5" xfId="4397" xr:uid="{00000000-0005-0000-0000-0000E9040000}"/>
    <cellStyle name="40 % - Akzent4 2 3 2 5 2" xfId="7754" xr:uid="{00000000-0005-0000-0000-0000E9040000}"/>
    <cellStyle name="40 % - Akzent4 2 3 2 5 2 2" xfId="21205" xr:uid="{00000000-0005-0000-0000-0000E9040000}"/>
    <cellStyle name="40 % - Akzent4 2 3 2 5 2 3" xfId="34689" xr:uid="{00000000-0005-0000-0000-0000E9040000}"/>
    <cellStyle name="40 % - Akzent4 2 3 2 5 2 4" xfId="48180" xr:uid="{00000000-0005-0000-0000-0000E9040000}"/>
    <cellStyle name="40 % - Akzent4 2 3 2 5 3" xfId="11110" xr:uid="{00000000-0005-0000-0000-0000E9040000}"/>
    <cellStyle name="40 % - Akzent4 2 3 2 5 3 2" xfId="24561" xr:uid="{00000000-0005-0000-0000-0000E9040000}"/>
    <cellStyle name="40 % - Akzent4 2 3 2 5 3 3" xfId="38045" xr:uid="{00000000-0005-0000-0000-0000E9040000}"/>
    <cellStyle name="40 % - Akzent4 2 3 2 5 3 4" xfId="51536" xr:uid="{00000000-0005-0000-0000-0000E9040000}"/>
    <cellStyle name="40 % - Akzent4 2 3 2 5 4" xfId="14466" xr:uid="{00000000-0005-0000-0000-0000E9040000}"/>
    <cellStyle name="40 % - Akzent4 2 3 2 5 4 2" xfId="27917" xr:uid="{00000000-0005-0000-0000-0000E9040000}"/>
    <cellStyle name="40 % - Akzent4 2 3 2 5 4 3" xfId="41401" xr:uid="{00000000-0005-0000-0000-0000E9040000}"/>
    <cellStyle name="40 % - Akzent4 2 3 2 5 4 4" xfId="54892" xr:uid="{00000000-0005-0000-0000-0000E9040000}"/>
    <cellStyle name="40 % - Akzent4 2 3 2 5 5" xfId="17848" xr:uid="{00000000-0005-0000-0000-0000E9040000}"/>
    <cellStyle name="40 % - Akzent4 2 3 2 5 6" xfId="31332" xr:uid="{00000000-0005-0000-0000-0000E9040000}"/>
    <cellStyle name="40 % - Akzent4 2 3 2 5 7" xfId="44823" xr:uid="{00000000-0005-0000-0000-0000E9040000}"/>
    <cellStyle name="40 % - Akzent4 2 3 2 6" xfId="4947" xr:uid="{00000000-0005-0000-0000-0000E4040000}"/>
    <cellStyle name="40 % - Akzent4 2 3 2 6 2" xfId="18398" xr:uid="{00000000-0005-0000-0000-0000E4040000}"/>
    <cellStyle name="40 % - Akzent4 2 3 2 6 3" xfId="31882" xr:uid="{00000000-0005-0000-0000-0000E4040000}"/>
    <cellStyle name="40 % - Akzent4 2 3 2 6 4" xfId="45373" xr:uid="{00000000-0005-0000-0000-0000E4040000}"/>
    <cellStyle name="40 % - Akzent4 2 3 2 7" xfId="8303" xr:uid="{00000000-0005-0000-0000-0000E4040000}"/>
    <cellStyle name="40 % - Akzent4 2 3 2 7 2" xfId="21754" xr:uid="{00000000-0005-0000-0000-0000E4040000}"/>
    <cellStyle name="40 % - Akzent4 2 3 2 7 3" xfId="35238" xr:uid="{00000000-0005-0000-0000-0000E4040000}"/>
    <cellStyle name="40 % - Akzent4 2 3 2 7 4" xfId="48729" xr:uid="{00000000-0005-0000-0000-0000E4040000}"/>
    <cellStyle name="40 % - Akzent4 2 3 2 8" xfId="11659" xr:uid="{00000000-0005-0000-0000-0000E4040000}"/>
    <cellStyle name="40 % - Akzent4 2 3 2 8 2" xfId="25110" xr:uid="{00000000-0005-0000-0000-0000E4040000}"/>
    <cellStyle name="40 % - Akzent4 2 3 2 8 3" xfId="38594" xr:uid="{00000000-0005-0000-0000-0000E4040000}"/>
    <cellStyle name="40 % - Akzent4 2 3 2 8 4" xfId="52085" xr:uid="{00000000-0005-0000-0000-0000E4040000}"/>
    <cellStyle name="40 % - Akzent4 2 3 2 9" xfId="15040" xr:uid="{00000000-0005-0000-0000-0000E4040000}"/>
    <cellStyle name="40 % - Akzent4 2 3 3" xfId="1882" xr:uid="{00000000-0005-0000-0000-0000EA040000}"/>
    <cellStyle name="40 % - Akzent4 2 3 3 2" xfId="3022" xr:uid="{00000000-0005-0000-0000-0000EB040000}"/>
    <cellStyle name="40 % - Akzent4 2 3 3 2 2" xfId="6383" xr:uid="{00000000-0005-0000-0000-0000EB040000}"/>
    <cellStyle name="40 % - Akzent4 2 3 3 2 2 2" xfId="19834" xr:uid="{00000000-0005-0000-0000-0000EB040000}"/>
    <cellStyle name="40 % - Akzent4 2 3 3 2 2 3" xfId="33318" xr:uid="{00000000-0005-0000-0000-0000EB040000}"/>
    <cellStyle name="40 % - Akzent4 2 3 3 2 2 4" xfId="46809" xr:uid="{00000000-0005-0000-0000-0000EB040000}"/>
    <cellStyle name="40 % - Akzent4 2 3 3 2 3" xfId="9739" xr:uid="{00000000-0005-0000-0000-0000EB040000}"/>
    <cellStyle name="40 % - Akzent4 2 3 3 2 3 2" xfId="23190" xr:uid="{00000000-0005-0000-0000-0000EB040000}"/>
    <cellStyle name="40 % - Akzent4 2 3 3 2 3 3" xfId="36674" xr:uid="{00000000-0005-0000-0000-0000EB040000}"/>
    <cellStyle name="40 % - Akzent4 2 3 3 2 3 4" xfId="50165" xr:uid="{00000000-0005-0000-0000-0000EB040000}"/>
    <cellStyle name="40 % - Akzent4 2 3 3 2 4" xfId="13095" xr:uid="{00000000-0005-0000-0000-0000EB040000}"/>
    <cellStyle name="40 % - Akzent4 2 3 3 2 4 2" xfId="26546" xr:uid="{00000000-0005-0000-0000-0000EB040000}"/>
    <cellStyle name="40 % - Akzent4 2 3 3 2 4 3" xfId="40030" xr:uid="{00000000-0005-0000-0000-0000EB040000}"/>
    <cellStyle name="40 % - Akzent4 2 3 3 2 4 4" xfId="53521" xr:uid="{00000000-0005-0000-0000-0000EB040000}"/>
    <cellStyle name="40 % - Akzent4 2 3 3 2 5" xfId="16477" xr:uid="{00000000-0005-0000-0000-0000EB040000}"/>
    <cellStyle name="40 % - Akzent4 2 3 3 2 6" xfId="29961" xr:uid="{00000000-0005-0000-0000-0000EB040000}"/>
    <cellStyle name="40 % - Akzent4 2 3 3 2 7" xfId="43452" xr:uid="{00000000-0005-0000-0000-0000EB040000}"/>
    <cellStyle name="40 % - Akzent4 2 3 3 3" xfId="5256" xr:uid="{00000000-0005-0000-0000-0000EA040000}"/>
    <cellStyle name="40 % - Akzent4 2 3 3 3 2" xfId="18707" xr:uid="{00000000-0005-0000-0000-0000EA040000}"/>
    <cellStyle name="40 % - Akzent4 2 3 3 3 3" xfId="32191" xr:uid="{00000000-0005-0000-0000-0000EA040000}"/>
    <cellStyle name="40 % - Akzent4 2 3 3 3 4" xfId="45682" xr:uid="{00000000-0005-0000-0000-0000EA040000}"/>
    <cellStyle name="40 % - Akzent4 2 3 3 4" xfId="8612" xr:uid="{00000000-0005-0000-0000-0000EA040000}"/>
    <cellStyle name="40 % - Akzent4 2 3 3 4 2" xfId="22063" xr:uid="{00000000-0005-0000-0000-0000EA040000}"/>
    <cellStyle name="40 % - Akzent4 2 3 3 4 3" xfId="35547" xr:uid="{00000000-0005-0000-0000-0000EA040000}"/>
    <cellStyle name="40 % - Akzent4 2 3 3 4 4" xfId="49038" xr:uid="{00000000-0005-0000-0000-0000EA040000}"/>
    <cellStyle name="40 % - Akzent4 2 3 3 5" xfId="11968" xr:uid="{00000000-0005-0000-0000-0000EA040000}"/>
    <cellStyle name="40 % - Akzent4 2 3 3 5 2" xfId="25419" xr:uid="{00000000-0005-0000-0000-0000EA040000}"/>
    <cellStyle name="40 % - Akzent4 2 3 3 5 3" xfId="38903" xr:uid="{00000000-0005-0000-0000-0000EA040000}"/>
    <cellStyle name="40 % - Akzent4 2 3 3 5 4" xfId="52394" xr:uid="{00000000-0005-0000-0000-0000EA040000}"/>
    <cellStyle name="40 % - Akzent4 2 3 3 6" xfId="15350" xr:uid="{00000000-0005-0000-0000-0000EA040000}"/>
    <cellStyle name="40 % - Akzent4 2 3 3 7" xfId="28834" xr:uid="{00000000-0005-0000-0000-0000EA040000}"/>
    <cellStyle name="40 % - Akzent4 2 3 3 8" xfId="42325" xr:uid="{00000000-0005-0000-0000-0000EA040000}"/>
    <cellStyle name="40 % - Akzent4 2 3 4" xfId="2461" xr:uid="{00000000-0005-0000-0000-0000EC040000}"/>
    <cellStyle name="40 % - Akzent4 2 3 4 2" xfId="5823" xr:uid="{00000000-0005-0000-0000-0000EC040000}"/>
    <cellStyle name="40 % - Akzent4 2 3 4 2 2" xfId="19274" xr:uid="{00000000-0005-0000-0000-0000EC040000}"/>
    <cellStyle name="40 % - Akzent4 2 3 4 2 3" xfId="32758" xr:uid="{00000000-0005-0000-0000-0000EC040000}"/>
    <cellStyle name="40 % - Akzent4 2 3 4 2 4" xfId="46249" xr:uid="{00000000-0005-0000-0000-0000EC040000}"/>
    <cellStyle name="40 % - Akzent4 2 3 4 3" xfId="9179" xr:uid="{00000000-0005-0000-0000-0000EC040000}"/>
    <cellStyle name="40 % - Akzent4 2 3 4 3 2" xfId="22630" xr:uid="{00000000-0005-0000-0000-0000EC040000}"/>
    <cellStyle name="40 % - Akzent4 2 3 4 3 3" xfId="36114" xr:uid="{00000000-0005-0000-0000-0000EC040000}"/>
    <cellStyle name="40 % - Akzent4 2 3 4 3 4" xfId="49605" xr:uid="{00000000-0005-0000-0000-0000EC040000}"/>
    <cellStyle name="40 % - Akzent4 2 3 4 4" xfId="12535" xr:uid="{00000000-0005-0000-0000-0000EC040000}"/>
    <cellStyle name="40 % - Akzent4 2 3 4 4 2" xfId="25986" xr:uid="{00000000-0005-0000-0000-0000EC040000}"/>
    <cellStyle name="40 % - Akzent4 2 3 4 4 3" xfId="39470" xr:uid="{00000000-0005-0000-0000-0000EC040000}"/>
    <cellStyle name="40 % - Akzent4 2 3 4 4 4" xfId="52961" xr:uid="{00000000-0005-0000-0000-0000EC040000}"/>
    <cellStyle name="40 % - Akzent4 2 3 4 5" xfId="15917" xr:uid="{00000000-0005-0000-0000-0000EC040000}"/>
    <cellStyle name="40 % - Akzent4 2 3 4 6" xfId="29401" xr:uid="{00000000-0005-0000-0000-0000EC040000}"/>
    <cellStyle name="40 % - Akzent4 2 3 4 7" xfId="42892" xr:uid="{00000000-0005-0000-0000-0000EC040000}"/>
    <cellStyle name="40 % - Akzent4 2 3 5" xfId="3567" xr:uid="{00000000-0005-0000-0000-0000ED040000}"/>
    <cellStyle name="40 % - Akzent4 2 3 5 2" xfId="6928" xr:uid="{00000000-0005-0000-0000-0000ED040000}"/>
    <cellStyle name="40 % - Akzent4 2 3 5 2 2" xfId="20379" xr:uid="{00000000-0005-0000-0000-0000ED040000}"/>
    <cellStyle name="40 % - Akzent4 2 3 5 2 3" xfId="33863" xr:uid="{00000000-0005-0000-0000-0000ED040000}"/>
    <cellStyle name="40 % - Akzent4 2 3 5 2 4" xfId="47354" xr:uid="{00000000-0005-0000-0000-0000ED040000}"/>
    <cellStyle name="40 % - Akzent4 2 3 5 3" xfId="10284" xr:uid="{00000000-0005-0000-0000-0000ED040000}"/>
    <cellStyle name="40 % - Akzent4 2 3 5 3 2" xfId="23735" xr:uid="{00000000-0005-0000-0000-0000ED040000}"/>
    <cellStyle name="40 % - Akzent4 2 3 5 3 3" xfId="37219" xr:uid="{00000000-0005-0000-0000-0000ED040000}"/>
    <cellStyle name="40 % - Akzent4 2 3 5 3 4" xfId="50710" xr:uid="{00000000-0005-0000-0000-0000ED040000}"/>
    <cellStyle name="40 % - Akzent4 2 3 5 4" xfId="13640" xr:uid="{00000000-0005-0000-0000-0000ED040000}"/>
    <cellStyle name="40 % - Akzent4 2 3 5 4 2" xfId="27091" xr:uid="{00000000-0005-0000-0000-0000ED040000}"/>
    <cellStyle name="40 % - Akzent4 2 3 5 4 3" xfId="40575" xr:uid="{00000000-0005-0000-0000-0000ED040000}"/>
    <cellStyle name="40 % - Akzent4 2 3 5 4 4" xfId="54066" xr:uid="{00000000-0005-0000-0000-0000ED040000}"/>
    <cellStyle name="40 % - Akzent4 2 3 5 5" xfId="17022" xr:uid="{00000000-0005-0000-0000-0000ED040000}"/>
    <cellStyle name="40 % - Akzent4 2 3 5 6" xfId="30506" xr:uid="{00000000-0005-0000-0000-0000ED040000}"/>
    <cellStyle name="40 % - Akzent4 2 3 5 7" xfId="43997" xr:uid="{00000000-0005-0000-0000-0000ED040000}"/>
    <cellStyle name="40 % - Akzent4 2 3 6" xfId="4147" xr:uid="{00000000-0005-0000-0000-0000EE040000}"/>
    <cellStyle name="40 % - Akzent4 2 3 6 2" xfId="7504" xr:uid="{00000000-0005-0000-0000-0000EE040000}"/>
    <cellStyle name="40 % - Akzent4 2 3 6 2 2" xfId="20955" xr:uid="{00000000-0005-0000-0000-0000EE040000}"/>
    <cellStyle name="40 % - Akzent4 2 3 6 2 3" xfId="34439" xr:uid="{00000000-0005-0000-0000-0000EE040000}"/>
    <cellStyle name="40 % - Akzent4 2 3 6 2 4" xfId="47930" xr:uid="{00000000-0005-0000-0000-0000EE040000}"/>
    <cellStyle name="40 % - Akzent4 2 3 6 3" xfId="10860" xr:uid="{00000000-0005-0000-0000-0000EE040000}"/>
    <cellStyle name="40 % - Akzent4 2 3 6 3 2" xfId="24311" xr:uid="{00000000-0005-0000-0000-0000EE040000}"/>
    <cellStyle name="40 % - Akzent4 2 3 6 3 3" xfId="37795" xr:uid="{00000000-0005-0000-0000-0000EE040000}"/>
    <cellStyle name="40 % - Akzent4 2 3 6 3 4" xfId="51286" xr:uid="{00000000-0005-0000-0000-0000EE040000}"/>
    <cellStyle name="40 % - Akzent4 2 3 6 4" xfId="14216" xr:uid="{00000000-0005-0000-0000-0000EE040000}"/>
    <cellStyle name="40 % - Akzent4 2 3 6 4 2" xfId="27667" xr:uid="{00000000-0005-0000-0000-0000EE040000}"/>
    <cellStyle name="40 % - Akzent4 2 3 6 4 3" xfId="41151" xr:uid="{00000000-0005-0000-0000-0000EE040000}"/>
    <cellStyle name="40 % - Akzent4 2 3 6 4 4" xfId="54642" xr:uid="{00000000-0005-0000-0000-0000EE040000}"/>
    <cellStyle name="40 % - Akzent4 2 3 6 5" xfId="17598" xr:uid="{00000000-0005-0000-0000-0000EE040000}"/>
    <cellStyle name="40 % - Akzent4 2 3 6 6" xfId="31082" xr:uid="{00000000-0005-0000-0000-0000EE040000}"/>
    <cellStyle name="40 % - Akzent4 2 3 6 7" xfId="44573" xr:uid="{00000000-0005-0000-0000-0000EE040000}"/>
    <cellStyle name="40 % - Akzent4 2 3 7" xfId="4697" xr:uid="{00000000-0005-0000-0000-0000E3040000}"/>
    <cellStyle name="40 % - Akzent4 2 3 7 2" xfId="18148" xr:uid="{00000000-0005-0000-0000-0000E3040000}"/>
    <cellStyle name="40 % - Akzent4 2 3 7 3" xfId="31632" xr:uid="{00000000-0005-0000-0000-0000E3040000}"/>
    <cellStyle name="40 % - Akzent4 2 3 7 4" xfId="45123" xr:uid="{00000000-0005-0000-0000-0000E3040000}"/>
    <cellStyle name="40 % - Akzent4 2 3 8" xfId="8053" xr:uid="{00000000-0005-0000-0000-0000E3040000}"/>
    <cellStyle name="40 % - Akzent4 2 3 8 2" xfId="21504" xr:uid="{00000000-0005-0000-0000-0000E3040000}"/>
    <cellStyle name="40 % - Akzent4 2 3 8 3" xfId="34988" xr:uid="{00000000-0005-0000-0000-0000E3040000}"/>
    <cellStyle name="40 % - Akzent4 2 3 8 4" xfId="48479" xr:uid="{00000000-0005-0000-0000-0000E3040000}"/>
    <cellStyle name="40 % - Akzent4 2 3 9" xfId="11409" xr:uid="{00000000-0005-0000-0000-0000E3040000}"/>
    <cellStyle name="40 % - Akzent4 2 3 9 2" xfId="24860" xr:uid="{00000000-0005-0000-0000-0000E3040000}"/>
    <cellStyle name="40 % - Akzent4 2 3 9 3" xfId="38344" xr:uid="{00000000-0005-0000-0000-0000E3040000}"/>
    <cellStyle name="40 % - Akzent4 2 3 9 4" xfId="51835" xr:uid="{00000000-0005-0000-0000-0000E3040000}"/>
    <cellStyle name="40 % - Akzent4 2 4" xfId="1372" xr:uid="{00000000-0005-0000-0000-0000EF040000}"/>
    <cellStyle name="40 % - Akzent4 2 4 10" xfId="28336" xr:uid="{00000000-0005-0000-0000-0000EF040000}"/>
    <cellStyle name="40 % - Akzent4 2 4 11" xfId="41827" xr:uid="{00000000-0005-0000-0000-0000EF040000}"/>
    <cellStyle name="40 % - Akzent4 2 4 2" xfId="1945" xr:uid="{00000000-0005-0000-0000-0000F0040000}"/>
    <cellStyle name="40 % - Akzent4 2 4 2 2" xfId="3085" xr:uid="{00000000-0005-0000-0000-0000F1040000}"/>
    <cellStyle name="40 % - Akzent4 2 4 2 2 2" xfId="6446" xr:uid="{00000000-0005-0000-0000-0000F1040000}"/>
    <cellStyle name="40 % - Akzent4 2 4 2 2 2 2" xfId="19897" xr:uid="{00000000-0005-0000-0000-0000F1040000}"/>
    <cellStyle name="40 % - Akzent4 2 4 2 2 2 3" xfId="33381" xr:uid="{00000000-0005-0000-0000-0000F1040000}"/>
    <cellStyle name="40 % - Akzent4 2 4 2 2 2 4" xfId="46872" xr:uid="{00000000-0005-0000-0000-0000F1040000}"/>
    <cellStyle name="40 % - Akzent4 2 4 2 2 3" xfId="9802" xr:uid="{00000000-0005-0000-0000-0000F1040000}"/>
    <cellStyle name="40 % - Akzent4 2 4 2 2 3 2" xfId="23253" xr:uid="{00000000-0005-0000-0000-0000F1040000}"/>
    <cellStyle name="40 % - Akzent4 2 4 2 2 3 3" xfId="36737" xr:uid="{00000000-0005-0000-0000-0000F1040000}"/>
    <cellStyle name="40 % - Akzent4 2 4 2 2 3 4" xfId="50228" xr:uid="{00000000-0005-0000-0000-0000F1040000}"/>
    <cellStyle name="40 % - Akzent4 2 4 2 2 4" xfId="13158" xr:uid="{00000000-0005-0000-0000-0000F1040000}"/>
    <cellStyle name="40 % - Akzent4 2 4 2 2 4 2" xfId="26609" xr:uid="{00000000-0005-0000-0000-0000F1040000}"/>
    <cellStyle name="40 % - Akzent4 2 4 2 2 4 3" xfId="40093" xr:uid="{00000000-0005-0000-0000-0000F1040000}"/>
    <cellStyle name="40 % - Akzent4 2 4 2 2 4 4" xfId="53584" xr:uid="{00000000-0005-0000-0000-0000F1040000}"/>
    <cellStyle name="40 % - Akzent4 2 4 2 2 5" xfId="16540" xr:uid="{00000000-0005-0000-0000-0000F1040000}"/>
    <cellStyle name="40 % - Akzent4 2 4 2 2 6" xfId="30024" xr:uid="{00000000-0005-0000-0000-0000F1040000}"/>
    <cellStyle name="40 % - Akzent4 2 4 2 2 7" xfId="43515" xr:uid="{00000000-0005-0000-0000-0000F1040000}"/>
    <cellStyle name="40 % - Akzent4 2 4 2 3" xfId="5319" xr:uid="{00000000-0005-0000-0000-0000F0040000}"/>
    <cellStyle name="40 % - Akzent4 2 4 2 3 2" xfId="18770" xr:uid="{00000000-0005-0000-0000-0000F0040000}"/>
    <cellStyle name="40 % - Akzent4 2 4 2 3 3" xfId="32254" xr:uid="{00000000-0005-0000-0000-0000F0040000}"/>
    <cellStyle name="40 % - Akzent4 2 4 2 3 4" xfId="45745" xr:uid="{00000000-0005-0000-0000-0000F0040000}"/>
    <cellStyle name="40 % - Akzent4 2 4 2 4" xfId="8675" xr:uid="{00000000-0005-0000-0000-0000F0040000}"/>
    <cellStyle name="40 % - Akzent4 2 4 2 4 2" xfId="22126" xr:uid="{00000000-0005-0000-0000-0000F0040000}"/>
    <cellStyle name="40 % - Akzent4 2 4 2 4 3" xfId="35610" xr:uid="{00000000-0005-0000-0000-0000F0040000}"/>
    <cellStyle name="40 % - Akzent4 2 4 2 4 4" xfId="49101" xr:uid="{00000000-0005-0000-0000-0000F0040000}"/>
    <cellStyle name="40 % - Akzent4 2 4 2 5" xfId="12031" xr:uid="{00000000-0005-0000-0000-0000F0040000}"/>
    <cellStyle name="40 % - Akzent4 2 4 2 5 2" xfId="25482" xr:uid="{00000000-0005-0000-0000-0000F0040000}"/>
    <cellStyle name="40 % - Akzent4 2 4 2 5 3" xfId="38966" xr:uid="{00000000-0005-0000-0000-0000F0040000}"/>
    <cellStyle name="40 % - Akzent4 2 4 2 5 4" xfId="52457" xr:uid="{00000000-0005-0000-0000-0000F0040000}"/>
    <cellStyle name="40 % - Akzent4 2 4 2 6" xfId="15413" xr:uid="{00000000-0005-0000-0000-0000F0040000}"/>
    <cellStyle name="40 % - Akzent4 2 4 2 7" xfId="28897" xr:uid="{00000000-0005-0000-0000-0000F0040000}"/>
    <cellStyle name="40 % - Akzent4 2 4 2 8" xfId="42388" xr:uid="{00000000-0005-0000-0000-0000F0040000}"/>
    <cellStyle name="40 % - Akzent4 2 4 3" xfId="2525" xr:uid="{00000000-0005-0000-0000-0000F2040000}"/>
    <cellStyle name="40 % - Akzent4 2 4 3 2" xfId="5886" xr:uid="{00000000-0005-0000-0000-0000F2040000}"/>
    <cellStyle name="40 % - Akzent4 2 4 3 2 2" xfId="19337" xr:uid="{00000000-0005-0000-0000-0000F2040000}"/>
    <cellStyle name="40 % - Akzent4 2 4 3 2 3" xfId="32821" xr:uid="{00000000-0005-0000-0000-0000F2040000}"/>
    <cellStyle name="40 % - Akzent4 2 4 3 2 4" xfId="46312" xr:uid="{00000000-0005-0000-0000-0000F2040000}"/>
    <cellStyle name="40 % - Akzent4 2 4 3 3" xfId="9242" xr:uid="{00000000-0005-0000-0000-0000F2040000}"/>
    <cellStyle name="40 % - Akzent4 2 4 3 3 2" xfId="22693" xr:uid="{00000000-0005-0000-0000-0000F2040000}"/>
    <cellStyle name="40 % - Akzent4 2 4 3 3 3" xfId="36177" xr:uid="{00000000-0005-0000-0000-0000F2040000}"/>
    <cellStyle name="40 % - Akzent4 2 4 3 3 4" xfId="49668" xr:uid="{00000000-0005-0000-0000-0000F2040000}"/>
    <cellStyle name="40 % - Akzent4 2 4 3 4" xfId="12598" xr:uid="{00000000-0005-0000-0000-0000F2040000}"/>
    <cellStyle name="40 % - Akzent4 2 4 3 4 2" xfId="26049" xr:uid="{00000000-0005-0000-0000-0000F2040000}"/>
    <cellStyle name="40 % - Akzent4 2 4 3 4 3" xfId="39533" xr:uid="{00000000-0005-0000-0000-0000F2040000}"/>
    <cellStyle name="40 % - Akzent4 2 4 3 4 4" xfId="53024" xr:uid="{00000000-0005-0000-0000-0000F2040000}"/>
    <cellStyle name="40 % - Akzent4 2 4 3 5" xfId="15980" xr:uid="{00000000-0005-0000-0000-0000F2040000}"/>
    <cellStyle name="40 % - Akzent4 2 4 3 6" xfId="29464" xr:uid="{00000000-0005-0000-0000-0000F2040000}"/>
    <cellStyle name="40 % - Akzent4 2 4 3 7" xfId="42955" xr:uid="{00000000-0005-0000-0000-0000F2040000}"/>
    <cellStyle name="40 % - Akzent4 2 4 4" xfId="3630" xr:uid="{00000000-0005-0000-0000-0000F3040000}"/>
    <cellStyle name="40 % - Akzent4 2 4 4 2" xfId="6991" xr:uid="{00000000-0005-0000-0000-0000F3040000}"/>
    <cellStyle name="40 % - Akzent4 2 4 4 2 2" xfId="20442" xr:uid="{00000000-0005-0000-0000-0000F3040000}"/>
    <cellStyle name="40 % - Akzent4 2 4 4 2 3" xfId="33926" xr:uid="{00000000-0005-0000-0000-0000F3040000}"/>
    <cellStyle name="40 % - Akzent4 2 4 4 2 4" xfId="47417" xr:uid="{00000000-0005-0000-0000-0000F3040000}"/>
    <cellStyle name="40 % - Akzent4 2 4 4 3" xfId="10347" xr:uid="{00000000-0005-0000-0000-0000F3040000}"/>
    <cellStyle name="40 % - Akzent4 2 4 4 3 2" xfId="23798" xr:uid="{00000000-0005-0000-0000-0000F3040000}"/>
    <cellStyle name="40 % - Akzent4 2 4 4 3 3" xfId="37282" xr:uid="{00000000-0005-0000-0000-0000F3040000}"/>
    <cellStyle name="40 % - Akzent4 2 4 4 3 4" xfId="50773" xr:uid="{00000000-0005-0000-0000-0000F3040000}"/>
    <cellStyle name="40 % - Akzent4 2 4 4 4" xfId="13703" xr:uid="{00000000-0005-0000-0000-0000F3040000}"/>
    <cellStyle name="40 % - Akzent4 2 4 4 4 2" xfId="27154" xr:uid="{00000000-0005-0000-0000-0000F3040000}"/>
    <cellStyle name="40 % - Akzent4 2 4 4 4 3" xfId="40638" xr:uid="{00000000-0005-0000-0000-0000F3040000}"/>
    <cellStyle name="40 % - Akzent4 2 4 4 4 4" xfId="54129" xr:uid="{00000000-0005-0000-0000-0000F3040000}"/>
    <cellStyle name="40 % - Akzent4 2 4 4 5" xfId="17085" xr:uid="{00000000-0005-0000-0000-0000F3040000}"/>
    <cellStyle name="40 % - Akzent4 2 4 4 6" xfId="30569" xr:uid="{00000000-0005-0000-0000-0000F3040000}"/>
    <cellStyle name="40 % - Akzent4 2 4 4 7" xfId="44060" xr:uid="{00000000-0005-0000-0000-0000F3040000}"/>
    <cellStyle name="40 % - Akzent4 2 4 5" xfId="4210" xr:uid="{00000000-0005-0000-0000-0000F4040000}"/>
    <cellStyle name="40 % - Akzent4 2 4 5 2" xfId="7567" xr:uid="{00000000-0005-0000-0000-0000F4040000}"/>
    <cellStyle name="40 % - Akzent4 2 4 5 2 2" xfId="21018" xr:uid="{00000000-0005-0000-0000-0000F4040000}"/>
    <cellStyle name="40 % - Akzent4 2 4 5 2 3" xfId="34502" xr:uid="{00000000-0005-0000-0000-0000F4040000}"/>
    <cellStyle name="40 % - Akzent4 2 4 5 2 4" xfId="47993" xr:uid="{00000000-0005-0000-0000-0000F4040000}"/>
    <cellStyle name="40 % - Akzent4 2 4 5 3" xfId="10923" xr:uid="{00000000-0005-0000-0000-0000F4040000}"/>
    <cellStyle name="40 % - Akzent4 2 4 5 3 2" xfId="24374" xr:uid="{00000000-0005-0000-0000-0000F4040000}"/>
    <cellStyle name="40 % - Akzent4 2 4 5 3 3" xfId="37858" xr:uid="{00000000-0005-0000-0000-0000F4040000}"/>
    <cellStyle name="40 % - Akzent4 2 4 5 3 4" xfId="51349" xr:uid="{00000000-0005-0000-0000-0000F4040000}"/>
    <cellStyle name="40 % - Akzent4 2 4 5 4" xfId="14279" xr:uid="{00000000-0005-0000-0000-0000F4040000}"/>
    <cellStyle name="40 % - Akzent4 2 4 5 4 2" xfId="27730" xr:uid="{00000000-0005-0000-0000-0000F4040000}"/>
    <cellStyle name="40 % - Akzent4 2 4 5 4 3" xfId="41214" xr:uid="{00000000-0005-0000-0000-0000F4040000}"/>
    <cellStyle name="40 % - Akzent4 2 4 5 4 4" xfId="54705" xr:uid="{00000000-0005-0000-0000-0000F4040000}"/>
    <cellStyle name="40 % - Akzent4 2 4 5 5" xfId="17661" xr:uid="{00000000-0005-0000-0000-0000F4040000}"/>
    <cellStyle name="40 % - Akzent4 2 4 5 6" xfId="31145" xr:uid="{00000000-0005-0000-0000-0000F4040000}"/>
    <cellStyle name="40 % - Akzent4 2 4 5 7" xfId="44636" xr:uid="{00000000-0005-0000-0000-0000F4040000}"/>
    <cellStyle name="40 % - Akzent4 2 4 6" xfId="4760" xr:uid="{00000000-0005-0000-0000-0000EF040000}"/>
    <cellStyle name="40 % - Akzent4 2 4 6 2" xfId="18211" xr:uid="{00000000-0005-0000-0000-0000EF040000}"/>
    <cellStyle name="40 % - Akzent4 2 4 6 3" xfId="31695" xr:uid="{00000000-0005-0000-0000-0000EF040000}"/>
    <cellStyle name="40 % - Akzent4 2 4 6 4" xfId="45186" xr:uid="{00000000-0005-0000-0000-0000EF040000}"/>
    <cellStyle name="40 % - Akzent4 2 4 7" xfId="8116" xr:uid="{00000000-0005-0000-0000-0000EF040000}"/>
    <cellStyle name="40 % - Akzent4 2 4 7 2" xfId="21567" xr:uid="{00000000-0005-0000-0000-0000EF040000}"/>
    <cellStyle name="40 % - Akzent4 2 4 7 3" xfId="35051" xr:uid="{00000000-0005-0000-0000-0000EF040000}"/>
    <cellStyle name="40 % - Akzent4 2 4 7 4" xfId="48542" xr:uid="{00000000-0005-0000-0000-0000EF040000}"/>
    <cellStyle name="40 % - Akzent4 2 4 8" xfId="11472" xr:uid="{00000000-0005-0000-0000-0000EF040000}"/>
    <cellStyle name="40 % - Akzent4 2 4 8 2" xfId="24923" xr:uid="{00000000-0005-0000-0000-0000EF040000}"/>
    <cellStyle name="40 % - Akzent4 2 4 8 3" xfId="38407" xr:uid="{00000000-0005-0000-0000-0000EF040000}"/>
    <cellStyle name="40 % - Akzent4 2 4 8 4" xfId="51898" xr:uid="{00000000-0005-0000-0000-0000EF040000}"/>
    <cellStyle name="40 % - Akzent4 2 4 9" xfId="14853" xr:uid="{00000000-0005-0000-0000-0000EF040000}"/>
    <cellStyle name="40 % - Akzent4 2 5" xfId="1697" xr:uid="{00000000-0005-0000-0000-0000F5040000}"/>
    <cellStyle name="40 % - Akzent4 2 5 2" xfId="2835" xr:uid="{00000000-0005-0000-0000-0000F6040000}"/>
    <cellStyle name="40 % - Akzent4 2 5 2 2" xfId="6196" xr:uid="{00000000-0005-0000-0000-0000F6040000}"/>
    <cellStyle name="40 % - Akzent4 2 5 2 2 2" xfId="19647" xr:uid="{00000000-0005-0000-0000-0000F6040000}"/>
    <cellStyle name="40 % - Akzent4 2 5 2 2 3" xfId="33131" xr:uid="{00000000-0005-0000-0000-0000F6040000}"/>
    <cellStyle name="40 % - Akzent4 2 5 2 2 4" xfId="46622" xr:uid="{00000000-0005-0000-0000-0000F6040000}"/>
    <cellStyle name="40 % - Akzent4 2 5 2 3" xfId="9552" xr:uid="{00000000-0005-0000-0000-0000F6040000}"/>
    <cellStyle name="40 % - Akzent4 2 5 2 3 2" xfId="23003" xr:uid="{00000000-0005-0000-0000-0000F6040000}"/>
    <cellStyle name="40 % - Akzent4 2 5 2 3 3" xfId="36487" xr:uid="{00000000-0005-0000-0000-0000F6040000}"/>
    <cellStyle name="40 % - Akzent4 2 5 2 3 4" xfId="49978" xr:uid="{00000000-0005-0000-0000-0000F6040000}"/>
    <cellStyle name="40 % - Akzent4 2 5 2 4" xfId="12908" xr:uid="{00000000-0005-0000-0000-0000F6040000}"/>
    <cellStyle name="40 % - Akzent4 2 5 2 4 2" xfId="26359" xr:uid="{00000000-0005-0000-0000-0000F6040000}"/>
    <cellStyle name="40 % - Akzent4 2 5 2 4 3" xfId="39843" xr:uid="{00000000-0005-0000-0000-0000F6040000}"/>
    <cellStyle name="40 % - Akzent4 2 5 2 4 4" xfId="53334" xr:uid="{00000000-0005-0000-0000-0000F6040000}"/>
    <cellStyle name="40 % - Akzent4 2 5 2 5" xfId="16290" xr:uid="{00000000-0005-0000-0000-0000F6040000}"/>
    <cellStyle name="40 % - Akzent4 2 5 2 6" xfId="29774" xr:uid="{00000000-0005-0000-0000-0000F6040000}"/>
    <cellStyle name="40 % - Akzent4 2 5 2 7" xfId="43265" xr:uid="{00000000-0005-0000-0000-0000F6040000}"/>
    <cellStyle name="40 % - Akzent4 2 5 3" xfId="5069" xr:uid="{00000000-0005-0000-0000-0000F5040000}"/>
    <cellStyle name="40 % - Akzent4 2 5 3 2" xfId="18520" xr:uid="{00000000-0005-0000-0000-0000F5040000}"/>
    <cellStyle name="40 % - Akzent4 2 5 3 3" xfId="32004" xr:uid="{00000000-0005-0000-0000-0000F5040000}"/>
    <cellStyle name="40 % - Akzent4 2 5 3 4" xfId="45495" xr:uid="{00000000-0005-0000-0000-0000F5040000}"/>
    <cellStyle name="40 % - Akzent4 2 5 4" xfId="8425" xr:uid="{00000000-0005-0000-0000-0000F5040000}"/>
    <cellStyle name="40 % - Akzent4 2 5 4 2" xfId="21876" xr:uid="{00000000-0005-0000-0000-0000F5040000}"/>
    <cellStyle name="40 % - Akzent4 2 5 4 3" xfId="35360" xr:uid="{00000000-0005-0000-0000-0000F5040000}"/>
    <cellStyle name="40 % - Akzent4 2 5 4 4" xfId="48851" xr:uid="{00000000-0005-0000-0000-0000F5040000}"/>
    <cellStyle name="40 % - Akzent4 2 5 5" xfId="11781" xr:uid="{00000000-0005-0000-0000-0000F5040000}"/>
    <cellStyle name="40 % - Akzent4 2 5 5 2" xfId="25232" xr:uid="{00000000-0005-0000-0000-0000F5040000}"/>
    <cellStyle name="40 % - Akzent4 2 5 5 3" xfId="38716" xr:uid="{00000000-0005-0000-0000-0000F5040000}"/>
    <cellStyle name="40 % - Akzent4 2 5 5 4" xfId="52207" xr:uid="{00000000-0005-0000-0000-0000F5040000}"/>
    <cellStyle name="40 % - Akzent4 2 5 6" xfId="15163" xr:uid="{00000000-0005-0000-0000-0000F5040000}"/>
    <cellStyle name="40 % - Akzent4 2 5 7" xfId="28647" xr:uid="{00000000-0005-0000-0000-0000F5040000}"/>
    <cellStyle name="40 % - Akzent4 2 5 8" xfId="42138" xr:uid="{00000000-0005-0000-0000-0000F5040000}"/>
    <cellStyle name="40 % - Akzent4 2 6" xfId="2262" xr:uid="{00000000-0005-0000-0000-0000F7040000}"/>
    <cellStyle name="40 % - Akzent4 2 6 2" xfId="5635" xr:uid="{00000000-0005-0000-0000-0000F7040000}"/>
    <cellStyle name="40 % - Akzent4 2 6 2 2" xfId="19086" xr:uid="{00000000-0005-0000-0000-0000F7040000}"/>
    <cellStyle name="40 % - Akzent4 2 6 2 3" xfId="32570" xr:uid="{00000000-0005-0000-0000-0000F7040000}"/>
    <cellStyle name="40 % - Akzent4 2 6 2 4" xfId="46061" xr:uid="{00000000-0005-0000-0000-0000F7040000}"/>
    <cellStyle name="40 % - Akzent4 2 6 3" xfId="8991" xr:uid="{00000000-0005-0000-0000-0000F7040000}"/>
    <cellStyle name="40 % - Akzent4 2 6 3 2" xfId="22442" xr:uid="{00000000-0005-0000-0000-0000F7040000}"/>
    <cellStyle name="40 % - Akzent4 2 6 3 3" xfId="35926" xr:uid="{00000000-0005-0000-0000-0000F7040000}"/>
    <cellStyle name="40 % - Akzent4 2 6 3 4" xfId="49417" xr:uid="{00000000-0005-0000-0000-0000F7040000}"/>
    <cellStyle name="40 % - Akzent4 2 6 4" xfId="12347" xr:uid="{00000000-0005-0000-0000-0000F7040000}"/>
    <cellStyle name="40 % - Akzent4 2 6 4 2" xfId="25798" xr:uid="{00000000-0005-0000-0000-0000F7040000}"/>
    <cellStyle name="40 % - Akzent4 2 6 4 3" xfId="39282" xr:uid="{00000000-0005-0000-0000-0000F7040000}"/>
    <cellStyle name="40 % - Akzent4 2 6 4 4" xfId="52773" xr:uid="{00000000-0005-0000-0000-0000F7040000}"/>
    <cellStyle name="40 % - Akzent4 2 6 5" xfId="15729" xr:uid="{00000000-0005-0000-0000-0000F7040000}"/>
    <cellStyle name="40 % - Akzent4 2 6 6" xfId="29213" xr:uid="{00000000-0005-0000-0000-0000F7040000}"/>
    <cellStyle name="40 % - Akzent4 2 6 7" xfId="42704" xr:uid="{00000000-0005-0000-0000-0000F7040000}"/>
    <cellStyle name="40 % - Akzent4 2 7" xfId="3379" xr:uid="{00000000-0005-0000-0000-0000F8040000}"/>
    <cellStyle name="40 % - Akzent4 2 7 2" xfId="6740" xr:uid="{00000000-0005-0000-0000-0000F8040000}"/>
    <cellStyle name="40 % - Akzent4 2 7 2 2" xfId="20191" xr:uid="{00000000-0005-0000-0000-0000F8040000}"/>
    <cellStyle name="40 % - Akzent4 2 7 2 3" xfId="33675" xr:uid="{00000000-0005-0000-0000-0000F8040000}"/>
    <cellStyle name="40 % - Akzent4 2 7 2 4" xfId="47166" xr:uid="{00000000-0005-0000-0000-0000F8040000}"/>
    <cellStyle name="40 % - Akzent4 2 7 3" xfId="10096" xr:uid="{00000000-0005-0000-0000-0000F8040000}"/>
    <cellStyle name="40 % - Akzent4 2 7 3 2" xfId="23547" xr:uid="{00000000-0005-0000-0000-0000F8040000}"/>
    <cellStyle name="40 % - Akzent4 2 7 3 3" xfId="37031" xr:uid="{00000000-0005-0000-0000-0000F8040000}"/>
    <cellStyle name="40 % - Akzent4 2 7 3 4" xfId="50522" xr:uid="{00000000-0005-0000-0000-0000F8040000}"/>
    <cellStyle name="40 % - Akzent4 2 7 4" xfId="13452" xr:uid="{00000000-0005-0000-0000-0000F8040000}"/>
    <cellStyle name="40 % - Akzent4 2 7 4 2" xfId="26903" xr:uid="{00000000-0005-0000-0000-0000F8040000}"/>
    <cellStyle name="40 % - Akzent4 2 7 4 3" xfId="40387" xr:uid="{00000000-0005-0000-0000-0000F8040000}"/>
    <cellStyle name="40 % - Akzent4 2 7 4 4" xfId="53878" xr:uid="{00000000-0005-0000-0000-0000F8040000}"/>
    <cellStyle name="40 % - Akzent4 2 7 5" xfId="16834" xr:uid="{00000000-0005-0000-0000-0000F8040000}"/>
    <cellStyle name="40 % - Akzent4 2 7 6" xfId="30318" xr:uid="{00000000-0005-0000-0000-0000F8040000}"/>
    <cellStyle name="40 % - Akzent4 2 7 7" xfId="43809" xr:uid="{00000000-0005-0000-0000-0000F8040000}"/>
    <cellStyle name="40 % - Akzent4 2 8" xfId="3886" xr:uid="{00000000-0005-0000-0000-0000F9040000}"/>
    <cellStyle name="40 % - Akzent4 2 8 2" xfId="7247" xr:uid="{00000000-0005-0000-0000-0000F9040000}"/>
    <cellStyle name="40 % - Akzent4 2 8 2 2" xfId="20698" xr:uid="{00000000-0005-0000-0000-0000F9040000}"/>
    <cellStyle name="40 % - Akzent4 2 8 2 3" xfId="34182" xr:uid="{00000000-0005-0000-0000-0000F9040000}"/>
    <cellStyle name="40 % - Akzent4 2 8 2 4" xfId="47673" xr:uid="{00000000-0005-0000-0000-0000F9040000}"/>
    <cellStyle name="40 % - Akzent4 2 8 3" xfId="10603" xr:uid="{00000000-0005-0000-0000-0000F9040000}"/>
    <cellStyle name="40 % - Akzent4 2 8 3 2" xfId="24054" xr:uid="{00000000-0005-0000-0000-0000F9040000}"/>
    <cellStyle name="40 % - Akzent4 2 8 3 3" xfId="37538" xr:uid="{00000000-0005-0000-0000-0000F9040000}"/>
    <cellStyle name="40 % - Akzent4 2 8 3 4" xfId="51029" xr:uid="{00000000-0005-0000-0000-0000F9040000}"/>
    <cellStyle name="40 % - Akzent4 2 8 4" xfId="13959" xr:uid="{00000000-0005-0000-0000-0000F9040000}"/>
    <cellStyle name="40 % - Akzent4 2 8 4 2" xfId="27410" xr:uid="{00000000-0005-0000-0000-0000F9040000}"/>
    <cellStyle name="40 % - Akzent4 2 8 4 3" xfId="40894" xr:uid="{00000000-0005-0000-0000-0000F9040000}"/>
    <cellStyle name="40 % - Akzent4 2 8 4 4" xfId="54385" xr:uid="{00000000-0005-0000-0000-0000F9040000}"/>
    <cellStyle name="40 % - Akzent4 2 8 5" xfId="17341" xr:uid="{00000000-0005-0000-0000-0000F9040000}"/>
    <cellStyle name="40 % - Akzent4 2 8 6" xfId="30825" xr:uid="{00000000-0005-0000-0000-0000F9040000}"/>
    <cellStyle name="40 % - Akzent4 2 8 7" xfId="44316" xr:uid="{00000000-0005-0000-0000-0000F9040000}"/>
    <cellStyle name="40 % - Akzent4 2 9" xfId="3959" xr:uid="{00000000-0005-0000-0000-0000FA040000}"/>
    <cellStyle name="40 % - Akzent4 2 9 2" xfId="7316" xr:uid="{00000000-0005-0000-0000-0000FA040000}"/>
    <cellStyle name="40 % - Akzent4 2 9 2 2" xfId="20767" xr:uid="{00000000-0005-0000-0000-0000FA040000}"/>
    <cellStyle name="40 % - Akzent4 2 9 2 3" xfId="34251" xr:uid="{00000000-0005-0000-0000-0000FA040000}"/>
    <cellStyle name="40 % - Akzent4 2 9 2 4" xfId="47742" xr:uid="{00000000-0005-0000-0000-0000FA040000}"/>
    <cellStyle name="40 % - Akzent4 2 9 3" xfId="10672" xr:uid="{00000000-0005-0000-0000-0000FA040000}"/>
    <cellStyle name="40 % - Akzent4 2 9 3 2" xfId="24123" xr:uid="{00000000-0005-0000-0000-0000FA040000}"/>
    <cellStyle name="40 % - Akzent4 2 9 3 3" xfId="37607" xr:uid="{00000000-0005-0000-0000-0000FA040000}"/>
    <cellStyle name="40 % - Akzent4 2 9 3 4" xfId="51098" xr:uid="{00000000-0005-0000-0000-0000FA040000}"/>
    <cellStyle name="40 % - Akzent4 2 9 4" xfId="14028" xr:uid="{00000000-0005-0000-0000-0000FA040000}"/>
    <cellStyle name="40 % - Akzent4 2 9 4 2" xfId="27479" xr:uid="{00000000-0005-0000-0000-0000FA040000}"/>
    <cellStyle name="40 % - Akzent4 2 9 4 3" xfId="40963" xr:uid="{00000000-0005-0000-0000-0000FA040000}"/>
    <cellStyle name="40 % - Akzent4 2 9 4 4" xfId="54454" xr:uid="{00000000-0005-0000-0000-0000FA040000}"/>
    <cellStyle name="40 % - Akzent4 2 9 5" xfId="17410" xr:uid="{00000000-0005-0000-0000-0000FA040000}"/>
    <cellStyle name="40 % - Akzent4 2 9 6" xfId="30894" xr:uid="{00000000-0005-0000-0000-0000FA040000}"/>
    <cellStyle name="40 % - Akzent4 2 9 7" xfId="44385" xr:uid="{00000000-0005-0000-0000-0000FA040000}"/>
    <cellStyle name="40 % - Akzent4 20" xfId="41469" xr:uid="{00000000-0005-0000-0000-0000B7B20000}"/>
    <cellStyle name="40 % - Akzent4 3" xfId="1163" xr:uid="{00000000-0005-0000-0000-0000FB040000}"/>
    <cellStyle name="40 % - Akzent4 3 10" xfId="11247" xr:uid="{00000000-0005-0000-0000-0000FB040000}"/>
    <cellStyle name="40 % - Akzent4 3 10 2" xfId="24698" xr:uid="{00000000-0005-0000-0000-0000FB040000}"/>
    <cellStyle name="40 % - Akzent4 3 10 3" xfId="38182" xr:uid="{00000000-0005-0000-0000-0000FB040000}"/>
    <cellStyle name="40 % - Akzent4 3 10 4" xfId="51673" xr:uid="{00000000-0005-0000-0000-0000FB040000}"/>
    <cellStyle name="40 % - Akzent4 3 11" xfId="14628" xr:uid="{00000000-0005-0000-0000-0000FB040000}"/>
    <cellStyle name="40 % - Akzent4 3 12" xfId="28111" xr:uid="{00000000-0005-0000-0000-0000FB040000}"/>
    <cellStyle name="40 % - Akzent4 3 13" xfId="41602" xr:uid="{00000000-0005-0000-0000-0000FB040000}"/>
    <cellStyle name="40 % - Akzent4 3 2" xfId="1257" xr:uid="{00000000-0005-0000-0000-0000FC040000}"/>
    <cellStyle name="40 % - Akzent4 3 2 10" xfId="14730" xr:uid="{00000000-0005-0000-0000-0000FC040000}"/>
    <cellStyle name="40 % - Akzent4 3 2 11" xfId="28213" xr:uid="{00000000-0005-0000-0000-0000FC040000}"/>
    <cellStyle name="40 % - Akzent4 3 2 12" xfId="41704" xr:uid="{00000000-0005-0000-0000-0000FC040000}"/>
    <cellStyle name="40 % - Akzent4 3 2 2" xfId="1495" xr:uid="{00000000-0005-0000-0000-0000FD040000}"/>
    <cellStyle name="40 % - Akzent4 3 2 2 10" xfId="28463" xr:uid="{00000000-0005-0000-0000-0000FD040000}"/>
    <cellStyle name="40 % - Akzent4 3 2 2 11" xfId="41954" xr:uid="{00000000-0005-0000-0000-0000FD040000}"/>
    <cellStyle name="40 % - Akzent4 3 2 2 2" xfId="2071" xr:uid="{00000000-0005-0000-0000-0000FE040000}"/>
    <cellStyle name="40 % - Akzent4 3 2 2 2 2" xfId="3212" xr:uid="{00000000-0005-0000-0000-0000FF040000}"/>
    <cellStyle name="40 % - Akzent4 3 2 2 2 2 2" xfId="6573" xr:uid="{00000000-0005-0000-0000-0000FF040000}"/>
    <cellStyle name="40 % - Akzent4 3 2 2 2 2 2 2" xfId="20024" xr:uid="{00000000-0005-0000-0000-0000FF040000}"/>
    <cellStyle name="40 % - Akzent4 3 2 2 2 2 2 3" xfId="33508" xr:uid="{00000000-0005-0000-0000-0000FF040000}"/>
    <cellStyle name="40 % - Akzent4 3 2 2 2 2 2 4" xfId="46999" xr:uid="{00000000-0005-0000-0000-0000FF040000}"/>
    <cellStyle name="40 % - Akzent4 3 2 2 2 2 3" xfId="9929" xr:uid="{00000000-0005-0000-0000-0000FF040000}"/>
    <cellStyle name="40 % - Akzent4 3 2 2 2 2 3 2" xfId="23380" xr:uid="{00000000-0005-0000-0000-0000FF040000}"/>
    <cellStyle name="40 % - Akzent4 3 2 2 2 2 3 3" xfId="36864" xr:uid="{00000000-0005-0000-0000-0000FF040000}"/>
    <cellStyle name="40 % - Akzent4 3 2 2 2 2 3 4" xfId="50355" xr:uid="{00000000-0005-0000-0000-0000FF040000}"/>
    <cellStyle name="40 % - Akzent4 3 2 2 2 2 4" xfId="13285" xr:uid="{00000000-0005-0000-0000-0000FF040000}"/>
    <cellStyle name="40 % - Akzent4 3 2 2 2 2 4 2" xfId="26736" xr:uid="{00000000-0005-0000-0000-0000FF040000}"/>
    <cellStyle name="40 % - Akzent4 3 2 2 2 2 4 3" xfId="40220" xr:uid="{00000000-0005-0000-0000-0000FF040000}"/>
    <cellStyle name="40 % - Akzent4 3 2 2 2 2 4 4" xfId="53711" xr:uid="{00000000-0005-0000-0000-0000FF040000}"/>
    <cellStyle name="40 % - Akzent4 3 2 2 2 2 5" xfId="16667" xr:uid="{00000000-0005-0000-0000-0000FF040000}"/>
    <cellStyle name="40 % - Akzent4 3 2 2 2 2 6" xfId="30151" xr:uid="{00000000-0005-0000-0000-0000FF040000}"/>
    <cellStyle name="40 % - Akzent4 3 2 2 2 2 7" xfId="43642" xr:uid="{00000000-0005-0000-0000-0000FF040000}"/>
    <cellStyle name="40 % - Akzent4 3 2 2 2 3" xfId="5446" xr:uid="{00000000-0005-0000-0000-0000FE040000}"/>
    <cellStyle name="40 % - Akzent4 3 2 2 2 3 2" xfId="18897" xr:uid="{00000000-0005-0000-0000-0000FE040000}"/>
    <cellStyle name="40 % - Akzent4 3 2 2 2 3 3" xfId="32381" xr:uid="{00000000-0005-0000-0000-0000FE040000}"/>
    <cellStyle name="40 % - Akzent4 3 2 2 2 3 4" xfId="45872" xr:uid="{00000000-0005-0000-0000-0000FE040000}"/>
    <cellStyle name="40 % - Akzent4 3 2 2 2 4" xfId="8802" xr:uid="{00000000-0005-0000-0000-0000FE040000}"/>
    <cellStyle name="40 % - Akzent4 3 2 2 2 4 2" xfId="22253" xr:uid="{00000000-0005-0000-0000-0000FE040000}"/>
    <cellStyle name="40 % - Akzent4 3 2 2 2 4 3" xfId="35737" xr:uid="{00000000-0005-0000-0000-0000FE040000}"/>
    <cellStyle name="40 % - Akzent4 3 2 2 2 4 4" xfId="49228" xr:uid="{00000000-0005-0000-0000-0000FE040000}"/>
    <cellStyle name="40 % - Akzent4 3 2 2 2 5" xfId="12158" xr:uid="{00000000-0005-0000-0000-0000FE040000}"/>
    <cellStyle name="40 % - Akzent4 3 2 2 2 5 2" xfId="25609" xr:uid="{00000000-0005-0000-0000-0000FE040000}"/>
    <cellStyle name="40 % - Akzent4 3 2 2 2 5 3" xfId="39093" xr:uid="{00000000-0005-0000-0000-0000FE040000}"/>
    <cellStyle name="40 % - Akzent4 3 2 2 2 5 4" xfId="52584" xr:uid="{00000000-0005-0000-0000-0000FE040000}"/>
    <cellStyle name="40 % - Akzent4 3 2 2 2 6" xfId="15540" xr:uid="{00000000-0005-0000-0000-0000FE040000}"/>
    <cellStyle name="40 % - Akzent4 3 2 2 2 7" xfId="29024" xr:uid="{00000000-0005-0000-0000-0000FE040000}"/>
    <cellStyle name="40 % - Akzent4 3 2 2 2 8" xfId="42515" xr:uid="{00000000-0005-0000-0000-0000FE040000}"/>
    <cellStyle name="40 % - Akzent4 3 2 2 3" xfId="2652" xr:uid="{00000000-0005-0000-0000-000000050000}"/>
    <cellStyle name="40 % - Akzent4 3 2 2 3 2" xfId="6013" xr:uid="{00000000-0005-0000-0000-000000050000}"/>
    <cellStyle name="40 % - Akzent4 3 2 2 3 2 2" xfId="19464" xr:uid="{00000000-0005-0000-0000-000000050000}"/>
    <cellStyle name="40 % - Akzent4 3 2 2 3 2 3" xfId="32948" xr:uid="{00000000-0005-0000-0000-000000050000}"/>
    <cellStyle name="40 % - Akzent4 3 2 2 3 2 4" xfId="46439" xr:uid="{00000000-0005-0000-0000-000000050000}"/>
    <cellStyle name="40 % - Akzent4 3 2 2 3 3" xfId="9369" xr:uid="{00000000-0005-0000-0000-000000050000}"/>
    <cellStyle name="40 % - Akzent4 3 2 2 3 3 2" xfId="22820" xr:uid="{00000000-0005-0000-0000-000000050000}"/>
    <cellStyle name="40 % - Akzent4 3 2 2 3 3 3" xfId="36304" xr:uid="{00000000-0005-0000-0000-000000050000}"/>
    <cellStyle name="40 % - Akzent4 3 2 2 3 3 4" xfId="49795" xr:uid="{00000000-0005-0000-0000-000000050000}"/>
    <cellStyle name="40 % - Akzent4 3 2 2 3 4" xfId="12725" xr:uid="{00000000-0005-0000-0000-000000050000}"/>
    <cellStyle name="40 % - Akzent4 3 2 2 3 4 2" xfId="26176" xr:uid="{00000000-0005-0000-0000-000000050000}"/>
    <cellStyle name="40 % - Akzent4 3 2 2 3 4 3" xfId="39660" xr:uid="{00000000-0005-0000-0000-000000050000}"/>
    <cellStyle name="40 % - Akzent4 3 2 2 3 4 4" xfId="53151" xr:uid="{00000000-0005-0000-0000-000000050000}"/>
    <cellStyle name="40 % - Akzent4 3 2 2 3 5" xfId="16107" xr:uid="{00000000-0005-0000-0000-000000050000}"/>
    <cellStyle name="40 % - Akzent4 3 2 2 3 6" xfId="29591" xr:uid="{00000000-0005-0000-0000-000000050000}"/>
    <cellStyle name="40 % - Akzent4 3 2 2 3 7" xfId="43082" xr:uid="{00000000-0005-0000-0000-000000050000}"/>
    <cellStyle name="40 % - Akzent4 3 2 2 4" xfId="3757" xr:uid="{00000000-0005-0000-0000-000001050000}"/>
    <cellStyle name="40 % - Akzent4 3 2 2 4 2" xfId="7118" xr:uid="{00000000-0005-0000-0000-000001050000}"/>
    <cellStyle name="40 % - Akzent4 3 2 2 4 2 2" xfId="20569" xr:uid="{00000000-0005-0000-0000-000001050000}"/>
    <cellStyle name="40 % - Akzent4 3 2 2 4 2 3" xfId="34053" xr:uid="{00000000-0005-0000-0000-000001050000}"/>
    <cellStyle name="40 % - Akzent4 3 2 2 4 2 4" xfId="47544" xr:uid="{00000000-0005-0000-0000-000001050000}"/>
    <cellStyle name="40 % - Akzent4 3 2 2 4 3" xfId="10474" xr:uid="{00000000-0005-0000-0000-000001050000}"/>
    <cellStyle name="40 % - Akzent4 3 2 2 4 3 2" xfId="23925" xr:uid="{00000000-0005-0000-0000-000001050000}"/>
    <cellStyle name="40 % - Akzent4 3 2 2 4 3 3" xfId="37409" xr:uid="{00000000-0005-0000-0000-000001050000}"/>
    <cellStyle name="40 % - Akzent4 3 2 2 4 3 4" xfId="50900" xr:uid="{00000000-0005-0000-0000-000001050000}"/>
    <cellStyle name="40 % - Akzent4 3 2 2 4 4" xfId="13830" xr:uid="{00000000-0005-0000-0000-000001050000}"/>
    <cellStyle name="40 % - Akzent4 3 2 2 4 4 2" xfId="27281" xr:uid="{00000000-0005-0000-0000-000001050000}"/>
    <cellStyle name="40 % - Akzent4 3 2 2 4 4 3" xfId="40765" xr:uid="{00000000-0005-0000-0000-000001050000}"/>
    <cellStyle name="40 % - Akzent4 3 2 2 4 4 4" xfId="54256" xr:uid="{00000000-0005-0000-0000-000001050000}"/>
    <cellStyle name="40 % - Akzent4 3 2 2 4 5" xfId="17212" xr:uid="{00000000-0005-0000-0000-000001050000}"/>
    <cellStyle name="40 % - Akzent4 3 2 2 4 6" xfId="30696" xr:uid="{00000000-0005-0000-0000-000001050000}"/>
    <cellStyle name="40 % - Akzent4 3 2 2 4 7" xfId="44187" xr:uid="{00000000-0005-0000-0000-000001050000}"/>
    <cellStyle name="40 % - Akzent4 3 2 2 5" xfId="4337" xr:uid="{00000000-0005-0000-0000-000002050000}"/>
    <cellStyle name="40 % - Akzent4 3 2 2 5 2" xfId="7694" xr:uid="{00000000-0005-0000-0000-000002050000}"/>
    <cellStyle name="40 % - Akzent4 3 2 2 5 2 2" xfId="21145" xr:uid="{00000000-0005-0000-0000-000002050000}"/>
    <cellStyle name="40 % - Akzent4 3 2 2 5 2 3" xfId="34629" xr:uid="{00000000-0005-0000-0000-000002050000}"/>
    <cellStyle name="40 % - Akzent4 3 2 2 5 2 4" xfId="48120" xr:uid="{00000000-0005-0000-0000-000002050000}"/>
    <cellStyle name="40 % - Akzent4 3 2 2 5 3" xfId="11050" xr:uid="{00000000-0005-0000-0000-000002050000}"/>
    <cellStyle name="40 % - Akzent4 3 2 2 5 3 2" xfId="24501" xr:uid="{00000000-0005-0000-0000-000002050000}"/>
    <cellStyle name="40 % - Akzent4 3 2 2 5 3 3" xfId="37985" xr:uid="{00000000-0005-0000-0000-000002050000}"/>
    <cellStyle name="40 % - Akzent4 3 2 2 5 3 4" xfId="51476" xr:uid="{00000000-0005-0000-0000-000002050000}"/>
    <cellStyle name="40 % - Akzent4 3 2 2 5 4" xfId="14406" xr:uid="{00000000-0005-0000-0000-000002050000}"/>
    <cellStyle name="40 % - Akzent4 3 2 2 5 4 2" xfId="27857" xr:uid="{00000000-0005-0000-0000-000002050000}"/>
    <cellStyle name="40 % - Akzent4 3 2 2 5 4 3" xfId="41341" xr:uid="{00000000-0005-0000-0000-000002050000}"/>
    <cellStyle name="40 % - Akzent4 3 2 2 5 4 4" xfId="54832" xr:uid="{00000000-0005-0000-0000-000002050000}"/>
    <cellStyle name="40 % - Akzent4 3 2 2 5 5" xfId="17788" xr:uid="{00000000-0005-0000-0000-000002050000}"/>
    <cellStyle name="40 % - Akzent4 3 2 2 5 6" xfId="31272" xr:uid="{00000000-0005-0000-0000-000002050000}"/>
    <cellStyle name="40 % - Akzent4 3 2 2 5 7" xfId="44763" xr:uid="{00000000-0005-0000-0000-000002050000}"/>
    <cellStyle name="40 % - Akzent4 3 2 2 6" xfId="4887" xr:uid="{00000000-0005-0000-0000-0000FD040000}"/>
    <cellStyle name="40 % - Akzent4 3 2 2 6 2" xfId="18338" xr:uid="{00000000-0005-0000-0000-0000FD040000}"/>
    <cellStyle name="40 % - Akzent4 3 2 2 6 3" xfId="31822" xr:uid="{00000000-0005-0000-0000-0000FD040000}"/>
    <cellStyle name="40 % - Akzent4 3 2 2 6 4" xfId="45313" xr:uid="{00000000-0005-0000-0000-0000FD040000}"/>
    <cellStyle name="40 % - Akzent4 3 2 2 7" xfId="8243" xr:uid="{00000000-0005-0000-0000-0000FD040000}"/>
    <cellStyle name="40 % - Akzent4 3 2 2 7 2" xfId="21694" xr:uid="{00000000-0005-0000-0000-0000FD040000}"/>
    <cellStyle name="40 % - Akzent4 3 2 2 7 3" xfId="35178" xr:uid="{00000000-0005-0000-0000-0000FD040000}"/>
    <cellStyle name="40 % - Akzent4 3 2 2 7 4" xfId="48669" xr:uid="{00000000-0005-0000-0000-0000FD040000}"/>
    <cellStyle name="40 % - Akzent4 3 2 2 8" xfId="11599" xr:uid="{00000000-0005-0000-0000-0000FD040000}"/>
    <cellStyle name="40 % - Akzent4 3 2 2 8 2" xfId="25050" xr:uid="{00000000-0005-0000-0000-0000FD040000}"/>
    <cellStyle name="40 % - Akzent4 3 2 2 8 3" xfId="38534" xr:uid="{00000000-0005-0000-0000-0000FD040000}"/>
    <cellStyle name="40 % - Akzent4 3 2 2 8 4" xfId="52025" xr:uid="{00000000-0005-0000-0000-0000FD040000}"/>
    <cellStyle name="40 % - Akzent4 3 2 2 9" xfId="14980" xr:uid="{00000000-0005-0000-0000-0000FD040000}"/>
    <cellStyle name="40 % - Akzent4 3 2 3" xfId="1822" xr:uid="{00000000-0005-0000-0000-000003050000}"/>
    <cellStyle name="40 % - Akzent4 3 2 3 2" xfId="2962" xr:uid="{00000000-0005-0000-0000-000004050000}"/>
    <cellStyle name="40 % - Akzent4 3 2 3 2 2" xfId="6323" xr:uid="{00000000-0005-0000-0000-000004050000}"/>
    <cellStyle name="40 % - Akzent4 3 2 3 2 2 2" xfId="19774" xr:uid="{00000000-0005-0000-0000-000004050000}"/>
    <cellStyle name="40 % - Akzent4 3 2 3 2 2 3" xfId="33258" xr:uid="{00000000-0005-0000-0000-000004050000}"/>
    <cellStyle name="40 % - Akzent4 3 2 3 2 2 4" xfId="46749" xr:uid="{00000000-0005-0000-0000-000004050000}"/>
    <cellStyle name="40 % - Akzent4 3 2 3 2 3" xfId="9679" xr:uid="{00000000-0005-0000-0000-000004050000}"/>
    <cellStyle name="40 % - Akzent4 3 2 3 2 3 2" xfId="23130" xr:uid="{00000000-0005-0000-0000-000004050000}"/>
    <cellStyle name="40 % - Akzent4 3 2 3 2 3 3" xfId="36614" xr:uid="{00000000-0005-0000-0000-000004050000}"/>
    <cellStyle name="40 % - Akzent4 3 2 3 2 3 4" xfId="50105" xr:uid="{00000000-0005-0000-0000-000004050000}"/>
    <cellStyle name="40 % - Akzent4 3 2 3 2 4" xfId="13035" xr:uid="{00000000-0005-0000-0000-000004050000}"/>
    <cellStyle name="40 % - Akzent4 3 2 3 2 4 2" xfId="26486" xr:uid="{00000000-0005-0000-0000-000004050000}"/>
    <cellStyle name="40 % - Akzent4 3 2 3 2 4 3" xfId="39970" xr:uid="{00000000-0005-0000-0000-000004050000}"/>
    <cellStyle name="40 % - Akzent4 3 2 3 2 4 4" xfId="53461" xr:uid="{00000000-0005-0000-0000-000004050000}"/>
    <cellStyle name="40 % - Akzent4 3 2 3 2 5" xfId="16417" xr:uid="{00000000-0005-0000-0000-000004050000}"/>
    <cellStyle name="40 % - Akzent4 3 2 3 2 6" xfId="29901" xr:uid="{00000000-0005-0000-0000-000004050000}"/>
    <cellStyle name="40 % - Akzent4 3 2 3 2 7" xfId="43392" xr:uid="{00000000-0005-0000-0000-000004050000}"/>
    <cellStyle name="40 % - Akzent4 3 2 3 3" xfId="5196" xr:uid="{00000000-0005-0000-0000-000003050000}"/>
    <cellStyle name="40 % - Akzent4 3 2 3 3 2" xfId="18647" xr:uid="{00000000-0005-0000-0000-000003050000}"/>
    <cellStyle name="40 % - Akzent4 3 2 3 3 3" xfId="32131" xr:uid="{00000000-0005-0000-0000-000003050000}"/>
    <cellStyle name="40 % - Akzent4 3 2 3 3 4" xfId="45622" xr:uid="{00000000-0005-0000-0000-000003050000}"/>
    <cellStyle name="40 % - Akzent4 3 2 3 4" xfId="8552" xr:uid="{00000000-0005-0000-0000-000003050000}"/>
    <cellStyle name="40 % - Akzent4 3 2 3 4 2" xfId="22003" xr:uid="{00000000-0005-0000-0000-000003050000}"/>
    <cellStyle name="40 % - Akzent4 3 2 3 4 3" xfId="35487" xr:uid="{00000000-0005-0000-0000-000003050000}"/>
    <cellStyle name="40 % - Akzent4 3 2 3 4 4" xfId="48978" xr:uid="{00000000-0005-0000-0000-000003050000}"/>
    <cellStyle name="40 % - Akzent4 3 2 3 5" xfId="11908" xr:uid="{00000000-0005-0000-0000-000003050000}"/>
    <cellStyle name="40 % - Akzent4 3 2 3 5 2" xfId="25359" xr:uid="{00000000-0005-0000-0000-000003050000}"/>
    <cellStyle name="40 % - Akzent4 3 2 3 5 3" xfId="38843" xr:uid="{00000000-0005-0000-0000-000003050000}"/>
    <cellStyle name="40 % - Akzent4 3 2 3 5 4" xfId="52334" xr:uid="{00000000-0005-0000-0000-000003050000}"/>
    <cellStyle name="40 % - Akzent4 3 2 3 6" xfId="15290" xr:uid="{00000000-0005-0000-0000-000003050000}"/>
    <cellStyle name="40 % - Akzent4 3 2 3 7" xfId="28774" xr:uid="{00000000-0005-0000-0000-000003050000}"/>
    <cellStyle name="40 % - Akzent4 3 2 3 8" xfId="42265" xr:uid="{00000000-0005-0000-0000-000003050000}"/>
    <cellStyle name="40 % - Akzent4 3 2 4" xfId="2401" xr:uid="{00000000-0005-0000-0000-000005050000}"/>
    <cellStyle name="40 % - Akzent4 3 2 4 2" xfId="5763" xr:uid="{00000000-0005-0000-0000-000005050000}"/>
    <cellStyle name="40 % - Akzent4 3 2 4 2 2" xfId="19214" xr:uid="{00000000-0005-0000-0000-000005050000}"/>
    <cellStyle name="40 % - Akzent4 3 2 4 2 3" xfId="32698" xr:uid="{00000000-0005-0000-0000-000005050000}"/>
    <cellStyle name="40 % - Akzent4 3 2 4 2 4" xfId="46189" xr:uid="{00000000-0005-0000-0000-000005050000}"/>
    <cellStyle name="40 % - Akzent4 3 2 4 3" xfId="9119" xr:uid="{00000000-0005-0000-0000-000005050000}"/>
    <cellStyle name="40 % - Akzent4 3 2 4 3 2" xfId="22570" xr:uid="{00000000-0005-0000-0000-000005050000}"/>
    <cellStyle name="40 % - Akzent4 3 2 4 3 3" xfId="36054" xr:uid="{00000000-0005-0000-0000-000005050000}"/>
    <cellStyle name="40 % - Akzent4 3 2 4 3 4" xfId="49545" xr:uid="{00000000-0005-0000-0000-000005050000}"/>
    <cellStyle name="40 % - Akzent4 3 2 4 4" xfId="12475" xr:uid="{00000000-0005-0000-0000-000005050000}"/>
    <cellStyle name="40 % - Akzent4 3 2 4 4 2" xfId="25926" xr:uid="{00000000-0005-0000-0000-000005050000}"/>
    <cellStyle name="40 % - Akzent4 3 2 4 4 3" xfId="39410" xr:uid="{00000000-0005-0000-0000-000005050000}"/>
    <cellStyle name="40 % - Akzent4 3 2 4 4 4" xfId="52901" xr:uid="{00000000-0005-0000-0000-000005050000}"/>
    <cellStyle name="40 % - Akzent4 3 2 4 5" xfId="15857" xr:uid="{00000000-0005-0000-0000-000005050000}"/>
    <cellStyle name="40 % - Akzent4 3 2 4 6" xfId="29341" xr:uid="{00000000-0005-0000-0000-000005050000}"/>
    <cellStyle name="40 % - Akzent4 3 2 4 7" xfId="42832" xr:uid="{00000000-0005-0000-0000-000005050000}"/>
    <cellStyle name="40 % - Akzent4 3 2 5" xfId="3507" xr:uid="{00000000-0005-0000-0000-000006050000}"/>
    <cellStyle name="40 % - Akzent4 3 2 5 2" xfId="6868" xr:uid="{00000000-0005-0000-0000-000006050000}"/>
    <cellStyle name="40 % - Akzent4 3 2 5 2 2" xfId="20319" xr:uid="{00000000-0005-0000-0000-000006050000}"/>
    <cellStyle name="40 % - Akzent4 3 2 5 2 3" xfId="33803" xr:uid="{00000000-0005-0000-0000-000006050000}"/>
    <cellStyle name="40 % - Akzent4 3 2 5 2 4" xfId="47294" xr:uid="{00000000-0005-0000-0000-000006050000}"/>
    <cellStyle name="40 % - Akzent4 3 2 5 3" xfId="10224" xr:uid="{00000000-0005-0000-0000-000006050000}"/>
    <cellStyle name="40 % - Akzent4 3 2 5 3 2" xfId="23675" xr:uid="{00000000-0005-0000-0000-000006050000}"/>
    <cellStyle name="40 % - Akzent4 3 2 5 3 3" xfId="37159" xr:uid="{00000000-0005-0000-0000-000006050000}"/>
    <cellStyle name="40 % - Akzent4 3 2 5 3 4" xfId="50650" xr:uid="{00000000-0005-0000-0000-000006050000}"/>
    <cellStyle name="40 % - Akzent4 3 2 5 4" xfId="13580" xr:uid="{00000000-0005-0000-0000-000006050000}"/>
    <cellStyle name="40 % - Akzent4 3 2 5 4 2" xfId="27031" xr:uid="{00000000-0005-0000-0000-000006050000}"/>
    <cellStyle name="40 % - Akzent4 3 2 5 4 3" xfId="40515" xr:uid="{00000000-0005-0000-0000-000006050000}"/>
    <cellStyle name="40 % - Akzent4 3 2 5 4 4" xfId="54006" xr:uid="{00000000-0005-0000-0000-000006050000}"/>
    <cellStyle name="40 % - Akzent4 3 2 5 5" xfId="16962" xr:uid="{00000000-0005-0000-0000-000006050000}"/>
    <cellStyle name="40 % - Akzent4 3 2 5 6" xfId="30446" xr:uid="{00000000-0005-0000-0000-000006050000}"/>
    <cellStyle name="40 % - Akzent4 3 2 5 7" xfId="43937" xr:uid="{00000000-0005-0000-0000-000006050000}"/>
    <cellStyle name="40 % - Akzent4 3 2 6" xfId="4087" xr:uid="{00000000-0005-0000-0000-000007050000}"/>
    <cellStyle name="40 % - Akzent4 3 2 6 2" xfId="7444" xr:uid="{00000000-0005-0000-0000-000007050000}"/>
    <cellStyle name="40 % - Akzent4 3 2 6 2 2" xfId="20895" xr:uid="{00000000-0005-0000-0000-000007050000}"/>
    <cellStyle name="40 % - Akzent4 3 2 6 2 3" xfId="34379" xr:uid="{00000000-0005-0000-0000-000007050000}"/>
    <cellStyle name="40 % - Akzent4 3 2 6 2 4" xfId="47870" xr:uid="{00000000-0005-0000-0000-000007050000}"/>
    <cellStyle name="40 % - Akzent4 3 2 6 3" xfId="10800" xr:uid="{00000000-0005-0000-0000-000007050000}"/>
    <cellStyle name="40 % - Akzent4 3 2 6 3 2" xfId="24251" xr:uid="{00000000-0005-0000-0000-000007050000}"/>
    <cellStyle name="40 % - Akzent4 3 2 6 3 3" xfId="37735" xr:uid="{00000000-0005-0000-0000-000007050000}"/>
    <cellStyle name="40 % - Akzent4 3 2 6 3 4" xfId="51226" xr:uid="{00000000-0005-0000-0000-000007050000}"/>
    <cellStyle name="40 % - Akzent4 3 2 6 4" xfId="14156" xr:uid="{00000000-0005-0000-0000-000007050000}"/>
    <cellStyle name="40 % - Akzent4 3 2 6 4 2" xfId="27607" xr:uid="{00000000-0005-0000-0000-000007050000}"/>
    <cellStyle name="40 % - Akzent4 3 2 6 4 3" xfId="41091" xr:uid="{00000000-0005-0000-0000-000007050000}"/>
    <cellStyle name="40 % - Akzent4 3 2 6 4 4" xfId="54582" xr:uid="{00000000-0005-0000-0000-000007050000}"/>
    <cellStyle name="40 % - Akzent4 3 2 6 5" xfId="17538" xr:uid="{00000000-0005-0000-0000-000007050000}"/>
    <cellStyle name="40 % - Akzent4 3 2 6 6" xfId="31022" xr:uid="{00000000-0005-0000-0000-000007050000}"/>
    <cellStyle name="40 % - Akzent4 3 2 6 7" xfId="44513" xr:uid="{00000000-0005-0000-0000-000007050000}"/>
    <cellStyle name="40 % - Akzent4 3 2 7" xfId="4637" xr:uid="{00000000-0005-0000-0000-0000FC040000}"/>
    <cellStyle name="40 % - Akzent4 3 2 7 2" xfId="18088" xr:uid="{00000000-0005-0000-0000-0000FC040000}"/>
    <cellStyle name="40 % - Akzent4 3 2 7 3" xfId="31572" xr:uid="{00000000-0005-0000-0000-0000FC040000}"/>
    <cellStyle name="40 % - Akzent4 3 2 7 4" xfId="45063" xr:uid="{00000000-0005-0000-0000-0000FC040000}"/>
    <cellStyle name="40 % - Akzent4 3 2 8" xfId="7993" xr:uid="{00000000-0005-0000-0000-0000FC040000}"/>
    <cellStyle name="40 % - Akzent4 3 2 8 2" xfId="21444" xr:uid="{00000000-0005-0000-0000-0000FC040000}"/>
    <cellStyle name="40 % - Akzent4 3 2 8 3" xfId="34928" xr:uid="{00000000-0005-0000-0000-0000FC040000}"/>
    <cellStyle name="40 % - Akzent4 3 2 8 4" xfId="48419" xr:uid="{00000000-0005-0000-0000-0000FC040000}"/>
    <cellStyle name="40 % - Akzent4 3 2 9" xfId="11349" xr:uid="{00000000-0005-0000-0000-0000FC040000}"/>
    <cellStyle name="40 % - Akzent4 3 2 9 2" xfId="24800" xr:uid="{00000000-0005-0000-0000-0000FC040000}"/>
    <cellStyle name="40 % - Akzent4 3 2 9 3" xfId="38284" xr:uid="{00000000-0005-0000-0000-0000FC040000}"/>
    <cellStyle name="40 % - Akzent4 3 2 9 4" xfId="51775" xr:uid="{00000000-0005-0000-0000-0000FC040000}"/>
    <cellStyle name="40 % - Akzent4 3 3" xfId="1397" xr:uid="{00000000-0005-0000-0000-000008050000}"/>
    <cellStyle name="40 % - Akzent4 3 3 10" xfId="28362" xr:uid="{00000000-0005-0000-0000-000008050000}"/>
    <cellStyle name="40 % - Akzent4 3 3 11" xfId="41853" xr:uid="{00000000-0005-0000-0000-000008050000}"/>
    <cellStyle name="40 % - Akzent4 3 3 2" xfId="1971" xr:uid="{00000000-0005-0000-0000-000009050000}"/>
    <cellStyle name="40 % - Akzent4 3 3 2 2" xfId="3111" xr:uid="{00000000-0005-0000-0000-00000A050000}"/>
    <cellStyle name="40 % - Akzent4 3 3 2 2 2" xfId="6472" xr:uid="{00000000-0005-0000-0000-00000A050000}"/>
    <cellStyle name="40 % - Akzent4 3 3 2 2 2 2" xfId="19923" xr:uid="{00000000-0005-0000-0000-00000A050000}"/>
    <cellStyle name="40 % - Akzent4 3 3 2 2 2 3" xfId="33407" xr:uid="{00000000-0005-0000-0000-00000A050000}"/>
    <cellStyle name="40 % - Akzent4 3 3 2 2 2 4" xfId="46898" xr:uid="{00000000-0005-0000-0000-00000A050000}"/>
    <cellStyle name="40 % - Akzent4 3 3 2 2 3" xfId="9828" xr:uid="{00000000-0005-0000-0000-00000A050000}"/>
    <cellStyle name="40 % - Akzent4 3 3 2 2 3 2" xfId="23279" xr:uid="{00000000-0005-0000-0000-00000A050000}"/>
    <cellStyle name="40 % - Akzent4 3 3 2 2 3 3" xfId="36763" xr:uid="{00000000-0005-0000-0000-00000A050000}"/>
    <cellStyle name="40 % - Akzent4 3 3 2 2 3 4" xfId="50254" xr:uid="{00000000-0005-0000-0000-00000A050000}"/>
    <cellStyle name="40 % - Akzent4 3 3 2 2 4" xfId="13184" xr:uid="{00000000-0005-0000-0000-00000A050000}"/>
    <cellStyle name="40 % - Akzent4 3 3 2 2 4 2" xfId="26635" xr:uid="{00000000-0005-0000-0000-00000A050000}"/>
    <cellStyle name="40 % - Akzent4 3 3 2 2 4 3" xfId="40119" xr:uid="{00000000-0005-0000-0000-00000A050000}"/>
    <cellStyle name="40 % - Akzent4 3 3 2 2 4 4" xfId="53610" xr:uid="{00000000-0005-0000-0000-00000A050000}"/>
    <cellStyle name="40 % - Akzent4 3 3 2 2 5" xfId="16566" xr:uid="{00000000-0005-0000-0000-00000A050000}"/>
    <cellStyle name="40 % - Akzent4 3 3 2 2 6" xfId="30050" xr:uid="{00000000-0005-0000-0000-00000A050000}"/>
    <cellStyle name="40 % - Akzent4 3 3 2 2 7" xfId="43541" xr:uid="{00000000-0005-0000-0000-00000A050000}"/>
    <cellStyle name="40 % - Akzent4 3 3 2 3" xfId="5345" xr:uid="{00000000-0005-0000-0000-000009050000}"/>
    <cellStyle name="40 % - Akzent4 3 3 2 3 2" xfId="18796" xr:uid="{00000000-0005-0000-0000-000009050000}"/>
    <cellStyle name="40 % - Akzent4 3 3 2 3 3" xfId="32280" xr:uid="{00000000-0005-0000-0000-000009050000}"/>
    <cellStyle name="40 % - Akzent4 3 3 2 3 4" xfId="45771" xr:uid="{00000000-0005-0000-0000-000009050000}"/>
    <cellStyle name="40 % - Akzent4 3 3 2 4" xfId="8701" xr:uid="{00000000-0005-0000-0000-000009050000}"/>
    <cellStyle name="40 % - Akzent4 3 3 2 4 2" xfId="22152" xr:uid="{00000000-0005-0000-0000-000009050000}"/>
    <cellStyle name="40 % - Akzent4 3 3 2 4 3" xfId="35636" xr:uid="{00000000-0005-0000-0000-000009050000}"/>
    <cellStyle name="40 % - Akzent4 3 3 2 4 4" xfId="49127" xr:uid="{00000000-0005-0000-0000-000009050000}"/>
    <cellStyle name="40 % - Akzent4 3 3 2 5" xfId="12057" xr:uid="{00000000-0005-0000-0000-000009050000}"/>
    <cellStyle name="40 % - Akzent4 3 3 2 5 2" xfId="25508" xr:uid="{00000000-0005-0000-0000-000009050000}"/>
    <cellStyle name="40 % - Akzent4 3 3 2 5 3" xfId="38992" xr:uid="{00000000-0005-0000-0000-000009050000}"/>
    <cellStyle name="40 % - Akzent4 3 3 2 5 4" xfId="52483" xr:uid="{00000000-0005-0000-0000-000009050000}"/>
    <cellStyle name="40 % - Akzent4 3 3 2 6" xfId="15439" xr:uid="{00000000-0005-0000-0000-000009050000}"/>
    <cellStyle name="40 % - Akzent4 3 3 2 7" xfId="28923" xr:uid="{00000000-0005-0000-0000-000009050000}"/>
    <cellStyle name="40 % - Akzent4 3 3 2 8" xfId="42414" xr:uid="{00000000-0005-0000-0000-000009050000}"/>
    <cellStyle name="40 % - Akzent4 3 3 3" xfId="2551" xr:uid="{00000000-0005-0000-0000-00000B050000}"/>
    <cellStyle name="40 % - Akzent4 3 3 3 2" xfId="5912" xr:uid="{00000000-0005-0000-0000-00000B050000}"/>
    <cellStyle name="40 % - Akzent4 3 3 3 2 2" xfId="19363" xr:uid="{00000000-0005-0000-0000-00000B050000}"/>
    <cellStyle name="40 % - Akzent4 3 3 3 2 3" xfId="32847" xr:uid="{00000000-0005-0000-0000-00000B050000}"/>
    <cellStyle name="40 % - Akzent4 3 3 3 2 4" xfId="46338" xr:uid="{00000000-0005-0000-0000-00000B050000}"/>
    <cellStyle name="40 % - Akzent4 3 3 3 3" xfId="9268" xr:uid="{00000000-0005-0000-0000-00000B050000}"/>
    <cellStyle name="40 % - Akzent4 3 3 3 3 2" xfId="22719" xr:uid="{00000000-0005-0000-0000-00000B050000}"/>
    <cellStyle name="40 % - Akzent4 3 3 3 3 3" xfId="36203" xr:uid="{00000000-0005-0000-0000-00000B050000}"/>
    <cellStyle name="40 % - Akzent4 3 3 3 3 4" xfId="49694" xr:uid="{00000000-0005-0000-0000-00000B050000}"/>
    <cellStyle name="40 % - Akzent4 3 3 3 4" xfId="12624" xr:uid="{00000000-0005-0000-0000-00000B050000}"/>
    <cellStyle name="40 % - Akzent4 3 3 3 4 2" xfId="26075" xr:uid="{00000000-0005-0000-0000-00000B050000}"/>
    <cellStyle name="40 % - Akzent4 3 3 3 4 3" xfId="39559" xr:uid="{00000000-0005-0000-0000-00000B050000}"/>
    <cellStyle name="40 % - Akzent4 3 3 3 4 4" xfId="53050" xr:uid="{00000000-0005-0000-0000-00000B050000}"/>
    <cellStyle name="40 % - Akzent4 3 3 3 5" xfId="16006" xr:uid="{00000000-0005-0000-0000-00000B050000}"/>
    <cellStyle name="40 % - Akzent4 3 3 3 6" xfId="29490" xr:uid="{00000000-0005-0000-0000-00000B050000}"/>
    <cellStyle name="40 % - Akzent4 3 3 3 7" xfId="42981" xr:uid="{00000000-0005-0000-0000-00000B050000}"/>
    <cellStyle name="40 % - Akzent4 3 3 4" xfId="3656" xr:uid="{00000000-0005-0000-0000-00000C050000}"/>
    <cellStyle name="40 % - Akzent4 3 3 4 2" xfId="7017" xr:uid="{00000000-0005-0000-0000-00000C050000}"/>
    <cellStyle name="40 % - Akzent4 3 3 4 2 2" xfId="20468" xr:uid="{00000000-0005-0000-0000-00000C050000}"/>
    <cellStyle name="40 % - Akzent4 3 3 4 2 3" xfId="33952" xr:uid="{00000000-0005-0000-0000-00000C050000}"/>
    <cellStyle name="40 % - Akzent4 3 3 4 2 4" xfId="47443" xr:uid="{00000000-0005-0000-0000-00000C050000}"/>
    <cellStyle name="40 % - Akzent4 3 3 4 3" xfId="10373" xr:uid="{00000000-0005-0000-0000-00000C050000}"/>
    <cellStyle name="40 % - Akzent4 3 3 4 3 2" xfId="23824" xr:uid="{00000000-0005-0000-0000-00000C050000}"/>
    <cellStyle name="40 % - Akzent4 3 3 4 3 3" xfId="37308" xr:uid="{00000000-0005-0000-0000-00000C050000}"/>
    <cellStyle name="40 % - Akzent4 3 3 4 3 4" xfId="50799" xr:uid="{00000000-0005-0000-0000-00000C050000}"/>
    <cellStyle name="40 % - Akzent4 3 3 4 4" xfId="13729" xr:uid="{00000000-0005-0000-0000-00000C050000}"/>
    <cellStyle name="40 % - Akzent4 3 3 4 4 2" xfId="27180" xr:uid="{00000000-0005-0000-0000-00000C050000}"/>
    <cellStyle name="40 % - Akzent4 3 3 4 4 3" xfId="40664" xr:uid="{00000000-0005-0000-0000-00000C050000}"/>
    <cellStyle name="40 % - Akzent4 3 3 4 4 4" xfId="54155" xr:uid="{00000000-0005-0000-0000-00000C050000}"/>
    <cellStyle name="40 % - Akzent4 3 3 4 5" xfId="17111" xr:uid="{00000000-0005-0000-0000-00000C050000}"/>
    <cellStyle name="40 % - Akzent4 3 3 4 6" xfId="30595" xr:uid="{00000000-0005-0000-0000-00000C050000}"/>
    <cellStyle name="40 % - Akzent4 3 3 4 7" xfId="44086" xr:uid="{00000000-0005-0000-0000-00000C050000}"/>
    <cellStyle name="40 % - Akzent4 3 3 5" xfId="4236" xr:uid="{00000000-0005-0000-0000-00000D050000}"/>
    <cellStyle name="40 % - Akzent4 3 3 5 2" xfId="7593" xr:uid="{00000000-0005-0000-0000-00000D050000}"/>
    <cellStyle name="40 % - Akzent4 3 3 5 2 2" xfId="21044" xr:uid="{00000000-0005-0000-0000-00000D050000}"/>
    <cellStyle name="40 % - Akzent4 3 3 5 2 3" xfId="34528" xr:uid="{00000000-0005-0000-0000-00000D050000}"/>
    <cellStyle name="40 % - Akzent4 3 3 5 2 4" xfId="48019" xr:uid="{00000000-0005-0000-0000-00000D050000}"/>
    <cellStyle name="40 % - Akzent4 3 3 5 3" xfId="10949" xr:uid="{00000000-0005-0000-0000-00000D050000}"/>
    <cellStyle name="40 % - Akzent4 3 3 5 3 2" xfId="24400" xr:uid="{00000000-0005-0000-0000-00000D050000}"/>
    <cellStyle name="40 % - Akzent4 3 3 5 3 3" xfId="37884" xr:uid="{00000000-0005-0000-0000-00000D050000}"/>
    <cellStyle name="40 % - Akzent4 3 3 5 3 4" xfId="51375" xr:uid="{00000000-0005-0000-0000-00000D050000}"/>
    <cellStyle name="40 % - Akzent4 3 3 5 4" xfId="14305" xr:uid="{00000000-0005-0000-0000-00000D050000}"/>
    <cellStyle name="40 % - Akzent4 3 3 5 4 2" xfId="27756" xr:uid="{00000000-0005-0000-0000-00000D050000}"/>
    <cellStyle name="40 % - Akzent4 3 3 5 4 3" xfId="41240" xr:uid="{00000000-0005-0000-0000-00000D050000}"/>
    <cellStyle name="40 % - Akzent4 3 3 5 4 4" xfId="54731" xr:uid="{00000000-0005-0000-0000-00000D050000}"/>
    <cellStyle name="40 % - Akzent4 3 3 5 5" xfId="17687" xr:uid="{00000000-0005-0000-0000-00000D050000}"/>
    <cellStyle name="40 % - Akzent4 3 3 5 6" xfId="31171" xr:uid="{00000000-0005-0000-0000-00000D050000}"/>
    <cellStyle name="40 % - Akzent4 3 3 5 7" xfId="44662" xr:uid="{00000000-0005-0000-0000-00000D050000}"/>
    <cellStyle name="40 % - Akzent4 3 3 6" xfId="4786" xr:uid="{00000000-0005-0000-0000-000008050000}"/>
    <cellStyle name="40 % - Akzent4 3 3 6 2" xfId="18237" xr:uid="{00000000-0005-0000-0000-000008050000}"/>
    <cellStyle name="40 % - Akzent4 3 3 6 3" xfId="31721" xr:uid="{00000000-0005-0000-0000-000008050000}"/>
    <cellStyle name="40 % - Akzent4 3 3 6 4" xfId="45212" xr:uid="{00000000-0005-0000-0000-000008050000}"/>
    <cellStyle name="40 % - Akzent4 3 3 7" xfId="8142" xr:uid="{00000000-0005-0000-0000-000008050000}"/>
    <cellStyle name="40 % - Akzent4 3 3 7 2" xfId="21593" xr:uid="{00000000-0005-0000-0000-000008050000}"/>
    <cellStyle name="40 % - Akzent4 3 3 7 3" xfId="35077" xr:uid="{00000000-0005-0000-0000-000008050000}"/>
    <cellStyle name="40 % - Akzent4 3 3 7 4" xfId="48568" xr:uid="{00000000-0005-0000-0000-000008050000}"/>
    <cellStyle name="40 % - Akzent4 3 3 8" xfId="11498" xr:uid="{00000000-0005-0000-0000-000008050000}"/>
    <cellStyle name="40 % - Akzent4 3 3 8 2" xfId="24949" xr:uid="{00000000-0005-0000-0000-000008050000}"/>
    <cellStyle name="40 % - Akzent4 3 3 8 3" xfId="38433" xr:uid="{00000000-0005-0000-0000-000008050000}"/>
    <cellStyle name="40 % - Akzent4 3 3 8 4" xfId="51924" xr:uid="{00000000-0005-0000-0000-000008050000}"/>
    <cellStyle name="40 % - Akzent4 3 3 9" xfId="14879" xr:uid="{00000000-0005-0000-0000-000008050000}"/>
    <cellStyle name="40 % - Akzent4 3 4" xfId="1722" xr:uid="{00000000-0005-0000-0000-00000E050000}"/>
    <cellStyle name="40 % - Akzent4 3 4 2" xfId="2861" xr:uid="{00000000-0005-0000-0000-00000F050000}"/>
    <cellStyle name="40 % - Akzent4 3 4 2 2" xfId="6222" xr:uid="{00000000-0005-0000-0000-00000F050000}"/>
    <cellStyle name="40 % - Akzent4 3 4 2 2 2" xfId="19673" xr:uid="{00000000-0005-0000-0000-00000F050000}"/>
    <cellStyle name="40 % - Akzent4 3 4 2 2 3" xfId="33157" xr:uid="{00000000-0005-0000-0000-00000F050000}"/>
    <cellStyle name="40 % - Akzent4 3 4 2 2 4" xfId="46648" xr:uid="{00000000-0005-0000-0000-00000F050000}"/>
    <cellStyle name="40 % - Akzent4 3 4 2 3" xfId="9578" xr:uid="{00000000-0005-0000-0000-00000F050000}"/>
    <cellStyle name="40 % - Akzent4 3 4 2 3 2" xfId="23029" xr:uid="{00000000-0005-0000-0000-00000F050000}"/>
    <cellStyle name="40 % - Akzent4 3 4 2 3 3" xfId="36513" xr:uid="{00000000-0005-0000-0000-00000F050000}"/>
    <cellStyle name="40 % - Akzent4 3 4 2 3 4" xfId="50004" xr:uid="{00000000-0005-0000-0000-00000F050000}"/>
    <cellStyle name="40 % - Akzent4 3 4 2 4" xfId="12934" xr:uid="{00000000-0005-0000-0000-00000F050000}"/>
    <cellStyle name="40 % - Akzent4 3 4 2 4 2" xfId="26385" xr:uid="{00000000-0005-0000-0000-00000F050000}"/>
    <cellStyle name="40 % - Akzent4 3 4 2 4 3" xfId="39869" xr:uid="{00000000-0005-0000-0000-00000F050000}"/>
    <cellStyle name="40 % - Akzent4 3 4 2 4 4" xfId="53360" xr:uid="{00000000-0005-0000-0000-00000F050000}"/>
    <cellStyle name="40 % - Akzent4 3 4 2 5" xfId="16316" xr:uid="{00000000-0005-0000-0000-00000F050000}"/>
    <cellStyle name="40 % - Akzent4 3 4 2 6" xfId="29800" xr:uid="{00000000-0005-0000-0000-00000F050000}"/>
    <cellStyle name="40 % - Akzent4 3 4 2 7" xfId="43291" xr:uid="{00000000-0005-0000-0000-00000F050000}"/>
    <cellStyle name="40 % - Akzent4 3 4 3" xfId="5095" xr:uid="{00000000-0005-0000-0000-00000E050000}"/>
    <cellStyle name="40 % - Akzent4 3 4 3 2" xfId="18546" xr:uid="{00000000-0005-0000-0000-00000E050000}"/>
    <cellStyle name="40 % - Akzent4 3 4 3 3" xfId="32030" xr:uid="{00000000-0005-0000-0000-00000E050000}"/>
    <cellStyle name="40 % - Akzent4 3 4 3 4" xfId="45521" xr:uid="{00000000-0005-0000-0000-00000E050000}"/>
    <cellStyle name="40 % - Akzent4 3 4 4" xfId="8451" xr:uid="{00000000-0005-0000-0000-00000E050000}"/>
    <cellStyle name="40 % - Akzent4 3 4 4 2" xfId="21902" xr:uid="{00000000-0005-0000-0000-00000E050000}"/>
    <cellStyle name="40 % - Akzent4 3 4 4 3" xfId="35386" xr:uid="{00000000-0005-0000-0000-00000E050000}"/>
    <cellStyle name="40 % - Akzent4 3 4 4 4" xfId="48877" xr:uid="{00000000-0005-0000-0000-00000E050000}"/>
    <cellStyle name="40 % - Akzent4 3 4 5" xfId="11807" xr:uid="{00000000-0005-0000-0000-00000E050000}"/>
    <cellStyle name="40 % - Akzent4 3 4 5 2" xfId="25258" xr:uid="{00000000-0005-0000-0000-00000E050000}"/>
    <cellStyle name="40 % - Akzent4 3 4 5 3" xfId="38742" xr:uid="{00000000-0005-0000-0000-00000E050000}"/>
    <cellStyle name="40 % - Akzent4 3 4 5 4" xfId="52233" xr:uid="{00000000-0005-0000-0000-00000E050000}"/>
    <cellStyle name="40 % - Akzent4 3 4 6" xfId="15189" xr:uid="{00000000-0005-0000-0000-00000E050000}"/>
    <cellStyle name="40 % - Akzent4 3 4 7" xfId="28673" xr:uid="{00000000-0005-0000-0000-00000E050000}"/>
    <cellStyle name="40 % - Akzent4 3 4 8" xfId="42164" xr:uid="{00000000-0005-0000-0000-00000E050000}"/>
    <cellStyle name="40 % - Akzent4 3 5" xfId="2299" xr:uid="{00000000-0005-0000-0000-000010050000}"/>
    <cellStyle name="40 % - Akzent4 3 5 2" xfId="5661" xr:uid="{00000000-0005-0000-0000-000010050000}"/>
    <cellStyle name="40 % - Akzent4 3 5 2 2" xfId="19112" xr:uid="{00000000-0005-0000-0000-000010050000}"/>
    <cellStyle name="40 % - Akzent4 3 5 2 3" xfId="32596" xr:uid="{00000000-0005-0000-0000-000010050000}"/>
    <cellStyle name="40 % - Akzent4 3 5 2 4" xfId="46087" xr:uid="{00000000-0005-0000-0000-000010050000}"/>
    <cellStyle name="40 % - Akzent4 3 5 3" xfId="9017" xr:uid="{00000000-0005-0000-0000-000010050000}"/>
    <cellStyle name="40 % - Akzent4 3 5 3 2" xfId="22468" xr:uid="{00000000-0005-0000-0000-000010050000}"/>
    <cellStyle name="40 % - Akzent4 3 5 3 3" xfId="35952" xr:uid="{00000000-0005-0000-0000-000010050000}"/>
    <cellStyle name="40 % - Akzent4 3 5 3 4" xfId="49443" xr:uid="{00000000-0005-0000-0000-000010050000}"/>
    <cellStyle name="40 % - Akzent4 3 5 4" xfId="12373" xr:uid="{00000000-0005-0000-0000-000010050000}"/>
    <cellStyle name="40 % - Akzent4 3 5 4 2" xfId="25824" xr:uid="{00000000-0005-0000-0000-000010050000}"/>
    <cellStyle name="40 % - Akzent4 3 5 4 3" xfId="39308" xr:uid="{00000000-0005-0000-0000-000010050000}"/>
    <cellStyle name="40 % - Akzent4 3 5 4 4" xfId="52799" xr:uid="{00000000-0005-0000-0000-000010050000}"/>
    <cellStyle name="40 % - Akzent4 3 5 5" xfId="15755" xr:uid="{00000000-0005-0000-0000-000010050000}"/>
    <cellStyle name="40 % - Akzent4 3 5 6" xfId="29239" xr:uid="{00000000-0005-0000-0000-000010050000}"/>
    <cellStyle name="40 % - Akzent4 3 5 7" xfId="42730" xr:uid="{00000000-0005-0000-0000-000010050000}"/>
    <cellStyle name="40 % - Akzent4 3 6" xfId="3405" xr:uid="{00000000-0005-0000-0000-000011050000}"/>
    <cellStyle name="40 % - Akzent4 3 6 2" xfId="6766" xr:uid="{00000000-0005-0000-0000-000011050000}"/>
    <cellStyle name="40 % - Akzent4 3 6 2 2" xfId="20217" xr:uid="{00000000-0005-0000-0000-000011050000}"/>
    <cellStyle name="40 % - Akzent4 3 6 2 3" xfId="33701" xr:uid="{00000000-0005-0000-0000-000011050000}"/>
    <cellStyle name="40 % - Akzent4 3 6 2 4" xfId="47192" xr:uid="{00000000-0005-0000-0000-000011050000}"/>
    <cellStyle name="40 % - Akzent4 3 6 3" xfId="10122" xr:uid="{00000000-0005-0000-0000-000011050000}"/>
    <cellStyle name="40 % - Akzent4 3 6 3 2" xfId="23573" xr:uid="{00000000-0005-0000-0000-000011050000}"/>
    <cellStyle name="40 % - Akzent4 3 6 3 3" xfId="37057" xr:uid="{00000000-0005-0000-0000-000011050000}"/>
    <cellStyle name="40 % - Akzent4 3 6 3 4" xfId="50548" xr:uid="{00000000-0005-0000-0000-000011050000}"/>
    <cellStyle name="40 % - Akzent4 3 6 4" xfId="13478" xr:uid="{00000000-0005-0000-0000-000011050000}"/>
    <cellStyle name="40 % - Akzent4 3 6 4 2" xfId="26929" xr:uid="{00000000-0005-0000-0000-000011050000}"/>
    <cellStyle name="40 % - Akzent4 3 6 4 3" xfId="40413" xr:uid="{00000000-0005-0000-0000-000011050000}"/>
    <cellStyle name="40 % - Akzent4 3 6 4 4" xfId="53904" xr:uid="{00000000-0005-0000-0000-000011050000}"/>
    <cellStyle name="40 % - Akzent4 3 6 5" xfId="16860" xr:uid="{00000000-0005-0000-0000-000011050000}"/>
    <cellStyle name="40 % - Akzent4 3 6 6" xfId="30344" xr:uid="{00000000-0005-0000-0000-000011050000}"/>
    <cellStyle name="40 % - Akzent4 3 6 7" xfId="43835" xr:uid="{00000000-0005-0000-0000-000011050000}"/>
    <cellStyle name="40 % - Akzent4 3 7" xfId="3985" xr:uid="{00000000-0005-0000-0000-000012050000}"/>
    <cellStyle name="40 % - Akzent4 3 7 2" xfId="7342" xr:uid="{00000000-0005-0000-0000-000012050000}"/>
    <cellStyle name="40 % - Akzent4 3 7 2 2" xfId="20793" xr:uid="{00000000-0005-0000-0000-000012050000}"/>
    <cellStyle name="40 % - Akzent4 3 7 2 3" xfId="34277" xr:uid="{00000000-0005-0000-0000-000012050000}"/>
    <cellStyle name="40 % - Akzent4 3 7 2 4" xfId="47768" xr:uid="{00000000-0005-0000-0000-000012050000}"/>
    <cellStyle name="40 % - Akzent4 3 7 3" xfId="10698" xr:uid="{00000000-0005-0000-0000-000012050000}"/>
    <cellStyle name="40 % - Akzent4 3 7 3 2" xfId="24149" xr:uid="{00000000-0005-0000-0000-000012050000}"/>
    <cellStyle name="40 % - Akzent4 3 7 3 3" xfId="37633" xr:uid="{00000000-0005-0000-0000-000012050000}"/>
    <cellStyle name="40 % - Akzent4 3 7 3 4" xfId="51124" xr:uid="{00000000-0005-0000-0000-000012050000}"/>
    <cellStyle name="40 % - Akzent4 3 7 4" xfId="14054" xr:uid="{00000000-0005-0000-0000-000012050000}"/>
    <cellStyle name="40 % - Akzent4 3 7 4 2" xfId="27505" xr:uid="{00000000-0005-0000-0000-000012050000}"/>
    <cellStyle name="40 % - Akzent4 3 7 4 3" xfId="40989" xr:uid="{00000000-0005-0000-0000-000012050000}"/>
    <cellStyle name="40 % - Akzent4 3 7 4 4" xfId="54480" xr:uid="{00000000-0005-0000-0000-000012050000}"/>
    <cellStyle name="40 % - Akzent4 3 7 5" xfId="17436" xr:uid="{00000000-0005-0000-0000-000012050000}"/>
    <cellStyle name="40 % - Akzent4 3 7 6" xfId="30920" xr:uid="{00000000-0005-0000-0000-000012050000}"/>
    <cellStyle name="40 % - Akzent4 3 7 7" xfId="44411" xr:uid="{00000000-0005-0000-0000-000012050000}"/>
    <cellStyle name="40 % - Akzent4 3 8" xfId="4535" xr:uid="{00000000-0005-0000-0000-0000FB040000}"/>
    <cellStyle name="40 % - Akzent4 3 8 2" xfId="17986" xr:uid="{00000000-0005-0000-0000-0000FB040000}"/>
    <cellStyle name="40 % - Akzent4 3 8 3" xfId="31470" xr:uid="{00000000-0005-0000-0000-0000FB040000}"/>
    <cellStyle name="40 % - Akzent4 3 8 4" xfId="44961" xr:uid="{00000000-0005-0000-0000-0000FB040000}"/>
    <cellStyle name="40 % - Akzent4 3 9" xfId="7891" xr:uid="{00000000-0005-0000-0000-0000FB040000}"/>
    <cellStyle name="40 % - Akzent4 3 9 2" xfId="21342" xr:uid="{00000000-0005-0000-0000-0000FB040000}"/>
    <cellStyle name="40 % - Akzent4 3 9 3" xfId="34826" xr:uid="{00000000-0005-0000-0000-0000FB040000}"/>
    <cellStyle name="40 % - Akzent4 3 9 4" xfId="48317" xr:uid="{00000000-0005-0000-0000-0000FB040000}"/>
    <cellStyle name="40 % - Akzent4 4" xfId="1182" xr:uid="{00000000-0005-0000-0000-000013050000}"/>
    <cellStyle name="40 % - Akzent4 4 10" xfId="11266" xr:uid="{00000000-0005-0000-0000-000013050000}"/>
    <cellStyle name="40 % - Akzent4 4 10 2" xfId="24717" xr:uid="{00000000-0005-0000-0000-000013050000}"/>
    <cellStyle name="40 % - Akzent4 4 10 3" xfId="38201" xr:uid="{00000000-0005-0000-0000-000013050000}"/>
    <cellStyle name="40 % - Akzent4 4 10 4" xfId="51692" xr:uid="{00000000-0005-0000-0000-000013050000}"/>
    <cellStyle name="40 % - Akzent4 4 11" xfId="14647" xr:uid="{00000000-0005-0000-0000-000013050000}"/>
    <cellStyle name="40 % - Akzent4 4 12" xfId="28130" xr:uid="{00000000-0005-0000-0000-000013050000}"/>
    <cellStyle name="40 % - Akzent4 4 13" xfId="41621" xr:uid="{00000000-0005-0000-0000-000013050000}"/>
    <cellStyle name="40 % - Akzent4 4 2" xfId="1276" xr:uid="{00000000-0005-0000-0000-000014050000}"/>
    <cellStyle name="40 % - Akzent4 4 2 10" xfId="14749" xr:uid="{00000000-0005-0000-0000-000014050000}"/>
    <cellStyle name="40 % - Akzent4 4 2 11" xfId="28232" xr:uid="{00000000-0005-0000-0000-000014050000}"/>
    <cellStyle name="40 % - Akzent4 4 2 12" xfId="41723" xr:uid="{00000000-0005-0000-0000-000014050000}"/>
    <cellStyle name="40 % - Akzent4 4 2 2" xfId="1514" xr:uid="{00000000-0005-0000-0000-000015050000}"/>
    <cellStyle name="40 % - Akzent4 4 2 2 10" xfId="28482" xr:uid="{00000000-0005-0000-0000-000015050000}"/>
    <cellStyle name="40 % - Akzent4 4 2 2 11" xfId="41973" xr:uid="{00000000-0005-0000-0000-000015050000}"/>
    <cellStyle name="40 % - Akzent4 4 2 2 2" xfId="2090" xr:uid="{00000000-0005-0000-0000-000016050000}"/>
    <cellStyle name="40 % - Akzent4 4 2 2 2 2" xfId="3231" xr:uid="{00000000-0005-0000-0000-000017050000}"/>
    <cellStyle name="40 % - Akzent4 4 2 2 2 2 2" xfId="6592" xr:uid="{00000000-0005-0000-0000-000017050000}"/>
    <cellStyle name="40 % - Akzent4 4 2 2 2 2 2 2" xfId="20043" xr:uid="{00000000-0005-0000-0000-000017050000}"/>
    <cellStyle name="40 % - Akzent4 4 2 2 2 2 2 3" xfId="33527" xr:uid="{00000000-0005-0000-0000-000017050000}"/>
    <cellStyle name="40 % - Akzent4 4 2 2 2 2 2 4" xfId="47018" xr:uid="{00000000-0005-0000-0000-000017050000}"/>
    <cellStyle name="40 % - Akzent4 4 2 2 2 2 3" xfId="9948" xr:uid="{00000000-0005-0000-0000-000017050000}"/>
    <cellStyle name="40 % - Akzent4 4 2 2 2 2 3 2" xfId="23399" xr:uid="{00000000-0005-0000-0000-000017050000}"/>
    <cellStyle name="40 % - Akzent4 4 2 2 2 2 3 3" xfId="36883" xr:uid="{00000000-0005-0000-0000-000017050000}"/>
    <cellStyle name="40 % - Akzent4 4 2 2 2 2 3 4" xfId="50374" xr:uid="{00000000-0005-0000-0000-000017050000}"/>
    <cellStyle name="40 % - Akzent4 4 2 2 2 2 4" xfId="13304" xr:uid="{00000000-0005-0000-0000-000017050000}"/>
    <cellStyle name="40 % - Akzent4 4 2 2 2 2 4 2" xfId="26755" xr:uid="{00000000-0005-0000-0000-000017050000}"/>
    <cellStyle name="40 % - Akzent4 4 2 2 2 2 4 3" xfId="40239" xr:uid="{00000000-0005-0000-0000-000017050000}"/>
    <cellStyle name="40 % - Akzent4 4 2 2 2 2 4 4" xfId="53730" xr:uid="{00000000-0005-0000-0000-000017050000}"/>
    <cellStyle name="40 % - Akzent4 4 2 2 2 2 5" xfId="16686" xr:uid="{00000000-0005-0000-0000-000017050000}"/>
    <cellStyle name="40 % - Akzent4 4 2 2 2 2 6" xfId="30170" xr:uid="{00000000-0005-0000-0000-000017050000}"/>
    <cellStyle name="40 % - Akzent4 4 2 2 2 2 7" xfId="43661" xr:uid="{00000000-0005-0000-0000-000017050000}"/>
    <cellStyle name="40 % - Akzent4 4 2 2 2 3" xfId="5465" xr:uid="{00000000-0005-0000-0000-000016050000}"/>
    <cellStyle name="40 % - Akzent4 4 2 2 2 3 2" xfId="18916" xr:uid="{00000000-0005-0000-0000-000016050000}"/>
    <cellStyle name="40 % - Akzent4 4 2 2 2 3 3" xfId="32400" xr:uid="{00000000-0005-0000-0000-000016050000}"/>
    <cellStyle name="40 % - Akzent4 4 2 2 2 3 4" xfId="45891" xr:uid="{00000000-0005-0000-0000-000016050000}"/>
    <cellStyle name="40 % - Akzent4 4 2 2 2 4" xfId="8821" xr:uid="{00000000-0005-0000-0000-000016050000}"/>
    <cellStyle name="40 % - Akzent4 4 2 2 2 4 2" xfId="22272" xr:uid="{00000000-0005-0000-0000-000016050000}"/>
    <cellStyle name="40 % - Akzent4 4 2 2 2 4 3" xfId="35756" xr:uid="{00000000-0005-0000-0000-000016050000}"/>
    <cellStyle name="40 % - Akzent4 4 2 2 2 4 4" xfId="49247" xr:uid="{00000000-0005-0000-0000-000016050000}"/>
    <cellStyle name="40 % - Akzent4 4 2 2 2 5" xfId="12177" xr:uid="{00000000-0005-0000-0000-000016050000}"/>
    <cellStyle name="40 % - Akzent4 4 2 2 2 5 2" xfId="25628" xr:uid="{00000000-0005-0000-0000-000016050000}"/>
    <cellStyle name="40 % - Akzent4 4 2 2 2 5 3" xfId="39112" xr:uid="{00000000-0005-0000-0000-000016050000}"/>
    <cellStyle name="40 % - Akzent4 4 2 2 2 5 4" xfId="52603" xr:uid="{00000000-0005-0000-0000-000016050000}"/>
    <cellStyle name="40 % - Akzent4 4 2 2 2 6" xfId="15559" xr:uid="{00000000-0005-0000-0000-000016050000}"/>
    <cellStyle name="40 % - Akzent4 4 2 2 2 7" xfId="29043" xr:uid="{00000000-0005-0000-0000-000016050000}"/>
    <cellStyle name="40 % - Akzent4 4 2 2 2 8" xfId="42534" xr:uid="{00000000-0005-0000-0000-000016050000}"/>
    <cellStyle name="40 % - Akzent4 4 2 2 3" xfId="2671" xr:uid="{00000000-0005-0000-0000-000018050000}"/>
    <cellStyle name="40 % - Akzent4 4 2 2 3 2" xfId="6032" xr:uid="{00000000-0005-0000-0000-000018050000}"/>
    <cellStyle name="40 % - Akzent4 4 2 2 3 2 2" xfId="19483" xr:uid="{00000000-0005-0000-0000-000018050000}"/>
    <cellStyle name="40 % - Akzent4 4 2 2 3 2 3" xfId="32967" xr:uid="{00000000-0005-0000-0000-000018050000}"/>
    <cellStyle name="40 % - Akzent4 4 2 2 3 2 4" xfId="46458" xr:uid="{00000000-0005-0000-0000-000018050000}"/>
    <cellStyle name="40 % - Akzent4 4 2 2 3 3" xfId="9388" xr:uid="{00000000-0005-0000-0000-000018050000}"/>
    <cellStyle name="40 % - Akzent4 4 2 2 3 3 2" xfId="22839" xr:uid="{00000000-0005-0000-0000-000018050000}"/>
    <cellStyle name="40 % - Akzent4 4 2 2 3 3 3" xfId="36323" xr:uid="{00000000-0005-0000-0000-000018050000}"/>
    <cellStyle name="40 % - Akzent4 4 2 2 3 3 4" xfId="49814" xr:uid="{00000000-0005-0000-0000-000018050000}"/>
    <cellStyle name="40 % - Akzent4 4 2 2 3 4" xfId="12744" xr:uid="{00000000-0005-0000-0000-000018050000}"/>
    <cellStyle name="40 % - Akzent4 4 2 2 3 4 2" xfId="26195" xr:uid="{00000000-0005-0000-0000-000018050000}"/>
    <cellStyle name="40 % - Akzent4 4 2 2 3 4 3" xfId="39679" xr:uid="{00000000-0005-0000-0000-000018050000}"/>
    <cellStyle name="40 % - Akzent4 4 2 2 3 4 4" xfId="53170" xr:uid="{00000000-0005-0000-0000-000018050000}"/>
    <cellStyle name="40 % - Akzent4 4 2 2 3 5" xfId="16126" xr:uid="{00000000-0005-0000-0000-000018050000}"/>
    <cellStyle name="40 % - Akzent4 4 2 2 3 6" xfId="29610" xr:uid="{00000000-0005-0000-0000-000018050000}"/>
    <cellStyle name="40 % - Akzent4 4 2 2 3 7" xfId="43101" xr:uid="{00000000-0005-0000-0000-000018050000}"/>
    <cellStyle name="40 % - Akzent4 4 2 2 4" xfId="3776" xr:uid="{00000000-0005-0000-0000-000019050000}"/>
    <cellStyle name="40 % - Akzent4 4 2 2 4 2" xfId="7137" xr:uid="{00000000-0005-0000-0000-000019050000}"/>
    <cellStyle name="40 % - Akzent4 4 2 2 4 2 2" xfId="20588" xr:uid="{00000000-0005-0000-0000-000019050000}"/>
    <cellStyle name="40 % - Akzent4 4 2 2 4 2 3" xfId="34072" xr:uid="{00000000-0005-0000-0000-000019050000}"/>
    <cellStyle name="40 % - Akzent4 4 2 2 4 2 4" xfId="47563" xr:uid="{00000000-0005-0000-0000-000019050000}"/>
    <cellStyle name="40 % - Akzent4 4 2 2 4 3" xfId="10493" xr:uid="{00000000-0005-0000-0000-000019050000}"/>
    <cellStyle name="40 % - Akzent4 4 2 2 4 3 2" xfId="23944" xr:uid="{00000000-0005-0000-0000-000019050000}"/>
    <cellStyle name="40 % - Akzent4 4 2 2 4 3 3" xfId="37428" xr:uid="{00000000-0005-0000-0000-000019050000}"/>
    <cellStyle name="40 % - Akzent4 4 2 2 4 3 4" xfId="50919" xr:uid="{00000000-0005-0000-0000-000019050000}"/>
    <cellStyle name="40 % - Akzent4 4 2 2 4 4" xfId="13849" xr:uid="{00000000-0005-0000-0000-000019050000}"/>
    <cellStyle name="40 % - Akzent4 4 2 2 4 4 2" xfId="27300" xr:uid="{00000000-0005-0000-0000-000019050000}"/>
    <cellStyle name="40 % - Akzent4 4 2 2 4 4 3" xfId="40784" xr:uid="{00000000-0005-0000-0000-000019050000}"/>
    <cellStyle name="40 % - Akzent4 4 2 2 4 4 4" xfId="54275" xr:uid="{00000000-0005-0000-0000-000019050000}"/>
    <cellStyle name="40 % - Akzent4 4 2 2 4 5" xfId="17231" xr:uid="{00000000-0005-0000-0000-000019050000}"/>
    <cellStyle name="40 % - Akzent4 4 2 2 4 6" xfId="30715" xr:uid="{00000000-0005-0000-0000-000019050000}"/>
    <cellStyle name="40 % - Akzent4 4 2 2 4 7" xfId="44206" xr:uid="{00000000-0005-0000-0000-000019050000}"/>
    <cellStyle name="40 % - Akzent4 4 2 2 5" xfId="4356" xr:uid="{00000000-0005-0000-0000-00001A050000}"/>
    <cellStyle name="40 % - Akzent4 4 2 2 5 2" xfId="7713" xr:uid="{00000000-0005-0000-0000-00001A050000}"/>
    <cellStyle name="40 % - Akzent4 4 2 2 5 2 2" xfId="21164" xr:uid="{00000000-0005-0000-0000-00001A050000}"/>
    <cellStyle name="40 % - Akzent4 4 2 2 5 2 3" xfId="34648" xr:uid="{00000000-0005-0000-0000-00001A050000}"/>
    <cellStyle name="40 % - Akzent4 4 2 2 5 2 4" xfId="48139" xr:uid="{00000000-0005-0000-0000-00001A050000}"/>
    <cellStyle name="40 % - Akzent4 4 2 2 5 3" xfId="11069" xr:uid="{00000000-0005-0000-0000-00001A050000}"/>
    <cellStyle name="40 % - Akzent4 4 2 2 5 3 2" xfId="24520" xr:uid="{00000000-0005-0000-0000-00001A050000}"/>
    <cellStyle name="40 % - Akzent4 4 2 2 5 3 3" xfId="38004" xr:uid="{00000000-0005-0000-0000-00001A050000}"/>
    <cellStyle name="40 % - Akzent4 4 2 2 5 3 4" xfId="51495" xr:uid="{00000000-0005-0000-0000-00001A050000}"/>
    <cellStyle name="40 % - Akzent4 4 2 2 5 4" xfId="14425" xr:uid="{00000000-0005-0000-0000-00001A050000}"/>
    <cellStyle name="40 % - Akzent4 4 2 2 5 4 2" xfId="27876" xr:uid="{00000000-0005-0000-0000-00001A050000}"/>
    <cellStyle name="40 % - Akzent4 4 2 2 5 4 3" xfId="41360" xr:uid="{00000000-0005-0000-0000-00001A050000}"/>
    <cellStyle name="40 % - Akzent4 4 2 2 5 4 4" xfId="54851" xr:uid="{00000000-0005-0000-0000-00001A050000}"/>
    <cellStyle name="40 % - Akzent4 4 2 2 5 5" xfId="17807" xr:uid="{00000000-0005-0000-0000-00001A050000}"/>
    <cellStyle name="40 % - Akzent4 4 2 2 5 6" xfId="31291" xr:uid="{00000000-0005-0000-0000-00001A050000}"/>
    <cellStyle name="40 % - Akzent4 4 2 2 5 7" xfId="44782" xr:uid="{00000000-0005-0000-0000-00001A050000}"/>
    <cellStyle name="40 % - Akzent4 4 2 2 6" xfId="4906" xr:uid="{00000000-0005-0000-0000-000015050000}"/>
    <cellStyle name="40 % - Akzent4 4 2 2 6 2" xfId="18357" xr:uid="{00000000-0005-0000-0000-000015050000}"/>
    <cellStyle name="40 % - Akzent4 4 2 2 6 3" xfId="31841" xr:uid="{00000000-0005-0000-0000-000015050000}"/>
    <cellStyle name="40 % - Akzent4 4 2 2 6 4" xfId="45332" xr:uid="{00000000-0005-0000-0000-000015050000}"/>
    <cellStyle name="40 % - Akzent4 4 2 2 7" xfId="8262" xr:uid="{00000000-0005-0000-0000-000015050000}"/>
    <cellStyle name="40 % - Akzent4 4 2 2 7 2" xfId="21713" xr:uid="{00000000-0005-0000-0000-000015050000}"/>
    <cellStyle name="40 % - Akzent4 4 2 2 7 3" xfId="35197" xr:uid="{00000000-0005-0000-0000-000015050000}"/>
    <cellStyle name="40 % - Akzent4 4 2 2 7 4" xfId="48688" xr:uid="{00000000-0005-0000-0000-000015050000}"/>
    <cellStyle name="40 % - Akzent4 4 2 2 8" xfId="11618" xr:uid="{00000000-0005-0000-0000-000015050000}"/>
    <cellStyle name="40 % - Akzent4 4 2 2 8 2" xfId="25069" xr:uid="{00000000-0005-0000-0000-000015050000}"/>
    <cellStyle name="40 % - Akzent4 4 2 2 8 3" xfId="38553" xr:uid="{00000000-0005-0000-0000-000015050000}"/>
    <cellStyle name="40 % - Akzent4 4 2 2 8 4" xfId="52044" xr:uid="{00000000-0005-0000-0000-000015050000}"/>
    <cellStyle name="40 % - Akzent4 4 2 2 9" xfId="14999" xr:uid="{00000000-0005-0000-0000-000015050000}"/>
    <cellStyle name="40 % - Akzent4 4 2 3" xfId="1841" xr:uid="{00000000-0005-0000-0000-00001B050000}"/>
    <cellStyle name="40 % - Akzent4 4 2 3 2" xfId="2981" xr:uid="{00000000-0005-0000-0000-00001C050000}"/>
    <cellStyle name="40 % - Akzent4 4 2 3 2 2" xfId="6342" xr:uid="{00000000-0005-0000-0000-00001C050000}"/>
    <cellStyle name="40 % - Akzent4 4 2 3 2 2 2" xfId="19793" xr:uid="{00000000-0005-0000-0000-00001C050000}"/>
    <cellStyle name="40 % - Akzent4 4 2 3 2 2 3" xfId="33277" xr:uid="{00000000-0005-0000-0000-00001C050000}"/>
    <cellStyle name="40 % - Akzent4 4 2 3 2 2 4" xfId="46768" xr:uid="{00000000-0005-0000-0000-00001C050000}"/>
    <cellStyle name="40 % - Akzent4 4 2 3 2 3" xfId="9698" xr:uid="{00000000-0005-0000-0000-00001C050000}"/>
    <cellStyle name="40 % - Akzent4 4 2 3 2 3 2" xfId="23149" xr:uid="{00000000-0005-0000-0000-00001C050000}"/>
    <cellStyle name="40 % - Akzent4 4 2 3 2 3 3" xfId="36633" xr:uid="{00000000-0005-0000-0000-00001C050000}"/>
    <cellStyle name="40 % - Akzent4 4 2 3 2 3 4" xfId="50124" xr:uid="{00000000-0005-0000-0000-00001C050000}"/>
    <cellStyle name="40 % - Akzent4 4 2 3 2 4" xfId="13054" xr:uid="{00000000-0005-0000-0000-00001C050000}"/>
    <cellStyle name="40 % - Akzent4 4 2 3 2 4 2" xfId="26505" xr:uid="{00000000-0005-0000-0000-00001C050000}"/>
    <cellStyle name="40 % - Akzent4 4 2 3 2 4 3" xfId="39989" xr:uid="{00000000-0005-0000-0000-00001C050000}"/>
    <cellStyle name="40 % - Akzent4 4 2 3 2 4 4" xfId="53480" xr:uid="{00000000-0005-0000-0000-00001C050000}"/>
    <cellStyle name="40 % - Akzent4 4 2 3 2 5" xfId="16436" xr:uid="{00000000-0005-0000-0000-00001C050000}"/>
    <cellStyle name="40 % - Akzent4 4 2 3 2 6" xfId="29920" xr:uid="{00000000-0005-0000-0000-00001C050000}"/>
    <cellStyle name="40 % - Akzent4 4 2 3 2 7" xfId="43411" xr:uid="{00000000-0005-0000-0000-00001C050000}"/>
    <cellStyle name="40 % - Akzent4 4 2 3 3" xfId="5215" xr:uid="{00000000-0005-0000-0000-00001B050000}"/>
    <cellStyle name="40 % - Akzent4 4 2 3 3 2" xfId="18666" xr:uid="{00000000-0005-0000-0000-00001B050000}"/>
    <cellStyle name="40 % - Akzent4 4 2 3 3 3" xfId="32150" xr:uid="{00000000-0005-0000-0000-00001B050000}"/>
    <cellStyle name="40 % - Akzent4 4 2 3 3 4" xfId="45641" xr:uid="{00000000-0005-0000-0000-00001B050000}"/>
    <cellStyle name="40 % - Akzent4 4 2 3 4" xfId="8571" xr:uid="{00000000-0005-0000-0000-00001B050000}"/>
    <cellStyle name="40 % - Akzent4 4 2 3 4 2" xfId="22022" xr:uid="{00000000-0005-0000-0000-00001B050000}"/>
    <cellStyle name="40 % - Akzent4 4 2 3 4 3" xfId="35506" xr:uid="{00000000-0005-0000-0000-00001B050000}"/>
    <cellStyle name="40 % - Akzent4 4 2 3 4 4" xfId="48997" xr:uid="{00000000-0005-0000-0000-00001B050000}"/>
    <cellStyle name="40 % - Akzent4 4 2 3 5" xfId="11927" xr:uid="{00000000-0005-0000-0000-00001B050000}"/>
    <cellStyle name="40 % - Akzent4 4 2 3 5 2" xfId="25378" xr:uid="{00000000-0005-0000-0000-00001B050000}"/>
    <cellStyle name="40 % - Akzent4 4 2 3 5 3" xfId="38862" xr:uid="{00000000-0005-0000-0000-00001B050000}"/>
    <cellStyle name="40 % - Akzent4 4 2 3 5 4" xfId="52353" xr:uid="{00000000-0005-0000-0000-00001B050000}"/>
    <cellStyle name="40 % - Akzent4 4 2 3 6" xfId="15309" xr:uid="{00000000-0005-0000-0000-00001B050000}"/>
    <cellStyle name="40 % - Akzent4 4 2 3 7" xfId="28793" xr:uid="{00000000-0005-0000-0000-00001B050000}"/>
    <cellStyle name="40 % - Akzent4 4 2 3 8" xfId="42284" xr:uid="{00000000-0005-0000-0000-00001B050000}"/>
    <cellStyle name="40 % - Akzent4 4 2 4" xfId="2420" xr:uid="{00000000-0005-0000-0000-00001D050000}"/>
    <cellStyle name="40 % - Akzent4 4 2 4 2" xfId="5782" xr:uid="{00000000-0005-0000-0000-00001D050000}"/>
    <cellStyle name="40 % - Akzent4 4 2 4 2 2" xfId="19233" xr:uid="{00000000-0005-0000-0000-00001D050000}"/>
    <cellStyle name="40 % - Akzent4 4 2 4 2 3" xfId="32717" xr:uid="{00000000-0005-0000-0000-00001D050000}"/>
    <cellStyle name="40 % - Akzent4 4 2 4 2 4" xfId="46208" xr:uid="{00000000-0005-0000-0000-00001D050000}"/>
    <cellStyle name="40 % - Akzent4 4 2 4 3" xfId="9138" xr:uid="{00000000-0005-0000-0000-00001D050000}"/>
    <cellStyle name="40 % - Akzent4 4 2 4 3 2" xfId="22589" xr:uid="{00000000-0005-0000-0000-00001D050000}"/>
    <cellStyle name="40 % - Akzent4 4 2 4 3 3" xfId="36073" xr:uid="{00000000-0005-0000-0000-00001D050000}"/>
    <cellStyle name="40 % - Akzent4 4 2 4 3 4" xfId="49564" xr:uid="{00000000-0005-0000-0000-00001D050000}"/>
    <cellStyle name="40 % - Akzent4 4 2 4 4" xfId="12494" xr:uid="{00000000-0005-0000-0000-00001D050000}"/>
    <cellStyle name="40 % - Akzent4 4 2 4 4 2" xfId="25945" xr:uid="{00000000-0005-0000-0000-00001D050000}"/>
    <cellStyle name="40 % - Akzent4 4 2 4 4 3" xfId="39429" xr:uid="{00000000-0005-0000-0000-00001D050000}"/>
    <cellStyle name="40 % - Akzent4 4 2 4 4 4" xfId="52920" xr:uid="{00000000-0005-0000-0000-00001D050000}"/>
    <cellStyle name="40 % - Akzent4 4 2 4 5" xfId="15876" xr:uid="{00000000-0005-0000-0000-00001D050000}"/>
    <cellStyle name="40 % - Akzent4 4 2 4 6" xfId="29360" xr:uid="{00000000-0005-0000-0000-00001D050000}"/>
    <cellStyle name="40 % - Akzent4 4 2 4 7" xfId="42851" xr:uid="{00000000-0005-0000-0000-00001D050000}"/>
    <cellStyle name="40 % - Akzent4 4 2 5" xfId="3526" xr:uid="{00000000-0005-0000-0000-00001E050000}"/>
    <cellStyle name="40 % - Akzent4 4 2 5 2" xfId="6887" xr:uid="{00000000-0005-0000-0000-00001E050000}"/>
    <cellStyle name="40 % - Akzent4 4 2 5 2 2" xfId="20338" xr:uid="{00000000-0005-0000-0000-00001E050000}"/>
    <cellStyle name="40 % - Akzent4 4 2 5 2 3" xfId="33822" xr:uid="{00000000-0005-0000-0000-00001E050000}"/>
    <cellStyle name="40 % - Akzent4 4 2 5 2 4" xfId="47313" xr:uid="{00000000-0005-0000-0000-00001E050000}"/>
    <cellStyle name="40 % - Akzent4 4 2 5 3" xfId="10243" xr:uid="{00000000-0005-0000-0000-00001E050000}"/>
    <cellStyle name="40 % - Akzent4 4 2 5 3 2" xfId="23694" xr:uid="{00000000-0005-0000-0000-00001E050000}"/>
    <cellStyle name="40 % - Akzent4 4 2 5 3 3" xfId="37178" xr:uid="{00000000-0005-0000-0000-00001E050000}"/>
    <cellStyle name="40 % - Akzent4 4 2 5 3 4" xfId="50669" xr:uid="{00000000-0005-0000-0000-00001E050000}"/>
    <cellStyle name="40 % - Akzent4 4 2 5 4" xfId="13599" xr:uid="{00000000-0005-0000-0000-00001E050000}"/>
    <cellStyle name="40 % - Akzent4 4 2 5 4 2" xfId="27050" xr:uid="{00000000-0005-0000-0000-00001E050000}"/>
    <cellStyle name="40 % - Akzent4 4 2 5 4 3" xfId="40534" xr:uid="{00000000-0005-0000-0000-00001E050000}"/>
    <cellStyle name="40 % - Akzent4 4 2 5 4 4" xfId="54025" xr:uid="{00000000-0005-0000-0000-00001E050000}"/>
    <cellStyle name="40 % - Akzent4 4 2 5 5" xfId="16981" xr:uid="{00000000-0005-0000-0000-00001E050000}"/>
    <cellStyle name="40 % - Akzent4 4 2 5 6" xfId="30465" xr:uid="{00000000-0005-0000-0000-00001E050000}"/>
    <cellStyle name="40 % - Akzent4 4 2 5 7" xfId="43956" xr:uid="{00000000-0005-0000-0000-00001E050000}"/>
    <cellStyle name="40 % - Akzent4 4 2 6" xfId="4106" xr:uid="{00000000-0005-0000-0000-00001F050000}"/>
    <cellStyle name="40 % - Akzent4 4 2 6 2" xfId="7463" xr:uid="{00000000-0005-0000-0000-00001F050000}"/>
    <cellStyle name="40 % - Akzent4 4 2 6 2 2" xfId="20914" xr:uid="{00000000-0005-0000-0000-00001F050000}"/>
    <cellStyle name="40 % - Akzent4 4 2 6 2 3" xfId="34398" xr:uid="{00000000-0005-0000-0000-00001F050000}"/>
    <cellStyle name="40 % - Akzent4 4 2 6 2 4" xfId="47889" xr:uid="{00000000-0005-0000-0000-00001F050000}"/>
    <cellStyle name="40 % - Akzent4 4 2 6 3" xfId="10819" xr:uid="{00000000-0005-0000-0000-00001F050000}"/>
    <cellStyle name="40 % - Akzent4 4 2 6 3 2" xfId="24270" xr:uid="{00000000-0005-0000-0000-00001F050000}"/>
    <cellStyle name="40 % - Akzent4 4 2 6 3 3" xfId="37754" xr:uid="{00000000-0005-0000-0000-00001F050000}"/>
    <cellStyle name="40 % - Akzent4 4 2 6 3 4" xfId="51245" xr:uid="{00000000-0005-0000-0000-00001F050000}"/>
    <cellStyle name="40 % - Akzent4 4 2 6 4" xfId="14175" xr:uid="{00000000-0005-0000-0000-00001F050000}"/>
    <cellStyle name="40 % - Akzent4 4 2 6 4 2" xfId="27626" xr:uid="{00000000-0005-0000-0000-00001F050000}"/>
    <cellStyle name="40 % - Akzent4 4 2 6 4 3" xfId="41110" xr:uid="{00000000-0005-0000-0000-00001F050000}"/>
    <cellStyle name="40 % - Akzent4 4 2 6 4 4" xfId="54601" xr:uid="{00000000-0005-0000-0000-00001F050000}"/>
    <cellStyle name="40 % - Akzent4 4 2 6 5" xfId="17557" xr:uid="{00000000-0005-0000-0000-00001F050000}"/>
    <cellStyle name="40 % - Akzent4 4 2 6 6" xfId="31041" xr:uid="{00000000-0005-0000-0000-00001F050000}"/>
    <cellStyle name="40 % - Akzent4 4 2 6 7" xfId="44532" xr:uid="{00000000-0005-0000-0000-00001F050000}"/>
    <cellStyle name="40 % - Akzent4 4 2 7" xfId="4656" xr:uid="{00000000-0005-0000-0000-000014050000}"/>
    <cellStyle name="40 % - Akzent4 4 2 7 2" xfId="18107" xr:uid="{00000000-0005-0000-0000-000014050000}"/>
    <cellStyle name="40 % - Akzent4 4 2 7 3" xfId="31591" xr:uid="{00000000-0005-0000-0000-000014050000}"/>
    <cellStyle name="40 % - Akzent4 4 2 7 4" xfId="45082" xr:uid="{00000000-0005-0000-0000-000014050000}"/>
    <cellStyle name="40 % - Akzent4 4 2 8" xfId="8012" xr:uid="{00000000-0005-0000-0000-000014050000}"/>
    <cellStyle name="40 % - Akzent4 4 2 8 2" xfId="21463" xr:uid="{00000000-0005-0000-0000-000014050000}"/>
    <cellStyle name="40 % - Akzent4 4 2 8 3" xfId="34947" xr:uid="{00000000-0005-0000-0000-000014050000}"/>
    <cellStyle name="40 % - Akzent4 4 2 8 4" xfId="48438" xr:uid="{00000000-0005-0000-0000-000014050000}"/>
    <cellStyle name="40 % - Akzent4 4 2 9" xfId="11368" xr:uid="{00000000-0005-0000-0000-000014050000}"/>
    <cellStyle name="40 % - Akzent4 4 2 9 2" xfId="24819" xr:uid="{00000000-0005-0000-0000-000014050000}"/>
    <cellStyle name="40 % - Akzent4 4 2 9 3" xfId="38303" xr:uid="{00000000-0005-0000-0000-000014050000}"/>
    <cellStyle name="40 % - Akzent4 4 2 9 4" xfId="51794" xr:uid="{00000000-0005-0000-0000-000014050000}"/>
    <cellStyle name="40 % - Akzent4 4 3" xfId="1416" xr:uid="{00000000-0005-0000-0000-000020050000}"/>
    <cellStyle name="40 % - Akzent4 4 3 10" xfId="28381" xr:uid="{00000000-0005-0000-0000-000020050000}"/>
    <cellStyle name="40 % - Akzent4 4 3 11" xfId="41872" xr:uid="{00000000-0005-0000-0000-000020050000}"/>
    <cellStyle name="40 % - Akzent4 4 3 2" xfId="1990" xr:uid="{00000000-0005-0000-0000-000021050000}"/>
    <cellStyle name="40 % - Akzent4 4 3 2 2" xfId="3130" xr:uid="{00000000-0005-0000-0000-000022050000}"/>
    <cellStyle name="40 % - Akzent4 4 3 2 2 2" xfId="6491" xr:uid="{00000000-0005-0000-0000-000022050000}"/>
    <cellStyle name="40 % - Akzent4 4 3 2 2 2 2" xfId="19942" xr:uid="{00000000-0005-0000-0000-000022050000}"/>
    <cellStyle name="40 % - Akzent4 4 3 2 2 2 3" xfId="33426" xr:uid="{00000000-0005-0000-0000-000022050000}"/>
    <cellStyle name="40 % - Akzent4 4 3 2 2 2 4" xfId="46917" xr:uid="{00000000-0005-0000-0000-000022050000}"/>
    <cellStyle name="40 % - Akzent4 4 3 2 2 3" xfId="9847" xr:uid="{00000000-0005-0000-0000-000022050000}"/>
    <cellStyle name="40 % - Akzent4 4 3 2 2 3 2" xfId="23298" xr:uid="{00000000-0005-0000-0000-000022050000}"/>
    <cellStyle name="40 % - Akzent4 4 3 2 2 3 3" xfId="36782" xr:uid="{00000000-0005-0000-0000-000022050000}"/>
    <cellStyle name="40 % - Akzent4 4 3 2 2 3 4" xfId="50273" xr:uid="{00000000-0005-0000-0000-000022050000}"/>
    <cellStyle name="40 % - Akzent4 4 3 2 2 4" xfId="13203" xr:uid="{00000000-0005-0000-0000-000022050000}"/>
    <cellStyle name="40 % - Akzent4 4 3 2 2 4 2" xfId="26654" xr:uid="{00000000-0005-0000-0000-000022050000}"/>
    <cellStyle name="40 % - Akzent4 4 3 2 2 4 3" xfId="40138" xr:uid="{00000000-0005-0000-0000-000022050000}"/>
    <cellStyle name="40 % - Akzent4 4 3 2 2 4 4" xfId="53629" xr:uid="{00000000-0005-0000-0000-000022050000}"/>
    <cellStyle name="40 % - Akzent4 4 3 2 2 5" xfId="16585" xr:uid="{00000000-0005-0000-0000-000022050000}"/>
    <cellStyle name="40 % - Akzent4 4 3 2 2 6" xfId="30069" xr:uid="{00000000-0005-0000-0000-000022050000}"/>
    <cellStyle name="40 % - Akzent4 4 3 2 2 7" xfId="43560" xr:uid="{00000000-0005-0000-0000-000022050000}"/>
    <cellStyle name="40 % - Akzent4 4 3 2 3" xfId="5364" xr:uid="{00000000-0005-0000-0000-000021050000}"/>
    <cellStyle name="40 % - Akzent4 4 3 2 3 2" xfId="18815" xr:uid="{00000000-0005-0000-0000-000021050000}"/>
    <cellStyle name="40 % - Akzent4 4 3 2 3 3" xfId="32299" xr:uid="{00000000-0005-0000-0000-000021050000}"/>
    <cellStyle name="40 % - Akzent4 4 3 2 3 4" xfId="45790" xr:uid="{00000000-0005-0000-0000-000021050000}"/>
    <cellStyle name="40 % - Akzent4 4 3 2 4" xfId="8720" xr:uid="{00000000-0005-0000-0000-000021050000}"/>
    <cellStyle name="40 % - Akzent4 4 3 2 4 2" xfId="22171" xr:uid="{00000000-0005-0000-0000-000021050000}"/>
    <cellStyle name="40 % - Akzent4 4 3 2 4 3" xfId="35655" xr:uid="{00000000-0005-0000-0000-000021050000}"/>
    <cellStyle name="40 % - Akzent4 4 3 2 4 4" xfId="49146" xr:uid="{00000000-0005-0000-0000-000021050000}"/>
    <cellStyle name="40 % - Akzent4 4 3 2 5" xfId="12076" xr:uid="{00000000-0005-0000-0000-000021050000}"/>
    <cellStyle name="40 % - Akzent4 4 3 2 5 2" xfId="25527" xr:uid="{00000000-0005-0000-0000-000021050000}"/>
    <cellStyle name="40 % - Akzent4 4 3 2 5 3" xfId="39011" xr:uid="{00000000-0005-0000-0000-000021050000}"/>
    <cellStyle name="40 % - Akzent4 4 3 2 5 4" xfId="52502" xr:uid="{00000000-0005-0000-0000-000021050000}"/>
    <cellStyle name="40 % - Akzent4 4 3 2 6" xfId="15458" xr:uid="{00000000-0005-0000-0000-000021050000}"/>
    <cellStyle name="40 % - Akzent4 4 3 2 7" xfId="28942" xr:uid="{00000000-0005-0000-0000-000021050000}"/>
    <cellStyle name="40 % - Akzent4 4 3 2 8" xfId="42433" xr:uid="{00000000-0005-0000-0000-000021050000}"/>
    <cellStyle name="40 % - Akzent4 4 3 3" xfId="2570" xr:uid="{00000000-0005-0000-0000-000023050000}"/>
    <cellStyle name="40 % - Akzent4 4 3 3 2" xfId="5931" xr:uid="{00000000-0005-0000-0000-000023050000}"/>
    <cellStyle name="40 % - Akzent4 4 3 3 2 2" xfId="19382" xr:uid="{00000000-0005-0000-0000-000023050000}"/>
    <cellStyle name="40 % - Akzent4 4 3 3 2 3" xfId="32866" xr:uid="{00000000-0005-0000-0000-000023050000}"/>
    <cellStyle name="40 % - Akzent4 4 3 3 2 4" xfId="46357" xr:uid="{00000000-0005-0000-0000-000023050000}"/>
    <cellStyle name="40 % - Akzent4 4 3 3 3" xfId="9287" xr:uid="{00000000-0005-0000-0000-000023050000}"/>
    <cellStyle name="40 % - Akzent4 4 3 3 3 2" xfId="22738" xr:uid="{00000000-0005-0000-0000-000023050000}"/>
    <cellStyle name="40 % - Akzent4 4 3 3 3 3" xfId="36222" xr:uid="{00000000-0005-0000-0000-000023050000}"/>
    <cellStyle name="40 % - Akzent4 4 3 3 3 4" xfId="49713" xr:uid="{00000000-0005-0000-0000-000023050000}"/>
    <cellStyle name="40 % - Akzent4 4 3 3 4" xfId="12643" xr:uid="{00000000-0005-0000-0000-000023050000}"/>
    <cellStyle name="40 % - Akzent4 4 3 3 4 2" xfId="26094" xr:uid="{00000000-0005-0000-0000-000023050000}"/>
    <cellStyle name="40 % - Akzent4 4 3 3 4 3" xfId="39578" xr:uid="{00000000-0005-0000-0000-000023050000}"/>
    <cellStyle name="40 % - Akzent4 4 3 3 4 4" xfId="53069" xr:uid="{00000000-0005-0000-0000-000023050000}"/>
    <cellStyle name="40 % - Akzent4 4 3 3 5" xfId="16025" xr:uid="{00000000-0005-0000-0000-000023050000}"/>
    <cellStyle name="40 % - Akzent4 4 3 3 6" xfId="29509" xr:uid="{00000000-0005-0000-0000-000023050000}"/>
    <cellStyle name="40 % - Akzent4 4 3 3 7" xfId="43000" xr:uid="{00000000-0005-0000-0000-000023050000}"/>
    <cellStyle name="40 % - Akzent4 4 3 4" xfId="3675" xr:uid="{00000000-0005-0000-0000-000024050000}"/>
    <cellStyle name="40 % - Akzent4 4 3 4 2" xfId="7036" xr:uid="{00000000-0005-0000-0000-000024050000}"/>
    <cellStyle name="40 % - Akzent4 4 3 4 2 2" xfId="20487" xr:uid="{00000000-0005-0000-0000-000024050000}"/>
    <cellStyle name="40 % - Akzent4 4 3 4 2 3" xfId="33971" xr:uid="{00000000-0005-0000-0000-000024050000}"/>
    <cellStyle name="40 % - Akzent4 4 3 4 2 4" xfId="47462" xr:uid="{00000000-0005-0000-0000-000024050000}"/>
    <cellStyle name="40 % - Akzent4 4 3 4 3" xfId="10392" xr:uid="{00000000-0005-0000-0000-000024050000}"/>
    <cellStyle name="40 % - Akzent4 4 3 4 3 2" xfId="23843" xr:uid="{00000000-0005-0000-0000-000024050000}"/>
    <cellStyle name="40 % - Akzent4 4 3 4 3 3" xfId="37327" xr:uid="{00000000-0005-0000-0000-000024050000}"/>
    <cellStyle name="40 % - Akzent4 4 3 4 3 4" xfId="50818" xr:uid="{00000000-0005-0000-0000-000024050000}"/>
    <cellStyle name="40 % - Akzent4 4 3 4 4" xfId="13748" xr:uid="{00000000-0005-0000-0000-000024050000}"/>
    <cellStyle name="40 % - Akzent4 4 3 4 4 2" xfId="27199" xr:uid="{00000000-0005-0000-0000-000024050000}"/>
    <cellStyle name="40 % - Akzent4 4 3 4 4 3" xfId="40683" xr:uid="{00000000-0005-0000-0000-000024050000}"/>
    <cellStyle name="40 % - Akzent4 4 3 4 4 4" xfId="54174" xr:uid="{00000000-0005-0000-0000-000024050000}"/>
    <cellStyle name="40 % - Akzent4 4 3 4 5" xfId="17130" xr:uid="{00000000-0005-0000-0000-000024050000}"/>
    <cellStyle name="40 % - Akzent4 4 3 4 6" xfId="30614" xr:uid="{00000000-0005-0000-0000-000024050000}"/>
    <cellStyle name="40 % - Akzent4 4 3 4 7" xfId="44105" xr:uid="{00000000-0005-0000-0000-000024050000}"/>
    <cellStyle name="40 % - Akzent4 4 3 5" xfId="4255" xr:uid="{00000000-0005-0000-0000-000025050000}"/>
    <cellStyle name="40 % - Akzent4 4 3 5 2" xfId="7612" xr:uid="{00000000-0005-0000-0000-000025050000}"/>
    <cellStyle name="40 % - Akzent4 4 3 5 2 2" xfId="21063" xr:uid="{00000000-0005-0000-0000-000025050000}"/>
    <cellStyle name="40 % - Akzent4 4 3 5 2 3" xfId="34547" xr:uid="{00000000-0005-0000-0000-000025050000}"/>
    <cellStyle name="40 % - Akzent4 4 3 5 2 4" xfId="48038" xr:uid="{00000000-0005-0000-0000-000025050000}"/>
    <cellStyle name="40 % - Akzent4 4 3 5 3" xfId="10968" xr:uid="{00000000-0005-0000-0000-000025050000}"/>
    <cellStyle name="40 % - Akzent4 4 3 5 3 2" xfId="24419" xr:uid="{00000000-0005-0000-0000-000025050000}"/>
    <cellStyle name="40 % - Akzent4 4 3 5 3 3" xfId="37903" xr:uid="{00000000-0005-0000-0000-000025050000}"/>
    <cellStyle name="40 % - Akzent4 4 3 5 3 4" xfId="51394" xr:uid="{00000000-0005-0000-0000-000025050000}"/>
    <cellStyle name="40 % - Akzent4 4 3 5 4" xfId="14324" xr:uid="{00000000-0005-0000-0000-000025050000}"/>
    <cellStyle name="40 % - Akzent4 4 3 5 4 2" xfId="27775" xr:uid="{00000000-0005-0000-0000-000025050000}"/>
    <cellStyle name="40 % - Akzent4 4 3 5 4 3" xfId="41259" xr:uid="{00000000-0005-0000-0000-000025050000}"/>
    <cellStyle name="40 % - Akzent4 4 3 5 4 4" xfId="54750" xr:uid="{00000000-0005-0000-0000-000025050000}"/>
    <cellStyle name="40 % - Akzent4 4 3 5 5" xfId="17706" xr:uid="{00000000-0005-0000-0000-000025050000}"/>
    <cellStyle name="40 % - Akzent4 4 3 5 6" xfId="31190" xr:uid="{00000000-0005-0000-0000-000025050000}"/>
    <cellStyle name="40 % - Akzent4 4 3 5 7" xfId="44681" xr:uid="{00000000-0005-0000-0000-000025050000}"/>
    <cellStyle name="40 % - Akzent4 4 3 6" xfId="4805" xr:uid="{00000000-0005-0000-0000-000020050000}"/>
    <cellStyle name="40 % - Akzent4 4 3 6 2" xfId="18256" xr:uid="{00000000-0005-0000-0000-000020050000}"/>
    <cellStyle name="40 % - Akzent4 4 3 6 3" xfId="31740" xr:uid="{00000000-0005-0000-0000-000020050000}"/>
    <cellStyle name="40 % - Akzent4 4 3 6 4" xfId="45231" xr:uid="{00000000-0005-0000-0000-000020050000}"/>
    <cellStyle name="40 % - Akzent4 4 3 7" xfId="8161" xr:uid="{00000000-0005-0000-0000-000020050000}"/>
    <cellStyle name="40 % - Akzent4 4 3 7 2" xfId="21612" xr:uid="{00000000-0005-0000-0000-000020050000}"/>
    <cellStyle name="40 % - Akzent4 4 3 7 3" xfId="35096" xr:uid="{00000000-0005-0000-0000-000020050000}"/>
    <cellStyle name="40 % - Akzent4 4 3 7 4" xfId="48587" xr:uid="{00000000-0005-0000-0000-000020050000}"/>
    <cellStyle name="40 % - Akzent4 4 3 8" xfId="11517" xr:uid="{00000000-0005-0000-0000-000020050000}"/>
    <cellStyle name="40 % - Akzent4 4 3 8 2" xfId="24968" xr:uid="{00000000-0005-0000-0000-000020050000}"/>
    <cellStyle name="40 % - Akzent4 4 3 8 3" xfId="38452" xr:uid="{00000000-0005-0000-0000-000020050000}"/>
    <cellStyle name="40 % - Akzent4 4 3 8 4" xfId="51943" xr:uid="{00000000-0005-0000-0000-000020050000}"/>
    <cellStyle name="40 % - Akzent4 4 3 9" xfId="14898" xr:uid="{00000000-0005-0000-0000-000020050000}"/>
    <cellStyle name="40 % - Akzent4 4 4" xfId="1741" xr:uid="{00000000-0005-0000-0000-000026050000}"/>
    <cellStyle name="40 % - Akzent4 4 4 2" xfId="2880" xr:uid="{00000000-0005-0000-0000-000027050000}"/>
    <cellStyle name="40 % - Akzent4 4 4 2 2" xfId="6241" xr:uid="{00000000-0005-0000-0000-000027050000}"/>
    <cellStyle name="40 % - Akzent4 4 4 2 2 2" xfId="19692" xr:uid="{00000000-0005-0000-0000-000027050000}"/>
    <cellStyle name="40 % - Akzent4 4 4 2 2 3" xfId="33176" xr:uid="{00000000-0005-0000-0000-000027050000}"/>
    <cellStyle name="40 % - Akzent4 4 4 2 2 4" xfId="46667" xr:uid="{00000000-0005-0000-0000-000027050000}"/>
    <cellStyle name="40 % - Akzent4 4 4 2 3" xfId="9597" xr:uid="{00000000-0005-0000-0000-000027050000}"/>
    <cellStyle name="40 % - Akzent4 4 4 2 3 2" xfId="23048" xr:uid="{00000000-0005-0000-0000-000027050000}"/>
    <cellStyle name="40 % - Akzent4 4 4 2 3 3" xfId="36532" xr:uid="{00000000-0005-0000-0000-000027050000}"/>
    <cellStyle name="40 % - Akzent4 4 4 2 3 4" xfId="50023" xr:uid="{00000000-0005-0000-0000-000027050000}"/>
    <cellStyle name="40 % - Akzent4 4 4 2 4" xfId="12953" xr:uid="{00000000-0005-0000-0000-000027050000}"/>
    <cellStyle name="40 % - Akzent4 4 4 2 4 2" xfId="26404" xr:uid="{00000000-0005-0000-0000-000027050000}"/>
    <cellStyle name="40 % - Akzent4 4 4 2 4 3" xfId="39888" xr:uid="{00000000-0005-0000-0000-000027050000}"/>
    <cellStyle name="40 % - Akzent4 4 4 2 4 4" xfId="53379" xr:uid="{00000000-0005-0000-0000-000027050000}"/>
    <cellStyle name="40 % - Akzent4 4 4 2 5" xfId="16335" xr:uid="{00000000-0005-0000-0000-000027050000}"/>
    <cellStyle name="40 % - Akzent4 4 4 2 6" xfId="29819" xr:uid="{00000000-0005-0000-0000-000027050000}"/>
    <cellStyle name="40 % - Akzent4 4 4 2 7" xfId="43310" xr:uid="{00000000-0005-0000-0000-000027050000}"/>
    <cellStyle name="40 % - Akzent4 4 4 3" xfId="5114" xr:uid="{00000000-0005-0000-0000-000026050000}"/>
    <cellStyle name="40 % - Akzent4 4 4 3 2" xfId="18565" xr:uid="{00000000-0005-0000-0000-000026050000}"/>
    <cellStyle name="40 % - Akzent4 4 4 3 3" xfId="32049" xr:uid="{00000000-0005-0000-0000-000026050000}"/>
    <cellStyle name="40 % - Akzent4 4 4 3 4" xfId="45540" xr:uid="{00000000-0005-0000-0000-000026050000}"/>
    <cellStyle name="40 % - Akzent4 4 4 4" xfId="8470" xr:uid="{00000000-0005-0000-0000-000026050000}"/>
    <cellStyle name="40 % - Akzent4 4 4 4 2" xfId="21921" xr:uid="{00000000-0005-0000-0000-000026050000}"/>
    <cellStyle name="40 % - Akzent4 4 4 4 3" xfId="35405" xr:uid="{00000000-0005-0000-0000-000026050000}"/>
    <cellStyle name="40 % - Akzent4 4 4 4 4" xfId="48896" xr:uid="{00000000-0005-0000-0000-000026050000}"/>
    <cellStyle name="40 % - Akzent4 4 4 5" xfId="11826" xr:uid="{00000000-0005-0000-0000-000026050000}"/>
    <cellStyle name="40 % - Akzent4 4 4 5 2" xfId="25277" xr:uid="{00000000-0005-0000-0000-000026050000}"/>
    <cellStyle name="40 % - Akzent4 4 4 5 3" xfId="38761" xr:uid="{00000000-0005-0000-0000-000026050000}"/>
    <cellStyle name="40 % - Akzent4 4 4 5 4" xfId="52252" xr:uid="{00000000-0005-0000-0000-000026050000}"/>
    <cellStyle name="40 % - Akzent4 4 4 6" xfId="15208" xr:uid="{00000000-0005-0000-0000-000026050000}"/>
    <cellStyle name="40 % - Akzent4 4 4 7" xfId="28692" xr:uid="{00000000-0005-0000-0000-000026050000}"/>
    <cellStyle name="40 % - Akzent4 4 4 8" xfId="42183" xr:uid="{00000000-0005-0000-0000-000026050000}"/>
    <cellStyle name="40 % - Akzent4 4 5" xfId="2318" xr:uid="{00000000-0005-0000-0000-000028050000}"/>
    <cellStyle name="40 % - Akzent4 4 5 2" xfId="5680" xr:uid="{00000000-0005-0000-0000-000028050000}"/>
    <cellStyle name="40 % - Akzent4 4 5 2 2" xfId="19131" xr:uid="{00000000-0005-0000-0000-000028050000}"/>
    <cellStyle name="40 % - Akzent4 4 5 2 3" xfId="32615" xr:uid="{00000000-0005-0000-0000-000028050000}"/>
    <cellStyle name="40 % - Akzent4 4 5 2 4" xfId="46106" xr:uid="{00000000-0005-0000-0000-000028050000}"/>
    <cellStyle name="40 % - Akzent4 4 5 3" xfId="9036" xr:uid="{00000000-0005-0000-0000-000028050000}"/>
    <cellStyle name="40 % - Akzent4 4 5 3 2" xfId="22487" xr:uid="{00000000-0005-0000-0000-000028050000}"/>
    <cellStyle name="40 % - Akzent4 4 5 3 3" xfId="35971" xr:uid="{00000000-0005-0000-0000-000028050000}"/>
    <cellStyle name="40 % - Akzent4 4 5 3 4" xfId="49462" xr:uid="{00000000-0005-0000-0000-000028050000}"/>
    <cellStyle name="40 % - Akzent4 4 5 4" xfId="12392" xr:uid="{00000000-0005-0000-0000-000028050000}"/>
    <cellStyle name="40 % - Akzent4 4 5 4 2" xfId="25843" xr:uid="{00000000-0005-0000-0000-000028050000}"/>
    <cellStyle name="40 % - Akzent4 4 5 4 3" xfId="39327" xr:uid="{00000000-0005-0000-0000-000028050000}"/>
    <cellStyle name="40 % - Akzent4 4 5 4 4" xfId="52818" xr:uid="{00000000-0005-0000-0000-000028050000}"/>
    <cellStyle name="40 % - Akzent4 4 5 5" xfId="15774" xr:uid="{00000000-0005-0000-0000-000028050000}"/>
    <cellStyle name="40 % - Akzent4 4 5 6" xfId="29258" xr:uid="{00000000-0005-0000-0000-000028050000}"/>
    <cellStyle name="40 % - Akzent4 4 5 7" xfId="42749" xr:uid="{00000000-0005-0000-0000-000028050000}"/>
    <cellStyle name="40 % - Akzent4 4 6" xfId="3424" xr:uid="{00000000-0005-0000-0000-000029050000}"/>
    <cellStyle name="40 % - Akzent4 4 6 2" xfId="6785" xr:uid="{00000000-0005-0000-0000-000029050000}"/>
    <cellStyle name="40 % - Akzent4 4 6 2 2" xfId="20236" xr:uid="{00000000-0005-0000-0000-000029050000}"/>
    <cellStyle name="40 % - Akzent4 4 6 2 3" xfId="33720" xr:uid="{00000000-0005-0000-0000-000029050000}"/>
    <cellStyle name="40 % - Akzent4 4 6 2 4" xfId="47211" xr:uid="{00000000-0005-0000-0000-000029050000}"/>
    <cellStyle name="40 % - Akzent4 4 6 3" xfId="10141" xr:uid="{00000000-0005-0000-0000-000029050000}"/>
    <cellStyle name="40 % - Akzent4 4 6 3 2" xfId="23592" xr:uid="{00000000-0005-0000-0000-000029050000}"/>
    <cellStyle name="40 % - Akzent4 4 6 3 3" xfId="37076" xr:uid="{00000000-0005-0000-0000-000029050000}"/>
    <cellStyle name="40 % - Akzent4 4 6 3 4" xfId="50567" xr:uid="{00000000-0005-0000-0000-000029050000}"/>
    <cellStyle name="40 % - Akzent4 4 6 4" xfId="13497" xr:uid="{00000000-0005-0000-0000-000029050000}"/>
    <cellStyle name="40 % - Akzent4 4 6 4 2" xfId="26948" xr:uid="{00000000-0005-0000-0000-000029050000}"/>
    <cellStyle name="40 % - Akzent4 4 6 4 3" xfId="40432" xr:uid="{00000000-0005-0000-0000-000029050000}"/>
    <cellStyle name="40 % - Akzent4 4 6 4 4" xfId="53923" xr:uid="{00000000-0005-0000-0000-000029050000}"/>
    <cellStyle name="40 % - Akzent4 4 6 5" xfId="16879" xr:uid="{00000000-0005-0000-0000-000029050000}"/>
    <cellStyle name="40 % - Akzent4 4 6 6" xfId="30363" xr:uid="{00000000-0005-0000-0000-000029050000}"/>
    <cellStyle name="40 % - Akzent4 4 6 7" xfId="43854" xr:uid="{00000000-0005-0000-0000-000029050000}"/>
    <cellStyle name="40 % - Akzent4 4 7" xfId="4004" xr:uid="{00000000-0005-0000-0000-00002A050000}"/>
    <cellStyle name="40 % - Akzent4 4 7 2" xfId="7361" xr:uid="{00000000-0005-0000-0000-00002A050000}"/>
    <cellStyle name="40 % - Akzent4 4 7 2 2" xfId="20812" xr:uid="{00000000-0005-0000-0000-00002A050000}"/>
    <cellStyle name="40 % - Akzent4 4 7 2 3" xfId="34296" xr:uid="{00000000-0005-0000-0000-00002A050000}"/>
    <cellStyle name="40 % - Akzent4 4 7 2 4" xfId="47787" xr:uid="{00000000-0005-0000-0000-00002A050000}"/>
    <cellStyle name="40 % - Akzent4 4 7 3" xfId="10717" xr:uid="{00000000-0005-0000-0000-00002A050000}"/>
    <cellStyle name="40 % - Akzent4 4 7 3 2" xfId="24168" xr:uid="{00000000-0005-0000-0000-00002A050000}"/>
    <cellStyle name="40 % - Akzent4 4 7 3 3" xfId="37652" xr:uid="{00000000-0005-0000-0000-00002A050000}"/>
    <cellStyle name="40 % - Akzent4 4 7 3 4" xfId="51143" xr:uid="{00000000-0005-0000-0000-00002A050000}"/>
    <cellStyle name="40 % - Akzent4 4 7 4" xfId="14073" xr:uid="{00000000-0005-0000-0000-00002A050000}"/>
    <cellStyle name="40 % - Akzent4 4 7 4 2" xfId="27524" xr:uid="{00000000-0005-0000-0000-00002A050000}"/>
    <cellStyle name="40 % - Akzent4 4 7 4 3" xfId="41008" xr:uid="{00000000-0005-0000-0000-00002A050000}"/>
    <cellStyle name="40 % - Akzent4 4 7 4 4" xfId="54499" xr:uid="{00000000-0005-0000-0000-00002A050000}"/>
    <cellStyle name="40 % - Akzent4 4 7 5" xfId="17455" xr:uid="{00000000-0005-0000-0000-00002A050000}"/>
    <cellStyle name="40 % - Akzent4 4 7 6" xfId="30939" xr:uid="{00000000-0005-0000-0000-00002A050000}"/>
    <cellStyle name="40 % - Akzent4 4 7 7" xfId="44430" xr:uid="{00000000-0005-0000-0000-00002A050000}"/>
    <cellStyle name="40 % - Akzent4 4 8" xfId="4554" xr:uid="{00000000-0005-0000-0000-000013050000}"/>
    <cellStyle name="40 % - Akzent4 4 8 2" xfId="18005" xr:uid="{00000000-0005-0000-0000-000013050000}"/>
    <cellStyle name="40 % - Akzent4 4 8 3" xfId="31489" xr:uid="{00000000-0005-0000-0000-000013050000}"/>
    <cellStyle name="40 % - Akzent4 4 8 4" xfId="44980" xr:uid="{00000000-0005-0000-0000-000013050000}"/>
    <cellStyle name="40 % - Akzent4 4 9" xfId="7910" xr:uid="{00000000-0005-0000-0000-000013050000}"/>
    <cellStyle name="40 % - Akzent4 4 9 2" xfId="21361" xr:uid="{00000000-0005-0000-0000-000013050000}"/>
    <cellStyle name="40 % - Akzent4 4 9 3" xfId="34845" xr:uid="{00000000-0005-0000-0000-000013050000}"/>
    <cellStyle name="40 % - Akzent4 4 9 4" xfId="48336" xr:uid="{00000000-0005-0000-0000-000013050000}"/>
    <cellStyle name="40 % - Akzent4 5" xfId="1202" xr:uid="{00000000-0005-0000-0000-00002B050000}"/>
    <cellStyle name="40 % - Akzent4 5 10" xfId="14665" xr:uid="{00000000-0005-0000-0000-00002B050000}"/>
    <cellStyle name="40 % - Akzent4 5 11" xfId="28148" xr:uid="{00000000-0005-0000-0000-00002B050000}"/>
    <cellStyle name="40 % - Akzent4 5 12" xfId="41639" xr:uid="{00000000-0005-0000-0000-00002B050000}"/>
    <cellStyle name="40 % - Akzent4 5 2" xfId="1433" xr:uid="{00000000-0005-0000-0000-00002C050000}"/>
    <cellStyle name="40 % - Akzent4 5 2 10" xfId="28398" xr:uid="{00000000-0005-0000-0000-00002C050000}"/>
    <cellStyle name="40 % - Akzent4 5 2 11" xfId="41889" xr:uid="{00000000-0005-0000-0000-00002C050000}"/>
    <cellStyle name="40 % - Akzent4 5 2 2" xfId="2007" xr:uid="{00000000-0005-0000-0000-00002D050000}"/>
    <cellStyle name="40 % - Akzent4 5 2 2 2" xfId="3147" xr:uid="{00000000-0005-0000-0000-00002E050000}"/>
    <cellStyle name="40 % - Akzent4 5 2 2 2 2" xfId="6508" xr:uid="{00000000-0005-0000-0000-00002E050000}"/>
    <cellStyle name="40 % - Akzent4 5 2 2 2 2 2" xfId="19959" xr:uid="{00000000-0005-0000-0000-00002E050000}"/>
    <cellStyle name="40 % - Akzent4 5 2 2 2 2 3" xfId="33443" xr:uid="{00000000-0005-0000-0000-00002E050000}"/>
    <cellStyle name="40 % - Akzent4 5 2 2 2 2 4" xfId="46934" xr:uid="{00000000-0005-0000-0000-00002E050000}"/>
    <cellStyle name="40 % - Akzent4 5 2 2 2 3" xfId="9864" xr:uid="{00000000-0005-0000-0000-00002E050000}"/>
    <cellStyle name="40 % - Akzent4 5 2 2 2 3 2" xfId="23315" xr:uid="{00000000-0005-0000-0000-00002E050000}"/>
    <cellStyle name="40 % - Akzent4 5 2 2 2 3 3" xfId="36799" xr:uid="{00000000-0005-0000-0000-00002E050000}"/>
    <cellStyle name="40 % - Akzent4 5 2 2 2 3 4" xfId="50290" xr:uid="{00000000-0005-0000-0000-00002E050000}"/>
    <cellStyle name="40 % - Akzent4 5 2 2 2 4" xfId="13220" xr:uid="{00000000-0005-0000-0000-00002E050000}"/>
    <cellStyle name="40 % - Akzent4 5 2 2 2 4 2" xfId="26671" xr:uid="{00000000-0005-0000-0000-00002E050000}"/>
    <cellStyle name="40 % - Akzent4 5 2 2 2 4 3" xfId="40155" xr:uid="{00000000-0005-0000-0000-00002E050000}"/>
    <cellStyle name="40 % - Akzent4 5 2 2 2 4 4" xfId="53646" xr:uid="{00000000-0005-0000-0000-00002E050000}"/>
    <cellStyle name="40 % - Akzent4 5 2 2 2 5" xfId="16602" xr:uid="{00000000-0005-0000-0000-00002E050000}"/>
    <cellStyle name="40 % - Akzent4 5 2 2 2 6" xfId="30086" xr:uid="{00000000-0005-0000-0000-00002E050000}"/>
    <cellStyle name="40 % - Akzent4 5 2 2 2 7" xfId="43577" xr:uid="{00000000-0005-0000-0000-00002E050000}"/>
    <cellStyle name="40 % - Akzent4 5 2 2 3" xfId="5381" xr:uid="{00000000-0005-0000-0000-00002D050000}"/>
    <cellStyle name="40 % - Akzent4 5 2 2 3 2" xfId="18832" xr:uid="{00000000-0005-0000-0000-00002D050000}"/>
    <cellStyle name="40 % - Akzent4 5 2 2 3 3" xfId="32316" xr:uid="{00000000-0005-0000-0000-00002D050000}"/>
    <cellStyle name="40 % - Akzent4 5 2 2 3 4" xfId="45807" xr:uid="{00000000-0005-0000-0000-00002D050000}"/>
    <cellStyle name="40 % - Akzent4 5 2 2 4" xfId="8737" xr:uid="{00000000-0005-0000-0000-00002D050000}"/>
    <cellStyle name="40 % - Akzent4 5 2 2 4 2" xfId="22188" xr:uid="{00000000-0005-0000-0000-00002D050000}"/>
    <cellStyle name="40 % - Akzent4 5 2 2 4 3" xfId="35672" xr:uid="{00000000-0005-0000-0000-00002D050000}"/>
    <cellStyle name="40 % - Akzent4 5 2 2 4 4" xfId="49163" xr:uid="{00000000-0005-0000-0000-00002D050000}"/>
    <cellStyle name="40 % - Akzent4 5 2 2 5" xfId="12093" xr:uid="{00000000-0005-0000-0000-00002D050000}"/>
    <cellStyle name="40 % - Akzent4 5 2 2 5 2" xfId="25544" xr:uid="{00000000-0005-0000-0000-00002D050000}"/>
    <cellStyle name="40 % - Akzent4 5 2 2 5 3" xfId="39028" xr:uid="{00000000-0005-0000-0000-00002D050000}"/>
    <cellStyle name="40 % - Akzent4 5 2 2 5 4" xfId="52519" xr:uid="{00000000-0005-0000-0000-00002D050000}"/>
    <cellStyle name="40 % - Akzent4 5 2 2 6" xfId="15475" xr:uid="{00000000-0005-0000-0000-00002D050000}"/>
    <cellStyle name="40 % - Akzent4 5 2 2 7" xfId="28959" xr:uid="{00000000-0005-0000-0000-00002D050000}"/>
    <cellStyle name="40 % - Akzent4 5 2 2 8" xfId="42450" xr:uid="{00000000-0005-0000-0000-00002D050000}"/>
    <cellStyle name="40 % - Akzent4 5 2 3" xfId="2587" xr:uid="{00000000-0005-0000-0000-00002F050000}"/>
    <cellStyle name="40 % - Akzent4 5 2 3 2" xfId="5948" xr:uid="{00000000-0005-0000-0000-00002F050000}"/>
    <cellStyle name="40 % - Akzent4 5 2 3 2 2" xfId="19399" xr:uid="{00000000-0005-0000-0000-00002F050000}"/>
    <cellStyle name="40 % - Akzent4 5 2 3 2 3" xfId="32883" xr:uid="{00000000-0005-0000-0000-00002F050000}"/>
    <cellStyle name="40 % - Akzent4 5 2 3 2 4" xfId="46374" xr:uid="{00000000-0005-0000-0000-00002F050000}"/>
    <cellStyle name="40 % - Akzent4 5 2 3 3" xfId="9304" xr:uid="{00000000-0005-0000-0000-00002F050000}"/>
    <cellStyle name="40 % - Akzent4 5 2 3 3 2" xfId="22755" xr:uid="{00000000-0005-0000-0000-00002F050000}"/>
    <cellStyle name="40 % - Akzent4 5 2 3 3 3" xfId="36239" xr:uid="{00000000-0005-0000-0000-00002F050000}"/>
    <cellStyle name="40 % - Akzent4 5 2 3 3 4" xfId="49730" xr:uid="{00000000-0005-0000-0000-00002F050000}"/>
    <cellStyle name="40 % - Akzent4 5 2 3 4" xfId="12660" xr:uid="{00000000-0005-0000-0000-00002F050000}"/>
    <cellStyle name="40 % - Akzent4 5 2 3 4 2" xfId="26111" xr:uid="{00000000-0005-0000-0000-00002F050000}"/>
    <cellStyle name="40 % - Akzent4 5 2 3 4 3" xfId="39595" xr:uid="{00000000-0005-0000-0000-00002F050000}"/>
    <cellStyle name="40 % - Akzent4 5 2 3 4 4" xfId="53086" xr:uid="{00000000-0005-0000-0000-00002F050000}"/>
    <cellStyle name="40 % - Akzent4 5 2 3 5" xfId="16042" xr:uid="{00000000-0005-0000-0000-00002F050000}"/>
    <cellStyle name="40 % - Akzent4 5 2 3 6" xfId="29526" xr:uid="{00000000-0005-0000-0000-00002F050000}"/>
    <cellStyle name="40 % - Akzent4 5 2 3 7" xfId="43017" xr:uid="{00000000-0005-0000-0000-00002F050000}"/>
    <cellStyle name="40 % - Akzent4 5 2 4" xfId="3692" xr:uid="{00000000-0005-0000-0000-000030050000}"/>
    <cellStyle name="40 % - Akzent4 5 2 4 2" xfId="7053" xr:uid="{00000000-0005-0000-0000-000030050000}"/>
    <cellStyle name="40 % - Akzent4 5 2 4 2 2" xfId="20504" xr:uid="{00000000-0005-0000-0000-000030050000}"/>
    <cellStyle name="40 % - Akzent4 5 2 4 2 3" xfId="33988" xr:uid="{00000000-0005-0000-0000-000030050000}"/>
    <cellStyle name="40 % - Akzent4 5 2 4 2 4" xfId="47479" xr:uid="{00000000-0005-0000-0000-000030050000}"/>
    <cellStyle name="40 % - Akzent4 5 2 4 3" xfId="10409" xr:uid="{00000000-0005-0000-0000-000030050000}"/>
    <cellStyle name="40 % - Akzent4 5 2 4 3 2" xfId="23860" xr:uid="{00000000-0005-0000-0000-000030050000}"/>
    <cellStyle name="40 % - Akzent4 5 2 4 3 3" xfId="37344" xr:uid="{00000000-0005-0000-0000-000030050000}"/>
    <cellStyle name="40 % - Akzent4 5 2 4 3 4" xfId="50835" xr:uid="{00000000-0005-0000-0000-000030050000}"/>
    <cellStyle name="40 % - Akzent4 5 2 4 4" xfId="13765" xr:uid="{00000000-0005-0000-0000-000030050000}"/>
    <cellStyle name="40 % - Akzent4 5 2 4 4 2" xfId="27216" xr:uid="{00000000-0005-0000-0000-000030050000}"/>
    <cellStyle name="40 % - Akzent4 5 2 4 4 3" xfId="40700" xr:uid="{00000000-0005-0000-0000-000030050000}"/>
    <cellStyle name="40 % - Akzent4 5 2 4 4 4" xfId="54191" xr:uid="{00000000-0005-0000-0000-000030050000}"/>
    <cellStyle name="40 % - Akzent4 5 2 4 5" xfId="17147" xr:uid="{00000000-0005-0000-0000-000030050000}"/>
    <cellStyle name="40 % - Akzent4 5 2 4 6" xfId="30631" xr:uid="{00000000-0005-0000-0000-000030050000}"/>
    <cellStyle name="40 % - Akzent4 5 2 4 7" xfId="44122" xr:uid="{00000000-0005-0000-0000-000030050000}"/>
    <cellStyle name="40 % - Akzent4 5 2 5" xfId="4272" xr:uid="{00000000-0005-0000-0000-000031050000}"/>
    <cellStyle name="40 % - Akzent4 5 2 5 2" xfId="7629" xr:uid="{00000000-0005-0000-0000-000031050000}"/>
    <cellStyle name="40 % - Akzent4 5 2 5 2 2" xfId="21080" xr:uid="{00000000-0005-0000-0000-000031050000}"/>
    <cellStyle name="40 % - Akzent4 5 2 5 2 3" xfId="34564" xr:uid="{00000000-0005-0000-0000-000031050000}"/>
    <cellStyle name="40 % - Akzent4 5 2 5 2 4" xfId="48055" xr:uid="{00000000-0005-0000-0000-000031050000}"/>
    <cellStyle name="40 % - Akzent4 5 2 5 3" xfId="10985" xr:uid="{00000000-0005-0000-0000-000031050000}"/>
    <cellStyle name="40 % - Akzent4 5 2 5 3 2" xfId="24436" xr:uid="{00000000-0005-0000-0000-000031050000}"/>
    <cellStyle name="40 % - Akzent4 5 2 5 3 3" xfId="37920" xr:uid="{00000000-0005-0000-0000-000031050000}"/>
    <cellStyle name="40 % - Akzent4 5 2 5 3 4" xfId="51411" xr:uid="{00000000-0005-0000-0000-000031050000}"/>
    <cellStyle name="40 % - Akzent4 5 2 5 4" xfId="14341" xr:uid="{00000000-0005-0000-0000-000031050000}"/>
    <cellStyle name="40 % - Akzent4 5 2 5 4 2" xfId="27792" xr:uid="{00000000-0005-0000-0000-000031050000}"/>
    <cellStyle name="40 % - Akzent4 5 2 5 4 3" xfId="41276" xr:uid="{00000000-0005-0000-0000-000031050000}"/>
    <cellStyle name="40 % - Akzent4 5 2 5 4 4" xfId="54767" xr:uid="{00000000-0005-0000-0000-000031050000}"/>
    <cellStyle name="40 % - Akzent4 5 2 5 5" xfId="17723" xr:uid="{00000000-0005-0000-0000-000031050000}"/>
    <cellStyle name="40 % - Akzent4 5 2 5 6" xfId="31207" xr:uid="{00000000-0005-0000-0000-000031050000}"/>
    <cellStyle name="40 % - Akzent4 5 2 5 7" xfId="44698" xr:uid="{00000000-0005-0000-0000-000031050000}"/>
    <cellStyle name="40 % - Akzent4 5 2 6" xfId="4822" xr:uid="{00000000-0005-0000-0000-00002C050000}"/>
    <cellStyle name="40 % - Akzent4 5 2 6 2" xfId="18273" xr:uid="{00000000-0005-0000-0000-00002C050000}"/>
    <cellStyle name="40 % - Akzent4 5 2 6 3" xfId="31757" xr:uid="{00000000-0005-0000-0000-00002C050000}"/>
    <cellStyle name="40 % - Akzent4 5 2 6 4" xfId="45248" xr:uid="{00000000-0005-0000-0000-00002C050000}"/>
    <cellStyle name="40 % - Akzent4 5 2 7" xfId="8178" xr:uid="{00000000-0005-0000-0000-00002C050000}"/>
    <cellStyle name="40 % - Akzent4 5 2 7 2" xfId="21629" xr:uid="{00000000-0005-0000-0000-00002C050000}"/>
    <cellStyle name="40 % - Akzent4 5 2 7 3" xfId="35113" xr:uid="{00000000-0005-0000-0000-00002C050000}"/>
    <cellStyle name="40 % - Akzent4 5 2 7 4" xfId="48604" xr:uid="{00000000-0005-0000-0000-00002C050000}"/>
    <cellStyle name="40 % - Akzent4 5 2 8" xfId="11534" xr:uid="{00000000-0005-0000-0000-00002C050000}"/>
    <cellStyle name="40 % - Akzent4 5 2 8 2" xfId="24985" xr:uid="{00000000-0005-0000-0000-00002C050000}"/>
    <cellStyle name="40 % - Akzent4 5 2 8 3" xfId="38469" xr:uid="{00000000-0005-0000-0000-00002C050000}"/>
    <cellStyle name="40 % - Akzent4 5 2 8 4" xfId="51960" xr:uid="{00000000-0005-0000-0000-00002C050000}"/>
    <cellStyle name="40 % - Akzent4 5 2 9" xfId="14915" xr:uid="{00000000-0005-0000-0000-00002C050000}"/>
    <cellStyle name="40 % - Akzent4 5 3" xfId="1758" xr:uid="{00000000-0005-0000-0000-000032050000}"/>
    <cellStyle name="40 % - Akzent4 5 3 2" xfId="2897" xr:uid="{00000000-0005-0000-0000-000033050000}"/>
    <cellStyle name="40 % - Akzent4 5 3 2 2" xfId="6258" xr:uid="{00000000-0005-0000-0000-000033050000}"/>
    <cellStyle name="40 % - Akzent4 5 3 2 2 2" xfId="19709" xr:uid="{00000000-0005-0000-0000-000033050000}"/>
    <cellStyle name="40 % - Akzent4 5 3 2 2 3" xfId="33193" xr:uid="{00000000-0005-0000-0000-000033050000}"/>
    <cellStyle name="40 % - Akzent4 5 3 2 2 4" xfId="46684" xr:uid="{00000000-0005-0000-0000-000033050000}"/>
    <cellStyle name="40 % - Akzent4 5 3 2 3" xfId="9614" xr:uid="{00000000-0005-0000-0000-000033050000}"/>
    <cellStyle name="40 % - Akzent4 5 3 2 3 2" xfId="23065" xr:uid="{00000000-0005-0000-0000-000033050000}"/>
    <cellStyle name="40 % - Akzent4 5 3 2 3 3" xfId="36549" xr:uid="{00000000-0005-0000-0000-000033050000}"/>
    <cellStyle name="40 % - Akzent4 5 3 2 3 4" xfId="50040" xr:uid="{00000000-0005-0000-0000-000033050000}"/>
    <cellStyle name="40 % - Akzent4 5 3 2 4" xfId="12970" xr:uid="{00000000-0005-0000-0000-000033050000}"/>
    <cellStyle name="40 % - Akzent4 5 3 2 4 2" xfId="26421" xr:uid="{00000000-0005-0000-0000-000033050000}"/>
    <cellStyle name="40 % - Akzent4 5 3 2 4 3" xfId="39905" xr:uid="{00000000-0005-0000-0000-000033050000}"/>
    <cellStyle name="40 % - Akzent4 5 3 2 4 4" xfId="53396" xr:uid="{00000000-0005-0000-0000-000033050000}"/>
    <cellStyle name="40 % - Akzent4 5 3 2 5" xfId="16352" xr:uid="{00000000-0005-0000-0000-000033050000}"/>
    <cellStyle name="40 % - Akzent4 5 3 2 6" xfId="29836" xr:uid="{00000000-0005-0000-0000-000033050000}"/>
    <cellStyle name="40 % - Akzent4 5 3 2 7" xfId="43327" xr:uid="{00000000-0005-0000-0000-000033050000}"/>
    <cellStyle name="40 % - Akzent4 5 3 3" xfId="5131" xr:uid="{00000000-0005-0000-0000-000032050000}"/>
    <cellStyle name="40 % - Akzent4 5 3 3 2" xfId="18582" xr:uid="{00000000-0005-0000-0000-000032050000}"/>
    <cellStyle name="40 % - Akzent4 5 3 3 3" xfId="32066" xr:uid="{00000000-0005-0000-0000-000032050000}"/>
    <cellStyle name="40 % - Akzent4 5 3 3 4" xfId="45557" xr:uid="{00000000-0005-0000-0000-000032050000}"/>
    <cellStyle name="40 % - Akzent4 5 3 4" xfId="8487" xr:uid="{00000000-0005-0000-0000-000032050000}"/>
    <cellStyle name="40 % - Akzent4 5 3 4 2" xfId="21938" xr:uid="{00000000-0005-0000-0000-000032050000}"/>
    <cellStyle name="40 % - Akzent4 5 3 4 3" xfId="35422" xr:uid="{00000000-0005-0000-0000-000032050000}"/>
    <cellStyle name="40 % - Akzent4 5 3 4 4" xfId="48913" xr:uid="{00000000-0005-0000-0000-000032050000}"/>
    <cellStyle name="40 % - Akzent4 5 3 5" xfId="11843" xr:uid="{00000000-0005-0000-0000-000032050000}"/>
    <cellStyle name="40 % - Akzent4 5 3 5 2" xfId="25294" xr:uid="{00000000-0005-0000-0000-000032050000}"/>
    <cellStyle name="40 % - Akzent4 5 3 5 3" xfId="38778" xr:uid="{00000000-0005-0000-0000-000032050000}"/>
    <cellStyle name="40 % - Akzent4 5 3 5 4" xfId="52269" xr:uid="{00000000-0005-0000-0000-000032050000}"/>
    <cellStyle name="40 % - Akzent4 5 3 6" xfId="15225" xr:uid="{00000000-0005-0000-0000-000032050000}"/>
    <cellStyle name="40 % - Akzent4 5 3 7" xfId="28709" xr:uid="{00000000-0005-0000-0000-000032050000}"/>
    <cellStyle name="40 % - Akzent4 5 3 8" xfId="42200" xr:uid="{00000000-0005-0000-0000-000032050000}"/>
    <cellStyle name="40 % - Akzent4 5 4" xfId="2336" xr:uid="{00000000-0005-0000-0000-000034050000}"/>
    <cellStyle name="40 % - Akzent4 5 4 2" xfId="5698" xr:uid="{00000000-0005-0000-0000-000034050000}"/>
    <cellStyle name="40 % - Akzent4 5 4 2 2" xfId="19149" xr:uid="{00000000-0005-0000-0000-000034050000}"/>
    <cellStyle name="40 % - Akzent4 5 4 2 3" xfId="32633" xr:uid="{00000000-0005-0000-0000-000034050000}"/>
    <cellStyle name="40 % - Akzent4 5 4 2 4" xfId="46124" xr:uid="{00000000-0005-0000-0000-000034050000}"/>
    <cellStyle name="40 % - Akzent4 5 4 3" xfId="9054" xr:uid="{00000000-0005-0000-0000-000034050000}"/>
    <cellStyle name="40 % - Akzent4 5 4 3 2" xfId="22505" xr:uid="{00000000-0005-0000-0000-000034050000}"/>
    <cellStyle name="40 % - Akzent4 5 4 3 3" xfId="35989" xr:uid="{00000000-0005-0000-0000-000034050000}"/>
    <cellStyle name="40 % - Akzent4 5 4 3 4" xfId="49480" xr:uid="{00000000-0005-0000-0000-000034050000}"/>
    <cellStyle name="40 % - Akzent4 5 4 4" xfId="12410" xr:uid="{00000000-0005-0000-0000-000034050000}"/>
    <cellStyle name="40 % - Akzent4 5 4 4 2" xfId="25861" xr:uid="{00000000-0005-0000-0000-000034050000}"/>
    <cellStyle name="40 % - Akzent4 5 4 4 3" xfId="39345" xr:uid="{00000000-0005-0000-0000-000034050000}"/>
    <cellStyle name="40 % - Akzent4 5 4 4 4" xfId="52836" xr:uid="{00000000-0005-0000-0000-000034050000}"/>
    <cellStyle name="40 % - Akzent4 5 4 5" xfId="15792" xr:uid="{00000000-0005-0000-0000-000034050000}"/>
    <cellStyle name="40 % - Akzent4 5 4 6" xfId="29276" xr:uid="{00000000-0005-0000-0000-000034050000}"/>
    <cellStyle name="40 % - Akzent4 5 4 7" xfId="42767" xr:uid="{00000000-0005-0000-0000-000034050000}"/>
    <cellStyle name="40 % - Akzent4 5 5" xfId="3442" xr:uid="{00000000-0005-0000-0000-000035050000}"/>
    <cellStyle name="40 % - Akzent4 5 5 2" xfId="6803" xr:uid="{00000000-0005-0000-0000-000035050000}"/>
    <cellStyle name="40 % - Akzent4 5 5 2 2" xfId="20254" xr:uid="{00000000-0005-0000-0000-000035050000}"/>
    <cellStyle name="40 % - Akzent4 5 5 2 3" xfId="33738" xr:uid="{00000000-0005-0000-0000-000035050000}"/>
    <cellStyle name="40 % - Akzent4 5 5 2 4" xfId="47229" xr:uid="{00000000-0005-0000-0000-000035050000}"/>
    <cellStyle name="40 % - Akzent4 5 5 3" xfId="10159" xr:uid="{00000000-0005-0000-0000-000035050000}"/>
    <cellStyle name="40 % - Akzent4 5 5 3 2" xfId="23610" xr:uid="{00000000-0005-0000-0000-000035050000}"/>
    <cellStyle name="40 % - Akzent4 5 5 3 3" xfId="37094" xr:uid="{00000000-0005-0000-0000-000035050000}"/>
    <cellStyle name="40 % - Akzent4 5 5 3 4" xfId="50585" xr:uid="{00000000-0005-0000-0000-000035050000}"/>
    <cellStyle name="40 % - Akzent4 5 5 4" xfId="13515" xr:uid="{00000000-0005-0000-0000-000035050000}"/>
    <cellStyle name="40 % - Akzent4 5 5 4 2" xfId="26966" xr:uid="{00000000-0005-0000-0000-000035050000}"/>
    <cellStyle name="40 % - Akzent4 5 5 4 3" xfId="40450" xr:uid="{00000000-0005-0000-0000-000035050000}"/>
    <cellStyle name="40 % - Akzent4 5 5 4 4" xfId="53941" xr:uid="{00000000-0005-0000-0000-000035050000}"/>
    <cellStyle name="40 % - Akzent4 5 5 5" xfId="16897" xr:uid="{00000000-0005-0000-0000-000035050000}"/>
    <cellStyle name="40 % - Akzent4 5 5 6" xfId="30381" xr:uid="{00000000-0005-0000-0000-000035050000}"/>
    <cellStyle name="40 % - Akzent4 5 5 7" xfId="43872" xr:uid="{00000000-0005-0000-0000-000035050000}"/>
    <cellStyle name="40 % - Akzent4 5 6" xfId="4022" xr:uid="{00000000-0005-0000-0000-000036050000}"/>
    <cellStyle name="40 % - Akzent4 5 6 2" xfId="7379" xr:uid="{00000000-0005-0000-0000-000036050000}"/>
    <cellStyle name="40 % - Akzent4 5 6 2 2" xfId="20830" xr:uid="{00000000-0005-0000-0000-000036050000}"/>
    <cellStyle name="40 % - Akzent4 5 6 2 3" xfId="34314" xr:uid="{00000000-0005-0000-0000-000036050000}"/>
    <cellStyle name="40 % - Akzent4 5 6 2 4" xfId="47805" xr:uid="{00000000-0005-0000-0000-000036050000}"/>
    <cellStyle name="40 % - Akzent4 5 6 3" xfId="10735" xr:uid="{00000000-0005-0000-0000-000036050000}"/>
    <cellStyle name="40 % - Akzent4 5 6 3 2" xfId="24186" xr:uid="{00000000-0005-0000-0000-000036050000}"/>
    <cellStyle name="40 % - Akzent4 5 6 3 3" xfId="37670" xr:uid="{00000000-0005-0000-0000-000036050000}"/>
    <cellStyle name="40 % - Akzent4 5 6 3 4" xfId="51161" xr:uid="{00000000-0005-0000-0000-000036050000}"/>
    <cellStyle name="40 % - Akzent4 5 6 4" xfId="14091" xr:uid="{00000000-0005-0000-0000-000036050000}"/>
    <cellStyle name="40 % - Akzent4 5 6 4 2" xfId="27542" xr:uid="{00000000-0005-0000-0000-000036050000}"/>
    <cellStyle name="40 % - Akzent4 5 6 4 3" xfId="41026" xr:uid="{00000000-0005-0000-0000-000036050000}"/>
    <cellStyle name="40 % - Akzent4 5 6 4 4" xfId="54517" xr:uid="{00000000-0005-0000-0000-000036050000}"/>
    <cellStyle name="40 % - Akzent4 5 6 5" xfId="17473" xr:uid="{00000000-0005-0000-0000-000036050000}"/>
    <cellStyle name="40 % - Akzent4 5 6 6" xfId="30957" xr:uid="{00000000-0005-0000-0000-000036050000}"/>
    <cellStyle name="40 % - Akzent4 5 6 7" xfId="44448" xr:uid="{00000000-0005-0000-0000-000036050000}"/>
    <cellStyle name="40 % - Akzent4 5 7" xfId="4572" xr:uid="{00000000-0005-0000-0000-00002B050000}"/>
    <cellStyle name="40 % - Akzent4 5 7 2" xfId="18023" xr:uid="{00000000-0005-0000-0000-00002B050000}"/>
    <cellStyle name="40 % - Akzent4 5 7 3" xfId="31507" xr:uid="{00000000-0005-0000-0000-00002B050000}"/>
    <cellStyle name="40 % - Akzent4 5 7 4" xfId="44998" xr:uid="{00000000-0005-0000-0000-00002B050000}"/>
    <cellStyle name="40 % - Akzent4 5 8" xfId="7928" xr:uid="{00000000-0005-0000-0000-00002B050000}"/>
    <cellStyle name="40 % - Akzent4 5 8 2" xfId="21379" xr:uid="{00000000-0005-0000-0000-00002B050000}"/>
    <cellStyle name="40 % - Akzent4 5 8 3" xfId="34863" xr:uid="{00000000-0005-0000-0000-00002B050000}"/>
    <cellStyle name="40 % - Akzent4 5 8 4" xfId="48354" xr:uid="{00000000-0005-0000-0000-00002B050000}"/>
    <cellStyle name="40 % - Akzent4 5 9" xfId="11284" xr:uid="{00000000-0005-0000-0000-00002B050000}"/>
    <cellStyle name="40 % - Akzent4 5 9 2" xfId="24735" xr:uid="{00000000-0005-0000-0000-00002B050000}"/>
    <cellStyle name="40 % - Akzent4 5 9 3" xfId="38219" xr:uid="{00000000-0005-0000-0000-00002B050000}"/>
    <cellStyle name="40 % - Akzent4 5 9 4" xfId="51710" xr:uid="{00000000-0005-0000-0000-00002B050000}"/>
    <cellStyle name="40 % - Akzent4 6" xfId="1293" xr:uid="{00000000-0005-0000-0000-000037050000}"/>
    <cellStyle name="40 % - Akzent4 6 10" xfId="14766" xr:uid="{00000000-0005-0000-0000-000037050000}"/>
    <cellStyle name="40 % - Akzent4 6 11" xfId="28249" xr:uid="{00000000-0005-0000-0000-000037050000}"/>
    <cellStyle name="40 % - Akzent4 6 12" xfId="41740" xr:uid="{00000000-0005-0000-0000-000037050000}"/>
    <cellStyle name="40 % - Akzent4 6 2" xfId="1531" xr:uid="{00000000-0005-0000-0000-000038050000}"/>
    <cellStyle name="40 % - Akzent4 6 2 10" xfId="28499" xr:uid="{00000000-0005-0000-0000-000038050000}"/>
    <cellStyle name="40 % - Akzent4 6 2 11" xfId="41990" xr:uid="{00000000-0005-0000-0000-000038050000}"/>
    <cellStyle name="40 % - Akzent4 6 2 2" xfId="2107" xr:uid="{00000000-0005-0000-0000-000039050000}"/>
    <cellStyle name="40 % - Akzent4 6 2 2 2" xfId="3248" xr:uid="{00000000-0005-0000-0000-00003A050000}"/>
    <cellStyle name="40 % - Akzent4 6 2 2 2 2" xfId="6609" xr:uid="{00000000-0005-0000-0000-00003A050000}"/>
    <cellStyle name="40 % - Akzent4 6 2 2 2 2 2" xfId="20060" xr:uid="{00000000-0005-0000-0000-00003A050000}"/>
    <cellStyle name="40 % - Akzent4 6 2 2 2 2 3" xfId="33544" xr:uid="{00000000-0005-0000-0000-00003A050000}"/>
    <cellStyle name="40 % - Akzent4 6 2 2 2 2 4" xfId="47035" xr:uid="{00000000-0005-0000-0000-00003A050000}"/>
    <cellStyle name="40 % - Akzent4 6 2 2 2 3" xfId="9965" xr:uid="{00000000-0005-0000-0000-00003A050000}"/>
    <cellStyle name="40 % - Akzent4 6 2 2 2 3 2" xfId="23416" xr:uid="{00000000-0005-0000-0000-00003A050000}"/>
    <cellStyle name="40 % - Akzent4 6 2 2 2 3 3" xfId="36900" xr:uid="{00000000-0005-0000-0000-00003A050000}"/>
    <cellStyle name="40 % - Akzent4 6 2 2 2 3 4" xfId="50391" xr:uid="{00000000-0005-0000-0000-00003A050000}"/>
    <cellStyle name="40 % - Akzent4 6 2 2 2 4" xfId="13321" xr:uid="{00000000-0005-0000-0000-00003A050000}"/>
    <cellStyle name="40 % - Akzent4 6 2 2 2 4 2" xfId="26772" xr:uid="{00000000-0005-0000-0000-00003A050000}"/>
    <cellStyle name="40 % - Akzent4 6 2 2 2 4 3" xfId="40256" xr:uid="{00000000-0005-0000-0000-00003A050000}"/>
    <cellStyle name="40 % - Akzent4 6 2 2 2 4 4" xfId="53747" xr:uid="{00000000-0005-0000-0000-00003A050000}"/>
    <cellStyle name="40 % - Akzent4 6 2 2 2 5" xfId="16703" xr:uid="{00000000-0005-0000-0000-00003A050000}"/>
    <cellStyle name="40 % - Akzent4 6 2 2 2 6" xfId="30187" xr:uid="{00000000-0005-0000-0000-00003A050000}"/>
    <cellStyle name="40 % - Akzent4 6 2 2 2 7" xfId="43678" xr:uid="{00000000-0005-0000-0000-00003A050000}"/>
    <cellStyle name="40 % - Akzent4 6 2 2 3" xfId="5482" xr:uid="{00000000-0005-0000-0000-000039050000}"/>
    <cellStyle name="40 % - Akzent4 6 2 2 3 2" xfId="18933" xr:uid="{00000000-0005-0000-0000-000039050000}"/>
    <cellStyle name="40 % - Akzent4 6 2 2 3 3" xfId="32417" xr:uid="{00000000-0005-0000-0000-000039050000}"/>
    <cellStyle name="40 % - Akzent4 6 2 2 3 4" xfId="45908" xr:uid="{00000000-0005-0000-0000-000039050000}"/>
    <cellStyle name="40 % - Akzent4 6 2 2 4" xfId="8838" xr:uid="{00000000-0005-0000-0000-000039050000}"/>
    <cellStyle name="40 % - Akzent4 6 2 2 4 2" xfId="22289" xr:uid="{00000000-0005-0000-0000-000039050000}"/>
    <cellStyle name="40 % - Akzent4 6 2 2 4 3" xfId="35773" xr:uid="{00000000-0005-0000-0000-000039050000}"/>
    <cellStyle name="40 % - Akzent4 6 2 2 4 4" xfId="49264" xr:uid="{00000000-0005-0000-0000-000039050000}"/>
    <cellStyle name="40 % - Akzent4 6 2 2 5" xfId="12194" xr:uid="{00000000-0005-0000-0000-000039050000}"/>
    <cellStyle name="40 % - Akzent4 6 2 2 5 2" xfId="25645" xr:uid="{00000000-0005-0000-0000-000039050000}"/>
    <cellStyle name="40 % - Akzent4 6 2 2 5 3" xfId="39129" xr:uid="{00000000-0005-0000-0000-000039050000}"/>
    <cellStyle name="40 % - Akzent4 6 2 2 5 4" xfId="52620" xr:uid="{00000000-0005-0000-0000-000039050000}"/>
    <cellStyle name="40 % - Akzent4 6 2 2 6" xfId="15576" xr:uid="{00000000-0005-0000-0000-000039050000}"/>
    <cellStyle name="40 % - Akzent4 6 2 2 7" xfId="29060" xr:uid="{00000000-0005-0000-0000-000039050000}"/>
    <cellStyle name="40 % - Akzent4 6 2 2 8" xfId="42551" xr:uid="{00000000-0005-0000-0000-000039050000}"/>
    <cellStyle name="40 % - Akzent4 6 2 3" xfId="2688" xr:uid="{00000000-0005-0000-0000-00003B050000}"/>
    <cellStyle name="40 % - Akzent4 6 2 3 2" xfId="6049" xr:uid="{00000000-0005-0000-0000-00003B050000}"/>
    <cellStyle name="40 % - Akzent4 6 2 3 2 2" xfId="19500" xr:uid="{00000000-0005-0000-0000-00003B050000}"/>
    <cellStyle name="40 % - Akzent4 6 2 3 2 3" xfId="32984" xr:uid="{00000000-0005-0000-0000-00003B050000}"/>
    <cellStyle name="40 % - Akzent4 6 2 3 2 4" xfId="46475" xr:uid="{00000000-0005-0000-0000-00003B050000}"/>
    <cellStyle name="40 % - Akzent4 6 2 3 3" xfId="9405" xr:uid="{00000000-0005-0000-0000-00003B050000}"/>
    <cellStyle name="40 % - Akzent4 6 2 3 3 2" xfId="22856" xr:uid="{00000000-0005-0000-0000-00003B050000}"/>
    <cellStyle name="40 % - Akzent4 6 2 3 3 3" xfId="36340" xr:uid="{00000000-0005-0000-0000-00003B050000}"/>
    <cellStyle name="40 % - Akzent4 6 2 3 3 4" xfId="49831" xr:uid="{00000000-0005-0000-0000-00003B050000}"/>
    <cellStyle name="40 % - Akzent4 6 2 3 4" xfId="12761" xr:uid="{00000000-0005-0000-0000-00003B050000}"/>
    <cellStyle name="40 % - Akzent4 6 2 3 4 2" xfId="26212" xr:uid="{00000000-0005-0000-0000-00003B050000}"/>
    <cellStyle name="40 % - Akzent4 6 2 3 4 3" xfId="39696" xr:uid="{00000000-0005-0000-0000-00003B050000}"/>
    <cellStyle name="40 % - Akzent4 6 2 3 4 4" xfId="53187" xr:uid="{00000000-0005-0000-0000-00003B050000}"/>
    <cellStyle name="40 % - Akzent4 6 2 3 5" xfId="16143" xr:uid="{00000000-0005-0000-0000-00003B050000}"/>
    <cellStyle name="40 % - Akzent4 6 2 3 6" xfId="29627" xr:uid="{00000000-0005-0000-0000-00003B050000}"/>
    <cellStyle name="40 % - Akzent4 6 2 3 7" xfId="43118" xr:uid="{00000000-0005-0000-0000-00003B050000}"/>
    <cellStyle name="40 % - Akzent4 6 2 4" xfId="3793" xr:uid="{00000000-0005-0000-0000-00003C050000}"/>
    <cellStyle name="40 % - Akzent4 6 2 4 2" xfId="7154" xr:uid="{00000000-0005-0000-0000-00003C050000}"/>
    <cellStyle name="40 % - Akzent4 6 2 4 2 2" xfId="20605" xr:uid="{00000000-0005-0000-0000-00003C050000}"/>
    <cellStyle name="40 % - Akzent4 6 2 4 2 3" xfId="34089" xr:uid="{00000000-0005-0000-0000-00003C050000}"/>
    <cellStyle name="40 % - Akzent4 6 2 4 2 4" xfId="47580" xr:uid="{00000000-0005-0000-0000-00003C050000}"/>
    <cellStyle name="40 % - Akzent4 6 2 4 3" xfId="10510" xr:uid="{00000000-0005-0000-0000-00003C050000}"/>
    <cellStyle name="40 % - Akzent4 6 2 4 3 2" xfId="23961" xr:uid="{00000000-0005-0000-0000-00003C050000}"/>
    <cellStyle name="40 % - Akzent4 6 2 4 3 3" xfId="37445" xr:uid="{00000000-0005-0000-0000-00003C050000}"/>
    <cellStyle name="40 % - Akzent4 6 2 4 3 4" xfId="50936" xr:uid="{00000000-0005-0000-0000-00003C050000}"/>
    <cellStyle name="40 % - Akzent4 6 2 4 4" xfId="13866" xr:uid="{00000000-0005-0000-0000-00003C050000}"/>
    <cellStyle name="40 % - Akzent4 6 2 4 4 2" xfId="27317" xr:uid="{00000000-0005-0000-0000-00003C050000}"/>
    <cellStyle name="40 % - Akzent4 6 2 4 4 3" xfId="40801" xr:uid="{00000000-0005-0000-0000-00003C050000}"/>
    <cellStyle name="40 % - Akzent4 6 2 4 4 4" xfId="54292" xr:uid="{00000000-0005-0000-0000-00003C050000}"/>
    <cellStyle name="40 % - Akzent4 6 2 4 5" xfId="17248" xr:uid="{00000000-0005-0000-0000-00003C050000}"/>
    <cellStyle name="40 % - Akzent4 6 2 4 6" xfId="30732" xr:uid="{00000000-0005-0000-0000-00003C050000}"/>
    <cellStyle name="40 % - Akzent4 6 2 4 7" xfId="44223" xr:uid="{00000000-0005-0000-0000-00003C050000}"/>
    <cellStyle name="40 % - Akzent4 6 2 5" xfId="4373" xr:uid="{00000000-0005-0000-0000-00003D050000}"/>
    <cellStyle name="40 % - Akzent4 6 2 5 2" xfId="7730" xr:uid="{00000000-0005-0000-0000-00003D050000}"/>
    <cellStyle name="40 % - Akzent4 6 2 5 2 2" xfId="21181" xr:uid="{00000000-0005-0000-0000-00003D050000}"/>
    <cellStyle name="40 % - Akzent4 6 2 5 2 3" xfId="34665" xr:uid="{00000000-0005-0000-0000-00003D050000}"/>
    <cellStyle name="40 % - Akzent4 6 2 5 2 4" xfId="48156" xr:uid="{00000000-0005-0000-0000-00003D050000}"/>
    <cellStyle name="40 % - Akzent4 6 2 5 3" xfId="11086" xr:uid="{00000000-0005-0000-0000-00003D050000}"/>
    <cellStyle name="40 % - Akzent4 6 2 5 3 2" xfId="24537" xr:uid="{00000000-0005-0000-0000-00003D050000}"/>
    <cellStyle name="40 % - Akzent4 6 2 5 3 3" xfId="38021" xr:uid="{00000000-0005-0000-0000-00003D050000}"/>
    <cellStyle name="40 % - Akzent4 6 2 5 3 4" xfId="51512" xr:uid="{00000000-0005-0000-0000-00003D050000}"/>
    <cellStyle name="40 % - Akzent4 6 2 5 4" xfId="14442" xr:uid="{00000000-0005-0000-0000-00003D050000}"/>
    <cellStyle name="40 % - Akzent4 6 2 5 4 2" xfId="27893" xr:uid="{00000000-0005-0000-0000-00003D050000}"/>
    <cellStyle name="40 % - Akzent4 6 2 5 4 3" xfId="41377" xr:uid="{00000000-0005-0000-0000-00003D050000}"/>
    <cellStyle name="40 % - Akzent4 6 2 5 4 4" xfId="54868" xr:uid="{00000000-0005-0000-0000-00003D050000}"/>
    <cellStyle name="40 % - Akzent4 6 2 5 5" xfId="17824" xr:uid="{00000000-0005-0000-0000-00003D050000}"/>
    <cellStyle name="40 % - Akzent4 6 2 5 6" xfId="31308" xr:uid="{00000000-0005-0000-0000-00003D050000}"/>
    <cellStyle name="40 % - Akzent4 6 2 5 7" xfId="44799" xr:uid="{00000000-0005-0000-0000-00003D050000}"/>
    <cellStyle name="40 % - Akzent4 6 2 6" xfId="4923" xr:uid="{00000000-0005-0000-0000-000038050000}"/>
    <cellStyle name="40 % - Akzent4 6 2 6 2" xfId="18374" xr:uid="{00000000-0005-0000-0000-000038050000}"/>
    <cellStyle name="40 % - Akzent4 6 2 6 3" xfId="31858" xr:uid="{00000000-0005-0000-0000-000038050000}"/>
    <cellStyle name="40 % - Akzent4 6 2 6 4" xfId="45349" xr:uid="{00000000-0005-0000-0000-000038050000}"/>
    <cellStyle name="40 % - Akzent4 6 2 7" xfId="8279" xr:uid="{00000000-0005-0000-0000-000038050000}"/>
    <cellStyle name="40 % - Akzent4 6 2 7 2" xfId="21730" xr:uid="{00000000-0005-0000-0000-000038050000}"/>
    <cellStyle name="40 % - Akzent4 6 2 7 3" xfId="35214" xr:uid="{00000000-0005-0000-0000-000038050000}"/>
    <cellStyle name="40 % - Akzent4 6 2 7 4" xfId="48705" xr:uid="{00000000-0005-0000-0000-000038050000}"/>
    <cellStyle name="40 % - Akzent4 6 2 8" xfId="11635" xr:uid="{00000000-0005-0000-0000-000038050000}"/>
    <cellStyle name="40 % - Akzent4 6 2 8 2" xfId="25086" xr:uid="{00000000-0005-0000-0000-000038050000}"/>
    <cellStyle name="40 % - Akzent4 6 2 8 3" xfId="38570" xr:uid="{00000000-0005-0000-0000-000038050000}"/>
    <cellStyle name="40 % - Akzent4 6 2 8 4" xfId="52061" xr:uid="{00000000-0005-0000-0000-000038050000}"/>
    <cellStyle name="40 % - Akzent4 6 2 9" xfId="15016" xr:uid="{00000000-0005-0000-0000-000038050000}"/>
    <cellStyle name="40 % - Akzent4 6 3" xfId="1858" xr:uid="{00000000-0005-0000-0000-00003E050000}"/>
    <cellStyle name="40 % - Akzent4 6 3 2" xfId="2998" xr:uid="{00000000-0005-0000-0000-00003F050000}"/>
    <cellStyle name="40 % - Akzent4 6 3 2 2" xfId="6359" xr:uid="{00000000-0005-0000-0000-00003F050000}"/>
    <cellStyle name="40 % - Akzent4 6 3 2 2 2" xfId="19810" xr:uid="{00000000-0005-0000-0000-00003F050000}"/>
    <cellStyle name="40 % - Akzent4 6 3 2 2 3" xfId="33294" xr:uid="{00000000-0005-0000-0000-00003F050000}"/>
    <cellStyle name="40 % - Akzent4 6 3 2 2 4" xfId="46785" xr:uid="{00000000-0005-0000-0000-00003F050000}"/>
    <cellStyle name="40 % - Akzent4 6 3 2 3" xfId="9715" xr:uid="{00000000-0005-0000-0000-00003F050000}"/>
    <cellStyle name="40 % - Akzent4 6 3 2 3 2" xfId="23166" xr:uid="{00000000-0005-0000-0000-00003F050000}"/>
    <cellStyle name="40 % - Akzent4 6 3 2 3 3" xfId="36650" xr:uid="{00000000-0005-0000-0000-00003F050000}"/>
    <cellStyle name="40 % - Akzent4 6 3 2 3 4" xfId="50141" xr:uid="{00000000-0005-0000-0000-00003F050000}"/>
    <cellStyle name="40 % - Akzent4 6 3 2 4" xfId="13071" xr:uid="{00000000-0005-0000-0000-00003F050000}"/>
    <cellStyle name="40 % - Akzent4 6 3 2 4 2" xfId="26522" xr:uid="{00000000-0005-0000-0000-00003F050000}"/>
    <cellStyle name="40 % - Akzent4 6 3 2 4 3" xfId="40006" xr:uid="{00000000-0005-0000-0000-00003F050000}"/>
    <cellStyle name="40 % - Akzent4 6 3 2 4 4" xfId="53497" xr:uid="{00000000-0005-0000-0000-00003F050000}"/>
    <cellStyle name="40 % - Akzent4 6 3 2 5" xfId="16453" xr:uid="{00000000-0005-0000-0000-00003F050000}"/>
    <cellStyle name="40 % - Akzent4 6 3 2 6" xfId="29937" xr:uid="{00000000-0005-0000-0000-00003F050000}"/>
    <cellStyle name="40 % - Akzent4 6 3 2 7" xfId="43428" xr:uid="{00000000-0005-0000-0000-00003F050000}"/>
    <cellStyle name="40 % - Akzent4 6 3 3" xfId="5232" xr:uid="{00000000-0005-0000-0000-00003E050000}"/>
    <cellStyle name="40 % - Akzent4 6 3 3 2" xfId="18683" xr:uid="{00000000-0005-0000-0000-00003E050000}"/>
    <cellStyle name="40 % - Akzent4 6 3 3 3" xfId="32167" xr:uid="{00000000-0005-0000-0000-00003E050000}"/>
    <cellStyle name="40 % - Akzent4 6 3 3 4" xfId="45658" xr:uid="{00000000-0005-0000-0000-00003E050000}"/>
    <cellStyle name="40 % - Akzent4 6 3 4" xfId="8588" xr:uid="{00000000-0005-0000-0000-00003E050000}"/>
    <cellStyle name="40 % - Akzent4 6 3 4 2" xfId="22039" xr:uid="{00000000-0005-0000-0000-00003E050000}"/>
    <cellStyle name="40 % - Akzent4 6 3 4 3" xfId="35523" xr:uid="{00000000-0005-0000-0000-00003E050000}"/>
    <cellStyle name="40 % - Akzent4 6 3 4 4" xfId="49014" xr:uid="{00000000-0005-0000-0000-00003E050000}"/>
    <cellStyle name="40 % - Akzent4 6 3 5" xfId="11944" xr:uid="{00000000-0005-0000-0000-00003E050000}"/>
    <cellStyle name="40 % - Akzent4 6 3 5 2" xfId="25395" xr:uid="{00000000-0005-0000-0000-00003E050000}"/>
    <cellStyle name="40 % - Akzent4 6 3 5 3" xfId="38879" xr:uid="{00000000-0005-0000-0000-00003E050000}"/>
    <cellStyle name="40 % - Akzent4 6 3 5 4" xfId="52370" xr:uid="{00000000-0005-0000-0000-00003E050000}"/>
    <cellStyle name="40 % - Akzent4 6 3 6" xfId="15326" xr:uid="{00000000-0005-0000-0000-00003E050000}"/>
    <cellStyle name="40 % - Akzent4 6 3 7" xfId="28810" xr:uid="{00000000-0005-0000-0000-00003E050000}"/>
    <cellStyle name="40 % - Akzent4 6 3 8" xfId="42301" xr:uid="{00000000-0005-0000-0000-00003E050000}"/>
    <cellStyle name="40 % - Akzent4 6 4" xfId="2437" xr:uid="{00000000-0005-0000-0000-000040050000}"/>
    <cellStyle name="40 % - Akzent4 6 4 2" xfId="5799" xr:uid="{00000000-0005-0000-0000-000040050000}"/>
    <cellStyle name="40 % - Akzent4 6 4 2 2" xfId="19250" xr:uid="{00000000-0005-0000-0000-000040050000}"/>
    <cellStyle name="40 % - Akzent4 6 4 2 3" xfId="32734" xr:uid="{00000000-0005-0000-0000-000040050000}"/>
    <cellStyle name="40 % - Akzent4 6 4 2 4" xfId="46225" xr:uid="{00000000-0005-0000-0000-000040050000}"/>
    <cellStyle name="40 % - Akzent4 6 4 3" xfId="9155" xr:uid="{00000000-0005-0000-0000-000040050000}"/>
    <cellStyle name="40 % - Akzent4 6 4 3 2" xfId="22606" xr:uid="{00000000-0005-0000-0000-000040050000}"/>
    <cellStyle name="40 % - Akzent4 6 4 3 3" xfId="36090" xr:uid="{00000000-0005-0000-0000-000040050000}"/>
    <cellStyle name="40 % - Akzent4 6 4 3 4" xfId="49581" xr:uid="{00000000-0005-0000-0000-000040050000}"/>
    <cellStyle name="40 % - Akzent4 6 4 4" xfId="12511" xr:uid="{00000000-0005-0000-0000-000040050000}"/>
    <cellStyle name="40 % - Akzent4 6 4 4 2" xfId="25962" xr:uid="{00000000-0005-0000-0000-000040050000}"/>
    <cellStyle name="40 % - Akzent4 6 4 4 3" xfId="39446" xr:uid="{00000000-0005-0000-0000-000040050000}"/>
    <cellStyle name="40 % - Akzent4 6 4 4 4" xfId="52937" xr:uid="{00000000-0005-0000-0000-000040050000}"/>
    <cellStyle name="40 % - Akzent4 6 4 5" xfId="15893" xr:uid="{00000000-0005-0000-0000-000040050000}"/>
    <cellStyle name="40 % - Akzent4 6 4 6" xfId="29377" xr:uid="{00000000-0005-0000-0000-000040050000}"/>
    <cellStyle name="40 % - Akzent4 6 4 7" xfId="42868" xr:uid="{00000000-0005-0000-0000-000040050000}"/>
    <cellStyle name="40 % - Akzent4 6 5" xfId="3543" xr:uid="{00000000-0005-0000-0000-000041050000}"/>
    <cellStyle name="40 % - Akzent4 6 5 2" xfId="6904" xr:uid="{00000000-0005-0000-0000-000041050000}"/>
    <cellStyle name="40 % - Akzent4 6 5 2 2" xfId="20355" xr:uid="{00000000-0005-0000-0000-000041050000}"/>
    <cellStyle name="40 % - Akzent4 6 5 2 3" xfId="33839" xr:uid="{00000000-0005-0000-0000-000041050000}"/>
    <cellStyle name="40 % - Akzent4 6 5 2 4" xfId="47330" xr:uid="{00000000-0005-0000-0000-000041050000}"/>
    <cellStyle name="40 % - Akzent4 6 5 3" xfId="10260" xr:uid="{00000000-0005-0000-0000-000041050000}"/>
    <cellStyle name="40 % - Akzent4 6 5 3 2" xfId="23711" xr:uid="{00000000-0005-0000-0000-000041050000}"/>
    <cellStyle name="40 % - Akzent4 6 5 3 3" xfId="37195" xr:uid="{00000000-0005-0000-0000-000041050000}"/>
    <cellStyle name="40 % - Akzent4 6 5 3 4" xfId="50686" xr:uid="{00000000-0005-0000-0000-000041050000}"/>
    <cellStyle name="40 % - Akzent4 6 5 4" xfId="13616" xr:uid="{00000000-0005-0000-0000-000041050000}"/>
    <cellStyle name="40 % - Akzent4 6 5 4 2" xfId="27067" xr:uid="{00000000-0005-0000-0000-000041050000}"/>
    <cellStyle name="40 % - Akzent4 6 5 4 3" xfId="40551" xr:uid="{00000000-0005-0000-0000-000041050000}"/>
    <cellStyle name="40 % - Akzent4 6 5 4 4" xfId="54042" xr:uid="{00000000-0005-0000-0000-000041050000}"/>
    <cellStyle name="40 % - Akzent4 6 5 5" xfId="16998" xr:uid="{00000000-0005-0000-0000-000041050000}"/>
    <cellStyle name="40 % - Akzent4 6 5 6" xfId="30482" xr:uid="{00000000-0005-0000-0000-000041050000}"/>
    <cellStyle name="40 % - Akzent4 6 5 7" xfId="43973" xr:uid="{00000000-0005-0000-0000-000041050000}"/>
    <cellStyle name="40 % - Akzent4 6 6" xfId="4123" xr:uid="{00000000-0005-0000-0000-000042050000}"/>
    <cellStyle name="40 % - Akzent4 6 6 2" xfId="7480" xr:uid="{00000000-0005-0000-0000-000042050000}"/>
    <cellStyle name="40 % - Akzent4 6 6 2 2" xfId="20931" xr:uid="{00000000-0005-0000-0000-000042050000}"/>
    <cellStyle name="40 % - Akzent4 6 6 2 3" xfId="34415" xr:uid="{00000000-0005-0000-0000-000042050000}"/>
    <cellStyle name="40 % - Akzent4 6 6 2 4" xfId="47906" xr:uid="{00000000-0005-0000-0000-000042050000}"/>
    <cellStyle name="40 % - Akzent4 6 6 3" xfId="10836" xr:uid="{00000000-0005-0000-0000-000042050000}"/>
    <cellStyle name="40 % - Akzent4 6 6 3 2" xfId="24287" xr:uid="{00000000-0005-0000-0000-000042050000}"/>
    <cellStyle name="40 % - Akzent4 6 6 3 3" xfId="37771" xr:uid="{00000000-0005-0000-0000-000042050000}"/>
    <cellStyle name="40 % - Akzent4 6 6 3 4" xfId="51262" xr:uid="{00000000-0005-0000-0000-000042050000}"/>
    <cellStyle name="40 % - Akzent4 6 6 4" xfId="14192" xr:uid="{00000000-0005-0000-0000-000042050000}"/>
    <cellStyle name="40 % - Akzent4 6 6 4 2" xfId="27643" xr:uid="{00000000-0005-0000-0000-000042050000}"/>
    <cellStyle name="40 % - Akzent4 6 6 4 3" xfId="41127" xr:uid="{00000000-0005-0000-0000-000042050000}"/>
    <cellStyle name="40 % - Akzent4 6 6 4 4" xfId="54618" xr:uid="{00000000-0005-0000-0000-000042050000}"/>
    <cellStyle name="40 % - Akzent4 6 6 5" xfId="17574" xr:uid="{00000000-0005-0000-0000-000042050000}"/>
    <cellStyle name="40 % - Akzent4 6 6 6" xfId="31058" xr:uid="{00000000-0005-0000-0000-000042050000}"/>
    <cellStyle name="40 % - Akzent4 6 6 7" xfId="44549" xr:uid="{00000000-0005-0000-0000-000042050000}"/>
    <cellStyle name="40 % - Akzent4 6 7" xfId="4673" xr:uid="{00000000-0005-0000-0000-000037050000}"/>
    <cellStyle name="40 % - Akzent4 6 7 2" xfId="18124" xr:uid="{00000000-0005-0000-0000-000037050000}"/>
    <cellStyle name="40 % - Akzent4 6 7 3" xfId="31608" xr:uid="{00000000-0005-0000-0000-000037050000}"/>
    <cellStyle name="40 % - Akzent4 6 7 4" xfId="45099" xr:uid="{00000000-0005-0000-0000-000037050000}"/>
    <cellStyle name="40 % - Akzent4 6 8" xfId="8029" xr:uid="{00000000-0005-0000-0000-000037050000}"/>
    <cellStyle name="40 % - Akzent4 6 8 2" xfId="21480" xr:uid="{00000000-0005-0000-0000-000037050000}"/>
    <cellStyle name="40 % - Akzent4 6 8 3" xfId="34964" xr:uid="{00000000-0005-0000-0000-000037050000}"/>
    <cellStyle name="40 % - Akzent4 6 8 4" xfId="48455" xr:uid="{00000000-0005-0000-0000-000037050000}"/>
    <cellStyle name="40 % - Akzent4 6 9" xfId="11385" xr:uid="{00000000-0005-0000-0000-000037050000}"/>
    <cellStyle name="40 % - Akzent4 6 9 2" xfId="24836" xr:uid="{00000000-0005-0000-0000-000037050000}"/>
    <cellStyle name="40 % - Akzent4 6 9 3" xfId="38320" xr:uid="{00000000-0005-0000-0000-000037050000}"/>
    <cellStyle name="40 % - Akzent4 6 9 4" xfId="51811" xr:uid="{00000000-0005-0000-0000-000037050000}"/>
    <cellStyle name="40 % - Akzent4 7" xfId="1348" xr:uid="{00000000-0005-0000-0000-000043050000}"/>
    <cellStyle name="40 % - Akzent4 7 10" xfId="28310" xr:uid="{00000000-0005-0000-0000-000043050000}"/>
    <cellStyle name="40 % - Akzent4 7 11" xfId="41801" xr:uid="{00000000-0005-0000-0000-000043050000}"/>
    <cellStyle name="40 % - Akzent4 7 2" xfId="1919" xr:uid="{00000000-0005-0000-0000-000044050000}"/>
    <cellStyle name="40 % - Akzent4 7 2 2" xfId="3059" xr:uid="{00000000-0005-0000-0000-000045050000}"/>
    <cellStyle name="40 % - Akzent4 7 2 2 2" xfId="6420" xr:uid="{00000000-0005-0000-0000-000045050000}"/>
    <cellStyle name="40 % - Akzent4 7 2 2 2 2" xfId="19871" xr:uid="{00000000-0005-0000-0000-000045050000}"/>
    <cellStyle name="40 % - Akzent4 7 2 2 2 3" xfId="33355" xr:uid="{00000000-0005-0000-0000-000045050000}"/>
    <cellStyle name="40 % - Akzent4 7 2 2 2 4" xfId="46846" xr:uid="{00000000-0005-0000-0000-000045050000}"/>
    <cellStyle name="40 % - Akzent4 7 2 2 3" xfId="9776" xr:uid="{00000000-0005-0000-0000-000045050000}"/>
    <cellStyle name="40 % - Akzent4 7 2 2 3 2" xfId="23227" xr:uid="{00000000-0005-0000-0000-000045050000}"/>
    <cellStyle name="40 % - Akzent4 7 2 2 3 3" xfId="36711" xr:uid="{00000000-0005-0000-0000-000045050000}"/>
    <cellStyle name="40 % - Akzent4 7 2 2 3 4" xfId="50202" xr:uid="{00000000-0005-0000-0000-000045050000}"/>
    <cellStyle name="40 % - Akzent4 7 2 2 4" xfId="13132" xr:uid="{00000000-0005-0000-0000-000045050000}"/>
    <cellStyle name="40 % - Akzent4 7 2 2 4 2" xfId="26583" xr:uid="{00000000-0005-0000-0000-000045050000}"/>
    <cellStyle name="40 % - Akzent4 7 2 2 4 3" xfId="40067" xr:uid="{00000000-0005-0000-0000-000045050000}"/>
    <cellStyle name="40 % - Akzent4 7 2 2 4 4" xfId="53558" xr:uid="{00000000-0005-0000-0000-000045050000}"/>
    <cellStyle name="40 % - Akzent4 7 2 2 5" xfId="16514" xr:uid="{00000000-0005-0000-0000-000045050000}"/>
    <cellStyle name="40 % - Akzent4 7 2 2 6" xfId="29998" xr:uid="{00000000-0005-0000-0000-000045050000}"/>
    <cellStyle name="40 % - Akzent4 7 2 2 7" xfId="43489" xr:uid="{00000000-0005-0000-0000-000045050000}"/>
    <cellStyle name="40 % - Akzent4 7 2 3" xfId="5293" xr:uid="{00000000-0005-0000-0000-000044050000}"/>
    <cellStyle name="40 % - Akzent4 7 2 3 2" xfId="18744" xr:uid="{00000000-0005-0000-0000-000044050000}"/>
    <cellStyle name="40 % - Akzent4 7 2 3 3" xfId="32228" xr:uid="{00000000-0005-0000-0000-000044050000}"/>
    <cellStyle name="40 % - Akzent4 7 2 3 4" xfId="45719" xr:uid="{00000000-0005-0000-0000-000044050000}"/>
    <cellStyle name="40 % - Akzent4 7 2 4" xfId="8649" xr:uid="{00000000-0005-0000-0000-000044050000}"/>
    <cellStyle name="40 % - Akzent4 7 2 4 2" xfId="22100" xr:uid="{00000000-0005-0000-0000-000044050000}"/>
    <cellStyle name="40 % - Akzent4 7 2 4 3" xfId="35584" xr:uid="{00000000-0005-0000-0000-000044050000}"/>
    <cellStyle name="40 % - Akzent4 7 2 4 4" xfId="49075" xr:uid="{00000000-0005-0000-0000-000044050000}"/>
    <cellStyle name="40 % - Akzent4 7 2 5" xfId="12005" xr:uid="{00000000-0005-0000-0000-000044050000}"/>
    <cellStyle name="40 % - Akzent4 7 2 5 2" xfId="25456" xr:uid="{00000000-0005-0000-0000-000044050000}"/>
    <cellStyle name="40 % - Akzent4 7 2 5 3" xfId="38940" xr:uid="{00000000-0005-0000-0000-000044050000}"/>
    <cellStyle name="40 % - Akzent4 7 2 5 4" xfId="52431" xr:uid="{00000000-0005-0000-0000-000044050000}"/>
    <cellStyle name="40 % - Akzent4 7 2 6" xfId="15387" xr:uid="{00000000-0005-0000-0000-000044050000}"/>
    <cellStyle name="40 % - Akzent4 7 2 7" xfId="28871" xr:uid="{00000000-0005-0000-0000-000044050000}"/>
    <cellStyle name="40 % - Akzent4 7 2 8" xfId="42362" xr:uid="{00000000-0005-0000-0000-000044050000}"/>
    <cellStyle name="40 % - Akzent4 7 3" xfId="2499" xr:uid="{00000000-0005-0000-0000-000046050000}"/>
    <cellStyle name="40 % - Akzent4 7 3 2" xfId="5860" xr:uid="{00000000-0005-0000-0000-000046050000}"/>
    <cellStyle name="40 % - Akzent4 7 3 2 2" xfId="19311" xr:uid="{00000000-0005-0000-0000-000046050000}"/>
    <cellStyle name="40 % - Akzent4 7 3 2 3" xfId="32795" xr:uid="{00000000-0005-0000-0000-000046050000}"/>
    <cellStyle name="40 % - Akzent4 7 3 2 4" xfId="46286" xr:uid="{00000000-0005-0000-0000-000046050000}"/>
    <cellStyle name="40 % - Akzent4 7 3 3" xfId="9216" xr:uid="{00000000-0005-0000-0000-000046050000}"/>
    <cellStyle name="40 % - Akzent4 7 3 3 2" xfId="22667" xr:uid="{00000000-0005-0000-0000-000046050000}"/>
    <cellStyle name="40 % - Akzent4 7 3 3 3" xfId="36151" xr:uid="{00000000-0005-0000-0000-000046050000}"/>
    <cellStyle name="40 % - Akzent4 7 3 3 4" xfId="49642" xr:uid="{00000000-0005-0000-0000-000046050000}"/>
    <cellStyle name="40 % - Akzent4 7 3 4" xfId="12572" xr:uid="{00000000-0005-0000-0000-000046050000}"/>
    <cellStyle name="40 % - Akzent4 7 3 4 2" xfId="26023" xr:uid="{00000000-0005-0000-0000-000046050000}"/>
    <cellStyle name="40 % - Akzent4 7 3 4 3" xfId="39507" xr:uid="{00000000-0005-0000-0000-000046050000}"/>
    <cellStyle name="40 % - Akzent4 7 3 4 4" xfId="52998" xr:uid="{00000000-0005-0000-0000-000046050000}"/>
    <cellStyle name="40 % - Akzent4 7 3 5" xfId="15954" xr:uid="{00000000-0005-0000-0000-000046050000}"/>
    <cellStyle name="40 % - Akzent4 7 3 6" xfId="29438" xr:uid="{00000000-0005-0000-0000-000046050000}"/>
    <cellStyle name="40 % - Akzent4 7 3 7" xfId="42929" xr:uid="{00000000-0005-0000-0000-000046050000}"/>
    <cellStyle name="40 % - Akzent4 7 4" xfId="3604" xr:uid="{00000000-0005-0000-0000-000047050000}"/>
    <cellStyle name="40 % - Akzent4 7 4 2" xfId="6965" xr:uid="{00000000-0005-0000-0000-000047050000}"/>
    <cellStyle name="40 % - Akzent4 7 4 2 2" xfId="20416" xr:uid="{00000000-0005-0000-0000-000047050000}"/>
    <cellStyle name="40 % - Akzent4 7 4 2 3" xfId="33900" xr:uid="{00000000-0005-0000-0000-000047050000}"/>
    <cellStyle name="40 % - Akzent4 7 4 2 4" xfId="47391" xr:uid="{00000000-0005-0000-0000-000047050000}"/>
    <cellStyle name="40 % - Akzent4 7 4 3" xfId="10321" xr:uid="{00000000-0005-0000-0000-000047050000}"/>
    <cellStyle name="40 % - Akzent4 7 4 3 2" xfId="23772" xr:uid="{00000000-0005-0000-0000-000047050000}"/>
    <cellStyle name="40 % - Akzent4 7 4 3 3" xfId="37256" xr:uid="{00000000-0005-0000-0000-000047050000}"/>
    <cellStyle name="40 % - Akzent4 7 4 3 4" xfId="50747" xr:uid="{00000000-0005-0000-0000-000047050000}"/>
    <cellStyle name="40 % - Akzent4 7 4 4" xfId="13677" xr:uid="{00000000-0005-0000-0000-000047050000}"/>
    <cellStyle name="40 % - Akzent4 7 4 4 2" xfId="27128" xr:uid="{00000000-0005-0000-0000-000047050000}"/>
    <cellStyle name="40 % - Akzent4 7 4 4 3" xfId="40612" xr:uid="{00000000-0005-0000-0000-000047050000}"/>
    <cellStyle name="40 % - Akzent4 7 4 4 4" xfId="54103" xr:uid="{00000000-0005-0000-0000-000047050000}"/>
    <cellStyle name="40 % - Akzent4 7 4 5" xfId="17059" xr:uid="{00000000-0005-0000-0000-000047050000}"/>
    <cellStyle name="40 % - Akzent4 7 4 6" xfId="30543" xr:uid="{00000000-0005-0000-0000-000047050000}"/>
    <cellStyle name="40 % - Akzent4 7 4 7" xfId="44034" xr:uid="{00000000-0005-0000-0000-000047050000}"/>
    <cellStyle name="40 % - Akzent4 7 5" xfId="4184" xr:uid="{00000000-0005-0000-0000-000048050000}"/>
    <cellStyle name="40 % - Akzent4 7 5 2" xfId="7541" xr:uid="{00000000-0005-0000-0000-000048050000}"/>
    <cellStyle name="40 % - Akzent4 7 5 2 2" xfId="20992" xr:uid="{00000000-0005-0000-0000-000048050000}"/>
    <cellStyle name="40 % - Akzent4 7 5 2 3" xfId="34476" xr:uid="{00000000-0005-0000-0000-000048050000}"/>
    <cellStyle name="40 % - Akzent4 7 5 2 4" xfId="47967" xr:uid="{00000000-0005-0000-0000-000048050000}"/>
    <cellStyle name="40 % - Akzent4 7 5 3" xfId="10897" xr:uid="{00000000-0005-0000-0000-000048050000}"/>
    <cellStyle name="40 % - Akzent4 7 5 3 2" xfId="24348" xr:uid="{00000000-0005-0000-0000-000048050000}"/>
    <cellStyle name="40 % - Akzent4 7 5 3 3" xfId="37832" xr:uid="{00000000-0005-0000-0000-000048050000}"/>
    <cellStyle name="40 % - Akzent4 7 5 3 4" xfId="51323" xr:uid="{00000000-0005-0000-0000-000048050000}"/>
    <cellStyle name="40 % - Akzent4 7 5 4" xfId="14253" xr:uid="{00000000-0005-0000-0000-000048050000}"/>
    <cellStyle name="40 % - Akzent4 7 5 4 2" xfId="27704" xr:uid="{00000000-0005-0000-0000-000048050000}"/>
    <cellStyle name="40 % - Akzent4 7 5 4 3" xfId="41188" xr:uid="{00000000-0005-0000-0000-000048050000}"/>
    <cellStyle name="40 % - Akzent4 7 5 4 4" xfId="54679" xr:uid="{00000000-0005-0000-0000-000048050000}"/>
    <cellStyle name="40 % - Akzent4 7 5 5" xfId="17635" xr:uid="{00000000-0005-0000-0000-000048050000}"/>
    <cellStyle name="40 % - Akzent4 7 5 6" xfId="31119" xr:uid="{00000000-0005-0000-0000-000048050000}"/>
    <cellStyle name="40 % - Akzent4 7 5 7" xfId="44610" xr:uid="{00000000-0005-0000-0000-000048050000}"/>
    <cellStyle name="40 % - Akzent4 7 6" xfId="4734" xr:uid="{00000000-0005-0000-0000-000043050000}"/>
    <cellStyle name="40 % - Akzent4 7 6 2" xfId="18185" xr:uid="{00000000-0005-0000-0000-000043050000}"/>
    <cellStyle name="40 % - Akzent4 7 6 3" xfId="31669" xr:uid="{00000000-0005-0000-0000-000043050000}"/>
    <cellStyle name="40 % - Akzent4 7 6 4" xfId="45160" xr:uid="{00000000-0005-0000-0000-000043050000}"/>
    <cellStyle name="40 % - Akzent4 7 7" xfId="8090" xr:uid="{00000000-0005-0000-0000-000043050000}"/>
    <cellStyle name="40 % - Akzent4 7 7 2" xfId="21541" xr:uid="{00000000-0005-0000-0000-000043050000}"/>
    <cellStyle name="40 % - Akzent4 7 7 3" xfId="35025" xr:uid="{00000000-0005-0000-0000-000043050000}"/>
    <cellStyle name="40 % - Akzent4 7 7 4" xfId="48516" xr:uid="{00000000-0005-0000-0000-000043050000}"/>
    <cellStyle name="40 % - Akzent4 7 8" xfId="11446" xr:uid="{00000000-0005-0000-0000-000043050000}"/>
    <cellStyle name="40 % - Akzent4 7 8 2" xfId="24897" xr:uid="{00000000-0005-0000-0000-000043050000}"/>
    <cellStyle name="40 % - Akzent4 7 8 3" xfId="38381" xr:uid="{00000000-0005-0000-0000-000043050000}"/>
    <cellStyle name="40 % - Akzent4 7 8 4" xfId="51872" xr:uid="{00000000-0005-0000-0000-000043050000}"/>
    <cellStyle name="40 % - Akzent4 7 9" xfId="14827" xr:uid="{00000000-0005-0000-0000-000043050000}"/>
    <cellStyle name="40 % - Akzent4 8" xfId="1582" xr:uid="{00000000-0005-0000-0000-000049050000}"/>
    <cellStyle name="40 % - Akzent4 8 10" xfId="28551" xr:uid="{00000000-0005-0000-0000-000049050000}"/>
    <cellStyle name="40 % - Akzent4 8 11" xfId="42042" xr:uid="{00000000-0005-0000-0000-000049050000}"/>
    <cellStyle name="40 % - Akzent4 8 2" xfId="2159" xr:uid="{00000000-0005-0000-0000-00004A050000}"/>
    <cellStyle name="40 % - Akzent4 8 2 2" xfId="3300" xr:uid="{00000000-0005-0000-0000-00004B050000}"/>
    <cellStyle name="40 % - Akzent4 8 2 2 2" xfId="6661" xr:uid="{00000000-0005-0000-0000-00004B050000}"/>
    <cellStyle name="40 % - Akzent4 8 2 2 2 2" xfId="20112" xr:uid="{00000000-0005-0000-0000-00004B050000}"/>
    <cellStyle name="40 % - Akzent4 8 2 2 2 3" xfId="33596" xr:uid="{00000000-0005-0000-0000-00004B050000}"/>
    <cellStyle name="40 % - Akzent4 8 2 2 2 4" xfId="47087" xr:uid="{00000000-0005-0000-0000-00004B050000}"/>
    <cellStyle name="40 % - Akzent4 8 2 2 3" xfId="10017" xr:uid="{00000000-0005-0000-0000-00004B050000}"/>
    <cellStyle name="40 % - Akzent4 8 2 2 3 2" xfId="23468" xr:uid="{00000000-0005-0000-0000-00004B050000}"/>
    <cellStyle name="40 % - Akzent4 8 2 2 3 3" xfId="36952" xr:uid="{00000000-0005-0000-0000-00004B050000}"/>
    <cellStyle name="40 % - Akzent4 8 2 2 3 4" xfId="50443" xr:uid="{00000000-0005-0000-0000-00004B050000}"/>
    <cellStyle name="40 % - Akzent4 8 2 2 4" xfId="13373" xr:uid="{00000000-0005-0000-0000-00004B050000}"/>
    <cellStyle name="40 % - Akzent4 8 2 2 4 2" xfId="26824" xr:uid="{00000000-0005-0000-0000-00004B050000}"/>
    <cellStyle name="40 % - Akzent4 8 2 2 4 3" xfId="40308" xr:uid="{00000000-0005-0000-0000-00004B050000}"/>
    <cellStyle name="40 % - Akzent4 8 2 2 4 4" xfId="53799" xr:uid="{00000000-0005-0000-0000-00004B050000}"/>
    <cellStyle name="40 % - Akzent4 8 2 2 5" xfId="16755" xr:uid="{00000000-0005-0000-0000-00004B050000}"/>
    <cellStyle name="40 % - Akzent4 8 2 2 6" xfId="30239" xr:uid="{00000000-0005-0000-0000-00004B050000}"/>
    <cellStyle name="40 % - Akzent4 8 2 2 7" xfId="43730" xr:uid="{00000000-0005-0000-0000-00004B050000}"/>
    <cellStyle name="40 % - Akzent4 8 2 3" xfId="5534" xr:uid="{00000000-0005-0000-0000-00004A050000}"/>
    <cellStyle name="40 % - Akzent4 8 2 3 2" xfId="18985" xr:uid="{00000000-0005-0000-0000-00004A050000}"/>
    <cellStyle name="40 % - Akzent4 8 2 3 3" xfId="32469" xr:uid="{00000000-0005-0000-0000-00004A050000}"/>
    <cellStyle name="40 % - Akzent4 8 2 3 4" xfId="45960" xr:uid="{00000000-0005-0000-0000-00004A050000}"/>
    <cellStyle name="40 % - Akzent4 8 2 4" xfId="8890" xr:uid="{00000000-0005-0000-0000-00004A050000}"/>
    <cellStyle name="40 % - Akzent4 8 2 4 2" xfId="22341" xr:uid="{00000000-0005-0000-0000-00004A050000}"/>
    <cellStyle name="40 % - Akzent4 8 2 4 3" xfId="35825" xr:uid="{00000000-0005-0000-0000-00004A050000}"/>
    <cellStyle name="40 % - Akzent4 8 2 4 4" xfId="49316" xr:uid="{00000000-0005-0000-0000-00004A050000}"/>
    <cellStyle name="40 % - Akzent4 8 2 5" xfId="12246" xr:uid="{00000000-0005-0000-0000-00004A050000}"/>
    <cellStyle name="40 % - Akzent4 8 2 5 2" xfId="25697" xr:uid="{00000000-0005-0000-0000-00004A050000}"/>
    <cellStyle name="40 % - Akzent4 8 2 5 3" xfId="39181" xr:uid="{00000000-0005-0000-0000-00004A050000}"/>
    <cellStyle name="40 % - Akzent4 8 2 5 4" xfId="52672" xr:uid="{00000000-0005-0000-0000-00004A050000}"/>
    <cellStyle name="40 % - Akzent4 8 2 6" xfId="15628" xr:uid="{00000000-0005-0000-0000-00004A050000}"/>
    <cellStyle name="40 % - Akzent4 8 2 7" xfId="29112" xr:uid="{00000000-0005-0000-0000-00004A050000}"/>
    <cellStyle name="40 % - Akzent4 8 2 8" xfId="42603" xr:uid="{00000000-0005-0000-0000-00004A050000}"/>
    <cellStyle name="40 % - Akzent4 8 3" xfId="2740" xr:uid="{00000000-0005-0000-0000-00004C050000}"/>
    <cellStyle name="40 % - Akzent4 8 3 2" xfId="6101" xr:uid="{00000000-0005-0000-0000-00004C050000}"/>
    <cellStyle name="40 % - Akzent4 8 3 2 2" xfId="19552" xr:uid="{00000000-0005-0000-0000-00004C050000}"/>
    <cellStyle name="40 % - Akzent4 8 3 2 3" xfId="33036" xr:uid="{00000000-0005-0000-0000-00004C050000}"/>
    <cellStyle name="40 % - Akzent4 8 3 2 4" xfId="46527" xr:uid="{00000000-0005-0000-0000-00004C050000}"/>
    <cellStyle name="40 % - Akzent4 8 3 3" xfId="9457" xr:uid="{00000000-0005-0000-0000-00004C050000}"/>
    <cellStyle name="40 % - Akzent4 8 3 3 2" xfId="22908" xr:uid="{00000000-0005-0000-0000-00004C050000}"/>
    <cellStyle name="40 % - Akzent4 8 3 3 3" xfId="36392" xr:uid="{00000000-0005-0000-0000-00004C050000}"/>
    <cellStyle name="40 % - Akzent4 8 3 3 4" xfId="49883" xr:uid="{00000000-0005-0000-0000-00004C050000}"/>
    <cellStyle name="40 % - Akzent4 8 3 4" xfId="12813" xr:uid="{00000000-0005-0000-0000-00004C050000}"/>
    <cellStyle name="40 % - Akzent4 8 3 4 2" xfId="26264" xr:uid="{00000000-0005-0000-0000-00004C050000}"/>
    <cellStyle name="40 % - Akzent4 8 3 4 3" xfId="39748" xr:uid="{00000000-0005-0000-0000-00004C050000}"/>
    <cellStyle name="40 % - Akzent4 8 3 4 4" xfId="53239" xr:uid="{00000000-0005-0000-0000-00004C050000}"/>
    <cellStyle name="40 % - Akzent4 8 3 5" xfId="16195" xr:uid="{00000000-0005-0000-0000-00004C050000}"/>
    <cellStyle name="40 % - Akzent4 8 3 6" xfId="29679" xr:uid="{00000000-0005-0000-0000-00004C050000}"/>
    <cellStyle name="40 % - Akzent4 8 3 7" xfId="43170" xr:uid="{00000000-0005-0000-0000-00004C050000}"/>
    <cellStyle name="40 % - Akzent4 8 4" xfId="3845" xr:uid="{00000000-0005-0000-0000-00004D050000}"/>
    <cellStyle name="40 % - Akzent4 8 4 2" xfId="7206" xr:uid="{00000000-0005-0000-0000-00004D050000}"/>
    <cellStyle name="40 % - Akzent4 8 4 2 2" xfId="20657" xr:uid="{00000000-0005-0000-0000-00004D050000}"/>
    <cellStyle name="40 % - Akzent4 8 4 2 3" xfId="34141" xr:uid="{00000000-0005-0000-0000-00004D050000}"/>
    <cellStyle name="40 % - Akzent4 8 4 2 4" xfId="47632" xr:uid="{00000000-0005-0000-0000-00004D050000}"/>
    <cellStyle name="40 % - Akzent4 8 4 3" xfId="10562" xr:uid="{00000000-0005-0000-0000-00004D050000}"/>
    <cellStyle name="40 % - Akzent4 8 4 3 2" xfId="24013" xr:uid="{00000000-0005-0000-0000-00004D050000}"/>
    <cellStyle name="40 % - Akzent4 8 4 3 3" xfId="37497" xr:uid="{00000000-0005-0000-0000-00004D050000}"/>
    <cellStyle name="40 % - Akzent4 8 4 3 4" xfId="50988" xr:uid="{00000000-0005-0000-0000-00004D050000}"/>
    <cellStyle name="40 % - Akzent4 8 4 4" xfId="13918" xr:uid="{00000000-0005-0000-0000-00004D050000}"/>
    <cellStyle name="40 % - Akzent4 8 4 4 2" xfId="27369" xr:uid="{00000000-0005-0000-0000-00004D050000}"/>
    <cellStyle name="40 % - Akzent4 8 4 4 3" xfId="40853" xr:uid="{00000000-0005-0000-0000-00004D050000}"/>
    <cellStyle name="40 % - Akzent4 8 4 4 4" xfId="54344" xr:uid="{00000000-0005-0000-0000-00004D050000}"/>
    <cellStyle name="40 % - Akzent4 8 4 5" xfId="17300" xr:uid="{00000000-0005-0000-0000-00004D050000}"/>
    <cellStyle name="40 % - Akzent4 8 4 6" xfId="30784" xr:uid="{00000000-0005-0000-0000-00004D050000}"/>
    <cellStyle name="40 % - Akzent4 8 4 7" xfId="44275" xr:uid="{00000000-0005-0000-0000-00004D050000}"/>
    <cellStyle name="40 % - Akzent4 8 5" xfId="4425" xr:uid="{00000000-0005-0000-0000-00004E050000}"/>
    <cellStyle name="40 % - Akzent4 8 5 2" xfId="7782" xr:uid="{00000000-0005-0000-0000-00004E050000}"/>
    <cellStyle name="40 % - Akzent4 8 5 2 2" xfId="21233" xr:uid="{00000000-0005-0000-0000-00004E050000}"/>
    <cellStyle name="40 % - Akzent4 8 5 2 3" xfId="34717" xr:uid="{00000000-0005-0000-0000-00004E050000}"/>
    <cellStyle name="40 % - Akzent4 8 5 2 4" xfId="48208" xr:uid="{00000000-0005-0000-0000-00004E050000}"/>
    <cellStyle name="40 % - Akzent4 8 5 3" xfId="11138" xr:uid="{00000000-0005-0000-0000-00004E050000}"/>
    <cellStyle name="40 % - Akzent4 8 5 3 2" xfId="24589" xr:uid="{00000000-0005-0000-0000-00004E050000}"/>
    <cellStyle name="40 % - Akzent4 8 5 3 3" xfId="38073" xr:uid="{00000000-0005-0000-0000-00004E050000}"/>
    <cellStyle name="40 % - Akzent4 8 5 3 4" xfId="51564" xr:uid="{00000000-0005-0000-0000-00004E050000}"/>
    <cellStyle name="40 % - Akzent4 8 5 4" xfId="14494" xr:uid="{00000000-0005-0000-0000-00004E050000}"/>
    <cellStyle name="40 % - Akzent4 8 5 4 2" xfId="27945" xr:uid="{00000000-0005-0000-0000-00004E050000}"/>
    <cellStyle name="40 % - Akzent4 8 5 4 3" xfId="41429" xr:uid="{00000000-0005-0000-0000-00004E050000}"/>
    <cellStyle name="40 % - Akzent4 8 5 4 4" xfId="54920" xr:uid="{00000000-0005-0000-0000-00004E050000}"/>
    <cellStyle name="40 % - Akzent4 8 5 5" xfId="17876" xr:uid="{00000000-0005-0000-0000-00004E050000}"/>
    <cellStyle name="40 % - Akzent4 8 5 6" xfId="31360" xr:uid="{00000000-0005-0000-0000-00004E050000}"/>
    <cellStyle name="40 % - Akzent4 8 5 7" xfId="44851" xr:uid="{00000000-0005-0000-0000-00004E050000}"/>
    <cellStyle name="40 % - Akzent4 8 6" xfId="4975" xr:uid="{00000000-0005-0000-0000-000049050000}"/>
    <cellStyle name="40 % - Akzent4 8 6 2" xfId="18426" xr:uid="{00000000-0005-0000-0000-000049050000}"/>
    <cellStyle name="40 % - Akzent4 8 6 3" xfId="31910" xr:uid="{00000000-0005-0000-0000-000049050000}"/>
    <cellStyle name="40 % - Akzent4 8 6 4" xfId="45401" xr:uid="{00000000-0005-0000-0000-000049050000}"/>
    <cellStyle name="40 % - Akzent4 8 7" xfId="8331" xr:uid="{00000000-0005-0000-0000-000049050000}"/>
    <cellStyle name="40 % - Akzent4 8 7 2" xfId="21782" xr:uid="{00000000-0005-0000-0000-000049050000}"/>
    <cellStyle name="40 % - Akzent4 8 7 3" xfId="35266" xr:uid="{00000000-0005-0000-0000-000049050000}"/>
    <cellStyle name="40 % - Akzent4 8 7 4" xfId="48757" xr:uid="{00000000-0005-0000-0000-000049050000}"/>
    <cellStyle name="40 % - Akzent4 8 8" xfId="11687" xr:uid="{00000000-0005-0000-0000-000049050000}"/>
    <cellStyle name="40 % - Akzent4 8 8 2" xfId="25138" xr:uid="{00000000-0005-0000-0000-000049050000}"/>
    <cellStyle name="40 % - Akzent4 8 8 3" xfId="38622" xr:uid="{00000000-0005-0000-0000-000049050000}"/>
    <cellStyle name="40 % - Akzent4 8 8 4" xfId="52113" xr:uid="{00000000-0005-0000-0000-000049050000}"/>
    <cellStyle name="40 % - Akzent4 8 9" xfId="15068" xr:uid="{00000000-0005-0000-0000-000049050000}"/>
    <cellStyle name="40 % - Akzent4 9" xfId="1626" xr:uid="{00000000-0005-0000-0000-00004F050000}"/>
    <cellStyle name="40 % - Akzent4 9 2" xfId="2180" xr:uid="{00000000-0005-0000-0000-000050050000}"/>
    <cellStyle name="40 % - Akzent4 9 2 2" xfId="3321" xr:uid="{00000000-0005-0000-0000-000051050000}"/>
    <cellStyle name="40 % - Akzent4 9 2 2 2" xfId="6682" xr:uid="{00000000-0005-0000-0000-000051050000}"/>
    <cellStyle name="40 % - Akzent4 9 2 2 2 2" xfId="20133" xr:uid="{00000000-0005-0000-0000-000051050000}"/>
    <cellStyle name="40 % - Akzent4 9 2 2 2 3" xfId="33617" xr:uid="{00000000-0005-0000-0000-000051050000}"/>
    <cellStyle name="40 % - Akzent4 9 2 2 2 4" xfId="47108" xr:uid="{00000000-0005-0000-0000-000051050000}"/>
    <cellStyle name="40 % - Akzent4 9 2 2 3" xfId="10038" xr:uid="{00000000-0005-0000-0000-000051050000}"/>
    <cellStyle name="40 % - Akzent4 9 2 2 3 2" xfId="23489" xr:uid="{00000000-0005-0000-0000-000051050000}"/>
    <cellStyle name="40 % - Akzent4 9 2 2 3 3" xfId="36973" xr:uid="{00000000-0005-0000-0000-000051050000}"/>
    <cellStyle name="40 % - Akzent4 9 2 2 3 4" xfId="50464" xr:uid="{00000000-0005-0000-0000-000051050000}"/>
    <cellStyle name="40 % - Akzent4 9 2 2 4" xfId="13394" xr:uid="{00000000-0005-0000-0000-000051050000}"/>
    <cellStyle name="40 % - Akzent4 9 2 2 4 2" xfId="26845" xr:uid="{00000000-0005-0000-0000-000051050000}"/>
    <cellStyle name="40 % - Akzent4 9 2 2 4 3" xfId="40329" xr:uid="{00000000-0005-0000-0000-000051050000}"/>
    <cellStyle name="40 % - Akzent4 9 2 2 4 4" xfId="53820" xr:uid="{00000000-0005-0000-0000-000051050000}"/>
    <cellStyle name="40 % - Akzent4 9 2 2 5" xfId="16776" xr:uid="{00000000-0005-0000-0000-000051050000}"/>
    <cellStyle name="40 % - Akzent4 9 2 2 6" xfId="30260" xr:uid="{00000000-0005-0000-0000-000051050000}"/>
    <cellStyle name="40 % - Akzent4 9 2 2 7" xfId="43751" xr:uid="{00000000-0005-0000-0000-000051050000}"/>
    <cellStyle name="40 % - Akzent4 9 2 3" xfId="5555" xr:uid="{00000000-0005-0000-0000-000050050000}"/>
    <cellStyle name="40 % - Akzent4 9 2 3 2" xfId="19006" xr:uid="{00000000-0005-0000-0000-000050050000}"/>
    <cellStyle name="40 % - Akzent4 9 2 3 3" xfId="32490" xr:uid="{00000000-0005-0000-0000-000050050000}"/>
    <cellStyle name="40 % - Akzent4 9 2 3 4" xfId="45981" xr:uid="{00000000-0005-0000-0000-000050050000}"/>
    <cellStyle name="40 % - Akzent4 9 2 4" xfId="8911" xr:uid="{00000000-0005-0000-0000-000050050000}"/>
    <cellStyle name="40 % - Akzent4 9 2 4 2" xfId="22362" xr:uid="{00000000-0005-0000-0000-000050050000}"/>
    <cellStyle name="40 % - Akzent4 9 2 4 3" xfId="35846" xr:uid="{00000000-0005-0000-0000-000050050000}"/>
    <cellStyle name="40 % - Akzent4 9 2 4 4" xfId="49337" xr:uid="{00000000-0005-0000-0000-000050050000}"/>
    <cellStyle name="40 % - Akzent4 9 2 5" xfId="12267" xr:uid="{00000000-0005-0000-0000-000050050000}"/>
    <cellStyle name="40 % - Akzent4 9 2 5 2" xfId="25718" xr:uid="{00000000-0005-0000-0000-000050050000}"/>
    <cellStyle name="40 % - Akzent4 9 2 5 3" xfId="39202" xr:uid="{00000000-0005-0000-0000-000050050000}"/>
    <cellStyle name="40 % - Akzent4 9 2 5 4" xfId="52693" xr:uid="{00000000-0005-0000-0000-000050050000}"/>
    <cellStyle name="40 % - Akzent4 9 2 6" xfId="15649" xr:uid="{00000000-0005-0000-0000-000050050000}"/>
    <cellStyle name="40 % - Akzent4 9 2 7" xfId="29133" xr:uid="{00000000-0005-0000-0000-000050050000}"/>
    <cellStyle name="40 % - Akzent4 9 2 8" xfId="42624" xr:uid="{00000000-0005-0000-0000-000050050000}"/>
    <cellStyle name="40 % - Akzent4 9 3" xfId="2762" xr:uid="{00000000-0005-0000-0000-000052050000}"/>
    <cellStyle name="40 % - Akzent4 9 3 2" xfId="6123" xr:uid="{00000000-0005-0000-0000-000052050000}"/>
    <cellStyle name="40 % - Akzent4 9 3 2 2" xfId="19574" xr:uid="{00000000-0005-0000-0000-000052050000}"/>
    <cellStyle name="40 % - Akzent4 9 3 2 3" xfId="33058" xr:uid="{00000000-0005-0000-0000-000052050000}"/>
    <cellStyle name="40 % - Akzent4 9 3 2 4" xfId="46549" xr:uid="{00000000-0005-0000-0000-000052050000}"/>
    <cellStyle name="40 % - Akzent4 9 3 3" xfId="9479" xr:uid="{00000000-0005-0000-0000-000052050000}"/>
    <cellStyle name="40 % - Akzent4 9 3 3 2" xfId="22930" xr:uid="{00000000-0005-0000-0000-000052050000}"/>
    <cellStyle name="40 % - Akzent4 9 3 3 3" xfId="36414" xr:uid="{00000000-0005-0000-0000-000052050000}"/>
    <cellStyle name="40 % - Akzent4 9 3 3 4" xfId="49905" xr:uid="{00000000-0005-0000-0000-000052050000}"/>
    <cellStyle name="40 % - Akzent4 9 3 4" xfId="12835" xr:uid="{00000000-0005-0000-0000-000052050000}"/>
    <cellStyle name="40 % - Akzent4 9 3 4 2" xfId="26286" xr:uid="{00000000-0005-0000-0000-000052050000}"/>
    <cellStyle name="40 % - Akzent4 9 3 4 3" xfId="39770" xr:uid="{00000000-0005-0000-0000-000052050000}"/>
    <cellStyle name="40 % - Akzent4 9 3 4 4" xfId="53261" xr:uid="{00000000-0005-0000-0000-000052050000}"/>
    <cellStyle name="40 % - Akzent4 9 3 5" xfId="16217" xr:uid="{00000000-0005-0000-0000-000052050000}"/>
    <cellStyle name="40 % - Akzent4 9 3 6" xfId="29701" xr:uid="{00000000-0005-0000-0000-000052050000}"/>
    <cellStyle name="40 % - Akzent4 9 3 7" xfId="43192" xr:uid="{00000000-0005-0000-0000-000052050000}"/>
    <cellStyle name="40 % - Akzent4 9 4" xfId="4996" xr:uid="{00000000-0005-0000-0000-00004F050000}"/>
    <cellStyle name="40 % - Akzent4 9 4 2" xfId="18447" xr:uid="{00000000-0005-0000-0000-00004F050000}"/>
    <cellStyle name="40 % - Akzent4 9 4 3" xfId="31931" xr:uid="{00000000-0005-0000-0000-00004F050000}"/>
    <cellStyle name="40 % - Akzent4 9 4 4" xfId="45422" xr:uid="{00000000-0005-0000-0000-00004F050000}"/>
    <cellStyle name="40 % - Akzent4 9 5" xfId="8352" xr:uid="{00000000-0005-0000-0000-00004F050000}"/>
    <cellStyle name="40 % - Akzent4 9 5 2" xfId="21803" xr:uid="{00000000-0005-0000-0000-00004F050000}"/>
    <cellStyle name="40 % - Akzent4 9 5 3" xfId="35287" xr:uid="{00000000-0005-0000-0000-00004F050000}"/>
    <cellStyle name="40 % - Akzent4 9 5 4" xfId="48778" xr:uid="{00000000-0005-0000-0000-00004F050000}"/>
    <cellStyle name="40 % - Akzent4 9 6" xfId="11708" xr:uid="{00000000-0005-0000-0000-00004F050000}"/>
    <cellStyle name="40 % - Akzent4 9 6 2" xfId="25159" xr:uid="{00000000-0005-0000-0000-00004F050000}"/>
    <cellStyle name="40 % - Akzent4 9 6 3" xfId="38643" xr:uid="{00000000-0005-0000-0000-00004F050000}"/>
    <cellStyle name="40 % - Akzent4 9 6 4" xfId="52134" xr:uid="{00000000-0005-0000-0000-00004F050000}"/>
    <cellStyle name="40 % - Akzent4 9 7" xfId="15090" xr:uid="{00000000-0005-0000-0000-00004F050000}"/>
    <cellStyle name="40 % - Akzent4 9 8" xfId="28574" xr:uid="{00000000-0005-0000-0000-00004F050000}"/>
    <cellStyle name="40 % - Akzent4 9 9" xfId="42065" xr:uid="{00000000-0005-0000-0000-00004F050000}"/>
    <cellStyle name="40 % - Akzent5" xfId="272" builtinId="47" customBuiltin="1"/>
    <cellStyle name="40 % - Akzent5 10" xfId="1653" xr:uid="{00000000-0005-0000-0000-000054050000}"/>
    <cellStyle name="40 % - Akzent5 10 2" xfId="2789" xr:uid="{00000000-0005-0000-0000-000055050000}"/>
    <cellStyle name="40 % - Akzent5 10 2 2" xfId="6150" xr:uid="{00000000-0005-0000-0000-000055050000}"/>
    <cellStyle name="40 % - Akzent5 10 2 2 2" xfId="19601" xr:uid="{00000000-0005-0000-0000-000055050000}"/>
    <cellStyle name="40 % - Akzent5 10 2 2 3" xfId="33085" xr:uid="{00000000-0005-0000-0000-000055050000}"/>
    <cellStyle name="40 % - Akzent5 10 2 2 4" xfId="46576" xr:uid="{00000000-0005-0000-0000-000055050000}"/>
    <cellStyle name="40 % - Akzent5 10 2 3" xfId="9506" xr:uid="{00000000-0005-0000-0000-000055050000}"/>
    <cellStyle name="40 % - Akzent5 10 2 3 2" xfId="22957" xr:uid="{00000000-0005-0000-0000-000055050000}"/>
    <cellStyle name="40 % - Akzent5 10 2 3 3" xfId="36441" xr:uid="{00000000-0005-0000-0000-000055050000}"/>
    <cellStyle name="40 % - Akzent5 10 2 3 4" xfId="49932" xr:uid="{00000000-0005-0000-0000-000055050000}"/>
    <cellStyle name="40 % - Akzent5 10 2 4" xfId="12862" xr:uid="{00000000-0005-0000-0000-000055050000}"/>
    <cellStyle name="40 % - Akzent5 10 2 4 2" xfId="26313" xr:uid="{00000000-0005-0000-0000-000055050000}"/>
    <cellStyle name="40 % - Akzent5 10 2 4 3" xfId="39797" xr:uid="{00000000-0005-0000-0000-000055050000}"/>
    <cellStyle name="40 % - Akzent5 10 2 4 4" xfId="53288" xr:uid="{00000000-0005-0000-0000-000055050000}"/>
    <cellStyle name="40 % - Akzent5 10 2 5" xfId="16244" xr:uid="{00000000-0005-0000-0000-000055050000}"/>
    <cellStyle name="40 % - Akzent5 10 2 6" xfId="29728" xr:uid="{00000000-0005-0000-0000-000055050000}"/>
    <cellStyle name="40 % - Akzent5 10 2 7" xfId="43219" xr:uid="{00000000-0005-0000-0000-000055050000}"/>
    <cellStyle name="40 % - Akzent5 10 3" xfId="5023" xr:uid="{00000000-0005-0000-0000-000054050000}"/>
    <cellStyle name="40 % - Akzent5 10 3 2" xfId="18474" xr:uid="{00000000-0005-0000-0000-000054050000}"/>
    <cellStyle name="40 % - Akzent5 10 3 3" xfId="31958" xr:uid="{00000000-0005-0000-0000-000054050000}"/>
    <cellStyle name="40 % - Akzent5 10 3 4" xfId="45449" xr:uid="{00000000-0005-0000-0000-000054050000}"/>
    <cellStyle name="40 % - Akzent5 10 4" xfId="8379" xr:uid="{00000000-0005-0000-0000-000054050000}"/>
    <cellStyle name="40 % - Akzent5 10 4 2" xfId="21830" xr:uid="{00000000-0005-0000-0000-000054050000}"/>
    <cellStyle name="40 % - Akzent5 10 4 3" xfId="35314" xr:uid="{00000000-0005-0000-0000-000054050000}"/>
    <cellStyle name="40 % - Akzent5 10 4 4" xfId="48805" xr:uid="{00000000-0005-0000-0000-000054050000}"/>
    <cellStyle name="40 % - Akzent5 10 5" xfId="11735" xr:uid="{00000000-0005-0000-0000-000054050000}"/>
    <cellStyle name="40 % - Akzent5 10 5 2" xfId="25186" xr:uid="{00000000-0005-0000-0000-000054050000}"/>
    <cellStyle name="40 % - Akzent5 10 5 3" xfId="38670" xr:uid="{00000000-0005-0000-0000-000054050000}"/>
    <cellStyle name="40 % - Akzent5 10 5 4" xfId="52161" xr:uid="{00000000-0005-0000-0000-000054050000}"/>
    <cellStyle name="40 % - Akzent5 10 6" xfId="15117" xr:uid="{00000000-0005-0000-0000-000054050000}"/>
    <cellStyle name="40 % - Akzent5 10 7" xfId="28601" xr:uid="{00000000-0005-0000-0000-000054050000}"/>
    <cellStyle name="40 % - Akzent5 10 8" xfId="42092" xr:uid="{00000000-0005-0000-0000-000054050000}"/>
    <cellStyle name="40 % - Akzent5 11" xfId="2212" xr:uid="{00000000-0005-0000-0000-000056050000}"/>
    <cellStyle name="40 % - Akzent5 11 2" xfId="5587" xr:uid="{00000000-0005-0000-0000-000056050000}"/>
    <cellStyle name="40 % - Akzent5 11 2 2" xfId="19038" xr:uid="{00000000-0005-0000-0000-000056050000}"/>
    <cellStyle name="40 % - Akzent5 11 2 3" xfId="32522" xr:uid="{00000000-0005-0000-0000-000056050000}"/>
    <cellStyle name="40 % - Akzent5 11 2 4" xfId="46013" xr:uid="{00000000-0005-0000-0000-000056050000}"/>
    <cellStyle name="40 % - Akzent5 11 3" xfId="8943" xr:uid="{00000000-0005-0000-0000-000056050000}"/>
    <cellStyle name="40 % - Akzent5 11 3 2" xfId="22394" xr:uid="{00000000-0005-0000-0000-000056050000}"/>
    <cellStyle name="40 % - Akzent5 11 3 3" xfId="35878" xr:uid="{00000000-0005-0000-0000-000056050000}"/>
    <cellStyle name="40 % - Akzent5 11 3 4" xfId="49369" xr:uid="{00000000-0005-0000-0000-000056050000}"/>
    <cellStyle name="40 % - Akzent5 11 4" xfId="12299" xr:uid="{00000000-0005-0000-0000-000056050000}"/>
    <cellStyle name="40 % - Akzent5 11 4 2" xfId="25750" xr:uid="{00000000-0005-0000-0000-000056050000}"/>
    <cellStyle name="40 % - Akzent5 11 4 3" xfId="39234" xr:uid="{00000000-0005-0000-0000-000056050000}"/>
    <cellStyle name="40 % - Akzent5 11 4 4" xfId="52725" xr:uid="{00000000-0005-0000-0000-000056050000}"/>
    <cellStyle name="40 % - Akzent5 11 5" xfId="15681" xr:uid="{00000000-0005-0000-0000-000056050000}"/>
    <cellStyle name="40 % - Akzent5 11 6" xfId="29165" xr:uid="{00000000-0005-0000-0000-000056050000}"/>
    <cellStyle name="40 % - Akzent5 11 7" xfId="42656" xr:uid="{00000000-0005-0000-0000-000056050000}"/>
    <cellStyle name="40 % - Akzent5 12" xfId="3353" xr:uid="{00000000-0005-0000-0000-000057050000}"/>
    <cellStyle name="40 % - Akzent5 12 2" xfId="6714" xr:uid="{00000000-0005-0000-0000-000057050000}"/>
    <cellStyle name="40 % - Akzent5 12 2 2" xfId="20165" xr:uid="{00000000-0005-0000-0000-000057050000}"/>
    <cellStyle name="40 % - Akzent5 12 2 3" xfId="33649" xr:uid="{00000000-0005-0000-0000-000057050000}"/>
    <cellStyle name="40 % - Akzent5 12 2 4" xfId="47140" xr:uid="{00000000-0005-0000-0000-000057050000}"/>
    <cellStyle name="40 % - Akzent5 12 3" xfId="10070" xr:uid="{00000000-0005-0000-0000-000057050000}"/>
    <cellStyle name="40 % - Akzent5 12 3 2" xfId="23521" xr:uid="{00000000-0005-0000-0000-000057050000}"/>
    <cellStyle name="40 % - Akzent5 12 3 3" xfId="37005" xr:uid="{00000000-0005-0000-0000-000057050000}"/>
    <cellStyle name="40 % - Akzent5 12 3 4" xfId="50496" xr:uid="{00000000-0005-0000-0000-000057050000}"/>
    <cellStyle name="40 % - Akzent5 12 4" xfId="13426" xr:uid="{00000000-0005-0000-0000-000057050000}"/>
    <cellStyle name="40 % - Akzent5 12 4 2" xfId="26877" xr:uid="{00000000-0005-0000-0000-000057050000}"/>
    <cellStyle name="40 % - Akzent5 12 4 3" xfId="40361" xr:uid="{00000000-0005-0000-0000-000057050000}"/>
    <cellStyle name="40 % - Akzent5 12 4 4" xfId="53852" xr:uid="{00000000-0005-0000-0000-000057050000}"/>
    <cellStyle name="40 % - Akzent5 12 5" xfId="16808" xr:uid="{00000000-0005-0000-0000-000057050000}"/>
    <cellStyle name="40 % - Akzent5 12 6" xfId="30292" xr:uid="{00000000-0005-0000-0000-000057050000}"/>
    <cellStyle name="40 % - Akzent5 12 7" xfId="43783" xr:uid="{00000000-0005-0000-0000-000057050000}"/>
    <cellStyle name="40 % - Akzent5 13" xfId="3869" xr:uid="{00000000-0005-0000-0000-000058050000}"/>
    <cellStyle name="40 % - Akzent5 13 2" xfId="7230" xr:uid="{00000000-0005-0000-0000-000058050000}"/>
    <cellStyle name="40 % - Akzent5 13 2 2" xfId="20681" xr:uid="{00000000-0005-0000-0000-000058050000}"/>
    <cellStyle name="40 % - Akzent5 13 2 3" xfId="34165" xr:uid="{00000000-0005-0000-0000-000058050000}"/>
    <cellStyle name="40 % - Akzent5 13 2 4" xfId="47656" xr:uid="{00000000-0005-0000-0000-000058050000}"/>
    <cellStyle name="40 % - Akzent5 13 3" xfId="10586" xr:uid="{00000000-0005-0000-0000-000058050000}"/>
    <cellStyle name="40 % - Akzent5 13 3 2" xfId="24037" xr:uid="{00000000-0005-0000-0000-000058050000}"/>
    <cellStyle name="40 % - Akzent5 13 3 3" xfId="37521" xr:uid="{00000000-0005-0000-0000-000058050000}"/>
    <cellStyle name="40 % - Akzent5 13 3 4" xfId="51012" xr:uid="{00000000-0005-0000-0000-000058050000}"/>
    <cellStyle name="40 % - Akzent5 13 4" xfId="13942" xr:uid="{00000000-0005-0000-0000-000058050000}"/>
    <cellStyle name="40 % - Akzent5 13 4 2" xfId="27393" xr:uid="{00000000-0005-0000-0000-000058050000}"/>
    <cellStyle name="40 % - Akzent5 13 4 3" xfId="40877" xr:uid="{00000000-0005-0000-0000-000058050000}"/>
    <cellStyle name="40 % - Akzent5 13 4 4" xfId="54368" xr:uid="{00000000-0005-0000-0000-000058050000}"/>
    <cellStyle name="40 % - Akzent5 13 5" xfId="17324" xr:uid="{00000000-0005-0000-0000-000058050000}"/>
    <cellStyle name="40 % - Akzent5 13 6" xfId="30808" xr:uid="{00000000-0005-0000-0000-000058050000}"/>
    <cellStyle name="40 % - Akzent5 13 7" xfId="44299" xr:uid="{00000000-0005-0000-0000-000058050000}"/>
    <cellStyle name="40 % - Akzent5 14" xfId="3933" xr:uid="{00000000-0005-0000-0000-000059050000}"/>
    <cellStyle name="40 % - Akzent5 14 2" xfId="7290" xr:uid="{00000000-0005-0000-0000-000059050000}"/>
    <cellStyle name="40 % - Akzent5 14 2 2" xfId="20741" xr:uid="{00000000-0005-0000-0000-000059050000}"/>
    <cellStyle name="40 % - Akzent5 14 2 3" xfId="34225" xr:uid="{00000000-0005-0000-0000-000059050000}"/>
    <cellStyle name="40 % - Akzent5 14 2 4" xfId="47716" xr:uid="{00000000-0005-0000-0000-000059050000}"/>
    <cellStyle name="40 % - Akzent5 14 3" xfId="10646" xr:uid="{00000000-0005-0000-0000-000059050000}"/>
    <cellStyle name="40 % - Akzent5 14 3 2" xfId="24097" xr:uid="{00000000-0005-0000-0000-000059050000}"/>
    <cellStyle name="40 % - Akzent5 14 3 3" xfId="37581" xr:uid="{00000000-0005-0000-0000-000059050000}"/>
    <cellStyle name="40 % - Akzent5 14 3 4" xfId="51072" xr:uid="{00000000-0005-0000-0000-000059050000}"/>
    <cellStyle name="40 % - Akzent5 14 4" xfId="14002" xr:uid="{00000000-0005-0000-0000-000059050000}"/>
    <cellStyle name="40 % - Akzent5 14 4 2" xfId="27453" xr:uid="{00000000-0005-0000-0000-000059050000}"/>
    <cellStyle name="40 % - Akzent5 14 4 3" xfId="40937" xr:uid="{00000000-0005-0000-0000-000059050000}"/>
    <cellStyle name="40 % - Akzent5 14 4 4" xfId="54428" xr:uid="{00000000-0005-0000-0000-000059050000}"/>
    <cellStyle name="40 % - Akzent5 14 5" xfId="17384" xr:uid="{00000000-0005-0000-0000-000059050000}"/>
    <cellStyle name="40 % - Akzent5 14 6" xfId="30868" xr:uid="{00000000-0005-0000-0000-000059050000}"/>
    <cellStyle name="40 % - Akzent5 14 7" xfId="44359" xr:uid="{00000000-0005-0000-0000-000059050000}"/>
    <cellStyle name="40 % - Akzent5 15" xfId="4461" xr:uid="{00000000-0005-0000-0000-0000A8140000}"/>
    <cellStyle name="40 % - Akzent5 15 2" xfId="17912" xr:uid="{00000000-0005-0000-0000-0000A8140000}"/>
    <cellStyle name="40 % - Akzent5 15 3" xfId="31396" xr:uid="{00000000-0005-0000-0000-0000A8140000}"/>
    <cellStyle name="40 % - Akzent5 15 4" xfId="44887" xr:uid="{00000000-0005-0000-0000-0000A8140000}"/>
    <cellStyle name="40 % - Akzent5 16" xfId="7817" xr:uid="{00000000-0005-0000-0000-0000C4210000}"/>
    <cellStyle name="40 % - Akzent5 16 2" xfId="21268" xr:uid="{00000000-0005-0000-0000-0000C4210000}"/>
    <cellStyle name="40 % - Akzent5 16 3" xfId="34752" xr:uid="{00000000-0005-0000-0000-0000C4210000}"/>
    <cellStyle name="40 % - Akzent5 16 4" xfId="48243" xr:uid="{00000000-0005-0000-0000-0000C4210000}"/>
    <cellStyle name="40 % - Akzent5 17" xfId="11173" xr:uid="{00000000-0005-0000-0000-0000E02E0000}"/>
    <cellStyle name="40 % - Akzent5 17 2" xfId="24624" xr:uid="{00000000-0005-0000-0000-0000E02E0000}"/>
    <cellStyle name="40 % - Akzent5 17 3" xfId="38108" xr:uid="{00000000-0005-0000-0000-0000E02E0000}"/>
    <cellStyle name="40 % - Akzent5 17 4" xfId="51599" xr:uid="{00000000-0005-0000-0000-0000E02E0000}"/>
    <cellStyle name="40 % - Akzent5 18" xfId="14520" xr:uid="{00000000-0005-0000-0000-0000884B0000}"/>
    <cellStyle name="40 % - Akzent5 19" xfId="28004" xr:uid="{00000000-0005-0000-0000-000023800000}"/>
    <cellStyle name="40 % - Akzent5 2" xfId="571" xr:uid="{00000000-0005-0000-0000-000057000000}"/>
    <cellStyle name="40 % - Akzent5 2 10" xfId="4508" xr:uid="{00000000-0005-0000-0000-00005A050000}"/>
    <cellStyle name="40 % - Akzent5 2 10 2" xfId="17959" xr:uid="{00000000-0005-0000-0000-00005A050000}"/>
    <cellStyle name="40 % - Akzent5 2 10 3" xfId="31443" xr:uid="{00000000-0005-0000-0000-00005A050000}"/>
    <cellStyle name="40 % - Akzent5 2 10 4" xfId="44934" xr:uid="{00000000-0005-0000-0000-00005A050000}"/>
    <cellStyle name="40 % - Akzent5 2 11" xfId="7864" xr:uid="{00000000-0005-0000-0000-00005A050000}"/>
    <cellStyle name="40 % - Akzent5 2 11 2" xfId="21315" xr:uid="{00000000-0005-0000-0000-00005A050000}"/>
    <cellStyle name="40 % - Akzent5 2 11 3" xfId="34799" xr:uid="{00000000-0005-0000-0000-00005A050000}"/>
    <cellStyle name="40 % - Akzent5 2 11 4" xfId="48290" xr:uid="{00000000-0005-0000-0000-00005A050000}"/>
    <cellStyle name="40 % - Akzent5 2 12" xfId="11220" xr:uid="{00000000-0005-0000-0000-00005A050000}"/>
    <cellStyle name="40 % - Akzent5 2 12 2" xfId="24671" xr:uid="{00000000-0005-0000-0000-00005A050000}"/>
    <cellStyle name="40 % - Akzent5 2 12 3" xfId="38155" xr:uid="{00000000-0005-0000-0000-00005A050000}"/>
    <cellStyle name="40 % - Akzent5 2 12 4" xfId="51646" xr:uid="{00000000-0005-0000-0000-00005A050000}"/>
    <cellStyle name="40 % - Akzent5 2 13" xfId="14601" xr:uid="{00000000-0005-0000-0000-00005A050000}"/>
    <cellStyle name="40 % - Akzent5 2 14" xfId="28080" xr:uid="{00000000-0005-0000-0000-00005A050000}"/>
    <cellStyle name="40 % - Akzent5 2 15" xfId="41558" xr:uid="{00000000-0005-0000-0000-00005A050000}"/>
    <cellStyle name="40 % - Akzent5 2 2" xfId="711" xr:uid="{00000000-0005-0000-0000-000058000000}"/>
    <cellStyle name="40 % - Akzent5 2 2 10" xfId="14703" xr:uid="{00000000-0005-0000-0000-00005B050000}"/>
    <cellStyle name="40 % - Akzent5 2 2 11" xfId="28186" xr:uid="{00000000-0005-0000-0000-00005B050000}"/>
    <cellStyle name="40 % - Akzent5 2 2 12" xfId="41677" xr:uid="{00000000-0005-0000-0000-00005B050000}"/>
    <cellStyle name="40 % - Akzent5 2 2 13" xfId="1233" xr:uid="{00000000-0005-0000-0000-00005B050000}"/>
    <cellStyle name="40 % - Akzent5 2 2 2" xfId="1469" xr:uid="{00000000-0005-0000-0000-00005C050000}"/>
    <cellStyle name="40 % - Akzent5 2 2 2 10" xfId="28436" xr:uid="{00000000-0005-0000-0000-00005C050000}"/>
    <cellStyle name="40 % - Akzent5 2 2 2 11" xfId="41927" xr:uid="{00000000-0005-0000-0000-00005C050000}"/>
    <cellStyle name="40 % - Akzent5 2 2 2 2" xfId="2044" xr:uid="{00000000-0005-0000-0000-00005D050000}"/>
    <cellStyle name="40 % - Akzent5 2 2 2 2 2" xfId="3185" xr:uid="{00000000-0005-0000-0000-00005E050000}"/>
    <cellStyle name="40 % - Akzent5 2 2 2 2 2 2" xfId="6546" xr:uid="{00000000-0005-0000-0000-00005E050000}"/>
    <cellStyle name="40 % - Akzent5 2 2 2 2 2 2 2" xfId="19997" xr:uid="{00000000-0005-0000-0000-00005E050000}"/>
    <cellStyle name="40 % - Akzent5 2 2 2 2 2 2 3" xfId="33481" xr:uid="{00000000-0005-0000-0000-00005E050000}"/>
    <cellStyle name="40 % - Akzent5 2 2 2 2 2 2 4" xfId="46972" xr:uid="{00000000-0005-0000-0000-00005E050000}"/>
    <cellStyle name="40 % - Akzent5 2 2 2 2 2 3" xfId="9902" xr:uid="{00000000-0005-0000-0000-00005E050000}"/>
    <cellStyle name="40 % - Akzent5 2 2 2 2 2 3 2" xfId="23353" xr:uid="{00000000-0005-0000-0000-00005E050000}"/>
    <cellStyle name="40 % - Akzent5 2 2 2 2 2 3 3" xfId="36837" xr:uid="{00000000-0005-0000-0000-00005E050000}"/>
    <cellStyle name="40 % - Akzent5 2 2 2 2 2 3 4" xfId="50328" xr:uid="{00000000-0005-0000-0000-00005E050000}"/>
    <cellStyle name="40 % - Akzent5 2 2 2 2 2 4" xfId="13258" xr:uid="{00000000-0005-0000-0000-00005E050000}"/>
    <cellStyle name="40 % - Akzent5 2 2 2 2 2 4 2" xfId="26709" xr:uid="{00000000-0005-0000-0000-00005E050000}"/>
    <cellStyle name="40 % - Akzent5 2 2 2 2 2 4 3" xfId="40193" xr:uid="{00000000-0005-0000-0000-00005E050000}"/>
    <cellStyle name="40 % - Akzent5 2 2 2 2 2 4 4" xfId="53684" xr:uid="{00000000-0005-0000-0000-00005E050000}"/>
    <cellStyle name="40 % - Akzent5 2 2 2 2 2 5" xfId="16640" xr:uid="{00000000-0005-0000-0000-00005E050000}"/>
    <cellStyle name="40 % - Akzent5 2 2 2 2 2 6" xfId="30124" xr:uid="{00000000-0005-0000-0000-00005E050000}"/>
    <cellStyle name="40 % - Akzent5 2 2 2 2 2 7" xfId="43615" xr:uid="{00000000-0005-0000-0000-00005E050000}"/>
    <cellStyle name="40 % - Akzent5 2 2 2 2 3" xfId="5419" xr:uid="{00000000-0005-0000-0000-00005D050000}"/>
    <cellStyle name="40 % - Akzent5 2 2 2 2 3 2" xfId="18870" xr:uid="{00000000-0005-0000-0000-00005D050000}"/>
    <cellStyle name="40 % - Akzent5 2 2 2 2 3 3" xfId="32354" xr:uid="{00000000-0005-0000-0000-00005D050000}"/>
    <cellStyle name="40 % - Akzent5 2 2 2 2 3 4" xfId="45845" xr:uid="{00000000-0005-0000-0000-00005D050000}"/>
    <cellStyle name="40 % - Akzent5 2 2 2 2 4" xfId="8775" xr:uid="{00000000-0005-0000-0000-00005D050000}"/>
    <cellStyle name="40 % - Akzent5 2 2 2 2 4 2" xfId="22226" xr:uid="{00000000-0005-0000-0000-00005D050000}"/>
    <cellStyle name="40 % - Akzent5 2 2 2 2 4 3" xfId="35710" xr:uid="{00000000-0005-0000-0000-00005D050000}"/>
    <cellStyle name="40 % - Akzent5 2 2 2 2 4 4" xfId="49201" xr:uid="{00000000-0005-0000-0000-00005D050000}"/>
    <cellStyle name="40 % - Akzent5 2 2 2 2 5" xfId="12131" xr:uid="{00000000-0005-0000-0000-00005D050000}"/>
    <cellStyle name="40 % - Akzent5 2 2 2 2 5 2" xfId="25582" xr:uid="{00000000-0005-0000-0000-00005D050000}"/>
    <cellStyle name="40 % - Akzent5 2 2 2 2 5 3" xfId="39066" xr:uid="{00000000-0005-0000-0000-00005D050000}"/>
    <cellStyle name="40 % - Akzent5 2 2 2 2 5 4" xfId="52557" xr:uid="{00000000-0005-0000-0000-00005D050000}"/>
    <cellStyle name="40 % - Akzent5 2 2 2 2 6" xfId="15513" xr:uid="{00000000-0005-0000-0000-00005D050000}"/>
    <cellStyle name="40 % - Akzent5 2 2 2 2 7" xfId="28997" xr:uid="{00000000-0005-0000-0000-00005D050000}"/>
    <cellStyle name="40 % - Akzent5 2 2 2 2 8" xfId="42488" xr:uid="{00000000-0005-0000-0000-00005D050000}"/>
    <cellStyle name="40 % - Akzent5 2 2 2 3" xfId="2625" xr:uid="{00000000-0005-0000-0000-00005F050000}"/>
    <cellStyle name="40 % - Akzent5 2 2 2 3 2" xfId="5986" xr:uid="{00000000-0005-0000-0000-00005F050000}"/>
    <cellStyle name="40 % - Akzent5 2 2 2 3 2 2" xfId="19437" xr:uid="{00000000-0005-0000-0000-00005F050000}"/>
    <cellStyle name="40 % - Akzent5 2 2 2 3 2 3" xfId="32921" xr:uid="{00000000-0005-0000-0000-00005F050000}"/>
    <cellStyle name="40 % - Akzent5 2 2 2 3 2 4" xfId="46412" xr:uid="{00000000-0005-0000-0000-00005F050000}"/>
    <cellStyle name="40 % - Akzent5 2 2 2 3 3" xfId="9342" xr:uid="{00000000-0005-0000-0000-00005F050000}"/>
    <cellStyle name="40 % - Akzent5 2 2 2 3 3 2" xfId="22793" xr:uid="{00000000-0005-0000-0000-00005F050000}"/>
    <cellStyle name="40 % - Akzent5 2 2 2 3 3 3" xfId="36277" xr:uid="{00000000-0005-0000-0000-00005F050000}"/>
    <cellStyle name="40 % - Akzent5 2 2 2 3 3 4" xfId="49768" xr:uid="{00000000-0005-0000-0000-00005F050000}"/>
    <cellStyle name="40 % - Akzent5 2 2 2 3 4" xfId="12698" xr:uid="{00000000-0005-0000-0000-00005F050000}"/>
    <cellStyle name="40 % - Akzent5 2 2 2 3 4 2" xfId="26149" xr:uid="{00000000-0005-0000-0000-00005F050000}"/>
    <cellStyle name="40 % - Akzent5 2 2 2 3 4 3" xfId="39633" xr:uid="{00000000-0005-0000-0000-00005F050000}"/>
    <cellStyle name="40 % - Akzent5 2 2 2 3 4 4" xfId="53124" xr:uid="{00000000-0005-0000-0000-00005F050000}"/>
    <cellStyle name="40 % - Akzent5 2 2 2 3 5" xfId="16080" xr:uid="{00000000-0005-0000-0000-00005F050000}"/>
    <cellStyle name="40 % - Akzent5 2 2 2 3 6" xfId="29564" xr:uid="{00000000-0005-0000-0000-00005F050000}"/>
    <cellStyle name="40 % - Akzent5 2 2 2 3 7" xfId="43055" xr:uid="{00000000-0005-0000-0000-00005F050000}"/>
    <cellStyle name="40 % - Akzent5 2 2 2 4" xfId="3730" xr:uid="{00000000-0005-0000-0000-000060050000}"/>
    <cellStyle name="40 % - Akzent5 2 2 2 4 2" xfId="7091" xr:uid="{00000000-0005-0000-0000-000060050000}"/>
    <cellStyle name="40 % - Akzent5 2 2 2 4 2 2" xfId="20542" xr:uid="{00000000-0005-0000-0000-000060050000}"/>
    <cellStyle name="40 % - Akzent5 2 2 2 4 2 3" xfId="34026" xr:uid="{00000000-0005-0000-0000-000060050000}"/>
    <cellStyle name="40 % - Akzent5 2 2 2 4 2 4" xfId="47517" xr:uid="{00000000-0005-0000-0000-000060050000}"/>
    <cellStyle name="40 % - Akzent5 2 2 2 4 3" xfId="10447" xr:uid="{00000000-0005-0000-0000-000060050000}"/>
    <cellStyle name="40 % - Akzent5 2 2 2 4 3 2" xfId="23898" xr:uid="{00000000-0005-0000-0000-000060050000}"/>
    <cellStyle name="40 % - Akzent5 2 2 2 4 3 3" xfId="37382" xr:uid="{00000000-0005-0000-0000-000060050000}"/>
    <cellStyle name="40 % - Akzent5 2 2 2 4 3 4" xfId="50873" xr:uid="{00000000-0005-0000-0000-000060050000}"/>
    <cellStyle name="40 % - Akzent5 2 2 2 4 4" xfId="13803" xr:uid="{00000000-0005-0000-0000-000060050000}"/>
    <cellStyle name="40 % - Akzent5 2 2 2 4 4 2" xfId="27254" xr:uid="{00000000-0005-0000-0000-000060050000}"/>
    <cellStyle name="40 % - Akzent5 2 2 2 4 4 3" xfId="40738" xr:uid="{00000000-0005-0000-0000-000060050000}"/>
    <cellStyle name="40 % - Akzent5 2 2 2 4 4 4" xfId="54229" xr:uid="{00000000-0005-0000-0000-000060050000}"/>
    <cellStyle name="40 % - Akzent5 2 2 2 4 5" xfId="17185" xr:uid="{00000000-0005-0000-0000-000060050000}"/>
    <cellStyle name="40 % - Akzent5 2 2 2 4 6" xfId="30669" xr:uid="{00000000-0005-0000-0000-000060050000}"/>
    <cellStyle name="40 % - Akzent5 2 2 2 4 7" xfId="44160" xr:uid="{00000000-0005-0000-0000-000060050000}"/>
    <cellStyle name="40 % - Akzent5 2 2 2 5" xfId="4310" xr:uid="{00000000-0005-0000-0000-000061050000}"/>
    <cellStyle name="40 % - Akzent5 2 2 2 5 2" xfId="7667" xr:uid="{00000000-0005-0000-0000-000061050000}"/>
    <cellStyle name="40 % - Akzent5 2 2 2 5 2 2" xfId="21118" xr:uid="{00000000-0005-0000-0000-000061050000}"/>
    <cellStyle name="40 % - Akzent5 2 2 2 5 2 3" xfId="34602" xr:uid="{00000000-0005-0000-0000-000061050000}"/>
    <cellStyle name="40 % - Akzent5 2 2 2 5 2 4" xfId="48093" xr:uid="{00000000-0005-0000-0000-000061050000}"/>
    <cellStyle name="40 % - Akzent5 2 2 2 5 3" xfId="11023" xr:uid="{00000000-0005-0000-0000-000061050000}"/>
    <cellStyle name="40 % - Akzent5 2 2 2 5 3 2" xfId="24474" xr:uid="{00000000-0005-0000-0000-000061050000}"/>
    <cellStyle name="40 % - Akzent5 2 2 2 5 3 3" xfId="37958" xr:uid="{00000000-0005-0000-0000-000061050000}"/>
    <cellStyle name="40 % - Akzent5 2 2 2 5 3 4" xfId="51449" xr:uid="{00000000-0005-0000-0000-000061050000}"/>
    <cellStyle name="40 % - Akzent5 2 2 2 5 4" xfId="14379" xr:uid="{00000000-0005-0000-0000-000061050000}"/>
    <cellStyle name="40 % - Akzent5 2 2 2 5 4 2" xfId="27830" xr:uid="{00000000-0005-0000-0000-000061050000}"/>
    <cellStyle name="40 % - Akzent5 2 2 2 5 4 3" xfId="41314" xr:uid="{00000000-0005-0000-0000-000061050000}"/>
    <cellStyle name="40 % - Akzent5 2 2 2 5 4 4" xfId="54805" xr:uid="{00000000-0005-0000-0000-000061050000}"/>
    <cellStyle name="40 % - Akzent5 2 2 2 5 5" xfId="17761" xr:uid="{00000000-0005-0000-0000-000061050000}"/>
    <cellStyle name="40 % - Akzent5 2 2 2 5 6" xfId="31245" xr:uid="{00000000-0005-0000-0000-000061050000}"/>
    <cellStyle name="40 % - Akzent5 2 2 2 5 7" xfId="44736" xr:uid="{00000000-0005-0000-0000-000061050000}"/>
    <cellStyle name="40 % - Akzent5 2 2 2 6" xfId="4860" xr:uid="{00000000-0005-0000-0000-00005C050000}"/>
    <cellStyle name="40 % - Akzent5 2 2 2 6 2" xfId="18311" xr:uid="{00000000-0005-0000-0000-00005C050000}"/>
    <cellStyle name="40 % - Akzent5 2 2 2 6 3" xfId="31795" xr:uid="{00000000-0005-0000-0000-00005C050000}"/>
    <cellStyle name="40 % - Akzent5 2 2 2 6 4" xfId="45286" xr:uid="{00000000-0005-0000-0000-00005C050000}"/>
    <cellStyle name="40 % - Akzent5 2 2 2 7" xfId="8216" xr:uid="{00000000-0005-0000-0000-00005C050000}"/>
    <cellStyle name="40 % - Akzent5 2 2 2 7 2" xfId="21667" xr:uid="{00000000-0005-0000-0000-00005C050000}"/>
    <cellStyle name="40 % - Akzent5 2 2 2 7 3" xfId="35151" xr:uid="{00000000-0005-0000-0000-00005C050000}"/>
    <cellStyle name="40 % - Akzent5 2 2 2 7 4" xfId="48642" xr:uid="{00000000-0005-0000-0000-00005C050000}"/>
    <cellStyle name="40 % - Akzent5 2 2 2 8" xfId="11572" xr:uid="{00000000-0005-0000-0000-00005C050000}"/>
    <cellStyle name="40 % - Akzent5 2 2 2 8 2" xfId="25023" xr:uid="{00000000-0005-0000-0000-00005C050000}"/>
    <cellStyle name="40 % - Akzent5 2 2 2 8 3" xfId="38507" xr:uid="{00000000-0005-0000-0000-00005C050000}"/>
    <cellStyle name="40 % - Akzent5 2 2 2 8 4" xfId="51998" xr:uid="{00000000-0005-0000-0000-00005C050000}"/>
    <cellStyle name="40 % - Akzent5 2 2 2 9" xfId="14953" xr:uid="{00000000-0005-0000-0000-00005C050000}"/>
    <cellStyle name="40 % - Akzent5 2 2 3" xfId="1795" xr:uid="{00000000-0005-0000-0000-000062050000}"/>
    <cellStyle name="40 % - Akzent5 2 2 3 2" xfId="2935" xr:uid="{00000000-0005-0000-0000-000063050000}"/>
    <cellStyle name="40 % - Akzent5 2 2 3 2 2" xfId="6296" xr:uid="{00000000-0005-0000-0000-000063050000}"/>
    <cellStyle name="40 % - Akzent5 2 2 3 2 2 2" xfId="19747" xr:uid="{00000000-0005-0000-0000-000063050000}"/>
    <cellStyle name="40 % - Akzent5 2 2 3 2 2 3" xfId="33231" xr:uid="{00000000-0005-0000-0000-000063050000}"/>
    <cellStyle name="40 % - Akzent5 2 2 3 2 2 4" xfId="46722" xr:uid="{00000000-0005-0000-0000-000063050000}"/>
    <cellStyle name="40 % - Akzent5 2 2 3 2 3" xfId="9652" xr:uid="{00000000-0005-0000-0000-000063050000}"/>
    <cellStyle name="40 % - Akzent5 2 2 3 2 3 2" xfId="23103" xr:uid="{00000000-0005-0000-0000-000063050000}"/>
    <cellStyle name="40 % - Akzent5 2 2 3 2 3 3" xfId="36587" xr:uid="{00000000-0005-0000-0000-000063050000}"/>
    <cellStyle name="40 % - Akzent5 2 2 3 2 3 4" xfId="50078" xr:uid="{00000000-0005-0000-0000-000063050000}"/>
    <cellStyle name="40 % - Akzent5 2 2 3 2 4" xfId="13008" xr:uid="{00000000-0005-0000-0000-000063050000}"/>
    <cellStyle name="40 % - Akzent5 2 2 3 2 4 2" xfId="26459" xr:uid="{00000000-0005-0000-0000-000063050000}"/>
    <cellStyle name="40 % - Akzent5 2 2 3 2 4 3" xfId="39943" xr:uid="{00000000-0005-0000-0000-000063050000}"/>
    <cellStyle name="40 % - Akzent5 2 2 3 2 4 4" xfId="53434" xr:uid="{00000000-0005-0000-0000-000063050000}"/>
    <cellStyle name="40 % - Akzent5 2 2 3 2 5" xfId="16390" xr:uid="{00000000-0005-0000-0000-000063050000}"/>
    <cellStyle name="40 % - Akzent5 2 2 3 2 6" xfId="29874" xr:uid="{00000000-0005-0000-0000-000063050000}"/>
    <cellStyle name="40 % - Akzent5 2 2 3 2 7" xfId="43365" xr:uid="{00000000-0005-0000-0000-000063050000}"/>
    <cellStyle name="40 % - Akzent5 2 2 3 3" xfId="5169" xr:uid="{00000000-0005-0000-0000-000062050000}"/>
    <cellStyle name="40 % - Akzent5 2 2 3 3 2" xfId="18620" xr:uid="{00000000-0005-0000-0000-000062050000}"/>
    <cellStyle name="40 % - Akzent5 2 2 3 3 3" xfId="32104" xr:uid="{00000000-0005-0000-0000-000062050000}"/>
    <cellStyle name="40 % - Akzent5 2 2 3 3 4" xfId="45595" xr:uid="{00000000-0005-0000-0000-000062050000}"/>
    <cellStyle name="40 % - Akzent5 2 2 3 4" xfId="8525" xr:uid="{00000000-0005-0000-0000-000062050000}"/>
    <cellStyle name="40 % - Akzent5 2 2 3 4 2" xfId="21976" xr:uid="{00000000-0005-0000-0000-000062050000}"/>
    <cellStyle name="40 % - Akzent5 2 2 3 4 3" xfId="35460" xr:uid="{00000000-0005-0000-0000-000062050000}"/>
    <cellStyle name="40 % - Akzent5 2 2 3 4 4" xfId="48951" xr:uid="{00000000-0005-0000-0000-000062050000}"/>
    <cellStyle name="40 % - Akzent5 2 2 3 5" xfId="11881" xr:uid="{00000000-0005-0000-0000-000062050000}"/>
    <cellStyle name="40 % - Akzent5 2 2 3 5 2" xfId="25332" xr:uid="{00000000-0005-0000-0000-000062050000}"/>
    <cellStyle name="40 % - Akzent5 2 2 3 5 3" xfId="38816" xr:uid="{00000000-0005-0000-0000-000062050000}"/>
    <cellStyle name="40 % - Akzent5 2 2 3 5 4" xfId="52307" xr:uid="{00000000-0005-0000-0000-000062050000}"/>
    <cellStyle name="40 % - Akzent5 2 2 3 6" xfId="15263" xr:uid="{00000000-0005-0000-0000-000062050000}"/>
    <cellStyle name="40 % - Akzent5 2 2 3 7" xfId="28747" xr:uid="{00000000-0005-0000-0000-000062050000}"/>
    <cellStyle name="40 % - Akzent5 2 2 3 8" xfId="42238" xr:uid="{00000000-0005-0000-0000-000062050000}"/>
    <cellStyle name="40 % - Akzent5 2 2 4" xfId="2374" xr:uid="{00000000-0005-0000-0000-000064050000}"/>
    <cellStyle name="40 % - Akzent5 2 2 4 2" xfId="5736" xr:uid="{00000000-0005-0000-0000-000064050000}"/>
    <cellStyle name="40 % - Akzent5 2 2 4 2 2" xfId="19187" xr:uid="{00000000-0005-0000-0000-000064050000}"/>
    <cellStyle name="40 % - Akzent5 2 2 4 2 3" xfId="32671" xr:uid="{00000000-0005-0000-0000-000064050000}"/>
    <cellStyle name="40 % - Akzent5 2 2 4 2 4" xfId="46162" xr:uid="{00000000-0005-0000-0000-000064050000}"/>
    <cellStyle name="40 % - Akzent5 2 2 4 3" xfId="9092" xr:uid="{00000000-0005-0000-0000-000064050000}"/>
    <cellStyle name="40 % - Akzent5 2 2 4 3 2" xfId="22543" xr:uid="{00000000-0005-0000-0000-000064050000}"/>
    <cellStyle name="40 % - Akzent5 2 2 4 3 3" xfId="36027" xr:uid="{00000000-0005-0000-0000-000064050000}"/>
    <cellStyle name="40 % - Akzent5 2 2 4 3 4" xfId="49518" xr:uid="{00000000-0005-0000-0000-000064050000}"/>
    <cellStyle name="40 % - Akzent5 2 2 4 4" xfId="12448" xr:uid="{00000000-0005-0000-0000-000064050000}"/>
    <cellStyle name="40 % - Akzent5 2 2 4 4 2" xfId="25899" xr:uid="{00000000-0005-0000-0000-000064050000}"/>
    <cellStyle name="40 % - Akzent5 2 2 4 4 3" xfId="39383" xr:uid="{00000000-0005-0000-0000-000064050000}"/>
    <cellStyle name="40 % - Akzent5 2 2 4 4 4" xfId="52874" xr:uid="{00000000-0005-0000-0000-000064050000}"/>
    <cellStyle name="40 % - Akzent5 2 2 4 5" xfId="15830" xr:uid="{00000000-0005-0000-0000-000064050000}"/>
    <cellStyle name="40 % - Akzent5 2 2 4 6" xfId="29314" xr:uid="{00000000-0005-0000-0000-000064050000}"/>
    <cellStyle name="40 % - Akzent5 2 2 4 7" xfId="42805" xr:uid="{00000000-0005-0000-0000-000064050000}"/>
    <cellStyle name="40 % - Akzent5 2 2 5" xfId="3480" xr:uid="{00000000-0005-0000-0000-000065050000}"/>
    <cellStyle name="40 % - Akzent5 2 2 5 2" xfId="6841" xr:uid="{00000000-0005-0000-0000-000065050000}"/>
    <cellStyle name="40 % - Akzent5 2 2 5 2 2" xfId="20292" xr:uid="{00000000-0005-0000-0000-000065050000}"/>
    <cellStyle name="40 % - Akzent5 2 2 5 2 3" xfId="33776" xr:uid="{00000000-0005-0000-0000-000065050000}"/>
    <cellStyle name="40 % - Akzent5 2 2 5 2 4" xfId="47267" xr:uid="{00000000-0005-0000-0000-000065050000}"/>
    <cellStyle name="40 % - Akzent5 2 2 5 3" xfId="10197" xr:uid="{00000000-0005-0000-0000-000065050000}"/>
    <cellStyle name="40 % - Akzent5 2 2 5 3 2" xfId="23648" xr:uid="{00000000-0005-0000-0000-000065050000}"/>
    <cellStyle name="40 % - Akzent5 2 2 5 3 3" xfId="37132" xr:uid="{00000000-0005-0000-0000-000065050000}"/>
    <cellStyle name="40 % - Akzent5 2 2 5 3 4" xfId="50623" xr:uid="{00000000-0005-0000-0000-000065050000}"/>
    <cellStyle name="40 % - Akzent5 2 2 5 4" xfId="13553" xr:uid="{00000000-0005-0000-0000-000065050000}"/>
    <cellStyle name="40 % - Akzent5 2 2 5 4 2" xfId="27004" xr:uid="{00000000-0005-0000-0000-000065050000}"/>
    <cellStyle name="40 % - Akzent5 2 2 5 4 3" xfId="40488" xr:uid="{00000000-0005-0000-0000-000065050000}"/>
    <cellStyle name="40 % - Akzent5 2 2 5 4 4" xfId="53979" xr:uid="{00000000-0005-0000-0000-000065050000}"/>
    <cellStyle name="40 % - Akzent5 2 2 5 5" xfId="16935" xr:uid="{00000000-0005-0000-0000-000065050000}"/>
    <cellStyle name="40 % - Akzent5 2 2 5 6" xfId="30419" xr:uid="{00000000-0005-0000-0000-000065050000}"/>
    <cellStyle name="40 % - Akzent5 2 2 5 7" xfId="43910" xr:uid="{00000000-0005-0000-0000-000065050000}"/>
    <cellStyle name="40 % - Akzent5 2 2 6" xfId="4060" xr:uid="{00000000-0005-0000-0000-000066050000}"/>
    <cellStyle name="40 % - Akzent5 2 2 6 2" xfId="7417" xr:uid="{00000000-0005-0000-0000-000066050000}"/>
    <cellStyle name="40 % - Akzent5 2 2 6 2 2" xfId="20868" xr:uid="{00000000-0005-0000-0000-000066050000}"/>
    <cellStyle name="40 % - Akzent5 2 2 6 2 3" xfId="34352" xr:uid="{00000000-0005-0000-0000-000066050000}"/>
    <cellStyle name="40 % - Akzent5 2 2 6 2 4" xfId="47843" xr:uid="{00000000-0005-0000-0000-000066050000}"/>
    <cellStyle name="40 % - Akzent5 2 2 6 3" xfId="10773" xr:uid="{00000000-0005-0000-0000-000066050000}"/>
    <cellStyle name="40 % - Akzent5 2 2 6 3 2" xfId="24224" xr:uid="{00000000-0005-0000-0000-000066050000}"/>
    <cellStyle name="40 % - Akzent5 2 2 6 3 3" xfId="37708" xr:uid="{00000000-0005-0000-0000-000066050000}"/>
    <cellStyle name="40 % - Akzent5 2 2 6 3 4" xfId="51199" xr:uid="{00000000-0005-0000-0000-000066050000}"/>
    <cellStyle name="40 % - Akzent5 2 2 6 4" xfId="14129" xr:uid="{00000000-0005-0000-0000-000066050000}"/>
    <cellStyle name="40 % - Akzent5 2 2 6 4 2" xfId="27580" xr:uid="{00000000-0005-0000-0000-000066050000}"/>
    <cellStyle name="40 % - Akzent5 2 2 6 4 3" xfId="41064" xr:uid="{00000000-0005-0000-0000-000066050000}"/>
    <cellStyle name="40 % - Akzent5 2 2 6 4 4" xfId="54555" xr:uid="{00000000-0005-0000-0000-000066050000}"/>
    <cellStyle name="40 % - Akzent5 2 2 6 5" xfId="17511" xr:uid="{00000000-0005-0000-0000-000066050000}"/>
    <cellStyle name="40 % - Akzent5 2 2 6 6" xfId="30995" xr:uid="{00000000-0005-0000-0000-000066050000}"/>
    <cellStyle name="40 % - Akzent5 2 2 6 7" xfId="44486" xr:uid="{00000000-0005-0000-0000-000066050000}"/>
    <cellStyle name="40 % - Akzent5 2 2 7" xfId="4610" xr:uid="{00000000-0005-0000-0000-00005B050000}"/>
    <cellStyle name="40 % - Akzent5 2 2 7 2" xfId="18061" xr:uid="{00000000-0005-0000-0000-00005B050000}"/>
    <cellStyle name="40 % - Akzent5 2 2 7 3" xfId="31545" xr:uid="{00000000-0005-0000-0000-00005B050000}"/>
    <cellStyle name="40 % - Akzent5 2 2 7 4" xfId="45036" xr:uid="{00000000-0005-0000-0000-00005B050000}"/>
    <cellStyle name="40 % - Akzent5 2 2 8" xfId="7966" xr:uid="{00000000-0005-0000-0000-00005B050000}"/>
    <cellStyle name="40 % - Akzent5 2 2 8 2" xfId="21417" xr:uid="{00000000-0005-0000-0000-00005B050000}"/>
    <cellStyle name="40 % - Akzent5 2 2 8 3" xfId="34901" xr:uid="{00000000-0005-0000-0000-00005B050000}"/>
    <cellStyle name="40 % - Akzent5 2 2 8 4" xfId="48392" xr:uid="{00000000-0005-0000-0000-00005B050000}"/>
    <cellStyle name="40 % - Akzent5 2 2 9" xfId="11322" xr:uid="{00000000-0005-0000-0000-00005B050000}"/>
    <cellStyle name="40 % - Akzent5 2 2 9 2" xfId="24773" xr:uid="{00000000-0005-0000-0000-00005B050000}"/>
    <cellStyle name="40 % - Akzent5 2 2 9 3" xfId="38257" xr:uid="{00000000-0005-0000-0000-00005B050000}"/>
    <cellStyle name="40 % - Akzent5 2 2 9 4" xfId="51748" xr:uid="{00000000-0005-0000-0000-00005B050000}"/>
    <cellStyle name="40 % - Akzent5 2 3" xfId="1313" xr:uid="{00000000-0005-0000-0000-000067050000}"/>
    <cellStyle name="40 % - Akzent5 2 3 10" xfId="14789" xr:uid="{00000000-0005-0000-0000-000067050000}"/>
    <cellStyle name="40 % - Akzent5 2 3 11" xfId="28272" xr:uid="{00000000-0005-0000-0000-000067050000}"/>
    <cellStyle name="40 % - Akzent5 2 3 12" xfId="41763" xr:uid="{00000000-0005-0000-0000-000067050000}"/>
    <cellStyle name="40 % - Akzent5 2 3 2" xfId="1553" xr:uid="{00000000-0005-0000-0000-000068050000}"/>
    <cellStyle name="40 % - Akzent5 2 3 2 10" xfId="28522" xr:uid="{00000000-0005-0000-0000-000068050000}"/>
    <cellStyle name="40 % - Akzent5 2 3 2 11" xfId="42013" xr:uid="{00000000-0005-0000-0000-000068050000}"/>
    <cellStyle name="40 % - Akzent5 2 3 2 2" xfId="2130" xr:uid="{00000000-0005-0000-0000-000069050000}"/>
    <cellStyle name="40 % - Akzent5 2 3 2 2 2" xfId="3271" xr:uid="{00000000-0005-0000-0000-00006A050000}"/>
    <cellStyle name="40 % - Akzent5 2 3 2 2 2 2" xfId="6632" xr:uid="{00000000-0005-0000-0000-00006A050000}"/>
    <cellStyle name="40 % - Akzent5 2 3 2 2 2 2 2" xfId="20083" xr:uid="{00000000-0005-0000-0000-00006A050000}"/>
    <cellStyle name="40 % - Akzent5 2 3 2 2 2 2 3" xfId="33567" xr:uid="{00000000-0005-0000-0000-00006A050000}"/>
    <cellStyle name="40 % - Akzent5 2 3 2 2 2 2 4" xfId="47058" xr:uid="{00000000-0005-0000-0000-00006A050000}"/>
    <cellStyle name="40 % - Akzent5 2 3 2 2 2 3" xfId="9988" xr:uid="{00000000-0005-0000-0000-00006A050000}"/>
    <cellStyle name="40 % - Akzent5 2 3 2 2 2 3 2" xfId="23439" xr:uid="{00000000-0005-0000-0000-00006A050000}"/>
    <cellStyle name="40 % - Akzent5 2 3 2 2 2 3 3" xfId="36923" xr:uid="{00000000-0005-0000-0000-00006A050000}"/>
    <cellStyle name="40 % - Akzent5 2 3 2 2 2 3 4" xfId="50414" xr:uid="{00000000-0005-0000-0000-00006A050000}"/>
    <cellStyle name="40 % - Akzent5 2 3 2 2 2 4" xfId="13344" xr:uid="{00000000-0005-0000-0000-00006A050000}"/>
    <cellStyle name="40 % - Akzent5 2 3 2 2 2 4 2" xfId="26795" xr:uid="{00000000-0005-0000-0000-00006A050000}"/>
    <cellStyle name="40 % - Akzent5 2 3 2 2 2 4 3" xfId="40279" xr:uid="{00000000-0005-0000-0000-00006A050000}"/>
    <cellStyle name="40 % - Akzent5 2 3 2 2 2 4 4" xfId="53770" xr:uid="{00000000-0005-0000-0000-00006A050000}"/>
    <cellStyle name="40 % - Akzent5 2 3 2 2 2 5" xfId="16726" xr:uid="{00000000-0005-0000-0000-00006A050000}"/>
    <cellStyle name="40 % - Akzent5 2 3 2 2 2 6" xfId="30210" xr:uid="{00000000-0005-0000-0000-00006A050000}"/>
    <cellStyle name="40 % - Akzent5 2 3 2 2 2 7" xfId="43701" xr:uid="{00000000-0005-0000-0000-00006A050000}"/>
    <cellStyle name="40 % - Akzent5 2 3 2 2 3" xfId="5505" xr:uid="{00000000-0005-0000-0000-000069050000}"/>
    <cellStyle name="40 % - Akzent5 2 3 2 2 3 2" xfId="18956" xr:uid="{00000000-0005-0000-0000-000069050000}"/>
    <cellStyle name="40 % - Akzent5 2 3 2 2 3 3" xfId="32440" xr:uid="{00000000-0005-0000-0000-000069050000}"/>
    <cellStyle name="40 % - Akzent5 2 3 2 2 3 4" xfId="45931" xr:uid="{00000000-0005-0000-0000-000069050000}"/>
    <cellStyle name="40 % - Akzent5 2 3 2 2 4" xfId="8861" xr:uid="{00000000-0005-0000-0000-000069050000}"/>
    <cellStyle name="40 % - Akzent5 2 3 2 2 4 2" xfId="22312" xr:uid="{00000000-0005-0000-0000-000069050000}"/>
    <cellStyle name="40 % - Akzent5 2 3 2 2 4 3" xfId="35796" xr:uid="{00000000-0005-0000-0000-000069050000}"/>
    <cellStyle name="40 % - Akzent5 2 3 2 2 4 4" xfId="49287" xr:uid="{00000000-0005-0000-0000-000069050000}"/>
    <cellStyle name="40 % - Akzent5 2 3 2 2 5" xfId="12217" xr:uid="{00000000-0005-0000-0000-000069050000}"/>
    <cellStyle name="40 % - Akzent5 2 3 2 2 5 2" xfId="25668" xr:uid="{00000000-0005-0000-0000-000069050000}"/>
    <cellStyle name="40 % - Akzent5 2 3 2 2 5 3" xfId="39152" xr:uid="{00000000-0005-0000-0000-000069050000}"/>
    <cellStyle name="40 % - Akzent5 2 3 2 2 5 4" xfId="52643" xr:uid="{00000000-0005-0000-0000-000069050000}"/>
    <cellStyle name="40 % - Akzent5 2 3 2 2 6" xfId="15599" xr:uid="{00000000-0005-0000-0000-000069050000}"/>
    <cellStyle name="40 % - Akzent5 2 3 2 2 7" xfId="29083" xr:uid="{00000000-0005-0000-0000-000069050000}"/>
    <cellStyle name="40 % - Akzent5 2 3 2 2 8" xfId="42574" xr:uid="{00000000-0005-0000-0000-000069050000}"/>
    <cellStyle name="40 % - Akzent5 2 3 2 3" xfId="2711" xr:uid="{00000000-0005-0000-0000-00006B050000}"/>
    <cellStyle name="40 % - Akzent5 2 3 2 3 2" xfId="6072" xr:uid="{00000000-0005-0000-0000-00006B050000}"/>
    <cellStyle name="40 % - Akzent5 2 3 2 3 2 2" xfId="19523" xr:uid="{00000000-0005-0000-0000-00006B050000}"/>
    <cellStyle name="40 % - Akzent5 2 3 2 3 2 3" xfId="33007" xr:uid="{00000000-0005-0000-0000-00006B050000}"/>
    <cellStyle name="40 % - Akzent5 2 3 2 3 2 4" xfId="46498" xr:uid="{00000000-0005-0000-0000-00006B050000}"/>
    <cellStyle name="40 % - Akzent5 2 3 2 3 3" xfId="9428" xr:uid="{00000000-0005-0000-0000-00006B050000}"/>
    <cellStyle name="40 % - Akzent5 2 3 2 3 3 2" xfId="22879" xr:uid="{00000000-0005-0000-0000-00006B050000}"/>
    <cellStyle name="40 % - Akzent5 2 3 2 3 3 3" xfId="36363" xr:uid="{00000000-0005-0000-0000-00006B050000}"/>
    <cellStyle name="40 % - Akzent5 2 3 2 3 3 4" xfId="49854" xr:uid="{00000000-0005-0000-0000-00006B050000}"/>
    <cellStyle name="40 % - Akzent5 2 3 2 3 4" xfId="12784" xr:uid="{00000000-0005-0000-0000-00006B050000}"/>
    <cellStyle name="40 % - Akzent5 2 3 2 3 4 2" xfId="26235" xr:uid="{00000000-0005-0000-0000-00006B050000}"/>
    <cellStyle name="40 % - Akzent5 2 3 2 3 4 3" xfId="39719" xr:uid="{00000000-0005-0000-0000-00006B050000}"/>
    <cellStyle name="40 % - Akzent5 2 3 2 3 4 4" xfId="53210" xr:uid="{00000000-0005-0000-0000-00006B050000}"/>
    <cellStyle name="40 % - Akzent5 2 3 2 3 5" xfId="16166" xr:uid="{00000000-0005-0000-0000-00006B050000}"/>
    <cellStyle name="40 % - Akzent5 2 3 2 3 6" xfId="29650" xr:uid="{00000000-0005-0000-0000-00006B050000}"/>
    <cellStyle name="40 % - Akzent5 2 3 2 3 7" xfId="43141" xr:uid="{00000000-0005-0000-0000-00006B050000}"/>
    <cellStyle name="40 % - Akzent5 2 3 2 4" xfId="3816" xr:uid="{00000000-0005-0000-0000-00006C050000}"/>
    <cellStyle name="40 % - Akzent5 2 3 2 4 2" xfId="7177" xr:uid="{00000000-0005-0000-0000-00006C050000}"/>
    <cellStyle name="40 % - Akzent5 2 3 2 4 2 2" xfId="20628" xr:uid="{00000000-0005-0000-0000-00006C050000}"/>
    <cellStyle name="40 % - Akzent5 2 3 2 4 2 3" xfId="34112" xr:uid="{00000000-0005-0000-0000-00006C050000}"/>
    <cellStyle name="40 % - Akzent5 2 3 2 4 2 4" xfId="47603" xr:uid="{00000000-0005-0000-0000-00006C050000}"/>
    <cellStyle name="40 % - Akzent5 2 3 2 4 3" xfId="10533" xr:uid="{00000000-0005-0000-0000-00006C050000}"/>
    <cellStyle name="40 % - Akzent5 2 3 2 4 3 2" xfId="23984" xr:uid="{00000000-0005-0000-0000-00006C050000}"/>
    <cellStyle name="40 % - Akzent5 2 3 2 4 3 3" xfId="37468" xr:uid="{00000000-0005-0000-0000-00006C050000}"/>
    <cellStyle name="40 % - Akzent5 2 3 2 4 3 4" xfId="50959" xr:uid="{00000000-0005-0000-0000-00006C050000}"/>
    <cellStyle name="40 % - Akzent5 2 3 2 4 4" xfId="13889" xr:uid="{00000000-0005-0000-0000-00006C050000}"/>
    <cellStyle name="40 % - Akzent5 2 3 2 4 4 2" xfId="27340" xr:uid="{00000000-0005-0000-0000-00006C050000}"/>
    <cellStyle name="40 % - Akzent5 2 3 2 4 4 3" xfId="40824" xr:uid="{00000000-0005-0000-0000-00006C050000}"/>
    <cellStyle name="40 % - Akzent5 2 3 2 4 4 4" xfId="54315" xr:uid="{00000000-0005-0000-0000-00006C050000}"/>
    <cellStyle name="40 % - Akzent5 2 3 2 4 5" xfId="17271" xr:uid="{00000000-0005-0000-0000-00006C050000}"/>
    <cellStyle name="40 % - Akzent5 2 3 2 4 6" xfId="30755" xr:uid="{00000000-0005-0000-0000-00006C050000}"/>
    <cellStyle name="40 % - Akzent5 2 3 2 4 7" xfId="44246" xr:uid="{00000000-0005-0000-0000-00006C050000}"/>
    <cellStyle name="40 % - Akzent5 2 3 2 5" xfId="4396" xr:uid="{00000000-0005-0000-0000-00006D050000}"/>
    <cellStyle name="40 % - Akzent5 2 3 2 5 2" xfId="7753" xr:uid="{00000000-0005-0000-0000-00006D050000}"/>
    <cellStyle name="40 % - Akzent5 2 3 2 5 2 2" xfId="21204" xr:uid="{00000000-0005-0000-0000-00006D050000}"/>
    <cellStyle name="40 % - Akzent5 2 3 2 5 2 3" xfId="34688" xr:uid="{00000000-0005-0000-0000-00006D050000}"/>
    <cellStyle name="40 % - Akzent5 2 3 2 5 2 4" xfId="48179" xr:uid="{00000000-0005-0000-0000-00006D050000}"/>
    <cellStyle name="40 % - Akzent5 2 3 2 5 3" xfId="11109" xr:uid="{00000000-0005-0000-0000-00006D050000}"/>
    <cellStyle name="40 % - Akzent5 2 3 2 5 3 2" xfId="24560" xr:uid="{00000000-0005-0000-0000-00006D050000}"/>
    <cellStyle name="40 % - Akzent5 2 3 2 5 3 3" xfId="38044" xr:uid="{00000000-0005-0000-0000-00006D050000}"/>
    <cellStyle name="40 % - Akzent5 2 3 2 5 3 4" xfId="51535" xr:uid="{00000000-0005-0000-0000-00006D050000}"/>
    <cellStyle name="40 % - Akzent5 2 3 2 5 4" xfId="14465" xr:uid="{00000000-0005-0000-0000-00006D050000}"/>
    <cellStyle name="40 % - Akzent5 2 3 2 5 4 2" xfId="27916" xr:uid="{00000000-0005-0000-0000-00006D050000}"/>
    <cellStyle name="40 % - Akzent5 2 3 2 5 4 3" xfId="41400" xr:uid="{00000000-0005-0000-0000-00006D050000}"/>
    <cellStyle name="40 % - Akzent5 2 3 2 5 4 4" xfId="54891" xr:uid="{00000000-0005-0000-0000-00006D050000}"/>
    <cellStyle name="40 % - Akzent5 2 3 2 5 5" xfId="17847" xr:uid="{00000000-0005-0000-0000-00006D050000}"/>
    <cellStyle name="40 % - Akzent5 2 3 2 5 6" xfId="31331" xr:uid="{00000000-0005-0000-0000-00006D050000}"/>
    <cellStyle name="40 % - Akzent5 2 3 2 5 7" xfId="44822" xr:uid="{00000000-0005-0000-0000-00006D050000}"/>
    <cellStyle name="40 % - Akzent5 2 3 2 6" xfId="4946" xr:uid="{00000000-0005-0000-0000-000068050000}"/>
    <cellStyle name="40 % - Akzent5 2 3 2 6 2" xfId="18397" xr:uid="{00000000-0005-0000-0000-000068050000}"/>
    <cellStyle name="40 % - Akzent5 2 3 2 6 3" xfId="31881" xr:uid="{00000000-0005-0000-0000-000068050000}"/>
    <cellStyle name="40 % - Akzent5 2 3 2 6 4" xfId="45372" xr:uid="{00000000-0005-0000-0000-000068050000}"/>
    <cellStyle name="40 % - Akzent5 2 3 2 7" xfId="8302" xr:uid="{00000000-0005-0000-0000-000068050000}"/>
    <cellStyle name="40 % - Akzent5 2 3 2 7 2" xfId="21753" xr:uid="{00000000-0005-0000-0000-000068050000}"/>
    <cellStyle name="40 % - Akzent5 2 3 2 7 3" xfId="35237" xr:uid="{00000000-0005-0000-0000-000068050000}"/>
    <cellStyle name="40 % - Akzent5 2 3 2 7 4" xfId="48728" xr:uid="{00000000-0005-0000-0000-000068050000}"/>
    <cellStyle name="40 % - Akzent5 2 3 2 8" xfId="11658" xr:uid="{00000000-0005-0000-0000-000068050000}"/>
    <cellStyle name="40 % - Akzent5 2 3 2 8 2" xfId="25109" xr:uid="{00000000-0005-0000-0000-000068050000}"/>
    <cellStyle name="40 % - Akzent5 2 3 2 8 3" xfId="38593" xr:uid="{00000000-0005-0000-0000-000068050000}"/>
    <cellStyle name="40 % - Akzent5 2 3 2 8 4" xfId="52084" xr:uid="{00000000-0005-0000-0000-000068050000}"/>
    <cellStyle name="40 % - Akzent5 2 3 2 9" xfId="15039" xr:uid="{00000000-0005-0000-0000-000068050000}"/>
    <cellStyle name="40 % - Akzent5 2 3 3" xfId="1881" xr:uid="{00000000-0005-0000-0000-00006E050000}"/>
    <cellStyle name="40 % - Akzent5 2 3 3 2" xfId="3021" xr:uid="{00000000-0005-0000-0000-00006F050000}"/>
    <cellStyle name="40 % - Akzent5 2 3 3 2 2" xfId="6382" xr:uid="{00000000-0005-0000-0000-00006F050000}"/>
    <cellStyle name="40 % - Akzent5 2 3 3 2 2 2" xfId="19833" xr:uid="{00000000-0005-0000-0000-00006F050000}"/>
    <cellStyle name="40 % - Akzent5 2 3 3 2 2 3" xfId="33317" xr:uid="{00000000-0005-0000-0000-00006F050000}"/>
    <cellStyle name="40 % - Akzent5 2 3 3 2 2 4" xfId="46808" xr:uid="{00000000-0005-0000-0000-00006F050000}"/>
    <cellStyle name="40 % - Akzent5 2 3 3 2 3" xfId="9738" xr:uid="{00000000-0005-0000-0000-00006F050000}"/>
    <cellStyle name="40 % - Akzent5 2 3 3 2 3 2" xfId="23189" xr:uid="{00000000-0005-0000-0000-00006F050000}"/>
    <cellStyle name="40 % - Akzent5 2 3 3 2 3 3" xfId="36673" xr:uid="{00000000-0005-0000-0000-00006F050000}"/>
    <cellStyle name="40 % - Akzent5 2 3 3 2 3 4" xfId="50164" xr:uid="{00000000-0005-0000-0000-00006F050000}"/>
    <cellStyle name="40 % - Akzent5 2 3 3 2 4" xfId="13094" xr:uid="{00000000-0005-0000-0000-00006F050000}"/>
    <cellStyle name="40 % - Akzent5 2 3 3 2 4 2" xfId="26545" xr:uid="{00000000-0005-0000-0000-00006F050000}"/>
    <cellStyle name="40 % - Akzent5 2 3 3 2 4 3" xfId="40029" xr:uid="{00000000-0005-0000-0000-00006F050000}"/>
    <cellStyle name="40 % - Akzent5 2 3 3 2 4 4" xfId="53520" xr:uid="{00000000-0005-0000-0000-00006F050000}"/>
    <cellStyle name="40 % - Akzent5 2 3 3 2 5" xfId="16476" xr:uid="{00000000-0005-0000-0000-00006F050000}"/>
    <cellStyle name="40 % - Akzent5 2 3 3 2 6" xfId="29960" xr:uid="{00000000-0005-0000-0000-00006F050000}"/>
    <cellStyle name="40 % - Akzent5 2 3 3 2 7" xfId="43451" xr:uid="{00000000-0005-0000-0000-00006F050000}"/>
    <cellStyle name="40 % - Akzent5 2 3 3 3" xfId="5255" xr:uid="{00000000-0005-0000-0000-00006E050000}"/>
    <cellStyle name="40 % - Akzent5 2 3 3 3 2" xfId="18706" xr:uid="{00000000-0005-0000-0000-00006E050000}"/>
    <cellStyle name="40 % - Akzent5 2 3 3 3 3" xfId="32190" xr:uid="{00000000-0005-0000-0000-00006E050000}"/>
    <cellStyle name="40 % - Akzent5 2 3 3 3 4" xfId="45681" xr:uid="{00000000-0005-0000-0000-00006E050000}"/>
    <cellStyle name="40 % - Akzent5 2 3 3 4" xfId="8611" xr:uid="{00000000-0005-0000-0000-00006E050000}"/>
    <cellStyle name="40 % - Akzent5 2 3 3 4 2" xfId="22062" xr:uid="{00000000-0005-0000-0000-00006E050000}"/>
    <cellStyle name="40 % - Akzent5 2 3 3 4 3" xfId="35546" xr:uid="{00000000-0005-0000-0000-00006E050000}"/>
    <cellStyle name="40 % - Akzent5 2 3 3 4 4" xfId="49037" xr:uid="{00000000-0005-0000-0000-00006E050000}"/>
    <cellStyle name="40 % - Akzent5 2 3 3 5" xfId="11967" xr:uid="{00000000-0005-0000-0000-00006E050000}"/>
    <cellStyle name="40 % - Akzent5 2 3 3 5 2" xfId="25418" xr:uid="{00000000-0005-0000-0000-00006E050000}"/>
    <cellStyle name="40 % - Akzent5 2 3 3 5 3" xfId="38902" xr:uid="{00000000-0005-0000-0000-00006E050000}"/>
    <cellStyle name="40 % - Akzent5 2 3 3 5 4" xfId="52393" xr:uid="{00000000-0005-0000-0000-00006E050000}"/>
    <cellStyle name="40 % - Akzent5 2 3 3 6" xfId="15349" xr:uid="{00000000-0005-0000-0000-00006E050000}"/>
    <cellStyle name="40 % - Akzent5 2 3 3 7" xfId="28833" xr:uid="{00000000-0005-0000-0000-00006E050000}"/>
    <cellStyle name="40 % - Akzent5 2 3 3 8" xfId="42324" xr:uid="{00000000-0005-0000-0000-00006E050000}"/>
    <cellStyle name="40 % - Akzent5 2 3 4" xfId="2460" xr:uid="{00000000-0005-0000-0000-000070050000}"/>
    <cellStyle name="40 % - Akzent5 2 3 4 2" xfId="5822" xr:uid="{00000000-0005-0000-0000-000070050000}"/>
    <cellStyle name="40 % - Akzent5 2 3 4 2 2" xfId="19273" xr:uid="{00000000-0005-0000-0000-000070050000}"/>
    <cellStyle name="40 % - Akzent5 2 3 4 2 3" xfId="32757" xr:uid="{00000000-0005-0000-0000-000070050000}"/>
    <cellStyle name="40 % - Akzent5 2 3 4 2 4" xfId="46248" xr:uid="{00000000-0005-0000-0000-000070050000}"/>
    <cellStyle name="40 % - Akzent5 2 3 4 3" xfId="9178" xr:uid="{00000000-0005-0000-0000-000070050000}"/>
    <cellStyle name="40 % - Akzent5 2 3 4 3 2" xfId="22629" xr:uid="{00000000-0005-0000-0000-000070050000}"/>
    <cellStyle name="40 % - Akzent5 2 3 4 3 3" xfId="36113" xr:uid="{00000000-0005-0000-0000-000070050000}"/>
    <cellStyle name="40 % - Akzent5 2 3 4 3 4" xfId="49604" xr:uid="{00000000-0005-0000-0000-000070050000}"/>
    <cellStyle name="40 % - Akzent5 2 3 4 4" xfId="12534" xr:uid="{00000000-0005-0000-0000-000070050000}"/>
    <cellStyle name="40 % - Akzent5 2 3 4 4 2" xfId="25985" xr:uid="{00000000-0005-0000-0000-000070050000}"/>
    <cellStyle name="40 % - Akzent5 2 3 4 4 3" xfId="39469" xr:uid="{00000000-0005-0000-0000-000070050000}"/>
    <cellStyle name="40 % - Akzent5 2 3 4 4 4" xfId="52960" xr:uid="{00000000-0005-0000-0000-000070050000}"/>
    <cellStyle name="40 % - Akzent5 2 3 4 5" xfId="15916" xr:uid="{00000000-0005-0000-0000-000070050000}"/>
    <cellStyle name="40 % - Akzent5 2 3 4 6" xfId="29400" xr:uid="{00000000-0005-0000-0000-000070050000}"/>
    <cellStyle name="40 % - Akzent5 2 3 4 7" xfId="42891" xr:uid="{00000000-0005-0000-0000-000070050000}"/>
    <cellStyle name="40 % - Akzent5 2 3 5" xfId="3566" xr:uid="{00000000-0005-0000-0000-000071050000}"/>
    <cellStyle name="40 % - Akzent5 2 3 5 2" xfId="6927" xr:uid="{00000000-0005-0000-0000-000071050000}"/>
    <cellStyle name="40 % - Akzent5 2 3 5 2 2" xfId="20378" xr:uid="{00000000-0005-0000-0000-000071050000}"/>
    <cellStyle name="40 % - Akzent5 2 3 5 2 3" xfId="33862" xr:uid="{00000000-0005-0000-0000-000071050000}"/>
    <cellStyle name="40 % - Akzent5 2 3 5 2 4" xfId="47353" xr:uid="{00000000-0005-0000-0000-000071050000}"/>
    <cellStyle name="40 % - Akzent5 2 3 5 3" xfId="10283" xr:uid="{00000000-0005-0000-0000-000071050000}"/>
    <cellStyle name="40 % - Akzent5 2 3 5 3 2" xfId="23734" xr:uid="{00000000-0005-0000-0000-000071050000}"/>
    <cellStyle name="40 % - Akzent5 2 3 5 3 3" xfId="37218" xr:uid="{00000000-0005-0000-0000-000071050000}"/>
    <cellStyle name="40 % - Akzent5 2 3 5 3 4" xfId="50709" xr:uid="{00000000-0005-0000-0000-000071050000}"/>
    <cellStyle name="40 % - Akzent5 2 3 5 4" xfId="13639" xr:uid="{00000000-0005-0000-0000-000071050000}"/>
    <cellStyle name="40 % - Akzent5 2 3 5 4 2" xfId="27090" xr:uid="{00000000-0005-0000-0000-000071050000}"/>
    <cellStyle name="40 % - Akzent5 2 3 5 4 3" xfId="40574" xr:uid="{00000000-0005-0000-0000-000071050000}"/>
    <cellStyle name="40 % - Akzent5 2 3 5 4 4" xfId="54065" xr:uid="{00000000-0005-0000-0000-000071050000}"/>
    <cellStyle name="40 % - Akzent5 2 3 5 5" xfId="17021" xr:uid="{00000000-0005-0000-0000-000071050000}"/>
    <cellStyle name="40 % - Akzent5 2 3 5 6" xfId="30505" xr:uid="{00000000-0005-0000-0000-000071050000}"/>
    <cellStyle name="40 % - Akzent5 2 3 5 7" xfId="43996" xr:uid="{00000000-0005-0000-0000-000071050000}"/>
    <cellStyle name="40 % - Akzent5 2 3 6" xfId="4146" xr:uid="{00000000-0005-0000-0000-000072050000}"/>
    <cellStyle name="40 % - Akzent5 2 3 6 2" xfId="7503" xr:uid="{00000000-0005-0000-0000-000072050000}"/>
    <cellStyle name="40 % - Akzent5 2 3 6 2 2" xfId="20954" xr:uid="{00000000-0005-0000-0000-000072050000}"/>
    <cellStyle name="40 % - Akzent5 2 3 6 2 3" xfId="34438" xr:uid="{00000000-0005-0000-0000-000072050000}"/>
    <cellStyle name="40 % - Akzent5 2 3 6 2 4" xfId="47929" xr:uid="{00000000-0005-0000-0000-000072050000}"/>
    <cellStyle name="40 % - Akzent5 2 3 6 3" xfId="10859" xr:uid="{00000000-0005-0000-0000-000072050000}"/>
    <cellStyle name="40 % - Akzent5 2 3 6 3 2" xfId="24310" xr:uid="{00000000-0005-0000-0000-000072050000}"/>
    <cellStyle name="40 % - Akzent5 2 3 6 3 3" xfId="37794" xr:uid="{00000000-0005-0000-0000-000072050000}"/>
    <cellStyle name="40 % - Akzent5 2 3 6 3 4" xfId="51285" xr:uid="{00000000-0005-0000-0000-000072050000}"/>
    <cellStyle name="40 % - Akzent5 2 3 6 4" xfId="14215" xr:uid="{00000000-0005-0000-0000-000072050000}"/>
    <cellStyle name="40 % - Akzent5 2 3 6 4 2" xfId="27666" xr:uid="{00000000-0005-0000-0000-000072050000}"/>
    <cellStyle name="40 % - Akzent5 2 3 6 4 3" xfId="41150" xr:uid="{00000000-0005-0000-0000-000072050000}"/>
    <cellStyle name="40 % - Akzent5 2 3 6 4 4" xfId="54641" xr:uid="{00000000-0005-0000-0000-000072050000}"/>
    <cellStyle name="40 % - Akzent5 2 3 6 5" xfId="17597" xr:uid="{00000000-0005-0000-0000-000072050000}"/>
    <cellStyle name="40 % - Akzent5 2 3 6 6" xfId="31081" xr:uid="{00000000-0005-0000-0000-000072050000}"/>
    <cellStyle name="40 % - Akzent5 2 3 6 7" xfId="44572" xr:uid="{00000000-0005-0000-0000-000072050000}"/>
    <cellStyle name="40 % - Akzent5 2 3 7" xfId="4696" xr:uid="{00000000-0005-0000-0000-000067050000}"/>
    <cellStyle name="40 % - Akzent5 2 3 7 2" xfId="18147" xr:uid="{00000000-0005-0000-0000-000067050000}"/>
    <cellStyle name="40 % - Akzent5 2 3 7 3" xfId="31631" xr:uid="{00000000-0005-0000-0000-000067050000}"/>
    <cellStyle name="40 % - Akzent5 2 3 7 4" xfId="45122" xr:uid="{00000000-0005-0000-0000-000067050000}"/>
    <cellStyle name="40 % - Akzent5 2 3 8" xfId="8052" xr:uid="{00000000-0005-0000-0000-000067050000}"/>
    <cellStyle name="40 % - Akzent5 2 3 8 2" xfId="21503" xr:uid="{00000000-0005-0000-0000-000067050000}"/>
    <cellStyle name="40 % - Akzent5 2 3 8 3" xfId="34987" xr:uid="{00000000-0005-0000-0000-000067050000}"/>
    <cellStyle name="40 % - Akzent5 2 3 8 4" xfId="48478" xr:uid="{00000000-0005-0000-0000-000067050000}"/>
    <cellStyle name="40 % - Akzent5 2 3 9" xfId="11408" xr:uid="{00000000-0005-0000-0000-000067050000}"/>
    <cellStyle name="40 % - Akzent5 2 3 9 2" xfId="24859" xr:uid="{00000000-0005-0000-0000-000067050000}"/>
    <cellStyle name="40 % - Akzent5 2 3 9 3" xfId="38343" xr:uid="{00000000-0005-0000-0000-000067050000}"/>
    <cellStyle name="40 % - Akzent5 2 3 9 4" xfId="51834" xr:uid="{00000000-0005-0000-0000-000067050000}"/>
    <cellStyle name="40 % - Akzent5 2 4" xfId="1371" xr:uid="{00000000-0005-0000-0000-000073050000}"/>
    <cellStyle name="40 % - Akzent5 2 4 10" xfId="28335" xr:uid="{00000000-0005-0000-0000-000073050000}"/>
    <cellStyle name="40 % - Akzent5 2 4 11" xfId="41826" xr:uid="{00000000-0005-0000-0000-000073050000}"/>
    <cellStyle name="40 % - Akzent5 2 4 2" xfId="1944" xr:uid="{00000000-0005-0000-0000-000074050000}"/>
    <cellStyle name="40 % - Akzent5 2 4 2 2" xfId="3084" xr:uid="{00000000-0005-0000-0000-000075050000}"/>
    <cellStyle name="40 % - Akzent5 2 4 2 2 2" xfId="6445" xr:uid="{00000000-0005-0000-0000-000075050000}"/>
    <cellStyle name="40 % - Akzent5 2 4 2 2 2 2" xfId="19896" xr:uid="{00000000-0005-0000-0000-000075050000}"/>
    <cellStyle name="40 % - Akzent5 2 4 2 2 2 3" xfId="33380" xr:uid="{00000000-0005-0000-0000-000075050000}"/>
    <cellStyle name="40 % - Akzent5 2 4 2 2 2 4" xfId="46871" xr:uid="{00000000-0005-0000-0000-000075050000}"/>
    <cellStyle name="40 % - Akzent5 2 4 2 2 3" xfId="9801" xr:uid="{00000000-0005-0000-0000-000075050000}"/>
    <cellStyle name="40 % - Akzent5 2 4 2 2 3 2" xfId="23252" xr:uid="{00000000-0005-0000-0000-000075050000}"/>
    <cellStyle name="40 % - Akzent5 2 4 2 2 3 3" xfId="36736" xr:uid="{00000000-0005-0000-0000-000075050000}"/>
    <cellStyle name="40 % - Akzent5 2 4 2 2 3 4" xfId="50227" xr:uid="{00000000-0005-0000-0000-000075050000}"/>
    <cellStyle name="40 % - Akzent5 2 4 2 2 4" xfId="13157" xr:uid="{00000000-0005-0000-0000-000075050000}"/>
    <cellStyle name="40 % - Akzent5 2 4 2 2 4 2" xfId="26608" xr:uid="{00000000-0005-0000-0000-000075050000}"/>
    <cellStyle name="40 % - Akzent5 2 4 2 2 4 3" xfId="40092" xr:uid="{00000000-0005-0000-0000-000075050000}"/>
    <cellStyle name="40 % - Akzent5 2 4 2 2 4 4" xfId="53583" xr:uid="{00000000-0005-0000-0000-000075050000}"/>
    <cellStyle name="40 % - Akzent5 2 4 2 2 5" xfId="16539" xr:uid="{00000000-0005-0000-0000-000075050000}"/>
    <cellStyle name="40 % - Akzent5 2 4 2 2 6" xfId="30023" xr:uid="{00000000-0005-0000-0000-000075050000}"/>
    <cellStyle name="40 % - Akzent5 2 4 2 2 7" xfId="43514" xr:uid="{00000000-0005-0000-0000-000075050000}"/>
    <cellStyle name="40 % - Akzent5 2 4 2 3" xfId="5318" xr:uid="{00000000-0005-0000-0000-000074050000}"/>
    <cellStyle name="40 % - Akzent5 2 4 2 3 2" xfId="18769" xr:uid="{00000000-0005-0000-0000-000074050000}"/>
    <cellStyle name="40 % - Akzent5 2 4 2 3 3" xfId="32253" xr:uid="{00000000-0005-0000-0000-000074050000}"/>
    <cellStyle name="40 % - Akzent5 2 4 2 3 4" xfId="45744" xr:uid="{00000000-0005-0000-0000-000074050000}"/>
    <cellStyle name="40 % - Akzent5 2 4 2 4" xfId="8674" xr:uid="{00000000-0005-0000-0000-000074050000}"/>
    <cellStyle name="40 % - Akzent5 2 4 2 4 2" xfId="22125" xr:uid="{00000000-0005-0000-0000-000074050000}"/>
    <cellStyle name="40 % - Akzent5 2 4 2 4 3" xfId="35609" xr:uid="{00000000-0005-0000-0000-000074050000}"/>
    <cellStyle name="40 % - Akzent5 2 4 2 4 4" xfId="49100" xr:uid="{00000000-0005-0000-0000-000074050000}"/>
    <cellStyle name="40 % - Akzent5 2 4 2 5" xfId="12030" xr:uid="{00000000-0005-0000-0000-000074050000}"/>
    <cellStyle name="40 % - Akzent5 2 4 2 5 2" xfId="25481" xr:uid="{00000000-0005-0000-0000-000074050000}"/>
    <cellStyle name="40 % - Akzent5 2 4 2 5 3" xfId="38965" xr:uid="{00000000-0005-0000-0000-000074050000}"/>
    <cellStyle name="40 % - Akzent5 2 4 2 5 4" xfId="52456" xr:uid="{00000000-0005-0000-0000-000074050000}"/>
    <cellStyle name="40 % - Akzent5 2 4 2 6" xfId="15412" xr:uid="{00000000-0005-0000-0000-000074050000}"/>
    <cellStyle name="40 % - Akzent5 2 4 2 7" xfId="28896" xr:uid="{00000000-0005-0000-0000-000074050000}"/>
    <cellStyle name="40 % - Akzent5 2 4 2 8" xfId="42387" xr:uid="{00000000-0005-0000-0000-000074050000}"/>
    <cellStyle name="40 % - Akzent5 2 4 3" xfId="2524" xr:uid="{00000000-0005-0000-0000-000076050000}"/>
    <cellStyle name="40 % - Akzent5 2 4 3 2" xfId="5885" xr:uid="{00000000-0005-0000-0000-000076050000}"/>
    <cellStyle name="40 % - Akzent5 2 4 3 2 2" xfId="19336" xr:uid="{00000000-0005-0000-0000-000076050000}"/>
    <cellStyle name="40 % - Akzent5 2 4 3 2 3" xfId="32820" xr:uid="{00000000-0005-0000-0000-000076050000}"/>
    <cellStyle name="40 % - Akzent5 2 4 3 2 4" xfId="46311" xr:uid="{00000000-0005-0000-0000-000076050000}"/>
    <cellStyle name="40 % - Akzent5 2 4 3 3" xfId="9241" xr:uid="{00000000-0005-0000-0000-000076050000}"/>
    <cellStyle name="40 % - Akzent5 2 4 3 3 2" xfId="22692" xr:uid="{00000000-0005-0000-0000-000076050000}"/>
    <cellStyle name="40 % - Akzent5 2 4 3 3 3" xfId="36176" xr:uid="{00000000-0005-0000-0000-000076050000}"/>
    <cellStyle name="40 % - Akzent5 2 4 3 3 4" xfId="49667" xr:uid="{00000000-0005-0000-0000-000076050000}"/>
    <cellStyle name="40 % - Akzent5 2 4 3 4" xfId="12597" xr:uid="{00000000-0005-0000-0000-000076050000}"/>
    <cellStyle name="40 % - Akzent5 2 4 3 4 2" xfId="26048" xr:uid="{00000000-0005-0000-0000-000076050000}"/>
    <cellStyle name="40 % - Akzent5 2 4 3 4 3" xfId="39532" xr:uid="{00000000-0005-0000-0000-000076050000}"/>
    <cellStyle name="40 % - Akzent5 2 4 3 4 4" xfId="53023" xr:uid="{00000000-0005-0000-0000-000076050000}"/>
    <cellStyle name="40 % - Akzent5 2 4 3 5" xfId="15979" xr:uid="{00000000-0005-0000-0000-000076050000}"/>
    <cellStyle name="40 % - Akzent5 2 4 3 6" xfId="29463" xr:uid="{00000000-0005-0000-0000-000076050000}"/>
    <cellStyle name="40 % - Akzent5 2 4 3 7" xfId="42954" xr:uid="{00000000-0005-0000-0000-000076050000}"/>
    <cellStyle name="40 % - Akzent5 2 4 4" xfId="3629" xr:uid="{00000000-0005-0000-0000-000077050000}"/>
    <cellStyle name="40 % - Akzent5 2 4 4 2" xfId="6990" xr:uid="{00000000-0005-0000-0000-000077050000}"/>
    <cellStyle name="40 % - Akzent5 2 4 4 2 2" xfId="20441" xr:uid="{00000000-0005-0000-0000-000077050000}"/>
    <cellStyle name="40 % - Akzent5 2 4 4 2 3" xfId="33925" xr:uid="{00000000-0005-0000-0000-000077050000}"/>
    <cellStyle name="40 % - Akzent5 2 4 4 2 4" xfId="47416" xr:uid="{00000000-0005-0000-0000-000077050000}"/>
    <cellStyle name="40 % - Akzent5 2 4 4 3" xfId="10346" xr:uid="{00000000-0005-0000-0000-000077050000}"/>
    <cellStyle name="40 % - Akzent5 2 4 4 3 2" xfId="23797" xr:uid="{00000000-0005-0000-0000-000077050000}"/>
    <cellStyle name="40 % - Akzent5 2 4 4 3 3" xfId="37281" xr:uid="{00000000-0005-0000-0000-000077050000}"/>
    <cellStyle name="40 % - Akzent5 2 4 4 3 4" xfId="50772" xr:uid="{00000000-0005-0000-0000-000077050000}"/>
    <cellStyle name="40 % - Akzent5 2 4 4 4" xfId="13702" xr:uid="{00000000-0005-0000-0000-000077050000}"/>
    <cellStyle name="40 % - Akzent5 2 4 4 4 2" xfId="27153" xr:uid="{00000000-0005-0000-0000-000077050000}"/>
    <cellStyle name="40 % - Akzent5 2 4 4 4 3" xfId="40637" xr:uid="{00000000-0005-0000-0000-000077050000}"/>
    <cellStyle name="40 % - Akzent5 2 4 4 4 4" xfId="54128" xr:uid="{00000000-0005-0000-0000-000077050000}"/>
    <cellStyle name="40 % - Akzent5 2 4 4 5" xfId="17084" xr:uid="{00000000-0005-0000-0000-000077050000}"/>
    <cellStyle name="40 % - Akzent5 2 4 4 6" xfId="30568" xr:uid="{00000000-0005-0000-0000-000077050000}"/>
    <cellStyle name="40 % - Akzent5 2 4 4 7" xfId="44059" xr:uid="{00000000-0005-0000-0000-000077050000}"/>
    <cellStyle name="40 % - Akzent5 2 4 5" xfId="4209" xr:uid="{00000000-0005-0000-0000-000078050000}"/>
    <cellStyle name="40 % - Akzent5 2 4 5 2" xfId="7566" xr:uid="{00000000-0005-0000-0000-000078050000}"/>
    <cellStyle name="40 % - Akzent5 2 4 5 2 2" xfId="21017" xr:uid="{00000000-0005-0000-0000-000078050000}"/>
    <cellStyle name="40 % - Akzent5 2 4 5 2 3" xfId="34501" xr:uid="{00000000-0005-0000-0000-000078050000}"/>
    <cellStyle name="40 % - Akzent5 2 4 5 2 4" xfId="47992" xr:uid="{00000000-0005-0000-0000-000078050000}"/>
    <cellStyle name="40 % - Akzent5 2 4 5 3" xfId="10922" xr:uid="{00000000-0005-0000-0000-000078050000}"/>
    <cellStyle name="40 % - Akzent5 2 4 5 3 2" xfId="24373" xr:uid="{00000000-0005-0000-0000-000078050000}"/>
    <cellStyle name="40 % - Akzent5 2 4 5 3 3" xfId="37857" xr:uid="{00000000-0005-0000-0000-000078050000}"/>
    <cellStyle name="40 % - Akzent5 2 4 5 3 4" xfId="51348" xr:uid="{00000000-0005-0000-0000-000078050000}"/>
    <cellStyle name="40 % - Akzent5 2 4 5 4" xfId="14278" xr:uid="{00000000-0005-0000-0000-000078050000}"/>
    <cellStyle name="40 % - Akzent5 2 4 5 4 2" xfId="27729" xr:uid="{00000000-0005-0000-0000-000078050000}"/>
    <cellStyle name="40 % - Akzent5 2 4 5 4 3" xfId="41213" xr:uid="{00000000-0005-0000-0000-000078050000}"/>
    <cellStyle name="40 % - Akzent5 2 4 5 4 4" xfId="54704" xr:uid="{00000000-0005-0000-0000-000078050000}"/>
    <cellStyle name="40 % - Akzent5 2 4 5 5" xfId="17660" xr:uid="{00000000-0005-0000-0000-000078050000}"/>
    <cellStyle name="40 % - Akzent5 2 4 5 6" xfId="31144" xr:uid="{00000000-0005-0000-0000-000078050000}"/>
    <cellStyle name="40 % - Akzent5 2 4 5 7" xfId="44635" xr:uid="{00000000-0005-0000-0000-000078050000}"/>
    <cellStyle name="40 % - Akzent5 2 4 6" xfId="4759" xr:uid="{00000000-0005-0000-0000-000073050000}"/>
    <cellStyle name="40 % - Akzent5 2 4 6 2" xfId="18210" xr:uid="{00000000-0005-0000-0000-000073050000}"/>
    <cellStyle name="40 % - Akzent5 2 4 6 3" xfId="31694" xr:uid="{00000000-0005-0000-0000-000073050000}"/>
    <cellStyle name="40 % - Akzent5 2 4 6 4" xfId="45185" xr:uid="{00000000-0005-0000-0000-000073050000}"/>
    <cellStyle name="40 % - Akzent5 2 4 7" xfId="8115" xr:uid="{00000000-0005-0000-0000-000073050000}"/>
    <cellStyle name="40 % - Akzent5 2 4 7 2" xfId="21566" xr:uid="{00000000-0005-0000-0000-000073050000}"/>
    <cellStyle name="40 % - Akzent5 2 4 7 3" xfId="35050" xr:uid="{00000000-0005-0000-0000-000073050000}"/>
    <cellStyle name="40 % - Akzent5 2 4 7 4" xfId="48541" xr:uid="{00000000-0005-0000-0000-000073050000}"/>
    <cellStyle name="40 % - Akzent5 2 4 8" xfId="11471" xr:uid="{00000000-0005-0000-0000-000073050000}"/>
    <cellStyle name="40 % - Akzent5 2 4 8 2" xfId="24922" xr:uid="{00000000-0005-0000-0000-000073050000}"/>
    <cellStyle name="40 % - Akzent5 2 4 8 3" xfId="38406" xr:uid="{00000000-0005-0000-0000-000073050000}"/>
    <cellStyle name="40 % - Akzent5 2 4 8 4" xfId="51897" xr:uid="{00000000-0005-0000-0000-000073050000}"/>
    <cellStyle name="40 % - Akzent5 2 4 9" xfId="14852" xr:uid="{00000000-0005-0000-0000-000073050000}"/>
    <cellStyle name="40 % - Akzent5 2 5" xfId="1696" xr:uid="{00000000-0005-0000-0000-000079050000}"/>
    <cellStyle name="40 % - Akzent5 2 5 2" xfId="2834" xr:uid="{00000000-0005-0000-0000-00007A050000}"/>
    <cellStyle name="40 % - Akzent5 2 5 2 2" xfId="6195" xr:uid="{00000000-0005-0000-0000-00007A050000}"/>
    <cellStyle name="40 % - Akzent5 2 5 2 2 2" xfId="19646" xr:uid="{00000000-0005-0000-0000-00007A050000}"/>
    <cellStyle name="40 % - Akzent5 2 5 2 2 3" xfId="33130" xr:uid="{00000000-0005-0000-0000-00007A050000}"/>
    <cellStyle name="40 % - Akzent5 2 5 2 2 4" xfId="46621" xr:uid="{00000000-0005-0000-0000-00007A050000}"/>
    <cellStyle name="40 % - Akzent5 2 5 2 3" xfId="9551" xr:uid="{00000000-0005-0000-0000-00007A050000}"/>
    <cellStyle name="40 % - Akzent5 2 5 2 3 2" xfId="23002" xr:uid="{00000000-0005-0000-0000-00007A050000}"/>
    <cellStyle name="40 % - Akzent5 2 5 2 3 3" xfId="36486" xr:uid="{00000000-0005-0000-0000-00007A050000}"/>
    <cellStyle name="40 % - Akzent5 2 5 2 3 4" xfId="49977" xr:uid="{00000000-0005-0000-0000-00007A050000}"/>
    <cellStyle name="40 % - Akzent5 2 5 2 4" xfId="12907" xr:uid="{00000000-0005-0000-0000-00007A050000}"/>
    <cellStyle name="40 % - Akzent5 2 5 2 4 2" xfId="26358" xr:uid="{00000000-0005-0000-0000-00007A050000}"/>
    <cellStyle name="40 % - Akzent5 2 5 2 4 3" xfId="39842" xr:uid="{00000000-0005-0000-0000-00007A050000}"/>
    <cellStyle name="40 % - Akzent5 2 5 2 4 4" xfId="53333" xr:uid="{00000000-0005-0000-0000-00007A050000}"/>
    <cellStyle name="40 % - Akzent5 2 5 2 5" xfId="16289" xr:uid="{00000000-0005-0000-0000-00007A050000}"/>
    <cellStyle name="40 % - Akzent5 2 5 2 6" xfId="29773" xr:uid="{00000000-0005-0000-0000-00007A050000}"/>
    <cellStyle name="40 % - Akzent5 2 5 2 7" xfId="43264" xr:uid="{00000000-0005-0000-0000-00007A050000}"/>
    <cellStyle name="40 % - Akzent5 2 5 3" xfId="5068" xr:uid="{00000000-0005-0000-0000-000079050000}"/>
    <cellStyle name="40 % - Akzent5 2 5 3 2" xfId="18519" xr:uid="{00000000-0005-0000-0000-000079050000}"/>
    <cellStyle name="40 % - Akzent5 2 5 3 3" xfId="32003" xr:uid="{00000000-0005-0000-0000-000079050000}"/>
    <cellStyle name="40 % - Akzent5 2 5 3 4" xfId="45494" xr:uid="{00000000-0005-0000-0000-000079050000}"/>
    <cellStyle name="40 % - Akzent5 2 5 4" xfId="8424" xr:uid="{00000000-0005-0000-0000-000079050000}"/>
    <cellStyle name="40 % - Akzent5 2 5 4 2" xfId="21875" xr:uid="{00000000-0005-0000-0000-000079050000}"/>
    <cellStyle name="40 % - Akzent5 2 5 4 3" xfId="35359" xr:uid="{00000000-0005-0000-0000-000079050000}"/>
    <cellStyle name="40 % - Akzent5 2 5 4 4" xfId="48850" xr:uid="{00000000-0005-0000-0000-000079050000}"/>
    <cellStyle name="40 % - Akzent5 2 5 5" xfId="11780" xr:uid="{00000000-0005-0000-0000-000079050000}"/>
    <cellStyle name="40 % - Akzent5 2 5 5 2" xfId="25231" xr:uid="{00000000-0005-0000-0000-000079050000}"/>
    <cellStyle name="40 % - Akzent5 2 5 5 3" xfId="38715" xr:uid="{00000000-0005-0000-0000-000079050000}"/>
    <cellStyle name="40 % - Akzent5 2 5 5 4" xfId="52206" xr:uid="{00000000-0005-0000-0000-000079050000}"/>
    <cellStyle name="40 % - Akzent5 2 5 6" xfId="15162" xr:uid="{00000000-0005-0000-0000-000079050000}"/>
    <cellStyle name="40 % - Akzent5 2 5 7" xfId="28646" xr:uid="{00000000-0005-0000-0000-000079050000}"/>
    <cellStyle name="40 % - Akzent5 2 5 8" xfId="42137" xr:uid="{00000000-0005-0000-0000-000079050000}"/>
    <cellStyle name="40 % - Akzent5 2 6" xfId="2261" xr:uid="{00000000-0005-0000-0000-00007B050000}"/>
    <cellStyle name="40 % - Akzent5 2 6 2" xfId="5634" xr:uid="{00000000-0005-0000-0000-00007B050000}"/>
    <cellStyle name="40 % - Akzent5 2 6 2 2" xfId="19085" xr:uid="{00000000-0005-0000-0000-00007B050000}"/>
    <cellStyle name="40 % - Akzent5 2 6 2 3" xfId="32569" xr:uid="{00000000-0005-0000-0000-00007B050000}"/>
    <cellStyle name="40 % - Akzent5 2 6 2 4" xfId="46060" xr:uid="{00000000-0005-0000-0000-00007B050000}"/>
    <cellStyle name="40 % - Akzent5 2 6 3" xfId="8990" xr:uid="{00000000-0005-0000-0000-00007B050000}"/>
    <cellStyle name="40 % - Akzent5 2 6 3 2" xfId="22441" xr:uid="{00000000-0005-0000-0000-00007B050000}"/>
    <cellStyle name="40 % - Akzent5 2 6 3 3" xfId="35925" xr:uid="{00000000-0005-0000-0000-00007B050000}"/>
    <cellStyle name="40 % - Akzent5 2 6 3 4" xfId="49416" xr:uid="{00000000-0005-0000-0000-00007B050000}"/>
    <cellStyle name="40 % - Akzent5 2 6 4" xfId="12346" xr:uid="{00000000-0005-0000-0000-00007B050000}"/>
    <cellStyle name="40 % - Akzent5 2 6 4 2" xfId="25797" xr:uid="{00000000-0005-0000-0000-00007B050000}"/>
    <cellStyle name="40 % - Akzent5 2 6 4 3" xfId="39281" xr:uid="{00000000-0005-0000-0000-00007B050000}"/>
    <cellStyle name="40 % - Akzent5 2 6 4 4" xfId="52772" xr:uid="{00000000-0005-0000-0000-00007B050000}"/>
    <cellStyle name="40 % - Akzent5 2 6 5" xfId="15728" xr:uid="{00000000-0005-0000-0000-00007B050000}"/>
    <cellStyle name="40 % - Akzent5 2 6 6" xfId="29212" xr:uid="{00000000-0005-0000-0000-00007B050000}"/>
    <cellStyle name="40 % - Akzent5 2 6 7" xfId="42703" xr:uid="{00000000-0005-0000-0000-00007B050000}"/>
    <cellStyle name="40 % - Akzent5 2 7" xfId="3378" xr:uid="{00000000-0005-0000-0000-00007C050000}"/>
    <cellStyle name="40 % - Akzent5 2 7 2" xfId="6739" xr:uid="{00000000-0005-0000-0000-00007C050000}"/>
    <cellStyle name="40 % - Akzent5 2 7 2 2" xfId="20190" xr:uid="{00000000-0005-0000-0000-00007C050000}"/>
    <cellStyle name="40 % - Akzent5 2 7 2 3" xfId="33674" xr:uid="{00000000-0005-0000-0000-00007C050000}"/>
    <cellStyle name="40 % - Akzent5 2 7 2 4" xfId="47165" xr:uid="{00000000-0005-0000-0000-00007C050000}"/>
    <cellStyle name="40 % - Akzent5 2 7 3" xfId="10095" xr:uid="{00000000-0005-0000-0000-00007C050000}"/>
    <cellStyle name="40 % - Akzent5 2 7 3 2" xfId="23546" xr:uid="{00000000-0005-0000-0000-00007C050000}"/>
    <cellStyle name="40 % - Akzent5 2 7 3 3" xfId="37030" xr:uid="{00000000-0005-0000-0000-00007C050000}"/>
    <cellStyle name="40 % - Akzent5 2 7 3 4" xfId="50521" xr:uid="{00000000-0005-0000-0000-00007C050000}"/>
    <cellStyle name="40 % - Akzent5 2 7 4" xfId="13451" xr:uid="{00000000-0005-0000-0000-00007C050000}"/>
    <cellStyle name="40 % - Akzent5 2 7 4 2" xfId="26902" xr:uid="{00000000-0005-0000-0000-00007C050000}"/>
    <cellStyle name="40 % - Akzent5 2 7 4 3" xfId="40386" xr:uid="{00000000-0005-0000-0000-00007C050000}"/>
    <cellStyle name="40 % - Akzent5 2 7 4 4" xfId="53877" xr:uid="{00000000-0005-0000-0000-00007C050000}"/>
    <cellStyle name="40 % - Akzent5 2 7 5" xfId="16833" xr:uid="{00000000-0005-0000-0000-00007C050000}"/>
    <cellStyle name="40 % - Akzent5 2 7 6" xfId="30317" xr:uid="{00000000-0005-0000-0000-00007C050000}"/>
    <cellStyle name="40 % - Akzent5 2 7 7" xfId="43808" xr:uid="{00000000-0005-0000-0000-00007C050000}"/>
    <cellStyle name="40 % - Akzent5 2 8" xfId="3885" xr:uid="{00000000-0005-0000-0000-00007D050000}"/>
    <cellStyle name="40 % - Akzent5 2 8 2" xfId="7246" xr:uid="{00000000-0005-0000-0000-00007D050000}"/>
    <cellStyle name="40 % - Akzent5 2 8 2 2" xfId="20697" xr:uid="{00000000-0005-0000-0000-00007D050000}"/>
    <cellStyle name="40 % - Akzent5 2 8 2 3" xfId="34181" xr:uid="{00000000-0005-0000-0000-00007D050000}"/>
    <cellStyle name="40 % - Akzent5 2 8 2 4" xfId="47672" xr:uid="{00000000-0005-0000-0000-00007D050000}"/>
    <cellStyle name="40 % - Akzent5 2 8 3" xfId="10602" xr:uid="{00000000-0005-0000-0000-00007D050000}"/>
    <cellStyle name="40 % - Akzent5 2 8 3 2" xfId="24053" xr:uid="{00000000-0005-0000-0000-00007D050000}"/>
    <cellStyle name="40 % - Akzent5 2 8 3 3" xfId="37537" xr:uid="{00000000-0005-0000-0000-00007D050000}"/>
    <cellStyle name="40 % - Akzent5 2 8 3 4" xfId="51028" xr:uid="{00000000-0005-0000-0000-00007D050000}"/>
    <cellStyle name="40 % - Akzent5 2 8 4" xfId="13958" xr:uid="{00000000-0005-0000-0000-00007D050000}"/>
    <cellStyle name="40 % - Akzent5 2 8 4 2" xfId="27409" xr:uid="{00000000-0005-0000-0000-00007D050000}"/>
    <cellStyle name="40 % - Akzent5 2 8 4 3" xfId="40893" xr:uid="{00000000-0005-0000-0000-00007D050000}"/>
    <cellStyle name="40 % - Akzent5 2 8 4 4" xfId="54384" xr:uid="{00000000-0005-0000-0000-00007D050000}"/>
    <cellStyle name="40 % - Akzent5 2 8 5" xfId="17340" xr:uid="{00000000-0005-0000-0000-00007D050000}"/>
    <cellStyle name="40 % - Akzent5 2 8 6" xfId="30824" xr:uid="{00000000-0005-0000-0000-00007D050000}"/>
    <cellStyle name="40 % - Akzent5 2 8 7" xfId="44315" xr:uid="{00000000-0005-0000-0000-00007D050000}"/>
    <cellStyle name="40 % - Akzent5 2 9" xfId="3958" xr:uid="{00000000-0005-0000-0000-00007E050000}"/>
    <cellStyle name="40 % - Akzent5 2 9 2" xfId="7315" xr:uid="{00000000-0005-0000-0000-00007E050000}"/>
    <cellStyle name="40 % - Akzent5 2 9 2 2" xfId="20766" xr:uid="{00000000-0005-0000-0000-00007E050000}"/>
    <cellStyle name="40 % - Akzent5 2 9 2 3" xfId="34250" xr:uid="{00000000-0005-0000-0000-00007E050000}"/>
    <cellStyle name="40 % - Akzent5 2 9 2 4" xfId="47741" xr:uid="{00000000-0005-0000-0000-00007E050000}"/>
    <cellStyle name="40 % - Akzent5 2 9 3" xfId="10671" xr:uid="{00000000-0005-0000-0000-00007E050000}"/>
    <cellStyle name="40 % - Akzent5 2 9 3 2" xfId="24122" xr:uid="{00000000-0005-0000-0000-00007E050000}"/>
    <cellStyle name="40 % - Akzent5 2 9 3 3" xfId="37606" xr:uid="{00000000-0005-0000-0000-00007E050000}"/>
    <cellStyle name="40 % - Akzent5 2 9 3 4" xfId="51097" xr:uid="{00000000-0005-0000-0000-00007E050000}"/>
    <cellStyle name="40 % - Akzent5 2 9 4" xfId="14027" xr:uid="{00000000-0005-0000-0000-00007E050000}"/>
    <cellStyle name="40 % - Akzent5 2 9 4 2" xfId="27478" xr:uid="{00000000-0005-0000-0000-00007E050000}"/>
    <cellStyle name="40 % - Akzent5 2 9 4 3" xfId="40962" xr:uid="{00000000-0005-0000-0000-00007E050000}"/>
    <cellStyle name="40 % - Akzent5 2 9 4 4" xfId="54453" xr:uid="{00000000-0005-0000-0000-00007E050000}"/>
    <cellStyle name="40 % - Akzent5 2 9 5" xfId="17409" xr:uid="{00000000-0005-0000-0000-00007E050000}"/>
    <cellStyle name="40 % - Akzent5 2 9 6" xfId="30893" xr:uid="{00000000-0005-0000-0000-00007E050000}"/>
    <cellStyle name="40 % - Akzent5 2 9 7" xfId="44384" xr:uid="{00000000-0005-0000-0000-00007E050000}"/>
    <cellStyle name="40 % - Akzent5 20" xfId="41471" xr:uid="{00000000-0005-0000-0000-0000C7B40000}"/>
    <cellStyle name="40 % - Akzent5 3" xfId="1164" xr:uid="{00000000-0005-0000-0000-00007F050000}"/>
    <cellStyle name="40 % - Akzent5 3 10" xfId="11248" xr:uid="{00000000-0005-0000-0000-00007F050000}"/>
    <cellStyle name="40 % - Akzent5 3 10 2" xfId="24699" xr:uid="{00000000-0005-0000-0000-00007F050000}"/>
    <cellStyle name="40 % - Akzent5 3 10 3" xfId="38183" xr:uid="{00000000-0005-0000-0000-00007F050000}"/>
    <cellStyle name="40 % - Akzent5 3 10 4" xfId="51674" xr:uid="{00000000-0005-0000-0000-00007F050000}"/>
    <cellStyle name="40 % - Akzent5 3 11" xfId="14629" xr:uid="{00000000-0005-0000-0000-00007F050000}"/>
    <cellStyle name="40 % - Akzent5 3 12" xfId="28112" xr:uid="{00000000-0005-0000-0000-00007F050000}"/>
    <cellStyle name="40 % - Akzent5 3 13" xfId="41603" xr:uid="{00000000-0005-0000-0000-00007F050000}"/>
    <cellStyle name="40 % - Akzent5 3 2" xfId="1258" xr:uid="{00000000-0005-0000-0000-000080050000}"/>
    <cellStyle name="40 % - Akzent5 3 2 10" xfId="14731" xr:uid="{00000000-0005-0000-0000-000080050000}"/>
    <cellStyle name="40 % - Akzent5 3 2 11" xfId="28214" xr:uid="{00000000-0005-0000-0000-000080050000}"/>
    <cellStyle name="40 % - Akzent5 3 2 12" xfId="41705" xr:uid="{00000000-0005-0000-0000-000080050000}"/>
    <cellStyle name="40 % - Akzent5 3 2 2" xfId="1496" xr:uid="{00000000-0005-0000-0000-000081050000}"/>
    <cellStyle name="40 % - Akzent5 3 2 2 10" xfId="28464" xr:uid="{00000000-0005-0000-0000-000081050000}"/>
    <cellStyle name="40 % - Akzent5 3 2 2 11" xfId="41955" xr:uid="{00000000-0005-0000-0000-000081050000}"/>
    <cellStyle name="40 % - Akzent5 3 2 2 2" xfId="2072" xr:uid="{00000000-0005-0000-0000-000082050000}"/>
    <cellStyle name="40 % - Akzent5 3 2 2 2 2" xfId="3213" xr:uid="{00000000-0005-0000-0000-000083050000}"/>
    <cellStyle name="40 % - Akzent5 3 2 2 2 2 2" xfId="6574" xr:uid="{00000000-0005-0000-0000-000083050000}"/>
    <cellStyle name="40 % - Akzent5 3 2 2 2 2 2 2" xfId="20025" xr:uid="{00000000-0005-0000-0000-000083050000}"/>
    <cellStyle name="40 % - Akzent5 3 2 2 2 2 2 3" xfId="33509" xr:uid="{00000000-0005-0000-0000-000083050000}"/>
    <cellStyle name="40 % - Akzent5 3 2 2 2 2 2 4" xfId="47000" xr:uid="{00000000-0005-0000-0000-000083050000}"/>
    <cellStyle name="40 % - Akzent5 3 2 2 2 2 3" xfId="9930" xr:uid="{00000000-0005-0000-0000-000083050000}"/>
    <cellStyle name="40 % - Akzent5 3 2 2 2 2 3 2" xfId="23381" xr:uid="{00000000-0005-0000-0000-000083050000}"/>
    <cellStyle name="40 % - Akzent5 3 2 2 2 2 3 3" xfId="36865" xr:uid="{00000000-0005-0000-0000-000083050000}"/>
    <cellStyle name="40 % - Akzent5 3 2 2 2 2 3 4" xfId="50356" xr:uid="{00000000-0005-0000-0000-000083050000}"/>
    <cellStyle name="40 % - Akzent5 3 2 2 2 2 4" xfId="13286" xr:uid="{00000000-0005-0000-0000-000083050000}"/>
    <cellStyle name="40 % - Akzent5 3 2 2 2 2 4 2" xfId="26737" xr:uid="{00000000-0005-0000-0000-000083050000}"/>
    <cellStyle name="40 % - Akzent5 3 2 2 2 2 4 3" xfId="40221" xr:uid="{00000000-0005-0000-0000-000083050000}"/>
    <cellStyle name="40 % - Akzent5 3 2 2 2 2 4 4" xfId="53712" xr:uid="{00000000-0005-0000-0000-000083050000}"/>
    <cellStyle name="40 % - Akzent5 3 2 2 2 2 5" xfId="16668" xr:uid="{00000000-0005-0000-0000-000083050000}"/>
    <cellStyle name="40 % - Akzent5 3 2 2 2 2 6" xfId="30152" xr:uid="{00000000-0005-0000-0000-000083050000}"/>
    <cellStyle name="40 % - Akzent5 3 2 2 2 2 7" xfId="43643" xr:uid="{00000000-0005-0000-0000-000083050000}"/>
    <cellStyle name="40 % - Akzent5 3 2 2 2 3" xfId="5447" xr:uid="{00000000-0005-0000-0000-000082050000}"/>
    <cellStyle name="40 % - Akzent5 3 2 2 2 3 2" xfId="18898" xr:uid="{00000000-0005-0000-0000-000082050000}"/>
    <cellStyle name="40 % - Akzent5 3 2 2 2 3 3" xfId="32382" xr:uid="{00000000-0005-0000-0000-000082050000}"/>
    <cellStyle name="40 % - Akzent5 3 2 2 2 3 4" xfId="45873" xr:uid="{00000000-0005-0000-0000-000082050000}"/>
    <cellStyle name="40 % - Akzent5 3 2 2 2 4" xfId="8803" xr:uid="{00000000-0005-0000-0000-000082050000}"/>
    <cellStyle name="40 % - Akzent5 3 2 2 2 4 2" xfId="22254" xr:uid="{00000000-0005-0000-0000-000082050000}"/>
    <cellStyle name="40 % - Akzent5 3 2 2 2 4 3" xfId="35738" xr:uid="{00000000-0005-0000-0000-000082050000}"/>
    <cellStyle name="40 % - Akzent5 3 2 2 2 4 4" xfId="49229" xr:uid="{00000000-0005-0000-0000-000082050000}"/>
    <cellStyle name="40 % - Akzent5 3 2 2 2 5" xfId="12159" xr:uid="{00000000-0005-0000-0000-000082050000}"/>
    <cellStyle name="40 % - Akzent5 3 2 2 2 5 2" xfId="25610" xr:uid="{00000000-0005-0000-0000-000082050000}"/>
    <cellStyle name="40 % - Akzent5 3 2 2 2 5 3" xfId="39094" xr:uid="{00000000-0005-0000-0000-000082050000}"/>
    <cellStyle name="40 % - Akzent5 3 2 2 2 5 4" xfId="52585" xr:uid="{00000000-0005-0000-0000-000082050000}"/>
    <cellStyle name="40 % - Akzent5 3 2 2 2 6" xfId="15541" xr:uid="{00000000-0005-0000-0000-000082050000}"/>
    <cellStyle name="40 % - Akzent5 3 2 2 2 7" xfId="29025" xr:uid="{00000000-0005-0000-0000-000082050000}"/>
    <cellStyle name="40 % - Akzent5 3 2 2 2 8" xfId="42516" xr:uid="{00000000-0005-0000-0000-000082050000}"/>
    <cellStyle name="40 % - Akzent5 3 2 2 3" xfId="2653" xr:uid="{00000000-0005-0000-0000-000084050000}"/>
    <cellStyle name="40 % - Akzent5 3 2 2 3 2" xfId="6014" xr:uid="{00000000-0005-0000-0000-000084050000}"/>
    <cellStyle name="40 % - Akzent5 3 2 2 3 2 2" xfId="19465" xr:uid="{00000000-0005-0000-0000-000084050000}"/>
    <cellStyle name="40 % - Akzent5 3 2 2 3 2 3" xfId="32949" xr:uid="{00000000-0005-0000-0000-000084050000}"/>
    <cellStyle name="40 % - Akzent5 3 2 2 3 2 4" xfId="46440" xr:uid="{00000000-0005-0000-0000-000084050000}"/>
    <cellStyle name="40 % - Akzent5 3 2 2 3 3" xfId="9370" xr:uid="{00000000-0005-0000-0000-000084050000}"/>
    <cellStyle name="40 % - Akzent5 3 2 2 3 3 2" xfId="22821" xr:uid="{00000000-0005-0000-0000-000084050000}"/>
    <cellStyle name="40 % - Akzent5 3 2 2 3 3 3" xfId="36305" xr:uid="{00000000-0005-0000-0000-000084050000}"/>
    <cellStyle name="40 % - Akzent5 3 2 2 3 3 4" xfId="49796" xr:uid="{00000000-0005-0000-0000-000084050000}"/>
    <cellStyle name="40 % - Akzent5 3 2 2 3 4" xfId="12726" xr:uid="{00000000-0005-0000-0000-000084050000}"/>
    <cellStyle name="40 % - Akzent5 3 2 2 3 4 2" xfId="26177" xr:uid="{00000000-0005-0000-0000-000084050000}"/>
    <cellStyle name="40 % - Akzent5 3 2 2 3 4 3" xfId="39661" xr:uid="{00000000-0005-0000-0000-000084050000}"/>
    <cellStyle name="40 % - Akzent5 3 2 2 3 4 4" xfId="53152" xr:uid="{00000000-0005-0000-0000-000084050000}"/>
    <cellStyle name="40 % - Akzent5 3 2 2 3 5" xfId="16108" xr:uid="{00000000-0005-0000-0000-000084050000}"/>
    <cellStyle name="40 % - Akzent5 3 2 2 3 6" xfId="29592" xr:uid="{00000000-0005-0000-0000-000084050000}"/>
    <cellStyle name="40 % - Akzent5 3 2 2 3 7" xfId="43083" xr:uid="{00000000-0005-0000-0000-000084050000}"/>
    <cellStyle name="40 % - Akzent5 3 2 2 4" xfId="3758" xr:uid="{00000000-0005-0000-0000-000085050000}"/>
    <cellStyle name="40 % - Akzent5 3 2 2 4 2" xfId="7119" xr:uid="{00000000-0005-0000-0000-000085050000}"/>
    <cellStyle name="40 % - Akzent5 3 2 2 4 2 2" xfId="20570" xr:uid="{00000000-0005-0000-0000-000085050000}"/>
    <cellStyle name="40 % - Akzent5 3 2 2 4 2 3" xfId="34054" xr:uid="{00000000-0005-0000-0000-000085050000}"/>
    <cellStyle name="40 % - Akzent5 3 2 2 4 2 4" xfId="47545" xr:uid="{00000000-0005-0000-0000-000085050000}"/>
    <cellStyle name="40 % - Akzent5 3 2 2 4 3" xfId="10475" xr:uid="{00000000-0005-0000-0000-000085050000}"/>
    <cellStyle name="40 % - Akzent5 3 2 2 4 3 2" xfId="23926" xr:uid="{00000000-0005-0000-0000-000085050000}"/>
    <cellStyle name="40 % - Akzent5 3 2 2 4 3 3" xfId="37410" xr:uid="{00000000-0005-0000-0000-000085050000}"/>
    <cellStyle name="40 % - Akzent5 3 2 2 4 3 4" xfId="50901" xr:uid="{00000000-0005-0000-0000-000085050000}"/>
    <cellStyle name="40 % - Akzent5 3 2 2 4 4" xfId="13831" xr:uid="{00000000-0005-0000-0000-000085050000}"/>
    <cellStyle name="40 % - Akzent5 3 2 2 4 4 2" xfId="27282" xr:uid="{00000000-0005-0000-0000-000085050000}"/>
    <cellStyle name="40 % - Akzent5 3 2 2 4 4 3" xfId="40766" xr:uid="{00000000-0005-0000-0000-000085050000}"/>
    <cellStyle name="40 % - Akzent5 3 2 2 4 4 4" xfId="54257" xr:uid="{00000000-0005-0000-0000-000085050000}"/>
    <cellStyle name="40 % - Akzent5 3 2 2 4 5" xfId="17213" xr:uid="{00000000-0005-0000-0000-000085050000}"/>
    <cellStyle name="40 % - Akzent5 3 2 2 4 6" xfId="30697" xr:uid="{00000000-0005-0000-0000-000085050000}"/>
    <cellStyle name="40 % - Akzent5 3 2 2 4 7" xfId="44188" xr:uid="{00000000-0005-0000-0000-000085050000}"/>
    <cellStyle name="40 % - Akzent5 3 2 2 5" xfId="4338" xr:uid="{00000000-0005-0000-0000-000086050000}"/>
    <cellStyle name="40 % - Akzent5 3 2 2 5 2" xfId="7695" xr:uid="{00000000-0005-0000-0000-000086050000}"/>
    <cellStyle name="40 % - Akzent5 3 2 2 5 2 2" xfId="21146" xr:uid="{00000000-0005-0000-0000-000086050000}"/>
    <cellStyle name="40 % - Akzent5 3 2 2 5 2 3" xfId="34630" xr:uid="{00000000-0005-0000-0000-000086050000}"/>
    <cellStyle name="40 % - Akzent5 3 2 2 5 2 4" xfId="48121" xr:uid="{00000000-0005-0000-0000-000086050000}"/>
    <cellStyle name="40 % - Akzent5 3 2 2 5 3" xfId="11051" xr:uid="{00000000-0005-0000-0000-000086050000}"/>
    <cellStyle name="40 % - Akzent5 3 2 2 5 3 2" xfId="24502" xr:uid="{00000000-0005-0000-0000-000086050000}"/>
    <cellStyle name="40 % - Akzent5 3 2 2 5 3 3" xfId="37986" xr:uid="{00000000-0005-0000-0000-000086050000}"/>
    <cellStyle name="40 % - Akzent5 3 2 2 5 3 4" xfId="51477" xr:uid="{00000000-0005-0000-0000-000086050000}"/>
    <cellStyle name="40 % - Akzent5 3 2 2 5 4" xfId="14407" xr:uid="{00000000-0005-0000-0000-000086050000}"/>
    <cellStyle name="40 % - Akzent5 3 2 2 5 4 2" xfId="27858" xr:uid="{00000000-0005-0000-0000-000086050000}"/>
    <cellStyle name="40 % - Akzent5 3 2 2 5 4 3" xfId="41342" xr:uid="{00000000-0005-0000-0000-000086050000}"/>
    <cellStyle name="40 % - Akzent5 3 2 2 5 4 4" xfId="54833" xr:uid="{00000000-0005-0000-0000-000086050000}"/>
    <cellStyle name="40 % - Akzent5 3 2 2 5 5" xfId="17789" xr:uid="{00000000-0005-0000-0000-000086050000}"/>
    <cellStyle name="40 % - Akzent5 3 2 2 5 6" xfId="31273" xr:uid="{00000000-0005-0000-0000-000086050000}"/>
    <cellStyle name="40 % - Akzent5 3 2 2 5 7" xfId="44764" xr:uid="{00000000-0005-0000-0000-000086050000}"/>
    <cellStyle name="40 % - Akzent5 3 2 2 6" xfId="4888" xr:uid="{00000000-0005-0000-0000-000081050000}"/>
    <cellStyle name="40 % - Akzent5 3 2 2 6 2" xfId="18339" xr:uid="{00000000-0005-0000-0000-000081050000}"/>
    <cellStyle name="40 % - Akzent5 3 2 2 6 3" xfId="31823" xr:uid="{00000000-0005-0000-0000-000081050000}"/>
    <cellStyle name="40 % - Akzent5 3 2 2 6 4" xfId="45314" xr:uid="{00000000-0005-0000-0000-000081050000}"/>
    <cellStyle name="40 % - Akzent5 3 2 2 7" xfId="8244" xr:uid="{00000000-0005-0000-0000-000081050000}"/>
    <cellStyle name="40 % - Akzent5 3 2 2 7 2" xfId="21695" xr:uid="{00000000-0005-0000-0000-000081050000}"/>
    <cellStyle name="40 % - Akzent5 3 2 2 7 3" xfId="35179" xr:uid="{00000000-0005-0000-0000-000081050000}"/>
    <cellStyle name="40 % - Akzent5 3 2 2 7 4" xfId="48670" xr:uid="{00000000-0005-0000-0000-000081050000}"/>
    <cellStyle name="40 % - Akzent5 3 2 2 8" xfId="11600" xr:uid="{00000000-0005-0000-0000-000081050000}"/>
    <cellStyle name="40 % - Akzent5 3 2 2 8 2" xfId="25051" xr:uid="{00000000-0005-0000-0000-000081050000}"/>
    <cellStyle name="40 % - Akzent5 3 2 2 8 3" xfId="38535" xr:uid="{00000000-0005-0000-0000-000081050000}"/>
    <cellStyle name="40 % - Akzent5 3 2 2 8 4" xfId="52026" xr:uid="{00000000-0005-0000-0000-000081050000}"/>
    <cellStyle name="40 % - Akzent5 3 2 2 9" xfId="14981" xr:uid="{00000000-0005-0000-0000-000081050000}"/>
    <cellStyle name="40 % - Akzent5 3 2 3" xfId="1823" xr:uid="{00000000-0005-0000-0000-000087050000}"/>
    <cellStyle name="40 % - Akzent5 3 2 3 2" xfId="2963" xr:uid="{00000000-0005-0000-0000-000088050000}"/>
    <cellStyle name="40 % - Akzent5 3 2 3 2 2" xfId="6324" xr:uid="{00000000-0005-0000-0000-000088050000}"/>
    <cellStyle name="40 % - Akzent5 3 2 3 2 2 2" xfId="19775" xr:uid="{00000000-0005-0000-0000-000088050000}"/>
    <cellStyle name="40 % - Akzent5 3 2 3 2 2 3" xfId="33259" xr:uid="{00000000-0005-0000-0000-000088050000}"/>
    <cellStyle name="40 % - Akzent5 3 2 3 2 2 4" xfId="46750" xr:uid="{00000000-0005-0000-0000-000088050000}"/>
    <cellStyle name="40 % - Akzent5 3 2 3 2 3" xfId="9680" xr:uid="{00000000-0005-0000-0000-000088050000}"/>
    <cellStyle name="40 % - Akzent5 3 2 3 2 3 2" xfId="23131" xr:uid="{00000000-0005-0000-0000-000088050000}"/>
    <cellStyle name="40 % - Akzent5 3 2 3 2 3 3" xfId="36615" xr:uid="{00000000-0005-0000-0000-000088050000}"/>
    <cellStyle name="40 % - Akzent5 3 2 3 2 3 4" xfId="50106" xr:uid="{00000000-0005-0000-0000-000088050000}"/>
    <cellStyle name="40 % - Akzent5 3 2 3 2 4" xfId="13036" xr:uid="{00000000-0005-0000-0000-000088050000}"/>
    <cellStyle name="40 % - Akzent5 3 2 3 2 4 2" xfId="26487" xr:uid="{00000000-0005-0000-0000-000088050000}"/>
    <cellStyle name="40 % - Akzent5 3 2 3 2 4 3" xfId="39971" xr:uid="{00000000-0005-0000-0000-000088050000}"/>
    <cellStyle name="40 % - Akzent5 3 2 3 2 4 4" xfId="53462" xr:uid="{00000000-0005-0000-0000-000088050000}"/>
    <cellStyle name="40 % - Akzent5 3 2 3 2 5" xfId="16418" xr:uid="{00000000-0005-0000-0000-000088050000}"/>
    <cellStyle name="40 % - Akzent5 3 2 3 2 6" xfId="29902" xr:uid="{00000000-0005-0000-0000-000088050000}"/>
    <cellStyle name="40 % - Akzent5 3 2 3 2 7" xfId="43393" xr:uid="{00000000-0005-0000-0000-000088050000}"/>
    <cellStyle name="40 % - Akzent5 3 2 3 3" xfId="5197" xr:uid="{00000000-0005-0000-0000-000087050000}"/>
    <cellStyle name="40 % - Akzent5 3 2 3 3 2" xfId="18648" xr:uid="{00000000-0005-0000-0000-000087050000}"/>
    <cellStyle name="40 % - Akzent5 3 2 3 3 3" xfId="32132" xr:uid="{00000000-0005-0000-0000-000087050000}"/>
    <cellStyle name="40 % - Akzent5 3 2 3 3 4" xfId="45623" xr:uid="{00000000-0005-0000-0000-000087050000}"/>
    <cellStyle name="40 % - Akzent5 3 2 3 4" xfId="8553" xr:uid="{00000000-0005-0000-0000-000087050000}"/>
    <cellStyle name="40 % - Akzent5 3 2 3 4 2" xfId="22004" xr:uid="{00000000-0005-0000-0000-000087050000}"/>
    <cellStyle name="40 % - Akzent5 3 2 3 4 3" xfId="35488" xr:uid="{00000000-0005-0000-0000-000087050000}"/>
    <cellStyle name="40 % - Akzent5 3 2 3 4 4" xfId="48979" xr:uid="{00000000-0005-0000-0000-000087050000}"/>
    <cellStyle name="40 % - Akzent5 3 2 3 5" xfId="11909" xr:uid="{00000000-0005-0000-0000-000087050000}"/>
    <cellStyle name="40 % - Akzent5 3 2 3 5 2" xfId="25360" xr:uid="{00000000-0005-0000-0000-000087050000}"/>
    <cellStyle name="40 % - Akzent5 3 2 3 5 3" xfId="38844" xr:uid="{00000000-0005-0000-0000-000087050000}"/>
    <cellStyle name="40 % - Akzent5 3 2 3 5 4" xfId="52335" xr:uid="{00000000-0005-0000-0000-000087050000}"/>
    <cellStyle name="40 % - Akzent5 3 2 3 6" xfId="15291" xr:uid="{00000000-0005-0000-0000-000087050000}"/>
    <cellStyle name="40 % - Akzent5 3 2 3 7" xfId="28775" xr:uid="{00000000-0005-0000-0000-000087050000}"/>
    <cellStyle name="40 % - Akzent5 3 2 3 8" xfId="42266" xr:uid="{00000000-0005-0000-0000-000087050000}"/>
    <cellStyle name="40 % - Akzent5 3 2 4" xfId="2402" xr:uid="{00000000-0005-0000-0000-000089050000}"/>
    <cellStyle name="40 % - Akzent5 3 2 4 2" xfId="5764" xr:uid="{00000000-0005-0000-0000-000089050000}"/>
    <cellStyle name="40 % - Akzent5 3 2 4 2 2" xfId="19215" xr:uid="{00000000-0005-0000-0000-000089050000}"/>
    <cellStyle name="40 % - Akzent5 3 2 4 2 3" xfId="32699" xr:uid="{00000000-0005-0000-0000-000089050000}"/>
    <cellStyle name="40 % - Akzent5 3 2 4 2 4" xfId="46190" xr:uid="{00000000-0005-0000-0000-000089050000}"/>
    <cellStyle name="40 % - Akzent5 3 2 4 3" xfId="9120" xr:uid="{00000000-0005-0000-0000-000089050000}"/>
    <cellStyle name="40 % - Akzent5 3 2 4 3 2" xfId="22571" xr:uid="{00000000-0005-0000-0000-000089050000}"/>
    <cellStyle name="40 % - Akzent5 3 2 4 3 3" xfId="36055" xr:uid="{00000000-0005-0000-0000-000089050000}"/>
    <cellStyle name="40 % - Akzent5 3 2 4 3 4" xfId="49546" xr:uid="{00000000-0005-0000-0000-000089050000}"/>
    <cellStyle name="40 % - Akzent5 3 2 4 4" xfId="12476" xr:uid="{00000000-0005-0000-0000-000089050000}"/>
    <cellStyle name="40 % - Akzent5 3 2 4 4 2" xfId="25927" xr:uid="{00000000-0005-0000-0000-000089050000}"/>
    <cellStyle name="40 % - Akzent5 3 2 4 4 3" xfId="39411" xr:uid="{00000000-0005-0000-0000-000089050000}"/>
    <cellStyle name="40 % - Akzent5 3 2 4 4 4" xfId="52902" xr:uid="{00000000-0005-0000-0000-000089050000}"/>
    <cellStyle name="40 % - Akzent5 3 2 4 5" xfId="15858" xr:uid="{00000000-0005-0000-0000-000089050000}"/>
    <cellStyle name="40 % - Akzent5 3 2 4 6" xfId="29342" xr:uid="{00000000-0005-0000-0000-000089050000}"/>
    <cellStyle name="40 % - Akzent5 3 2 4 7" xfId="42833" xr:uid="{00000000-0005-0000-0000-000089050000}"/>
    <cellStyle name="40 % - Akzent5 3 2 5" xfId="3508" xr:uid="{00000000-0005-0000-0000-00008A050000}"/>
    <cellStyle name="40 % - Akzent5 3 2 5 2" xfId="6869" xr:uid="{00000000-0005-0000-0000-00008A050000}"/>
    <cellStyle name="40 % - Akzent5 3 2 5 2 2" xfId="20320" xr:uid="{00000000-0005-0000-0000-00008A050000}"/>
    <cellStyle name="40 % - Akzent5 3 2 5 2 3" xfId="33804" xr:uid="{00000000-0005-0000-0000-00008A050000}"/>
    <cellStyle name="40 % - Akzent5 3 2 5 2 4" xfId="47295" xr:uid="{00000000-0005-0000-0000-00008A050000}"/>
    <cellStyle name="40 % - Akzent5 3 2 5 3" xfId="10225" xr:uid="{00000000-0005-0000-0000-00008A050000}"/>
    <cellStyle name="40 % - Akzent5 3 2 5 3 2" xfId="23676" xr:uid="{00000000-0005-0000-0000-00008A050000}"/>
    <cellStyle name="40 % - Akzent5 3 2 5 3 3" xfId="37160" xr:uid="{00000000-0005-0000-0000-00008A050000}"/>
    <cellStyle name="40 % - Akzent5 3 2 5 3 4" xfId="50651" xr:uid="{00000000-0005-0000-0000-00008A050000}"/>
    <cellStyle name="40 % - Akzent5 3 2 5 4" xfId="13581" xr:uid="{00000000-0005-0000-0000-00008A050000}"/>
    <cellStyle name="40 % - Akzent5 3 2 5 4 2" xfId="27032" xr:uid="{00000000-0005-0000-0000-00008A050000}"/>
    <cellStyle name="40 % - Akzent5 3 2 5 4 3" xfId="40516" xr:uid="{00000000-0005-0000-0000-00008A050000}"/>
    <cellStyle name="40 % - Akzent5 3 2 5 4 4" xfId="54007" xr:uid="{00000000-0005-0000-0000-00008A050000}"/>
    <cellStyle name="40 % - Akzent5 3 2 5 5" xfId="16963" xr:uid="{00000000-0005-0000-0000-00008A050000}"/>
    <cellStyle name="40 % - Akzent5 3 2 5 6" xfId="30447" xr:uid="{00000000-0005-0000-0000-00008A050000}"/>
    <cellStyle name="40 % - Akzent5 3 2 5 7" xfId="43938" xr:uid="{00000000-0005-0000-0000-00008A050000}"/>
    <cellStyle name="40 % - Akzent5 3 2 6" xfId="4088" xr:uid="{00000000-0005-0000-0000-00008B050000}"/>
    <cellStyle name="40 % - Akzent5 3 2 6 2" xfId="7445" xr:uid="{00000000-0005-0000-0000-00008B050000}"/>
    <cellStyle name="40 % - Akzent5 3 2 6 2 2" xfId="20896" xr:uid="{00000000-0005-0000-0000-00008B050000}"/>
    <cellStyle name="40 % - Akzent5 3 2 6 2 3" xfId="34380" xr:uid="{00000000-0005-0000-0000-00008B050000}"/>
    <cellStyle name="40 % - Akzent5 3 2 6 2 4" xfId="47871" xr:uid="{00000000-0005-0000-0000-00008B050000}"/>
    <cellStyle name="40 % - Akzent5 3 2 6 3" xfId="10801" xr:uid="{00000000-0005-0000-0000-00008B050000}"/>
    <cellStyle name="40 % - Akzent5 3 2 6 3 2" xfId="24252" xr:uid="{00000000-0005-0000-0000-00008B050000}"/>
    <cellStyle name="40 % - Akzent5 3 2 6 3 3" xfId="37736" xr:uid="{00000000-0005-0000-0000-00008B050000}"/>
    <cellStyle name="40 % - Akzent5 3 2 6 3 4" xfId="51227" xr:uid="{00000000-0005-0000-0000-00008B050000}"/>
    <cellStyle name="40 % - Akzent5 3 2 6 4" xfId="14157" xr:uid="{00000000-0005-0000-0000-00008B050000}"/>
    <cellStyle name="40 % - Akzent5 3 2 6 4 2" xfId="27608" xr:uid="{00000000-0005-0000-0000-00008B050000}"/>
    <cellStyle name="40 % - Akzent5 3 2 6 4 3" xfId="41092" xr:uid="{00000000-0005-0000-0000-00008B050000}"/>
    <cellStyle name="40 % - Akzent5 3 2 6 4 4" xfId="54583" xr:uid="{00000000-0005-0000-0000-00008B050000}"/>
    <cellStyle name="40 % - Akzent5 3 2 6 5" xfId="17539" xr:uid="{00000000-0005-0000-0000-00008B050000}"/>
    <cellStyle name="40 % - Akzent5 3 2 6 6" xfId="31023" xr:uid="{00000000-0005-0000-0000-00008B050000}"/>
    <cellStyle name="40 % - Akzent5 3 2 6 7" xfId="44514" xr:uid="{00000000-0005-0000-0000-00008B050000}"/>
    <cellStyle name="40 % - Akzent5 3 2 7" xfId="4638" xr:uid="{00000000-0005-0000-0000-000080050000}"/>
    <cellStyle name="40 % - Akzent5 3 2 7 2" xfId="18089" xr:uid="{00000000-0005-0000-0000-000080050000}"/>
    <cellStyle name="40 % - Akzent5 3 2 7 3" xfId="31573" xr:uid="{00000000-0005-0000-0000-000080050000}"/>
    <cellStyle name="40 % - Akzent5 3 2 7 4" xfId="45064" xr:uid="{00000000-0005-0000-0000-000080050000}"/>
    <cellStyle name="40 % - Akzent5 3 2 8" xfId="7994" xr:uid="{00000000-0005-0000-0000-000080050000}"/>
    <cellStyle name="40 % - Akzent5 3 2 8 2" xfId="21445" xr:uid="{00000000-0005-0000-0000-000080050000}"/>
    <cellStyle name="40 % - Akzent5 3 2 8 3" xfId="34929" xr:uid="{00000000-0005-0000-0000-000080050000}"/>
    <cellStyle name="40 % - Akzent5 3 2 8 4" xfId="48420" xr:uid="{00000000-0005-0000-0000-000080050000}"/>
    <cellStyle name="40 % - Akzent5 3 2 9" xfId="11350" xr:uid="{00000000-0005-0000-0000-000080050000}"/>
    <cellStyle name="40 % - Akzent5 3 2 9 2" xfId="24801" xr:uid="{00000000-0005-0000-0000-000080050000}"/>
    <cellStyle name="40 % - Akzent5 3 2 9 3" xfId="38285" xr:uid="{00000000-0005-0000-0000-000080050000}"/>
    <cellStyle name="40 % - Akzent5 3 2 9 4" xfId="51776" xr:uid="{00000000-0005-0000-0000-000080050000}"/>
    <cellStyle name="40 % - Akzent5 3 3" xfId="1398" xr:uid="{00000000-0005-0000-0000-00008C050000}"/>
    <cellStyle name="40 % - Akzent5 3 3 10" xfId="28363" xr:uid="{00000000-0005-0000-0000-00008C050000}"/>
    <cellStyle name="40 % - Akzent5 3 3 11" xfId="41854" xr:uid="{00000000-0005-0000-0000-00008C050000}"/>
    <cellStyle name="40 % - Akzent5 3 3 2" xfId="1972" xr:uid="{00000000-0005-0000-0000-00008D050000}"/>
    <cellStyle name="40 % - Akzent5 3 3 2 2" xfId="3112" xr:uid="{00000000-0005-0000-0000-00008E050000}"/>
    <cellStyle name="40 % - Akzent5 3 3 2 2 2" xfId="6473" xr:uid="{00000000-0005-0000-0000-00008E050000}"/>
    <cellStyle name="40 % - Akzent5 3 3 2 2 2 2" xfId="19924" xr:uid="{00000000-0005-0000-0000-00008E050000}"/>
    <cellStyle name="40 % - Akzent5 3 3 2 2 2 3" xfId="33408" xr:uid="{00000000-0005-0000-0000-00008E050000}"/>
    <cellStyle name="40 % - Akzent5 3 3 2 2 2 4" xfId="46899" xr:uid="{00000000-0005-0000-0000-00008E050000}"/>
    <cellStyle name="40 % - Akzent5 3 3 2 2 3" xfId="9829" xr:uid="{00000000-0005-0000-0000-00008E050000}"/>
    <cellStyle name="40 % - Akzent5 3 3 2 2 3 2" xfId="23280" xr:uid="{00000000-0005-0000-0000-00008E050000}"/>
    <cellStyle name="40 % - Akzent5 3 3 2 2 3 3" xfId="36764" xr:uid="{00000000-0005-0000-0000-00008E050000}"/>
    <cellStyle name="40 % - Akzent5 3 3 2 2 3 4" xfId="50255" xr:uid="{00000000-0005-0000-0000-00008E050000}"/>
    <cellStyle name="40 % - Akzent5 3 3 2 2 4" xfId="13185" xr:uid="{00000000-0005-0000-0000-00008E050000}"/>
    <cellStyle name="40 % - Akzent5 3 3 2 2 4 2" xfId="26636" xr:uid="{00000000-0005-0000-0000-00008E050000}"/>
    <cellStyle name="40 % - Akzent5 3 3 2 2 4 3" xfId="40120" xr:uid="{00000000-0005-0000-0000-00008E050000}"/>
    <cellStyle name="40 % - Akzent5 3 3 2 2 4 4" xfId="53611" xr:uid="{00000000-0005-0000-0000-00008E050000}"/>
    <cellStyle name="40 % - Akzent5 3 3 2 2 5" xfId="16567" xr:uid="{00000000-0005-0000-0000-00008E050000}"/>
    <cellStyle name="40 % - Akzent5 3 3 2 2 6" xfId="30051" xr:uid="{00000000-0005-0000-0000-00008E050000}"/>
    <cellStyle name="40 % - Akzent5 3 3 2 2 7" xfId="43542" xr:uid="{00000000-0005-0000-0000-00008E050000}"/>
    <cellStyle name="40 % - Akzent5 3 3 2 3" xfId="5346" xr:uid="{00000000-0005-0000-0000-00008D050000}"/>
    <cellStyle name="40 % - Akzent5 3 3 2 3 2" xfId="18797" xr:uid="{00000000-0005-0000-0000-00008D050000}"/>
    <cellStyle name="40 % - Akzent5 3 3 2 3 3" xfId="32281" xr:uid="{00000000-0005-0000-0000-00008D050000}"/>
    <cellStyle name="40 % - Akzent5 3 3 2 3 4" xfId="45772" xr:uid="{00000000-0005-0000-0000-00008D050000}"/>
    <cellStyle name="40 % - Akzent5 3 3 2 4" xfId="8702" xr:uid="{00000000-0005-0000-0000-00008D050000}"/>
    <cellStyle name="40 % - Akzent5 3 3 2 4 2" xfId="22153" xr:uid="{00000000-0005-0000-0000-00008D050000}"/>
    <cellStyle name="40 % - Akzent5 3 3 2 4 3" xfId="35637" xr:uid="{00000000-0005-0000-0000-00008D050000}"/>
    <cellStyle name="40 % - Akzent5 3 3 2 4 4" xfId="49128" xr:uid="{00000000-0005-0000-0000-00008D050000}"/>
    <cellStyle name="40 % - Akzent5 3 3 2 5" xfId="12058" xr:uid="{00000000-0005-0000-0000-00008D050000}"/>
    <cellStyle name="40 % - Akzent5 3 3 2 5 2" xfId="25509" xr:uid="{00000000-0005-0000-0000-00008D050000}"/>
    <cellStyle name="40 % - Akzent5 3 3 2 5 3" xfId="38993" xr:uid="{00000000-0005-0000-0000-00008D050000}"/>
    <cellStyle name="40 % - Akzent5 3 3 2 5 4" xfId="52484" xr:uid="{00000000-0005-0000-0000-00008D050000}"/>
    <cellStyle name="40 % - Akzent5 3 3 2 6" xfId="15440" xr:uid="{00000000-0005-0000-0000-00008D050000}"/>
    <cellStyle name="40 % - Akzent5 3 3 2 7" xfId="28924" xr:uid="{00000000-0005-0000-0000-00008D050000}"/>
    <cellStyle name="40 % - Akzent5 3 3 2 8" xfId="42415" xr:uid="{00000000-0005-0000-0000-00008D050000}"/>
    <cellStyle name="40 % - Akzent5 3 3 3" xfId="2552" xr:uid="{00000000-0005-0000-0000-00008F050000}"/>
    <cellStyle name="40 % - Akzent5 3 3 3 2" xfId="5913" xr:uid="{00000000-0005-0000-0000-00008F050000}"/>
    <cellStyle name="40 % - Akzent5 3 3 3 2 2" xfId="19364" xr:uid="{00000000-0005-0000-0000-00008F050000}"/>
    <cellStyle name="40 % - Akzent5 3 3 3 2 3" xfId="32848" xr:uid="{00000000-0005-0000-0000-00008F050000}"/>
    <cellStyle name="40 % - Akzent5 3 3 3 2 4" xfId="46339" xr:uid="{00000000-0005-0000-0000-00008F050000}"/>
    <cellStyle name="40 % - Akzent5 3 3 3 3" xfId="9269" xr:uid="{00000000-0005-0000-0000-00008F050000}"/>
    <cellStyle name="40 % - Akzent5 3 3 3 3 2" xfId="22720" xr:uid="{00000000-0005-0000-0000-00008F050000}"/>
    <cellStyle name="40 % - Akzent5 3 3 3 3 3" xfId="36204" xr:uid="{00000000-0005-0000-0000-00008F050000}"/>
    <cellStyle name="40 % - Akzent5 3 3 3 3 4" xfId="49695" xr:uid="{00000000-0005-0000-0000-00008F050000}"/>
    <cellStyle name="40 % - Akzent5 3 3 3 4" xfId="12625" xr:uid="{00000000-0005-0000-0000-00008F050000}"/>
    <cellStyle name="40 % - Akzent5 3 3 3 4 2" xfId="26076" xr:uid="{00000000-0005-0000-0000-00008F050000}"/>
    <cellStyle name="40 % - Akzent5 3 3 3 4 3" xfId="39560" xr:uid="{00000000-0005-0000-0000-00008F050000}"/>
    <cellStyle name="40 % - Akzent5 3 3 3 4 4" xfId="53051" xr:uid="{00000000-0005-0000-0000-00008F050000}"/>
    <cellStyle name="40 % - Akzent5 3 3 3 5" xfId="16007" xr:uid="{00000000-0005-0000-0000-00008F050000}"/>
    <cellStyle name="40 % - Akzent5 3 3 3 6" xfId="29491" xr:uid="{00000000-0005-0000-0000-00008F050000}"/>
    <cellStyle name="40 % - Akzent5 3 3 3 7" xfId="42982" xr:uid="{00000000-0005-0000-0000-00008F050000}"/>
    <cellStyle name="40 % - Akzent5 3 3 4" xfId="3657" xr:uid="{00000000-0005-0000-0000-000090050000}"/>
    <cellStyle name="40 % - Akzent5 3 3 4 2" xfId="7018" xr:uid="{00000000-0005-0000-0000-000090050000}"/>
    <cellStyle name="40 % - Akzent5 3 3 4 2 2" xfId="20469" xr:uid="{00000000-0005-0000-0000-000090050000}"/>
    <cellStyle name="40 % - Akzent5 3 3 4 2 3" xfId="33953" xr:uid="{00000000-0005-0000-0000-000090050000}"/>
    <cellStyle name="40 % - Akzent5 3 3 4 2 4" xfId="47444" xr:uid="{00000000-0005-0000-0000-000090050000}"/>
    <cellStyle name="40 % - Akzent5 3 3 4 3" xfId="10374" xr:uid="{00000000-0005-0000-0000-000090050000}"/>
    <cellStyle name="40 % - Akzent5 3 3 4 3 2" xfId="23825" xr:uid="{00000000-0005-0000-0000-000090050000}"/>
    <cellStyle name="40 % - Akzent5 3 3 4 3 3" xfId="37309" xr:uid="{00000000-0005-0000-0000-000090050000}"/>
    <cellStyle name="40 % - Akzent5 3 3 4 3 4" xfId="50800" xr:uid="{00000000-0005-0000-0000-000090050000}"/>
    <cellStyle name="40 % - Akzent5 3 3 4 4" xfId="13730" xr:uid="{00000000-0005-0000-0000-000090050000}"/>
    <cellStyle name="40 % - Akzent5 3 3 4 4 2" xfId="27181" xr:uid="{00000000-0005-0000-0000-000090050000}"/>
    <cellStyle name="40 % - Akzent5 3 3 4 4 3" xfId="40665" xr:uid="{00000000-0005-0000-0000-000090050000}"/>
    <cellStyle name="40 % - Akzent5 3 3 4 4 4" xfId="54156" xr:uid="{00000000-0005-0000-0000-000090050000}"/>
    <cellStyle name="40 % - Akzent5 3 3 4 5" xfId="17112" xr:uid="{00000000-0005-0000-0000-000090050000}"/>
    <cellStyle name="40 % - Akzent5 3 3 4 6" xfId="30596" xr:uid="{00000000-0005-0000-0000-000090050000}"/>
    <cellStyle name="40 % - Akzent5 3 3 4 7" xfId="44087" xr:uid="{00000000-0005-0000-0000-000090050000}"/>
    <cellStyle name="40 % - Akzent5 3 3 5" xfId="4237" xr:uid="{00000000-0005-0000-0000-000091050000}"/>
    <cellStyle name="40 % - Akzent5 3 3 5 2" xfId="7594" xr:uid="{00000000-0005-0000-0000-000091050000}"/>
    <cellStyle name="40 % - Akzent5 3 3 5 2 2" xfId="21045" xr:uid="{00000000-0005-0000-0000-000091050000}"/>
    <cellStyle name="40 % - Akzent5 3 3 5 2 3" xfId="34529" xr:uid="{00000000-0005-0000-0000-000091050000}"/>
    <cellStyle name="40 % - Akzent5 3 3 5 2 4" xfId="48020" xr:uid="{00000000-0005-0000-0000-000091050000}"/>
    <cellStyle name="40 % - Akzent5 3 3 5 3" xfId="10950" xr:uid="{00000000-0005-0000-0000-000091050000}"/>
    <cellStyle name="40 % - Akzent5 3 3 5 3 2" xfId="24401" xr:uid="{00000000-0005-0000-0000-000091050000}"/>
    <cellStyle name="40 % - Akzent5 3 3 5 3 3" xfId="37885" xr:uid="{00000000-0005-0000-0000-000091050000}"/>
    <cellStyle name="40 % - Akzent5 3 3 5 3 4" xfId="51376" xr:uid="{00000000-0005-0000-0000-000091050000}"/>
    <cellStyle name="40 % - Akzent5 3 3 5 4" xfId="14306" xr:uid="{00000000-0005-0000-0000-000091050000}"/>
    <cellStyle name="40 % - Akzent5 3 3 5 4 2" xfId="27757" xr:uid="{00000000-0005-0000-0000-000091050000}"/>
    <cellStyle name="40 % - Akzent5 3 3 5 4 3" xfId="41241" xr:uid="{00000000-0005-0000-0000-000091050000}"/>
    <cellStyle name="40 % - Akzent5 3 3 5 4 4" xfId="54732" xr:uid="{00000000-0005-0000-0000-000091050000}"/>
    <cellStyle name="40 % - Akzent5 3 3 5 5" xfId="17688" xr:uid="{00000000-0005-0000-0000-000091050000}"/>
    <cellStyle name="40 % - Akzent5 3 3 5 6" xfId="31172" xr:uid="{00000000-0005-0000-0000-000091050000}"/>
    <cellStyle name="40 % - Akzent5 3 3 5 7" xfId="44663" xr:uid="{00000000-0005-0000-0000-000091050000}"/>
    <cellStyle name="40 % - Akzent5 3 3 6" xfId="4787" xr:uid="{00000000-0005-0000-0000-00008C050000}"/>
    <cellStyle name="40 % - Akzent5 3 3 6 2" xfId="18238" xr:uid="{00000000-0005-0000-0000-00008C050000}"/>
    <cellStyle name="40 % - Akzent5 3 3 6 3" xfId="31722" xr:uid="{00000000-0005-0000-0000-00008C050000}"/>
    <cellStyle name="40 % - Akzent5 3 3 6 4" xfId="45213" xr:uid="{00000000-0005-0000-0000-00008C050000}"/>
    <cellStyle name="40 % - Akzent5 3 3 7" xfId="8143" xr:uid="{00000000-0005-0000-0000-00008C050000}"/>
    <cellStyle name="40 % - Akzent5 3 3 7 2" xfId="21594" xr:uid="{00000000-0005-0000-0000-00008C050000}"/>
    <cellStyle name="40 % - Akzent5 3 3 7 3" xfId="35078" xr:uid="{00000000-0005-0000-0000-00008C050000}"/>
    <cellStyle name="40 % - Akzent5 3 3 7 4" xfId="48569" xr:uid="{00000000-0005-0000-0000-00008C050000}"/>
    <cellStyle name="40 % - Akzent5 3 3 8" xfId="11499" xr:uid="{00000000-0005-0000-0000-00008C050000}"/>
    <cellStyle name="40 % - Akzent5 3 3 8 2" xfId="24950" xr:uid="{00000000-0005-0000-0000-00008C050000}"/>
    <cellStyle name="40 % - Akzent5 3 3 8 3" xfId="38434" xr:uid="{00000000-0005-0000-0000-00008C050000}"/>
    <cellStyle name="40 % - Akzent5 3 3 8 4" xfId="51925" xr:uid="{00000000-0005-0000-0000-00008C050000}"/>
    <cellStyle name="40 % - Akzent5 3 3 9" xfId="14880" xr:uid="{00000000-0005-0000-0000-00008C050000}"/>
    <cellStyle name="40 % - Akzent5 3 4" xfId="1723" xr:uid="{00000000-0005-0000-0000-000092050000}"/>
    <cellStyle name="40 % - Akzent5 3 4 2" xfId="2862" xr:uid="{00000000-0005-0000-0000-000093050000}"/>
    <cellStyle name="40 % - Akzent5 3 4 2 2" xfId="6223" xr:uid="{00000000-0005-0000-0000-000093050000}"/>
    <cellStyle name="40 % - Akzent5 3 4 2 2 2" xfId="19674" xr:uid="{00000000-0005-0000-0000-000093050000}"/>
    <cellStyle name="40 % - Akzent5 3 4 2 2 3" xfId="33158" xr:uid="{00000000-0005-0000-0000-000093050000}"/>
    <cellStyle name="40 % - Akzent5 3 4 2 2 4" xfId="46649" xr:uid="{00000000-0005-0000-0000-000093050000}"/>
    <cellStyle name="40 % - Akzent5 3 4 2 3" xfId="9579" xr:uid="{00000000-0005-0000-0000-000093050000}"/>
    <cellStyle name="40 % - Akzent5 3 4 2 3 2" xfId="23030" xr:uid="{00000000-0005-0000-0000-000093050000}"/>
    <cellStyle name="40 % - Akzent5 3 4 2 3 3" xfId="36514" xr:uid="{00000000-0005-0000-0000-000093050000}"/>
    <cellStyle name="40 % - Akzent5 3 4 2 3 4" xfId="50005" xr:uid="{00000000-0005-0000-0000-000093050000}"/>
    <cellStyle name="40 % - Akzent5 3 4 2 4" xfId="12935" xr:uid="{00000000-0005-0000-0000-000093050000}"/>
    <cellStyle name="40 % - Akzent5 3 4 2 4 2" xfId="26386" xr:uid="{00000000-0005-0000-0000-000093050000}"/>
    <cellStyle name="40 % - Akzent5 3 4 2 4 3" xfId="39870" xr:uid="{00000000-0005-0000-0000-000093050000}"/>
    <cellStyle name="40 % - Akzent5 3 4 2 4 4" xfId="53361" xr:uid="{00000000-0005-0000-0000-000093050000}"/>
    <cellStyle name="40 % - Akzent5 3 4 2 5" xfId="16317" xr:uid="{00000000-0005-0000-0000-000093050000}"/>
    <cellStyle name="40 % - Akzent5 3 4 2 6" xfId="29801" xr:uid="{00000000-0005-0000-0000-000093050000}"/>
    <cellStyle name="40 % - Akzent5 3 4 2 7" xfId="43292" xr:uid="{00000000-0005-0000-0000-000093050000}"/>
    <cellStyle name="40 % - Akzent5 3 4 3" xfId="5096" xr:uid="{00000000-0005-0000-0000-000092050000}"/>
    <cellStyle name="40 % - Akzent5 3 4 3 2" xfId="18547" xr:uid="{00000000-0005-0000-0000-000092050000}"/>
    <cellStyle name="40 % - Akzent5 3 4 3 3" xfId="32031" xr:uid="{00000000-0005-0000-0000-000092050000}"/>
    <cellStyle name="40 % - Akzent5 3 4 3 4" xfId="45522" xr:uid="{00000000-0005-0000-0000-000092050000}"/>
    <cellStyle name="40 % - Akzent5 3 4 4" xfId="8452" xr:uid="{00000000-0005-0000-0000-000092050000}"/>
    <cellStyle name="40 % - Akzent5 3 4 4 2" xfId="21903" xr:uid="{00000000-0005-0000-0000-000092050000}"/>
    <cellStyle name="40 % - Akzent5 3 4 4 3" xfId="35387" xr:uid="{00000000-0005-0000-0000-000092050000}"/>
    <cellStyle name="40 % - Akzent5 3 4 4 4" xfId="48878" xr:uid="{00000000-0005-0000-0000-000092050000}"/>
    <cellStyle name="40 % - Akzent5 3 4 5" xfId="11808" xr:uid="{00000000-0005-0000-0000-000092050000}"/>
    <cellStyle name="40 % - Akzent5 3 4 5 2" xfId="25259" xr:uid="{00000000-0005-0000-0000-000092050000}"/>
    <cellStyle name="40 % - Akzent5 3 4 5 3" xfId="38743" xr:uid="{00000000-0005-0000-0000-000092050000}"/>
    <cellStyle name="40 % - Akzent5 3 4 5 4" xfId="52234" xr:uid="{00000000-0005-0000-0000-000092050000}"/>
    <cellStyle name="40 % - Akzent5 3 4 6" xfId="15190" xr:uid="{00000000-0005-0000-0000-000092050000}"/>
    <cellStyle name="40 % - Akzent5 3 4 7" xfId="28674" xr:uid="{00000000-0005-0000-0000-000092050000}"/>
    <cellStyle name="40 % - Akzent5 3 4 8" xfId="42165" xr:uid="{00000000-0005-0000-0000-000092050000}"/>
    <cellStyle name="40 % - Akzent5 3 5" xfId="2300" xr:uid="{00000000-0005-0000-0000-000094050000}"/>
    <cellStyle name="40 % - Akzent5 3 5 2" xfId="5662" xr:uid="{00000000-0005-0000-0000-000094050000}"/>
    <cellStyle name="40 % - Akzent5 3 5 2 2" xfId="19113" xr:uid="{00000000-0005-0000-0000-000094050000}"/>
    <cellStyle name="40 % - Akzent5 3 5 2 3" xfId="32597" xr:uid="{00000000-0005-0000-0000-000094050000}"/>
    <cellStyle name="40 % - Akzent5 3 5 2 4" xfId="46088" xr:uid="{00000000-0005-0000-0000-000094050000}"/>
    <cellStyle name="40 % - Akzent5 3 5 3" xfId="9018" xr:uid="{00000000-0005-0000-0000-000094050000}"/>
    <cellStyle name="40 % - Akzent5 3 5 3 2" xfId="22469" xr:uid="{00000000-0005-0000-0000-000094050000}"/>
    <cellStyle name="40 % - Akzent5 3 5 3 3" xfId="35953" xr:uid="{00000000-0005-0000-0000-000094050000}"/>
    <cellStyle name="40 % - Akzent5 3 5 3 4" xfId="49444" xr:uid="{00000000-0005-0000-0000-000094050000}"/>
    <cellStyle name="40 % - Akzent5 3 5 4" xfId="12374" xr:uid="{00000000-0005-0000-0000-000094050000}"/>
    <cellStyle name="40 % - Akzent5 3 5 4 2" xfId="25825" xr:uid="{00000000-0005-0000-0000-000094050000}"/>
    <cellStyle name="40 % - Akzent5 3 5 4 3" xfId="39309" xr:uid="{00000000-0005-0000-0000-000094050000}"/>
    <cellStyle name="40 % - Akzent5 3 5 4 4" xfId="52800" xr:uid="{00000000-0005-0000-0000-000094050000}"/>
    <cellStyle name="40 % - Akzent5 3 5 5" xfId="15756" xr:uid="{00000000-0005-0000-0000-000094050000}"/>
    <cellStyle name="40 % - Akzent5 3 5 6" xfId="29240" xr:uid="{00000000-0005-0000-0000-000094050000}"/>
    <cellStyle name="40 % - Akzent5 3 5 7" xfId="42731" xr:uid="{00000000-0005-0000-0000-000094050000}"/>
    <cellStyle name="40 % - Akzent5 3 6" xfId="3406" xr:uid="{00000000-0005-0000-0000-000095050000}"/>
    <cellStyle name="40 % - Akzent5 3 6 2" xfId="6767" xr:uid="{00000000-0005-0000-0000-000095050000}"/>
    <cellStyle name="40 % - Akzent5 3 6 2 2" xfId="20218" xr:uid="{00000000-0005-0000-0000-000095050000}"/>
    <cellStyle name="40 % - Akzent5 3 6 2 3" xfId="33702" xr:uid="{00000000-0005-0000-0000-000095050000}"/>
    <cellStyle name="40 % - Akzent5 3 6 2 4" xfId="47193" xr:uid="{00000000-0005-0000-0000-000095050000}"/>
    <cellStyle name="40 % - Akzent5 3 6 3" xfId="10123" xr:uid="{00000000-0005-0000-0000-000095050000}"/>
    <cellStyle name="40 % - Akzent5 3 6 3 2" xfId="23574" xr:uid="{00000000-0005-0000-0000-000095050000}"/>
    <cellStyle name="40 % - Akzent5 3 6 3 3" xfId="37058" xr:uid="{00000000-0005-0000-0000-000095050000}"/>
    <cellStyle name="40 % - Akzent5 3 6 3 4" xfId="50549" xr:uid="{00000000-0005-0000-0000-000095050000}"/>
    <cellStyle name="40 % - Akzent5 3 6 4" xfId="13479" xr:uid="{00000000-0005-0000-0000-000095050000}"/>
    <cellStyle name="40 % - Akzent5 3 6 4 2" xfId="26930" xr:uid="{00000000-0005-0000-0000-000095050000}"/>
    <cellStyle name="40 % - Akzent5 3 6 4 3" xfId="40414" xr:uid="{00000000-0005-0000-0000-000095050000}"/>
    <cellStyle name="40 % - Akzent5 3 6 4 4" xfId="53905" xr:uid="{00000000-0005-0000-0000-000095050000}"/>
    <cellStyle name="40 % - Akzent5 3 6 5" xfId="16861" xr:uid="{00000000-0005-0000-0000-000095050000}"/>
    <cellStyle name="40 % - Akzent5 3 6 6" xfId="30345" xr:uid="{00000000-0005-0000-0000-000095050000}"/>
    <cellStyle name="40 % - Akzent5 3 6 7" xfId="43836" xr:uid="{00000000-0005-0000-0000-000095050000}"/>
    <cellStyle name="40 % - Akzent5 3 7" xfId="3986" xr:uid="{00000000-0005-0000-0000-000096050000}"/>
    <cellStyle name="40 % - Akzent5 3 7 2" xfId="7343" xr:uid="{00000000-0005-0000-0000-000096050000}"/>
    <cellStyle name="40 % - Akzent5 3 7 2 2" xfId="20794" xr:uid="{00000000-0005-0000-0000-000096050000}"/>
    <cellStyle name="40 % - Akzent5 3 7 2 3" xfId="34278" xr:uid="{00000000-0005-0000-0000-000096050000}"/>
    <cellStyle name="40 % - Akzent5 3 7 2 4" xfId="47769" xr:uid="{00000000-0005-0000-0000-000096050000}"/>
    <cellStyle name="40 % - Akzent5 3 7 3" xfId="10699" xr:uid="{00000000-0005-0000-0000-000096050000}"/>
    <cellStyle name="40 % - Akzent5 3 7 3 2" xfId="24150" xr:uid="{00000000-0005-0000-0000-000096050000}"/>
    <cellStyle name="40 % - Akzent5 3 7 3 3" xfId="37634" xr:uid="{00000000-0005-0000-0000-000096050000}"/>
    <cellStyle name="40 % - Akzent5 3 7 3 4" xfId="51125" xr:uid="{00000000-0005-0000-0000-000096050000}"/>
    <cellStyle name="40 % - Akzent5 3 7 4" xfId="14055" xr:uid="{00000000-0005-0000-0000-000096050000}"/>
    <cellStyle name="40 % - Akzent5 3 7 4 2" xfId="27506" xr:uid="{00000000-0005-0000-0000-000096050000}"/>
    <cellStyle name="40 % - Akzent5 3 7 4 3" xfId="40990" xr:uid="{00000000-0005-0000-0000-000096050000}"/>
    <cellStyle name="40 % - Akzent5 3 7 4 4" xfId="54481" xr:uid="{00000000-0005-0000-0000-000096050000}"/>
    <cellStyle name="40 % - Akzent5 3 7 5" xfId="17437" xr:uid="{00000000-0005-0000-0000-000096050000}"/>
    <cellStyle name="40 % - Akzent5 3 7 6" xfId="30921" xr:uid="{00000000-0005-0000-0000-000096050000}"/>
    <cellStyle name="40 % - Akzent5 3 7 7" xfId="44412" xr:uid="{00000000-0005-0000-0000-000096050000}"/>
    <cellStyle name="40 % - Akzent5 3 8" xfId="4536" xr:uid="{00000000-0005-0000-0000-00007F050000}"/>
    <cellStyle name="40 % - Akzent5 3 8 2" xfId="17987" xr:uid="{00000000-0005-0000-0000-00007F050000}"/>
    <cellStyle name="40 % - Akzent5 3 8 3" xfId="31471" xr:uid="{00000000-0005-0000-0000-00007F050000}"/>
    <cellStyle name="40 % - Akzent5 3 8 4" xfId="44962" xr:uid="{00000000-0005-0000-0000-00007F050000}"/>
    <cellStyle name="40 % - Akzent5 3 9" xfId="7892" xr:uid="{00000000-0005-0000-0000-00007F050000}"/>
    <cellStyle name="40 % - Akzent5 3 9 2" xfId="21343" xr:uid="{00000000-0005-0000-0000-00007F050000}"/>
    <cellStyle name="40 % - Akzent5 3 9 3" xfId="34827" xr:uid="{00000000-0005-0000-0000-00007F050000}"/>
    <cellStyle name="40 % - Akzent5 3 9 4" xfId="48318" xr:uid="{00000000-0005-0000-0000-00007F050000}"/>
    <cellStyle name="40 % - Akzent5 4" xfId="1183" xr:uid="{00000000-0005-0000-0000-000097050000}"/>
    <cellStyle name="40 % - Akzent5 4 10" xfId="11267" xr:uid="{00000000-0005-0000-0000-000097050000}"/>
    <cellStyle name="40 % - Akzent5 4 10 2" xfId="24718" xr:uid="{00000000-0005-0000-0000-000097050000}"/>
    <cellStyle name="40 % - Akzent5 4 10 3" xfId="38202" xr:uid="{00000000-0005-0000-0000-000097050000}"/>
    <cellStyle name="40 % - Akzent5 4 10 4" xfId="51693" xr:uid="{00000000-0005-0000-0000-000097050000}"/>
    <cellStyle name="40 % - Akzent5 4 11" xfId="14648" xr:uid="{00000000-0005-0000-0000-000097050000}"/>
    <cellStyle name="40 % - Akzent5 4 12" xfId="28131" xr:uid="{00000000-0005-0000-0000-000097050000}"/>
    <cellStyle name="40 % - Akzent5 4 13" xfId="41622" xr:uid="{00000000-0005-0000-0000-000097050000}"/>
    <cellStyle name="40 % - Akzent5 4 2" xfId="1277" xr:uid="{00000000-0005-0000-0000-000098050000}"/>
    <cellStyle name="40 % - Akzent5 4 2 10" xfId="14750" xr:uid="{00000000-0005-0000-0000-000098050000}"/>
    <cellStyle name="40 % - Akzent5 4 2 11" xfId="28233" xr:uid="{00000000-0005-0000-0000-000098050000}"/>
    <cellStyle name="40 % - Akzent5 4 2 12" xfId="41724" xr:uid="{00000000-0005-0000-0000-000098050000}"/>
    <cellStyle name="40 % - Akzent5 4 2 2" xfId="1515" xr:uid="{00000000-0005-0000-0000-000099050000}"/>
    <cellStyle name="40 % - Akzent5 4 2 2 10" xfId="28483" xr:uid="{00000000-0005-0000-0000-000099050000}"/>
    <cellStyle name="40 % - Akzent5 4 2 2 11" xfId="41974" xr:uid="{00000000-0005-0000-0000-000099050000}"/>
    <cellStyle name="40 % - Akzent5 4 2 2 2" xfId="2091" xr:uid="{00000000-0005-0000-0000-00009A050000}"/>
    <cellStyle name="40 % - Akzent5 4 2 2 2 2" xfId="3232" xr:uid="{00000000-0005-0000-0000-00009B050000}"/>
    <cellStyle name="40 % - Akzent5 4 2 2 2 2 2" xfId="6593" xr:uid="{00000000-0005-0000-0000-00009B050000}"/>
    <cellStyle name="40 % - Akzent5 4 2 2 2 2 2 2" xfId="20044" xr:uid="{00000000-0005-0000-0000-00009B050000}"/>
    <cellStyle name="40 % - Akzent5 4 2 2 2 2 2 3" xfId="33528" xr:uid="{00000000-0005-0000-0000-00009B050000}"/>
    <cellStyle name="40 % - Akzent5 4 2 2 2 2 2 4" xfId="47019" xr:uid="{00000000-0005-0000-0000-00009B050000}"/>
    <cellStyle name="40 % - Akzent5 4 2 2 2 2 3" xfId="9949" xr:uid="{00000000-0005-0000-0000-00009B050000}"/>
    <cellStyle name="40 % - Akzent5 4 2 2 2 2 3 2" xfId="23400" xr:uid="{00000000-0005-0000-0000-00009B050000}"/>
    <cellStyle name="40 % - Akzent5 4 2 2 2 2 3 3" xfId="36884" xr:uid="{00000000-0005-0000-0000-00009B050000}"/>
    <cellStyle name="40 % - Akzent5 4 2 2 2 2 3 4" xfId="50375" xr:uid="{00000000-0005-0000-0000-00009B050000}"/>
    <cellStyle name="40 % - Akzent5 4 2 2 2 2 4" xfId="13305" xr:uid="{00000000-0005-0000-0000-00009B050000}"/>
    <cellStyle name="40 % - Akzent5 4 2 2 2 2 4 2" xfId="26756" xr:uid="{00000000-0005-0000-0000-00009B050000}"/>
    <cellStyle name="40 % - Akzent5 4 2 2 2 2 4 3" xfId="40240" xr:uid="{00000000-0005-0000-0000-00009B050000}"/>
    <cellStyle name="40 % - Akzent5 4 2 2 2 2 4 4" xfId="53731" xr:uid="{00000000-0005-0000-0000-00009B050000}"/>
    <cellStyle name="40 % - Akzent5 4 2 2 2 2 5" xfId="16687" xr:uid="{00000000-0005-0000-0000-00009B050000}"/>
    <cellStyle name="40 % - Akzent5 4 2 2 2 2 6" xfId="30171" xr:uid="{00000000-0005-0000-0000-00009B050000}"/>
    <cellStyle name="40 % - Akzent5 4 2 2 2 2 7" xfId="43662" xr:uid="{00000000-0005-0000-0000-00009B050000}"/>
    <cellStyle name="40 % - Akzent5 4 2 2 2 3" xfId="5466" xr:uid="{00000000-0005-0000-0000-00009A050000}"/>
    <cellStyle name="40 % - Akzent5 4 2 2 2 3 2" xfId="18917" xr:uid="{00000000-0005-0000-0000-00009A050000}"/>
    <cellStyle name="40 % - Akzent5 4 2 2 2 3 3" xfId="32401" xr:uid="{00000000-0005-0000-0000-00009A050000}"/>
    <cellStyle name="40 % - Akzent5 4 2 2 2 3 4" xfId="45892" xr:uid="{00000000-0005-0000-0000-00009A050000}"/>
    <cellStyle name="40 % - Akzent5 4 2 2 2 4" xfId="8822" xr:uid="{00000000-0005-0000-0000-00009A050000}"/>
    <cellStyle name="40 % - Akzent5 4 2 2 2 4 2" xfId="22273" xr:uid="{00000000-0005-0000-0000-00009A050000}"/>
    <cellStyle name="40 % - Akzent5 4 2 2 2 4 3" xfId="35757" xr:uid="{00000000-0005-0000-0000-00009A050000}"/>
    <cellStyle name="40 % - Akzent5 4 2 2 2 4 4" xfId="49248" xr:uid="{00000000-0005-0000-0000-00009A050000}"/>
    <cellStyle name="40 % - Akzent5 4 2 2 2 5" xfId="12178" xr:uid="{00000000-0005-0000-0000-00009A050000}"/>
    <cellStyle name="40 % - Akzent5 4 2 2 2 5 2" xfId="25629" xr:uid="{00000000-0005-0000-0000-00009A050000}"/>
    <cellStyle name="40 % - Akzent5 4 2 2 2 5 3" xfId="39113" xr:uid="{00000000-0005-0000-0000-00009A050000}"/>
    <cellStyle name="40 % - Akzent5 4 2 2 2 5 4" xfId="52604" xr:uid="{00000000-0005-0000-0000-00009A050000}"/>
    <cellStyle name="40 % - Akzent5 4 2 2 2 6" xfId="15560" xr:uid="{00000000-0005-0000-0000-00009A050000}"/>
    <cellStyle name="40 % - Akzent5 4 2 2 2 7" xfId="29044" xr:uid="{00000000-0005-0000-0000-00009A050000}"/>
    <cellStyle name="40 % - Akzent5 4 2 2 2 8" xfId="42535" xr:uid="{00000000-0005-0000-0000-00009A050000}"/>
    <cellStyle name="40 % - Akzent5 4 2 2 3" xfId="2672" xr:uid="{00000000-0005-0000-0000-00009C050000}"/>
    <cellStyle name="40 % - Akzent5 4 2 2 3 2" xfId="6033" xr:uid="{00000000-0005-0000-0000-00009C050000}"/>
    <cellStyle name="40 % - Akzent5 4 2 2 3 2 2" xfId="19484" xr:uid="{00000000-0005-0000-0000-00009C050000}"/>
    <cellStyle name="40 % - Akzent5 4 2 2 3 2 3" xfId="32968" xr:uid="{00000000-0005-0000-0000-00009C050000}"/>
    <cellStyle name="40 % - Akzent5 4 2 2 3 2 4" xfId="46459" xr:uid="{00000000-0005-0000-0000-00009C050000}"/>
    <cellStyle name="40 % - Akzent5 4 2 2 3 3" xfId="9389" xr:uid="{00000000-0005-0000-0000-00009C050000}"/>
    <cellStyle name="40 % - Akzent5 4 2 2 3 3 2" xfId="22840" xr:uid="{00000000-0005-0000-0000-00009C050000}"/>
    <cellStyle name="40 % - Akzent5 4 2 2 3 3 3" xfId="36324" xr:uid="{00000000-0005-0000-0000-00009C050000}"/>
    <cellStyle name="40 % - Akzent5 4 2 2 3 3 4" xfId="49815" xr:uid="{00000000-0005-0000-0000-00009C050000}"/>
    <cellStyle name="40 % - Akzent5 4 2 2 3 4" xfId="12745" xr:uid="{00000000-0005-0000-0000-00009C050000}"/>
    <cellStyle name="40 % - Akzent5 4 2 2 3 4 2" xfId="26196" xr:uid="{00000000-0005-0000-0000-00009C050000}"/>
    <cellStyle name="40 % - Akzent5 4 2 2 3 4 3" xfId="39680" xr:uid="{00000000-0005-0000-0000-00009C050000}"/>
    <cellStyle name="40 % - Akzent5 4 2 2 3 4 4" xfId="53171" xr:uid="{00000000-0005-0000-0000-00009C050000}"/>
    <cellStyle name="40 % - Akzent5 4 2 2 3 5" xfId="16127" xr:uid="{00000000-0005-0000-0000-00009C050000}"/>
    <cellStyle name="40 % - Akzent5 4 2 2 3 6" xfId="29611" xr:uid="{00000000-0005-0000-0000-00009C050000}"/>
    <cellStyle name="40 % - Akzent5 4 2 2 3 7" xfId="43102" xr:uid="{00000000-0005-0000-0000-00009C050000}"/>
    <cellStyle name="40 % - Akzent5 4 2 2 4" xfId="3777" xr:uid="{00000000-0005-0000-0000-00009D050000}"/>
    <cellStyle name="40 % - Akzent5 4 2 2 4 2" xfId="7138" xr:uid="{00000000-0005-0000-0000-00009D050000}"/>
    <cellStyle name="40 % - Akzent5 4 2 2 4 2 2" xfId="20589" xr:uid="{00000000-0005-0000-0000-00009D050000}"/>
    <cellStyle name="40 % - Akzent5 4 2 2 4 2 3" xfId="34073" xr:uid="{00000000-0005-0000-0000-00009D050000}"/>
    <cellStyle name="40 % - Akzent5 4 2 2 4 2 4" xfId="47564" xr:uid="{00000000-0005-0000-0000-00009D050000}"/>
    <cellStyle name="40 % - Akzent5 4 2 2 4 3" xfId="10494" xr:uid="{00000000-0005-0000-0000-00009D050000}"/>
    <cellStyle name="40 % - Akzent5 4 2 2 4 3 2" xfId="23945" xr:uid="{00000000-0005-0000-0000-00009D050000}"/>
    <cellStyle name="40 % - Akzent5 4 2 2 4 3 3" xfId="37429" xr:uid="{00000000-0005-0000-0000-00009D050000}"/>
    <cellStyle name="40 % - Akzent5 4 2 2 4 3 4" xfId="50920" xr:uid="{00000000-0005-0000-0000-00009D050000}"/>
    <cellStyle name="40 % - Akzent5 4 2 2 4 4" xfId="13850" xr:uid="{00000000-0005-0000-0000-00009D050000}"/>
    <cellStyle name="40 % - Akzent5 4 2 2 4 4 2" xfId="27301" xr:uid="{00000000-0005-0000-0000-00009D050000}"/>
    <cellStyle name="40 % - Akzent5 4 2 2 4 4 3" xfId="40785" xr:uid="{00000000-0005-0000-0000-00009D050000}"/>
    <cellStyle name="40 % - Akzent5 4 2 2 4 4 4" xfId="54276" xr:uid="{00000000-0005-0000-0000-00009D050000}"/>
    <cellStyle name="40 % - Akzent5 4 2 2 4 5" xfId="17232" xr:uid="{00000000-0005-0000-0000-00009D050000}"/>
    <cellStyle name="40 % - Akzent5 4 2 2 4 6" xfId="30716" xr:uid="{00000000-0005-0000-0000-00009D050000}"/>
    <cellStyle name="40 % - Akzent5 4 2 2 4 7" xfId="44207" xr:uid="{00000000-0005-0000-0000-00009D050000}"/>
    <cellStyle name="40 % - Akzent5 4 2 2 5" xfId="4357" xr:uid="{00000000-0005-0000-0000-00009E050000}"/>
    <cellStyle name="40 % - Akzent5 4 2 2 5 2" xfId="7714" xr:uid="{00000000-0005-0000-0000-00009E050000}"/>
    <cellStyle name="40 % - Akzent5 4 2 2 5 2 2" xfId="21165" xr:uid="{00000000-0005-0000-0000-00009E050000}"/>
    <cellStyle name="40 % - Akzent5 4 2 2 5 2 3" xfId="34649" xr:uid="{00000000-0005-0000-0000-00009E050000}"/>
    <cellStyle name="40 % - Akzent5 4 2 2 5 2 4" xfId="48140" xr:uid="{00000000-0005-0000-0000-00009E050000}"/>
    <cellStyle name="40 % - Akzent5 4 2 2 5 3" xfId="11070" xr:uid="{00000000-0005-0000-0000-00009E050000}"/>
    <cellStyle name="40 % - Akzent5 4 2 2 5 3 2" xfId="24521" xr:uid="{00000000-0005-0000-0000-00009E050000}"/>
    <cellStyle name="40 % - Akzent5 4 2 2 5 3 3" xfId="38005" xr:uid="{00000000-0005-0000-0000-00009E050000}"/>
    <cellStyle name="40 % - Akzent5 4 2 2 5 3 4" xfId="51496" xr:uid="{00000000-0005-0000-0000-00009E050000}"/>
    <cellStyle name="40 % - Akzent5 4 2 2 5 4" xfId="14426" xr:uid="{00000000-0005-0000-0000-00009E050000}"/>
    <cellStyle name="40 % - Akzent5 4 2 2 5 4 2" xfId="27877" xr:uid="{00000000-0005-0000-0000-00009E050000}"/>
    <cellStyle name="40 % - Akzent5 4 2 2 5 4 3" xfId="41361" xr:uid="{00000000-0005-0000-0000-00009E050000}"/>
    <cellStyle name="40 % - Akzent5 4 2 2 5 4 4" xfId="54852" xr:uid="{00000000-0005-0000-0000-00009E050000}"/>
    <cellStyle name="40 % - Akzent5 4 2 2 5 5" xfId="17808" xr:uid="{00000000-0005-0000-0000-00009E050000}"/>
    <cellStyle name="40 % - Akzent5 4 2 2 5 6" xfId="31292" xr:uid="{00000000-0005-0000-0000-00009E050000}"/>
    <cellStyle name="40 % - Akzent5 4 2 2 5 7" xfId="44783" xr:uid="{00000000-0005-0000-0000-00009E050000}"/>
    <cellStyle name="40 % - Akzent5 4 2 2 6" xfId="4907" xr:uid="{00000000-0005-0000-0000-000099050000}"/>
    <cellStyle name="40 % - Akzent5 4 2 2 6 2" xfId="18358" xr:uid="{00000000-0005-0000-0000-000099050000}"/>
    <cellStyle name="40 % - Akzent5 4 2 2 6 3" xfId="31842" xr:uid="{00000000-0005-0000-0000-000099050000}"/>
    <cellStyle name="40 % - Akzent5 4 2 2 6 4" xfId="45333" xr:uid="{00000000-0005-0000-0000-000099050000}"/>
    <cellStyle name="40 % - Akzent5 4 2 2 7" xfId="8263" xr:uid="{00000000-0005-0000-0000-000099050000}"/>
    <cellStyle name="40 % - Akzent5 4 2 2 7 2" xfId="21714" xr:uid="{00000000-0005-0000-0000-000099050000}"/>
    <cellStyle name="40 % - Akzent5 4 2 2 7 3" xfId="35198" xr:uid="{00000000-0005-0000-0000-000099050000}"/>
    <cellStyle name="40 % - Akzent5 4 2 2 7 4" xfId="48689" xr:uid="{00000000-0005-0000-0000-000099050000}"/>
    <cellStyle name="40 % - Akzent5 4 2 2 8" xfId="11619" xr:uid="{00000000-0005-0000-0000-000099050000}"/>
    <cellStyle name="40 % - Akzent5 4 2 2 8 2" xfId="25070" xr:uid="{00000000-0005-0000-0000-000099050000}"/>
    <cellStyle name="40 % - Akzent5 4 2 2 8 3" xfId="38554" xr:uid="{00000000-0005-0000-0000-000099050000}"/>
    <cellStyle name="40 % - Akzent5 4 2 2 8 4" xfId="52045" xr:uid="{00000000-0005-0000-0000-000099050000}"/>
    <cellStyle name="40 % - Akzent5 4 2 2 9" xfId="15000" xr:uid="{00000000-0005-0000-0000-000099050000}"/>
    <cellStyle name="40 % - Akzent5 4 2 3" xfId="1842" xr:uid="{00000000-0005-0000-0000-00009F050000}"/>
    <cellStyle name="40 % - Akzent5 4 2 3 2" xfId="2982" xr:uid="{00000000-0005-0000-0000-0000A0050000}"/>
    <cellStyle name="40 % - Akzent5 4 2 3 2 2" xfId="6343" xr:uid="{00000000-0005-0000-0000-0000A0050000}"/>
    <cellStyle name="40 % - Akzent5 4 2 3 2 2 2" xfId="19794" xr:uid="{00000000-0005-0000-0000-0000A0050000}"/>
    <cellStyle name="40 % - Akzent5 4 2 3 2 2 3" xfId="33278" xr:uid="{00000000-0005-0000-0000-0000A0050000}"/>
    <cellStyle name="40 % - Akzent5 4 2 3 2 2 4" xfId="46769" xr:uid="{00000000-0005-0000-0000-0000A0050000}"/>
    <cellStyle name="40 % - Akzent5 4 2 3 2 3" xfId="9699" xr:uid="{00000000-0005-0000-0000-0000A0050000}"/>
    <cellStyle name="40 % - Akzent5 4 2 3 2 3 2" xfId="23150" xr:uid="{00000000-0005-0000-0000-0000A0050000}"/>
    <cellStyle name="40 % - Akzent5 4 2 3 2 3 3" xfId="36634" xr:uid="{00000000-0005-0000-0000-0000A0050000}"/>
    <cellStyle name="40 % - Akzent5 4 2 3 2 3 4" xfId="50125" xr:uid="{00000000-0005-0000-0000-0000A0050000}"/>
    <cellStyle name="40 % - Akzent5 4 2 3 2 4" xfId="13055" xr:uid="{00000000-0005-0000-0000-0000A0050000}"/>
    <cellStyle name="40 % - Akzent5 4 2 3 2 4 2" xfId="26506" xr:uid="{00000000-0005-0000-0000-0000A0050000}"/>
    <cellStyle name="40 % - Akzent5 4 2 3 2 4 3" xfId="39990" xr:uid="{00000000-0005-0000-0000-0000A0050000}"/>
    <cellStyle name="40 % - Akzent5 4 2 3 2 4 4" xfId="53481" xr:uid="{00000000-0005-0000-0000-0000A0050000}"/>
    <cellStyle name="40 % - Akzent5 4 2 3 2 5" xfId="16437" xr:uid="{00000000-0005-0000-0000-0000A0050000}"/>
    <cellStyle name="40 % - Akzent5 4 2 3 2 6" xfId="29921" xr:uid="{00000000-0005-0000-0000-0000A0050000}"/>
    <cellStyle name="40 % - Akzent5 4 2 3 2 7" xfId="43412" xr:uid="{00000000-0005-0000-0000-0000A0050000}"/>
    <cellStyle name="40 % - Akzent5 4 2 3 3" xfId="5216" xr:uid="{00000000-0005-0000-0000-00009F050000}"/>
    <cellStyle name="40 % - Akzent5 4 2 3 3 2" xfId="18667" xr:uid="{00000000-0005-0000-0000-00009F050000}"/>
    <cellStyle name="40 % - Akzent5 4 2 3 3 3" xfId="32151" xr:uid="{00000000-0005-0000-0000-00009F050000}"/>
    <cellStyle name="40 % - Akzent5 4 2 3 3 4" xfId="45642" xr:uid="{00000000-0005-0000-0000-00009F050000}"/>
    <cellStyle name="40 % - Akzent5 4 2 3 4" xfId="8572" xr:uid="{00000000-0005-0000-0000-00009F050000}"/>
    <cellStyle name="40 % - Akzent5 4 2 3 4 2" xfId="22023" xr:uid="{00000000-0005-0000-0000-00009F050000}"/>
    <cellStyle name="40 % - Akzent5 4 2 3 4 3" xfId="35507" xr:uid="{00000000-0005-0000-0000-00009F050000}"/>
    <cellStyle name="40 % - Akzent5 4 2 3 4 4" xfId="48998" xr:uid="{00000000-0005-0000-0000-00009F050000}"/>
    <cellStyle name="40 % - Akzent5 4 2 3 5" xfId="11928" xr:uid="{00000000-0005-0000-0000-00009F050000}"/>
    <cellStyle name="40 % - Akzent5 4 2 3 5 2" xfId="25379" xr:uid="{00000000-0005-0000-0000-00009F050000}"/>
    <cellStyle name="40 % - Akzent5 4 2 3 5 3" xfId="38863" xr:uid="{00000000-0005-0000-0000-00009F050000}"/>
    <cellStyle name="40 % - Akzent5 4 2 3 5 4" xfId="52354" xr:uid="{00000000-0005-0000-0000-00009F050000}"/>
    <cellStyle name="40 % - Akzent5 4 2 3 6" xfId="15310" xr:uid="{00000000-0005-0000-0000-00009F050000}"/>
    <cellStyle name="40 % - Akzent5 4 2 3 7" xfId="28794" xr:uid="{00000000-0005-0000-0000-00009F050000}"/>
    <cellStyle name="40 % - Akzent5 4 2 3 8" xfId="42285" xr:uid="{00000000-0005-0000-0000-00009F050000}"/>
    <cellStyle name="40 % - Akzent5 4 2 4" xfId="2421" xr:uid="{00000000-0005-0000-0000-0000A1050000}"/>
    <cellStyle name="40 % - Akzent5 4 2 4 2" xfId="5783" xr:uid="{00000000-0005-0000-0000-0000A1050000}"/>
    <cellStyle name="40 % - Akzent5 4 2 4 2 2" xfId="19234" xr:uid="{00000000-0005-0000-0000-0000A1050000}"/>
    <cellStyle name="40 % - Akzent5 4 2 4 2 3" xfId="32718" xr:uid="{00000000-0005-0000-0000-0000A1050000}"/>
    <cellStyle name="40 % - Akzent5 4 2 4 2 4" xfId="46209" xr:uid="{00000000-0005-0000-0000-0000A1050000}"/>
    <cellStyle name="40 % - Akzent5 4 2 4 3" xfId="9139" xr:uid="{00000000-0005-0000-0000-0000A1050000}"/>
    <cellStyle name="40 % - Akzent5 4 2 4 3 2" xfId="22590" xr:uid="{00000000-0005-0000-0000-0000A1050000}"/>
    <cellStyle name="40 % - Akzent5 4 2 4 3 3" xfId="36074" xr:uid="{00000000-0005-0000-0000-0000A1050000}"/>
    <cellStyle name="40 % - Akzent5 4 2 4 3 4" xfId="49565" xr:uid="{00000000-0005-0000-0000-0000A1050000}"/>
    <cellStyle name="40 % - Akzent5 4 2 4 4" xfId="12495" xr:uid="{00000000-0005-0000-0000-0000A1050000}"/>
    <cellStyle name="40 % - Akzent5 4 2 4 4 2" xfId="25946" xr:uid="{00000000-0005-0000-0000-0000A1050000}"/>
    <cellStyle name="40 % - Akzent5 4 2 4 4 3" xfId="39430" xr:uid="{00000000-0005-0000-0000-0000A1050000}"/>
    <cellStyle name="40 % - Akzent5 4 2 4 4 4" xfId="52921" xr:uid="{00000000-0005-0000-0000-0000A1050000}"/>
    <cellStyle name="40 % - Akzent5 4 2 4 5" xfId="15877" xr:uid="{00000000-0005-0000-0000-0000A1050000}"/>
    <cellStyle name="40 % - Akzent5 4 2 4 6" xfId="29361" xr:uid="{00000000-0005-0000-0000-0000A1050000}"/>
    <cellStyle name="40 % - Akzent5 4 2 4 7" xfId="42852" xr:uid="{00000000-0005-0000-0000-0000A1050000}"/>
    <cellStyle name="40 % - Akzent5 4 2 5" xfId="3527" xr:uid="{00000000-0005-0000-0000-0000A2050000}"/>
    <cellStyle name="40 % - Akzent5 4 2 5 2" xfId="6888" xr:uid="{00000000-0005-0000-0000-0000A2050000}"/>
    <cellStyle name="40 % - Akzent5 4 2 5 2 2" xfId="20339" xr:uid="{00000000-0005-0000-0000-0000A2050000}"/>
    <cellStyle name="40 % - Akzent5 4 2 5 2 3" xfId="33823" xr:uid="{00000000-0005-0000-0000-0000A2050000}"/>
    <cellStyle name="40 % - Akzent5 4 2 5 2 4" xfId="47314" xr:uid="{00000000-0005-0000-0000-0000A2050000}"/>
    <cellStyle name="40 % - Akzent5 4 2 5 3" xfId="10244" xr:uid="{00000000-0005-0000-0000-0000A2050000}"/>
    <cellStyle name="40 % - Akzent5 4 2 5 3 2" xfId="23695" xr:uid="{00000000-0005-0000-0000-0000A2050000}"/>
    <cellStyle name="40 % - Akzent5 4 2 5 3 3" xfId="37179" xr:uid="{00000000-0005-0000-0000-0000A2050000}"/>
    <cellStyle name="40 % - Akzent5 4 2 5 3 4" xfId="50670" xr:uid="{00000000-0005-0000-0000-0000A2050000}"/>
    <cellStyle name="40 % - Akzent5 4 2 5 4" xfId="13600" xr:uid="{00000000-0005-0000-0000-0000A2050000}"/>
    <cellStyle name="40 % - Akzent5 4 2 5 4 2" xfId="27051" xr:uid="{00000000-0005-0000-0000-0000A2050000}"/>
    <cellStyle name="40 % - Akzent5 4 2 5 4 3" xfId="40535" xr:uid="{00000000-0005-0000-0000-0000A2050000}"/>
    <cellStyle name="40 % - Akzent5 4 2 5 4 4" xfId="54026" xr:uid="{00000000-0005-0000-0000-0000A2050000}"/>
    <cellStyle name="40 % - Akzent5 4 2 5 5" xfId="16982" xr:uid="{00000000-0005-0000-0000-0000A2050000}"/>
    <cellStyle name="40 % - Akzent5 4 2 5 6" xfId="30466" xr:uid="{00000000-0005-0000-0000-0000A2050000}"/>
    <cellStyle name="40 % - Akzent5 4 2 5 7" xfId="43957" xr:uid="{00000000-0005-0000-0000-0000A2050000}"/>
    <cellStyle name="40 % - Akzent5 4 2 6" xfId="4107" xr:uid="{00000000-0005-0000-0000-0000A3050000}"/>
    <cellStyle name="40 % - Akzent5 4 2 6 2" xfId="7464" xr:uid="{00000000-0005-0000-0000-0000A3050000}"/>
    <cellStyle name="40 % - Akzent5 4 2 6 2 2" xfId="20915" xr:uid="{00000000-0005-0000-0000-0000A3050000}"/>
    <cellStyle name="40 % - Akzent5 4 2 6 2 3" xfId="34399" xr:uid="{00000000-0005-0000-0000-0000A3050000}"/>
    <cellStyle name="40 % - Akzent5 4 2 6 2 4" xfId="47890" xr:uid="{00000000-0005-0000-0000-0000A3050000}"/>
    <cellStyle name="40 % - Akzent5 4 2 6 3" xfId="10820" xr:uid="{00000000-0005-0000-0000-0000A3050000}"/>
    <cellStyle name="40 % - Akzent5 4 2 6 3 2" xfId="24271" xr:uid="{00000000-0005-0000-0000-0000A3050000}"/>
    <cellStyle name="40 % - Akzent5 4 2 6 3 3" xfId="37755" xr:uid="{00000000-0005-0000-0000-0000A3050000}"/>
    <cellStyle name="40 % - Akzent5 4 2 6 3 4" xfId="51246" xr:uid="{00000000-0005-0000-0000-0000A3050000}"/>
    <cellStyle name="40 % - Akzent5 4 2 6 4" xfId="14176" xr:uid="{00000000-0005-0000-0000-0000A3050000}"/>
    <cellStyle name="40 % - Akzent5 4 2 6 4 2" xfId="27627" xr:uid="{00000000-0005-0000-0000-0000A3050000}"/>
    <cellStyle name="40 % - Akzent5 4 2 6 4 3" xfId="41111" xr:uid="{00000000-0005-0000-0000-0000A3050000}"/>
    <cellStyle name="40 % - Akzent5 4 2 6 4 4" xfId="54602" xr:uid="{00000000-0005-0000-0000-0000A3050000}"/>
    <cellStyle name="40 % - Akzent5 4 2 6 5" xfId="17558" xr:uid="{00000000-0005-0000-0000-0000A3050000}"/>
    <cellStyle name="40 % - Akzent5 4 2 6 6" xfId="31042" xr:uid="{00000000-0005-0000-0000-0000A3050000}"/>
    <cellStyle name="40 % - Akzent5 4 2 6 7" xfId="44533" xr:uid="{00000000-0005-0000-0000-0000A3050000}"/>
    <cellStyle name="40 % - Akzent5 4 2 7" xfId="4657" xr:uid="{00000000-0005-0000-0000-000098050000}"/>
    <cellStyle name="40 % - Akzent5 4 2 7 2" xfId="18108" xr:uid="{00000000-0005-0000-0000-000098050000}"/>
    <cellStyle name="40 % - Akzent5 4 2 7 3" xfId="31592" xr:uid="{00000000-0005-0000-0000-000098050000}"/>
    <cellStyle name="40 % - Akzent5 4 2 7 4" xfId="45083" xr:uid="{00000000-0005-0000-0000-000098050000}"/>
    <cellStyle name="40 % - Akzent5 4 2 8" xfId="8013" xr:uid="{00000000-0005-0000-0000-000098050000}"/>
    <cellStyle name="40 % - Akzent5 4 2 8 2" xfId="21464" xr:uid="{00000000-0005-0000-0000-000098050000}"/>
    <cellStyle name="40 % - Akzent5 4 2 8 3" xfId="34948" xr:uid="{00000000-0005-0000-0000-000098050000}"/>
    <cellStyle name="40 % - Akzent5 4 2 8 4" xfId="48439" xr:uid="{00000000-0005-0000-0000-000098050000}"/>
    <cellStyle name="40 % - Akzent5 4 2 9" xfId="11369" xr:uid="{00000000-0005-0000-0000-000098050000}"/>
    <cellStyle name="40 % - Akzent5 4 2 9 2" xfId="24820" xr:uid="{00000000-0005-0000-0000-000098050000}"/>
    <cellStyle name="40 % - Akzent5 4 2 9 3" xfId="38304" xr:uid="{00000000-0005-0000-0000-000098050000}"/>
    <cellStyle name="40 % - Akzent5 4 2 9 4" xfId="51795" xr:uid="{00000000-0005-0000-0000-000098050000}"/>
    <cellStyle name="40 % - Akzent5 4 3" xfId="1417" xr:uid="{00000000-0005-0000-0000-0000A4050000}"/>
    <cellStyle name="40 % - Akzent5 4 3 10" xfId="28382" xr:uid="{00000000-0005-0000-0000-0000A4050000}"/>
    <cellStyle name="40 % - Akzent5 4 3 11" xfId="41873" xr:uid="{00000000-0005-0000-0000-0000A4050000}"/>
    <cellStyle name="40 % - Akzent5 4 3 2" xfId="1991" xr:uid="{00000000-0005-0000-0000-0000A5050000}"/>
    <cellStyle name="40 % - Akzent5 4 3 2 2" xfId="3131" xr:uid="{00000000-0005-0000-0000-0000A6050000}"/>
    <cellStyle name="40 % - Akzent5 4 3 2 2 2" xfId="6492" xr:uid="{00000000-0005-0000-0000-0000A6050000}"/>
    <cellStyle name="40 % - Akzent5 4 3 2 2 2 2" xfId="19943" xr:uid="{00000000-0005-0000-0000-0000A6050000}"/>
    <cellStyle name="40 % - Akzent5 4 3 2 2 2 3" xfId="33427" xr:uid="{00000000-0005-0000-0000-0000A6050000}"/>
    <cellStyle name="40 % - Akzent5 4 3 2 2 2 4" xfId="46918" xr:uid="{00000000-0005-0000-0000-0000A6050000}"/>
    <cellStyle name="40 % - Akzent5 4 3 2 2 3" xfId="9848" xr:uid="{00000000-0005-0000-0000-0000A6050000}"/>
    <cellStyle name="40 % - Akzent5 4 3 2 2 3 2" xfId="23299" xr:uid="{00000000-0005-0000-0000-0000A6050000}"/>
    <cellStyle name="40 % - Akzent5 4 3 2 2 3 3" xfId="36783" xr:uid="{00000000-0005-0000-0000-0000A6050000}"/>
    <cellStyle name="40 % - Akzent5 4 3 2 2 3 4" xfId="50274" xr:uid="{00000000-0005-0000-0000-0000A6050000}"/>
    <cellStyle name="40 % - Akzent5 4 3 2 2 4" xfId="13204" xr:uid="{00000000-0005-0000-0000-0000A6050000}"/>
    <cellStyle name="40 % - Akzent5 4 3 2 2 4 2" xfId="26655" xr:uid="{00000000-0005-0000-0000-0000A6050000}"/>
    <cellStyle name="40 % - Akzent5 4 3 2 2 4 3" xfId="40139" xr:uid="{00000000-0005-0000-0000-0000A6050000}"/>
    <cellStyle name="40 % - Akzent5 4 3 2 2 4 4" xfId="53630" xr:uid="{00000000-0005-0000-0000-0000A6050000}"/>
    <cellStyle name="40 % - Akzent5 4 3 2 2 5" xfId="16586" xr:uid="{00000000-0005-0000-0000-0000A6050000}"/>
    <cellStyle name="40 % - Akzent5 4 3 2 2 6" xfId="30070" xr:uid="{00000000-0005-0000-0000-0000A6050000}"/>
    <cellStyle name="40 % - Akzent5 4 3 2 2 7" xfId="43561" xr:uid="{00000000-0005-0000-0000-0000A6050000}"/>
    <cellStyle name="40 % - Akzent5 4 3 2 3" xfId="5365" xr:uid="{00000000-0005-0000-0000-0000A5050000}"/>
    <cellStyle name="40 % - Akzent5 4 3 2 3 2" xfId="18816" xr:uid="{00000000-0005-0000-0000-0000A5050000}"/>
    <cellStyle name="40 % - Akzent5 4 3 2 3 3" xfId="32300" xr:uid="{00000000-0005-0000-0000-0000A5050000}"/>
    <cellStyle name="40 % - Akzent5 4 3 2 3 4" xfId="45791" xr:uid="{00000000-0005-0000-0000-0000A5050000}"/>
    <cellStyle name="40 % - Akzent5 4 3 2 4" xfId="8721" xr:uid="{00000000-0005-0000-0000-0000A5050000}"/>
    <cellStyle name="40 % - Akzent5 4 3 2 4 2" xfId="22172" xr:uid="{00000000-0005-0000-0000-0000A5050000}"/>
    <cellStyle name="40 % - Akzent5 4 3 2 4 3" xfId="35656" xr:uid="{00000000-0005-0000-0000-0000A5050000}"/>
    <cellStyle name="40 % - Akzent5 4 3 2 4 4" xfId="49147" xr:uid="{00000000-0005-0000-0000-0000A5050000}"/>
    <cellStyle name="40 % - Akzent5 4 3 2 5" xfId="12077" xr:uid="{00000000-0005-0000-0000-0000A5050000}"/>
    <cellStyle name="40 % - Akzent5 4 3 2 5 2" xfId="25528" xr:uid="{00000000-0005-0000-0000-0000A5050000}"/>
    <cellStyle name="40 % - Akzent5 4 3 2 5 3" xfId="39012" xr:uid="{00000000-0005-0000-0000-0000A5050000}"/>
    <cellStyle name="40 % - Akzent5 4 3 2 5 4" xfId="52503" xr:uid="{00000000-0005-0000-0000-0000A5050000}"/>
    <cellStyle name="40 % - Akzent5 4 3 2 6" xfId="15459" xr:uid="{00000000-0005-0000-0000-0000A5050000}"/>
    <cellStyle name="40 % - Akzent5 4 3 2 7" xfId="28943" xr:uid="{00000000-0005-0000-0000-0000A5050000}"/>
    <cellStyle name="40 % - Akzent5 4 3 2 8" xfId="42434" xr:uid="{00000000-0005-0000-0000-0000A5050000}"/>
    <cellStyle name="40 % - Akzent5 4 3 3" xfId="2571" xr:uid="{00000000-0005-0000-0000-0000A7050000}"/>
    <cellStyle name="40 % - Akzent5 4 3 3 2" xfId="5932" xr:uid="{00000000-0005-0000-0000-0000A7050000}"/>
    <cellStyle name="40 % - Akzent5 4 3 3 2 2" xfId="19383" xr:uid="{00000000-0005-0000-0000-0000A7050000}"/>
    <cellStyle name="40 % - Akzent5 4 3 3 2 3" xfId="32867" xr:uid="{00000000-0005-0000-0000-0000A7050000}"/>
    <cellStyle name="40 % - Akzent5 4 3 3 2 4" xfId="46358" xr:uid="{00000000-0005-0000-0000-0000A7050000}"/>
    <cellStyle name="40 % - Akzent5 4 3 3 3" xfId="9288" xr:uid="{00000000-0005-0000-0000-0000A7050000}"/>
    <cellStyle name="40 % - Akzent5 4 3 3 3 2" xfId="22739" xr:uid="{00000000-0005-0000-0000-0000A7050000}"/>
    <cellStyle name="40 % - Akzent5 4 3 3 3 3" xfId="36223" xr:uid="{00000000-0005-0000-0000-0000A7050000}"/>
    <cellStyle name="40 % - Akzent5 4 3 3 3 4" xfId="49714" xr:uid="{00000000-0005-0000-0000-0000A7050000}"/>
    <cellStyle name="40 % - Akzent5 4 3 3 4" xfId="12644" xr:uid="{00000000-0005-0000-0000-0000A7050000}"/>
    <cellStyle name="40 % - Akzent5 4 3 3 4 2" xfId="26095" xr:uid="{00000000-0005-0000-0000-0000A7050000}"/>
    <cellStyle name="40 % - Akzent5 4 3 3 4 3" xfId="39579" xr:uid="{00000000-0005-0000-0000-0000A7050000}"/>
    <cellStyle name="40 % - Akzent5 4 3 3 4 4" xfId="53070" xr:uid="{00000000-0005-0000-0000-0000A7050000}"/>
    <cellStyle name="40 % - Akzent5 4 3 3 5" xfId="16026" xr:uid="{00000000-0005-0000-0000-0000A7050000}"/>
    <cellStyle name="40 % - Akzent5 4 3 3 6" xfId="29510" xr:uid="{00000000-0005-0000-0000-0000A7050000}"/>
    <cellStyle name="40 % - Akzent5 4 3 3 7" xfId="43001" xr:uid="{00000000-0005-0000-0000-0000A7050000}"/>
    <cellStyle name="40 % - Akzent5 4 3 4" xfId="3676" xr:uid="{00000000-0005-0000-0000-0000A8050000}"/>
    <cellStyle name="40 % - Akzent5 4 3 4 2" xfId="7037" xr:uid="{00000000-0005-0000-0000-0000A8050000}"/>
    <cellStyle name="40 % - Akzent5 4 3 4 2 2" xfId="20488" xr:uid="{00000000-0005-0000-0000-0000A8050000}"/>
    <cellStyle name="40 % - Akzent5 4 3 4 2 3" xfId="33972" xr:uid="{00000000-0005-0000-0000-0000A8050000}"/>
    <cellStyle name="40 % - Akzent5 4 3 4 2 4" xfId="47463" xr:uid="{00000000-0005-0000-0000-0000A8050000}"/>
    <cellStyle name="40 % - Akzent5 4 3 4 3" xfId="10393" xr:uid="{00000000-0005-0000-0000-0000A8050000}"/>
    <cellStyle name="40 % - Akzent5 4 3 4 3 2" xfId="23844" xr:uid="{00000000-0005-0000-0000-0000A8050000}"/>
    <cellStyle name="40 % - Akzent5 4 3 4 3 3" xfId="37328" xr:uid="{00000000-0005-0000-0000-0000A8050000}"/>
    <cellStyle name="40 % - Akzent5 4 3 4 3 4" xfId="50819" xr:uid="{00000000-0005-0000-0000-0000A8050000}"/>
    <cellStyle name="40 % - Akzent5 4 3 4 4" xfId="13749" xr:uid="{00000000-0005-0000-0000-0000A8050000}"/>
    <cellStyle name="40 % - Akzent5 4 3 4 4 2" xfId="27200" xr:uid="{00000000-0005-0000-0000-0000A8050000}"/>
    <cellStyle name="40 % - Akzent5 4 3 4 4 3" xfId="40684" xr:uid="{00000000-0005-0000-0000-0000A8050000}"/>
    <cellStyle name="40 % - Akzent5 4 3 4 4 4" xfId="54175" xr:uid="{00000000-0005-0000-0000-0000A8050000}"/>
    <cellStyle name="40 % - Akzent5 4 3 4 5" xfId="17131" xr:uid="{00000000-0005-0000-0000-0000A8050000}"/>
    <cellStyle name="40 % - Akzent5 4 3 4 6" xfId="30615" xr:uid="{00000000-0005-0000-0000-0000A8050000}"/>
    <cellStyle name="40 % - Akzent5 4 3 4 7" xfId="44106" xr:uid="{00000000-0005-0000-0000-0000A8050000}"/>
    <cellStyle name="40 % - Akzent5 4 3 5" xfId="4256" xr:uid="{00000000-0005-0000-0000-0000A9050000}"/>
    <cellStyle name="40 % - Akzent5 4 3 5 2" xfId="7613" xr:uid="{00000000-0005-0000-0000-0000A9050000}"/>
    <cellStyle name="40 % - Akzent5 4 3 5 2 2" xfId="21064" xr:uid="{00000000-0005-0000-0000-0000A9050000}"/>
    <cellStyle name="40 % - Akzent5 4 3 5 2 3" xfId="34548" xr:uid="{00000000-0005-0000-0000-0000A9050000}"/>
    <cellStyle name="40 % - Akzent5 4 3 5 2 4" xfId="48039" xr:uid="{00000000-0005-0000-0000-0000A9050000}"/>
    <cellStyle name="40 % - Akzent5 4 3 5 3" xfId="10969" xr:uid="{00000000-0005-0000-0000-0000A9050000}"/>
    <cellStyle name="40 % - Akzent5 4 3 5 3 2" xfId="24420" xr:uid="{00000000-0005-0000-0000-0000A9050000}"/>
    <cellStyle name="40 % - Akzent5 4 3 5 3 3" xfId="37904" xr:uid="{00000000-0005-0000-0000-0000A9050000}"/>
    <cellStyle name="40 % - Akzent5 4 3 5 3 4" xfId="51395" xr:uid="{00000000-0005-0000-0000-0000A9050000}"/>
    <cellStyle name="40 % - Akzent5 4 3 5 4" xfId="14325" xr:uid="{00000000-0005-0000-0000-0000A9050000}"/>
    <cellStyle name="40 % - Akzent5 4 3 5 4 2" xfId="27776" xr:uid="{00000000-0005-0000-0000-0000A9050000}"/>
    <cellStyle name="40 % - Akzent5 4 3 5 4 3" xfId="41260" xr:uid="{00000000-0005-0000-0000-0000A9050000}"/>
    <cellStyle name="40 % - Akzent5 4 3 5 4 4" xfId="54751" xr:uid="{00000000-0005-0000-0000-0000A9050000}"/>
    <cellStyle name="40 % - Akzent5 4 3 5 5" xfId="17707" xr:uid="{00000000-0005-0000-0000-0000A9050000}"/>
    <cellStyle name="40 % - Akzent5 4 3 5 6" xfId="31191" xr:uid="{00000000-0005-0000-0000-0000A9050000}"/>
    <cellStyle name="40 % - Akzent5 4 3 5 7" xfId="44682" xr:uid="{00000000-0005-0000-0000-0000A9050000}"/>
    <cellStyle name="40 % - Akzent5 4 3 6" xfId="4806" xr:uid="{00000000-0005-0000-0000-0000A4050000}"/>
    <cellStyle name="40 % - Akzent5 4 3 6 2" xfId="18257" xr:uid="{00000000-0005-0000-0000-0000A4050000}"/>
    <cellStyle name="40 % - Akzent5 4 3 6 3" xfId="31741" xr:uid="{00000000-0005-0000-0000-0000A4050000}"/>
    <cellStyle name="40 % - Akzent5 4 3 6 4" xfId="45232" xr:uid="{00000000-0005-0000-0000-0000A4050000}"/>
    <cellStyle name="40 % - Akzent5 4 3 7" xfId="8162" xr:uid="{00000000-0005-0000-0000-0000A4050000}"/>
    <cellStyle name="40 % - Akzent5 4 3 7 2" xfId="21613" xr:uid="{00000000-0005-0000-0000-0000A4050000}"/>
    <cellStyle name="40 % - Akzent5 4 3 7 3" xfId="35097" xr:uid="{00000000-0005-0000-0000-0000A4050000}"/>
    <cellStyle name="40 % - Akzent5 4 3 7 4" xfId="48588" xr:uid="{00000000-0005-0000-0000-0000A4050000}"/>
    <cellStyle name="40 % - Akzent5 4 3 8" xfId="11518" xr:uid="{00000000-0005-0000-0000-0000A4050000}"/>
    <cellStyle name="40 % - Akzent5 4 3 8 2" xfId="24969" xr:uid="{00000000-0005-0000-0000-0000A4050000}"/>
    <cellStyle name="40 % - Akzent5 4 3 8 3" xfId="38453" xr:uid="{00000000-0005-0000-0000-0000A4050000}"/>
    <cellStyle name="40 % - Akzent5 4 3 8 4" xfId="51944" xr:uid="{00000000-0005-0000-0000-0000A4050000}"/>
    <cellStyle name="40 % - Akzent5 4 3 9" xfId="14899" xr:uid="{00000000-0005-0000-0000-0000A4050000}"/>
    <cellStyle name="40 % - Akzent5 4 4" xfId="1742" xr:uid="{00000000-0005-0000-0000-0000AA050000}"/>
    <cellStyle name="40 % - Akzent5 4 4 2" xfId="2881" xr:uid="{00000000-0005-0000-0000-0000AB050000}"/>
    <cellStyle name="40 % - Akzent5 4 4 2 2" xfId="6242" xr:uid="{00000000-0005-0000-0000-0000AB050000}"/>
    <cellStyle name="40 % - Akzent5 4 4 2 2 2" xfId="19693" xr:uid="{00000000-0005-0000-0000-0000AB050000}"/>
    <cellStyle name="40 % - Akzent5 4 4 2 2 3" xfId="33177" xr:uid="{00000000-0005-0000-0000-0000AB050000}"/>
    <cellStyle name="40 % - Akzent5 4 4 2 2 4" xfId="46668" xr:uid="{00000000-0005-0000-0000-0000AB050000}"/>
    <cellStyle name="40 % - Akzent5 4 4 2 3" xfId="9598" xr:uid="{00000000-0005-0000-0000-0000AB050000}"/>
    <cellStyle name="40 % - Akzent5 4 4 2 3 2" xfId="23049" xr:uid="{00000000-0005-0000-0000-0000AB050000}"/>
    <cellStyle name="40 % - Akzent5 4 4 2 3 3" xfId="36533" xr:uid="{00000000-0005-0000-0000-0000AB050000}"/>
    <cellStyle name="40 % - Akzent5 4 4 2 3 4" xfId="50024" xr:uid="{00000000-0005-0000-0000-0000AB050000}"/>
    <cellStyle name="40 % - Akzent5 4 4 2 4" xfId="12954" xr:uid="{00000000-0005-0000-0000-0000AB050000}"/>
    <cellStyle name="40 % - Akzent5 4 4 2 4 2" xfId="26405" xr:uid="{00000000-0005-0000-0000-0000AB050000}"/>
    <cellStyle name="40 % - Akzent5 4 4 2 4 3" xfId="39889" xr:uid="{00000000-0005-0000-0000-0000AB050000}"/>
    <cellStyle name="40 % - Akzent5 4 4 2 4 4" xfId="53380" xr:uid="{00000000-0005-0000-0000-0000AB050000}"/>
    <cellStyle name="40 % - Akzent5 4 4 2 5" xfId="16336" xr:uid="{00000000-0005-0000-0000-0000AB050000}"/>
    <cellStyle name="40 % - Akzent5 4 4 2 6" xfId="29820" xr:uid="{00000000-0005-0000-0000-0000AB050000}"/>
    <cellStyle name="40 % - Akzent5 4 4 2 7" xfId="43311" xr:uid="{00000000-0005-0000-0000-0000AB050000}"/>
    <cellStyle name="40 % - Akzent5 4 4 3" xfId="5115" xr:uid="{00000000-0005-0000-0000-0000AA050000}"/>
    <cellStyle name="40 % - Akzent5 4 4 3 2" xfId="18566" xr:uid="{00000000-0005-0000-0000-0000AA050000}"/>
    <cellStyle name="40 % - Akzent5 4 4 3 3" xfId="32050" xr:uid="{00000000-0005-0000-0000-0000AA050000}"/>
    <cellStyle name="40 % - Akzent5 4 4 3 4" xfId="45541" xr:uid="{00000000-0005-0000-0000-0000AA050000}"/>
    <cellStyle name="40 % - Akzent5 4 4 4" xfId="8471" xr:uid="{00000000-0005-0000-0000-0000AA050000}"/>
    <cellStyle name="40 % - Akzent5 4 4 4 2" xfId="21922" xr:uid="{00000000-0005-0000-0000-0000AA050000}"/>
    <cellStyle name="40 % - Akzent5 4 4 4 3" xfId="35406" xr:uid="{00000000-0005-0000-0000-0000AA050000}"/>
    <cellStyle name="40 % - Akzent5 4 4 4 4" xfId="48897" xr:uid="{00000000-0005-0000-0000-0000AA050000}"/>
    <cellStyle name="40 % - Akzent5 4 4 5" xfId="11827" xr:uid="{00000000-0005-0000-0000-0000AA050000}"/>
    <cellStyle name="40 % - Akzent5 4 4 5 2" xfId="25278" xr:uid="{00000000-0005-0000-0000-0000AA050000}"/>
    <cellStyle name="40 % - Akzent5 4 4 5 3" xfId="38762" xr:uid="{00000000-0005-0000-0000-0000AA050000}"/>
    <cellStyle name="40 % - Akzent5 4 4 5 4" xfId="52253" xr:uid="{00000000-0005-0000-0000-0000AA050000}"/>
    <cellStyle name="40 % - Akzent5 4 4 6" xfId="15209" xr:uid="{00000000-0005-0000-0000-0000AA050000}"/>
    <cellStyle name="40 % - Akzent5 4 4 7" xfId="28693" xr:uid="{00000000-0005-0000-0000-0000AA050000}"/>
    <cellStyle name="40 % - Akzent5 4 4 8" xfId="42184" xr:uid="{00000000-0005-0000-0000-0000AA050000}"/>
    <cellStyle name="40 % - Akzent5 4 5" xfId="2319" xr:uid="{00000000-0005-0000-0000-0000AC050000}"/>
    <cellStyle name="40 % - Akzent5 4 5 2" xfId="5681" xr:uid="{00000000-0005-0000-0000-0000AC050000}"/>
    <cellStyle name="40 % - Akzent5 4 5 2 2" xfId="19132" xr:uid="{00000000-0005-0000-0000-0000AC050000}"/>
    <cellStyle name="40 % - Akzent5 4 5 2 3" xfId="32616" xr:uid="{00000000-0005-0000-0000-0000AC050000}"/>
    <cellStyle name="40 % - Akzent5 4 5 2 4" xfId="46107" xr:uid="{00000000-0005-0000-0000-0000AC050000}"/>
    <cellStyle name="40 % - Akzent5 4 5 3" xfId="9037" xr:uid="{00000000-0005-0000-0000-0000AC050000}"/>
    <cellStyle name="40 % - Akzent5 4 5 3 2" xfId="22488" xr:uid="{00000000-0005-0000-0000-0000AC050000}"/>
    <cellStyle name="40 % - Akzent5 4 5 3 3" xfId="35972" xr:uid="{00000000-0005-0000-0000-0000AC050000}"/>
    <cellStyle name="40 % - Akzent5 4 5 3 4" xfId="49463" xr:uid="{00000000-0005-0000-0000-0000AC050000}"/>
    <cellStyle name="40 % - Akzent5 4 5 4" xfId="12393" xr:uid="{00000000-0005-0000-0000-0000AC050000}"/>
    <cellStyle name="40 % - Akzent5 4 5 4 2" xfId="25844" xr:uid="{00000000-0005-0000-0000-0000AC050000}"/>
    <cellStyle name="40 % - Akzent5 4 5 4 3" xfId="39328" xr:uid="{00000000-0005-0000-0000-0000AC050000}"/>
    <cellStyle name="40 % - Akzent5 4 5 4 4" xfId="52819" xr:uid="{00000000-0005-0000-0000-0000AC050000}"/>
    <cellStyle name="40 % - Akzent5 4 5 5" xfId="15775" xr:uid="{00000000-0005-0000-0000-0000AC050000}"/>
    <cellStyle name="40 % - Akzent5 4 5 6" xfId="29259" xr:uid="{00000000-0005-0000-0000-0000AC050000}"/>
    <cellStyle name="40 % - Akzent5 4 5 7" xfId="42750" xr:uid="{00000000-0005-0000-0000-0000AC050000}"/>
    <cellStyle name="40 % - Akzent5 4 6" xfId="3425" xr:uid="{00000000-0005-0000-0000-0000AD050000}"/>
    <cellStyle name="40 % - Akzent5 4 6 2" xfId="6786" xr:uid="{00000000-0005-0000-0000-0000AD050000}"/>
    <cellStyle name="40 % - Akzent5 4 6 2 2" xfId="20237" xr:uid="{00000000-0005-0000-0000-0000AD050000}"/>
    <cellStyle name="40 % - Akzent5 4 6 2 3" xfId="33721" xr:uid="{00000000-0005-0000-0000-0000AD050000}"/>
    <cellStyle name="40 % - Akzent5 4 6 2 4" xfId="47212" xr:uid="{00000000-0005-0000-0000-0000AD050000}"/>
    <cellStyle name="40 % - Akzent5 4 6 3" xfId="10142" xr:uid="{00000000-0005-0000-0000-0000AD050000}"/>
    <cellStyle name="40 % - Akzent5 4 6 3 2" xfId="23593" xr:uid="{00000000-0005-0000-0000-0000AD050000}"/>
    <cellStyle name="40 % - Akzent5 4 6 3 3" xfId="37077" xr:uid="{00000000-0005-0000-0000-0000AD050000}"/>
    <cellStyle name="40 % - Akzent5 4 6 3 4" xfId="50568" xr:uid="{00000000-0005-0000-0000-0000AD050000}"/>
    <cellStyle name="40 % - Akzent5 4 6 4" xfId="13498" xr:uid="{00000000-0005-0000-0000-0000AD050000}"/>
    <cellStyle name="40 % - Akzent5 4 6 4 2" xfId="26949" xr:uid="{00000000-0005-0000-0000-0000AD050000}"/>
    <cellStyle name="40 % - Akzent5 4 6 4 3" xfId="40433" xr:uid="{00000000-0005-0000-0000-0000AD050000}"/>
    <cellStyle name="40 % - Akzent5 4 6 4 4" xfId="53924" xr:uid="{00000000-0005-0000-0000-0000AD050000}"/>
    <cellStyle name="40 % - Akzent5 4 6 5" xfId="16880" xr:uid="{00000000-0005-0000-0000-0000AD050000}"/>
    <cellStyle name="40 % - Akzent5 4 6 6" xfId="30364" xr:uid="{00000000-0005-0000-0000-0000AD050000}"/>
    <cellStyle name="40 % - Akzent5 4 6 7" xfId="43855" xr:uid="{00000000-0005-0000-0000-0000AD050000}"/>
    <cellStyle name="40 % - Akzent5 4 7" xfId="4005" xr:uid="{00000000-0005-0000-0000-0000AE050000}"/>
    <cellStyle name="40 % - Akzent5 4 7 2" xfId="7362" xr:uid="{00000000-0005-0000-0000-0000AE050000}"/>
    <cellStyle name="40 % - Akzent5 4 7 2 2" xfId="20813" xr:uid="{00000000-0005-0000-0000-0000AE050000}"/>
    <cellStyle name="40 % - Akzent5 4 7 2 3" xfId="34297" xr:uid="{00000000-0005-0000-0000-0000AE050000}"/>
    <cellStyle name="40 % - Akzent5 4 7 2 4" xfId="47788" xr:uid="{00000000-0005-0000-0000-0000AE050000}"/>
    <cellStyle name="40 % - Akzent5 4 7 3" xfId="10718" xr:uid="{00000000-0005-0000-0000-0000AE050000}"/>
    <cellStyle name="40 % - Akzent5 4 7 3 2" xfId="24169" xr:uid="{00000000-0005-0000-0000-0000AE050000}"/>
    <cellStyle name="40 % - Akzent5 4 7 3 3" xfId="37653" xr:uid="{00000000-0005-0000-0000-0000AE050000}"/>
    <cellStyle name="40 % - Akzent5 4 7 3 4" xfId="51144" xr:uid="{00000000-0005-0000-0000-0000AE050000}"/>
    <cellStyle name="40 % - Akzent5 4 7 4" xfId="14074" xr:uid="{00000000-0005-0000-0000-0000AE050000}"/>
    <cellStyle name="40 % - Akzent5 4 7 4 2" xfId="27525" xr:uid="{00000000-0005-0000-0000-0000AE050000}"/>
    <cellStyle name="40 % - Akzent5 4 7 4 3" xfId="41009" xr:uid="{00000000-0005-0000-0000-0000AE050000}"/>
    <cellStyle name="40 % - Akzent5 4 7 4 4" xfId="54500" xr:uid="{00000000-0005-0000-0000-0000AE050000}"/>
    <cellStyle name="40 % - Akzent5 4 7 5" xfId="17456" xr:uid="{00000000-0005-0000-0000-0000AE050000}"/>
    <cellStyle name="40 % - Akzent5 4 7 6" xfId="30940" xr:uid="{00000000-0005-0000-0000-0000AE050000}"/>
    <cellStyle name="40 % - Akzent5 4 7 7" xfId="44431" xr:uid="{00000000-0005-0000-0000-0000AE050000}"/>
    <cellStyle name="40 % - Akzent5 4 8" xfId="4555" xr:uid="{00000000-0005-0000-0000-000097050000}"/>
    <cellStyle name="40 % - Akzent5 4 8 2" xfId="18006" xr:uid="{00000000-0005-0000-0000-000097050000}"/>
    <cellStyle name="40 % - Akzent5 4 8 3" xfId="31490" xr:uid="{00000000-0005-0000-0000-000097050000}"/>
    <cellStyle name="40 % - Akzent5 4 8 4" xfId="44981" xr:uid="{00000000-0005-0000-0000-000097050000}"/>
    <cellStyle name="40 % - Akzent5 4 9" xfId="7911" xr:uid="{00000000-0005-0000-0000-000097050000}"/>
    <cellStyle name="40 % - Akzent5 4 9 2" xfId="21362" xr:uid="{00000000-0005-0000-0000-000097050000}"/>
    <cellStyle name="40 % - Akzent5 4 9 3" xfId="34846" xr:uid="{00000000-0005-0000-0000-000097050000}"/>
    <cellStyle name="40 % - Akzent5 4 9 4" xfId="48337" xr:uid="{00000000-0005-0000-0000-000097050000}"/>
    <cellStyle name="40 % - Akzent5 5" xfId="1203" xr:uid="{00000000-0005-0000-0000-0000AF050000}"/>
    <cellStyle name="40 % - Akzent5 5 10" xfId="14666" xr:uid="{00000000-0005-0000-0000-0000AF050000}"/>
    <cellStyle name="40 % - Akzent5 5 11" xfId="28149" xr:uid="{00000000-0005-0000-0000-0000AF050000}"/>
    <cellStyle name="40 % - Akzent5 5 12" xfId="41640" xr:uid="{00000000-0005-0000-0000-0000AF050000}"/>
    <cellStyle name="40 % - Akzent5 5 2" xfId="1434" xr:uid="{00000000-0005-0000-0000-0000B0050000}"/>
    <cellStyle name="40 % - Akzent5 5 2 10" xfId="28399" xr:uid="{00000000-0005-0000-0000-0000B0050000}"/>
    <cellStyle name="40 % - Akzent5 5 2 11" xfId="41890" xr:uid="{00000000-0005-0000-0000-0000B0050000}"/>
    <cellStyle name="40 % - Akzent5 5 2 2" xfId="2008" xr:uid="{00000000-0005-0000-0000-0000B1050000}"/>
    <cellStyle name="40 % - Akzent5 5 2 2 2" xfId="3148" xr:uid="{00000000-0005-0000-0000-0000B2050000}"/>
    <cellStyle name="40 % - Akzent5 5 2 2 2 2" xfId="6509" xr:uid="{00000000-0005-0000-0000-0000B2050000}"/>
    <cellStyle name="40 % - Akzent5 5 2 2 2 2 2" xfId="19960" xr:uid="{00000000-0005-0000-0000-0000B2050000}"/>
    <cellStyle name="40 % - Akzent5 5 2 2 2 2 3" xfId="33444" xr:uid="{00000000-0005-0000-0000-0000B2050000}"/>
    <cellStyle name="40 % - Akzent5 5 2 2 2 2 4" xfId="46935" xr:uid="{00000000-0005-0000-0000-0000B2050000}"/>
    <cellStyle name="40 % - Akzent5 5 2 2 2 3" xfId="9865" xr:uid="{00000000-0005-0000-0000-0000B2050000}"/>
    <cellStyle name="40 % - Akzent5 5 2 2 2 3 2" xfId="23316" xr:uid="{00000000-0005-0000-0000-0000B2050000}"/>
    <cellStyle name="40 % - Akzent5 5 2 2 2 3 3" xfId="36800" xr:uid="{00000000-0005-0000-0000-0000B2050000}"/>
    <cellStyle name="40 % - Akzent5 5 2 2 2 3 4" xfId="50291" xr:uid="{00000000-0005-0000-0000-0000B2050000}"/>
    <cellStyle name="40 % - Akzent5 5 2 2 2 4" xfId="13221" xr:uid="{00000000-0005-0000-0000-0000B2050000}"/>
    <cellStyle name="40 % - Akzent5 5 2 2 2 4 2" xfId="26672" xr:uid="{00000000-0005-0000-0000-0000B2050000}"/>
    <cellStyle name="40 % - Akzent5 5 2 2 2 4 3" xfId="40156" xr:uid="{00000000-0005-0000-0000-0000B2050000}"/>
    <cellStyle name="40 % - Akzent5 5 2 2 2 4 4" xfId="53647" xr:uid="{00000000-0005-0000-0000-0000B2050000}"/>
    <cellStyle name="40 % - Akzent5 5 2 2 2 5" xfId="16603" xr:uid="{00000000-0005-0000-0000-0000B2050000}"/>
    <cellStyle name="40 % - Akzent5 5 2 2 2 6" xfId="30087" xr:uid="{00000000-0005-0000-0000-0000B2050000}"/>
    <cellStyle name="40 % - Akzent5 5 2 2 2 7" xfId="43578" xr:uid="{00000000-0005-0000-0000-0000B2050000}"/>
    <cellStyle name="40 % - Akzent5 5 2 2 3" xfId="5382" xr:uid="{00000000-0005-0000-0000-0000B1050000}"/>
    <cellStyle name="40 % - Akzent5 5 2 2 3 2" xfId="18833" xr:uid="{00000000-0005-0000-0000-0000B1050000}"/>
    <cellStyle name="40 % - Akzent5 5 2 2 3 3" xfId="32317" xr:uid="{00000000-0005-0000-0000-0000B1050000}"/>
    <cellStyle name="40 % - Akzent5 5 2 2 3 4" xfId="45808" xr:uid="{00000000-0005-0000-0000-0000B1050000}"/>
    <cellStyle name="40 % - Akzent5 5 2 2 4" xfId="8738" xr:uid="{00000000-0005-0000-0000-0000B1050000}"/>
    <cellStyle name="40 % - Akzent5 5 2 2 4 2" xfId="22189" xr:uid="{00000000-0005-0000-0000-0000B1050000}"/>
    <cellStyle name="40 % - Akzent5 5 2 2 4 3" xfId="35673" xr:uid="{00000000-0005-0000-0000-0000B1050000}"/>
    <cellStyle name="40 % - Akzent5 5 2 2 4 4" xfId="49164" xr:uid="{00000000-0005-0000-0000-0000B1050000}"/>
    <cellStyle name="40 % - Akzent5 5 2 2 5" xfId="12094" xr:uid="{00000000-0005-0000-0000-0000B1050000}"/>
    <cellStyle name="40 % - Akzent5 5 2 2 5 2" xfId="25545" xr:uid="{00000000-0005-0000-0000-0000B1050000}"/>
    <cellStyle name="40 % - Akzent5 5 2 2 5 3" xfId="39029" xr:uid="{00000000-0005-0000-0000-0000B1050000}"/>
    <cellStyle name="40 % - Akzent5 5 2 2 5 4" xfId="52520" xr:uid="{00000000-0005-0000-0000-0000B1050000}"/>
    <cellStyle name="40 % - Akzent5 5 2 2 6" xfId="15476" xr:uid="{00000000-0005-0000-0000-0000B1050000}"/>
    <cellStyle name="40 % - Akzent5 5 2 2 7" xfId="28960" xr:uid="{00000000-0005-0000-0000-0000B1050000}"/>
    <cellStyle name="40 % - Akzent5 5 2 2 8" xfId="42451" xr:uid="{00000000-0005-0000-0000-0000B1050000}"/>
    <cellStyle name="40 % - Akzent5 5 2 3" xfId="2588" xr:uid="{00000000-0005-0000-0000-0000B3050000}"/>
    <cellStyle name="40 % - Akzent5 5 2 3 2" xfId="5949" xr:uid="{00000000-0005-0000-0000-0000B3050000}"/>
    <cellStyle name="40 % - Akzent5 5 2 3 2 2" xfId="19400" xr:uid="{00000000-0005-0000-0000-0000B3050000}"/>
    <cellStyle name="40 % - Akzent5 5 2 3 2 3" xfId="32884" xr:uid="{00000000-0005-0000-0000-0000B3050000}"/>
    <cellStyle name="40 % - Akzent5 5 2 3 2 4" xfId="46375" xr:uid="{00000000-0005-0000-0000-0000B3050000}"/>
    <cellStyle name="40 % - Akzent5 5 2 3 3" xfId="9305" xr:uid="{00000000-0005-0000-0000-0000B3050000}"/>
    <cellStyle name="40 % - Akzent5 5 2 3 3 2" xfId="22756" xr:uid="{00000000-0005-0000-0000-0000B3050000}"/>
    <cellStyle name="40 % - Akzent5 5 2 3 3 3" xfId="36240" xr:uid="{00000000-0005-0000-0000-0000B3050000}"/>
    <cellStyle name="40 % - Akzent5 5 2 3 3 4" xfId="49731" xr:uid="{00000000-0005-0000-0000-0000B3050000}"/>
    <cellStyle name="40 % - Akzent5 5 2 3 4" xfId="12661" xr:uid="{00000000-0005-0000-0000-0000B3050000}"/>
    <cellStyle name="40 % - Akzent5 5 2 3 4 2" xfId="26112" xr:uid="{00000000-0005-0000-0000-0000B3050000}"/>
    <cellStyle name="40 % - Akzent5 5 2 3 4 3" xfId="39596" xr:uid="{00000000-0005-0000-0000-0000B3050000}"/>
    <cellStyle name="40 % - Akzent5 5 2 3 4 4" xfId="53087" xr:uid="{00000000-0005-0000-0000-0000B3050000}"/>
    <cellStyle name="40 % - Akzent5 5 2 3 5" xfId="16043" xr:uid="{00000000-0005-0000-0000-0000B3050000}"/>
    <cellStyle name="40 % - Akzent5 5 2 3 6" xfId="29527" xr:uid="{00000000-0005-0000-0000-0000B3050000}"/>
    <cellStyle name="40 % - Akzent5 5 2 3 7" xfId="43018" xr:uid="{00000000-0005-0000-0000-0000B3050000}"/>
    <cellStyle name="40 % - Akzent5 5 2 4" xfId="3693" xr:uid="{00000000-0005-0000-0000-0000B4050000}"/>
    <cellStyle name="40 % - Akzent5 5 2 4 2" xfId="7054" xr:uid="{00000000-0005-0000-0000-0000B4050000}"/>
    <cellStyle name="40 % - Akzent5 5 2 4 2 2" xfId="20505" xr:uid="{00000000-0005-0000-0000-0000B4050000}"/>
    <cellStyle name="40 % - Akzent5 5 2 4 2 3" xfId="33989" xr:uid="{00000000-0005-0000-0000-0000B4050000}"/>
    <cellStyle name="40 % - Akzent5 5 2 4 2 4" xfId="47480" xr:uid="{00000000-0005-0000-0000-0000B4050000}"/>
    <cellStyle name="40 % - Akzent5 5 2 4 3" xfId="10410" xr:uid="{00000000-0005-0000-0000-0000B4050000}"/>
    <cellStyle name="40 % - Akzent5 5 2 4 3 2" xfId="23861" xr:uid="{00000000-0005-0000-0000-0000B4050000}"/>
    <cellStyle name="40 % - Akzent5 5 2 4 3 3" xfId="37345" xr:uid="{00000000-0005-0000-0000-0000B4050000}"/>
    <cellStyle name="40 % - Akzent5 5 2 4 3 4" xfId="50836" xr:uid="{00000000-0005-0000-0000-0000B4050000}"/>
    <cellStyle name="40 % - Akzent5 5 2 4 4" xfId="13766" xr:uid="{00000000-0005-0000-0000-0000B4050000}"/>
    <cellStyle name="40 % - Akzent5 5 2 4 4 2" xfId="27217" xr:uid="{00000000-0005-0000-0000-0000B4050000}"/>
    <cellStyle name="40 % - Akzent5 5 2 4 4 3" xfId="40701" xr:uid="{00000000-0005-0000-0000-0000B4050000}"/>
    <cellStyle name="40 % - Akzent5 5 2 4 4 4" xfId="54192" xr:uid="{00000000-0005-0000-0000-0000B4050000}"/>
    <cellStyle name="40 % - Akzent5 5 2 4 5" xfId="17148" xr:uid="{00000000-0005-0000-0000-0000B4050000}"/>
    <cellStyle name="40 % - Akzent5 5 2 4 6" xfId="30632" xr:uid="{00000000-0005-0000-0000-0000B4050000}"/>
    <cellStyle name="40 % - Akzent5 5 2 4 7" xfId="44123" xr:uid="{00000000-0005-0000-0000-0000B4050000}"/>
    <cellStyle name="40 % - Akzent5 5 2 5" xfId="4273" xr:uid="{00000000-0005-0000-0000-0000B5050000}"/>
    <cellStyle name="40 % - Akzent5 5 2 5 2" xfId="7630" xr:uid="{00000000-0005-0000-0000-0000B5050000}"/>
    <cellStyle name="40 % - Akzent5 5 2 5 2 2" xfId="21081" xr:uid="{00000000-0005-0000-0000-0000B5050000}"/>
    <cellStyle name="40 % - Akzent5 5 2 5 2 3" xfId="34565" xr:uid="{00000000-0005-0000-0000-0000B5050000}"/>
    <cellStyle name="40 % - Akzent5 5 2 5 2 4" xfId="48056" xr:uid="{00000000-0005-0000-0000-0000B5050000}"/>
    <cellStyle name="40 % - Akzent5 5 2 5 3" xfId="10986" xr:uid="{00000000-0005-0000-0000-0000B5050000}"/>
    <cellStyle name="40 % - Akzent5 5 2 5 3 2" xfId="24437" xr:uid="{00000000-0005-0000-0000-0000B5050000}"/>
    <cellStyle name="40 % - Akzent5 5 2 5 3 3" xfId="37921" xr:uid="{00000000-0005-0000-0000-0000B5050000}"/>
    <cellStyle name="40 % - Akzent5 5 2 5 3 4" xfId="51412" xr:uid="{00000000-0005-0000-0000-0000B5050000}"/>
    <cellStyle name="40 % - Akzent5 5 2 5 4" xfId="14342" xr:uid="{00000000-0005-0000-0000-0000B5050000}"/>
    <cellStyle name="40 % - Akzent5 5 2 5 4 2" xfId="27793" xr:uid="{00000000-0005-0000-0000-0000B5050000}"/>
    <cellStyle name="40 % - Akzent5 5 2 5 4 3" xfId="41277" xr:uid="{00000000-0005-0000-0000-0000B5050000}"/>
    <cellStyle name="40 % - Akzent5 5 2 5 4 4" xfId="54768" xr:uid="{00000000-0005-0000-0000-0000B5050000}"/>
    <cellStyle name="40 % - Akzent5 5 2 5 5" xfId="17724" xr:uid="{00000000-0005-0000-0000-0000B5050000}"/>
    <cellStyle name="40 % - Akzent5 5 2 5 6" xfId="31208" xr:uid="{00000000-0005-0000-0000-0000B5050000}"/>
    <cellStyle name="40 % - Akzent5 5 2 5 7" xfId="44699" xr:uid="{00000000-0005-0000-0000-0000B5050000}"/>
    <cellStyle name="40 % - Akzent5 5 2 6" xfId="4823" xr:uid="{00000000-0005-0000-0000-0000B0050000}"/>
    <cellStyle name="40 % - Akzent5 5 2 6 2" xfId="18274" xr:uid="{00000000-0005-0000-0000-0000B0050000}"/>
    <cellStyle name="40 % - Akzent5 5 2 6 3" xfId="31758" xr:uid="{00000000-0005-0000-0000-0000B0050000}"/>
    <cellStyle name="40 % - Akzent5 5 2 6 4" xfId="45249" xr:uid="{00000000-0005-0000-0000-0000B0050000}"/>
    <cellStyle name="40 % - Akzent5 5 2 7" xfId="8179" xr:uid="{00000000-0005-0000-0000-0000B0050000}"/>
    <cellStyle name="40 % - Akzent5 5 2 7 2" xfId="21630" xr:uid="{00000000-0005-0000-0000-0000B0050000}"/>
    <cellStyle name="40 % - Akzent5 5 2 7 3" xfId="35114" xr:uid="{00000000-0005-0000-0000-0000B0050000}"/>
    <cellStyle name="40 % - Akzent5 5 2 7 4" xfId="48605" xr:uid="{00000000-0005-0000-0000-0000B0050000}"/>
    <cellStyle name="40 % - Akzent5 5 2 8" xfId="11535" xr:uid="{00000000-0005-0000-0000-0000B0050000}"/>
    <cellStyle name="40 % - Akzent5 5 2 8 2" xfId="24986" xr:uid="{00000000-0005-0000-0000-0000B0050000}"/>
    <cellStyle name="40 % - Akzent5 5 2 8 3" xfId="38470" xr:uid="{00000000-0005-0000-0000-0000B0050000}"/>
    <cellStyle name="40 % - Akzent5 5 2 8 4" xfId="51961" xr:uid="{00000000-0005-0000-0000-0000B0050000}"/>
    <cellStyle name="40 % - Akzent5 5 2 9" xfId="14916" xr:uid="{00000000-0005-0000-0000-0000B0050000}"/>
    <cellStyle name="40 % - Akzent5 5 3" xfId="1759" xr:uid="{00000000-0005-0000-0000-0000B6050000}"/>
    <cellStyle name="40 % - Akzent5 5 3 2" xfId="2898" xr:uid="{00000000-0005-0000-0000-0000B7050000}"/>
    <cellStyle name="40 % - Akzent5 5 3 2 2" xfId="6259" xr:uid="{00000000-0005-0000-0000-0000B7050000}"/>
    <cellStyle name="40 % - Akzent5 5 3 2 2 2" xfId="19710" xr:uid="{00000000-0005-0000-0000-0000B7050000}"/>
    <cellStyle name="40 % - Akzent5 5 3 2 2 3" xfId="33194" xr:uid="{00000000-0005-0000-0000-0000B7050000}"/>
    <cellStyle name="40 % - Akzent5 5 3 2 2 4" xfId="46685" xr:uid="{00000000-0005-0000-0000-0000B7050000}"/>
    <cellStyle name="40 % - Akzent5 5 3 2 3" xfId="9615" xr:uid="{00000000-0005-0000-0000-0000B7050000}"/>
    <cellStyle name="40 % - Akzent5 5 3 2 3 2" xfId="23066" xr:uid="{00000000-0005-0000-0000-0000B7050000}"/>
    <cellStyle name="40 % - Akzent5 5 3 2 3 3" xfId="36550" xr:uid="{00000000-0005-0000-0000-0000B7050000}"/>
    <cellStyle name="40 % - Akzent5 5 3 2 3 4" xfId="50041" xr:uid="{00000000-0005-0000-0000-0000B7050000}"/>
    <cellStyle name="40 % - Akzent5 5 3 2 4" xfId="12971" xr:uid="{00000000-0005-0000-0000-0000B7050000}"/>
    <cellStyle name="40 % - Akzent5 5 3 2 4 2" xfId="26422" xr:uid="{00000000-0005-0000-0000-0000B7050000}"/>
    <cellStyle name="40 % - Akzent5 5 3 2 4 3" xfId="39906" xr:uid="{00000000-0005-0000-0000-0000B7050000}"/>
    <cellStyle name="40 % - Akzent5 5 3 2 4 4" xfId="53397" xr:uid="{00000000-0005-0000-0000-0000B7050000}"/>
    <cellStyle name="40 % - Akzent5 5 3 2 5" xfId="16353" xr:uid="{00000000-0005-0000-0000-0000B7050000}"/>
    <cellStyle name="40 % - Akzent5 5 3 2 6" xfId="29837" xr:uid="{00000000-0005-0000-0000-0000B7050000}"/>
    <cellStyle name="40 % - Akzent5 5 3 2 7" xfId="43328" xr:uid="{00000000-0005-0000-0000-0000B7050000}"/>
    <cellStyle name="40 % - Akzent5 5 3 3" xfId="5132" xr:uid="{00000000-0005-0000-0000-0000B6050000}"/>
    <cellStyle name="40 % - Akzent5 5 3 3 2" xfId="18583" xr:uid="{00000000-0005-0000-0000-0000B6050000}"/>
    <cellStyle name="40 % - Akzent5 5 3 3 3" xfId="32067" xr:uid="{00000000-0005-0000-0000-0000B6050000}"/>
    <cellStyle name="40 % - Akzent5 5 3 3 4" xfId="45558" xr:uid="{00000000-0005-0000-0000-0000B6050000}"/>
    <cellStyle name="40 % - Akzent5 5 3 4" xfId="8488" xr:uid="{00000000-0005-0000-0000-0000B6050000}"/>
    <cellStyle name="40 % - Akzent5 5 3 4 2" xfId="21939" xr:uid="{00000000-0005-0000-0000-0000B6050000}"/>
    <cellStyle name="40 % - Akzent5 5 3 4 3" xfId="35423" xr:uid="{00000000-0005-0000-0000-0000B6050000}"/>
    <cellStyle name="40 % - Akzent5 5 3 4 4" xfId="48914" xr:uid="{00000000-0005-0000-0000-0000B6050000}"/>
    <cellStyle name="40 % - Akzent5 5 3 5" xfId="11844" xr:uid="{00000000-0005-0000-0000-0000B6050000}"/>
    <cellStyle name="40 % - Akzent5 5 3 5 2" xfId="25295" xr:uid="{00000000-0005-0000-0000-0000B6050000}"/>
    <cellStyle name="40 % - Akzent5 5 3 5 3" xfId="38779" xr:uid="{00000000-0005-0000-0000-0000B6050000}"/>
    <cellStyle name="40 % - Akzent5 5 3 5 4" xfId="52270" xr:uid="{00000000-0005-0000-0000-0000B6050000}"/>
    <cellStyle name="40 % - Akzent5 5 3 6" xfId="15226" xr:uid="{00000000-0005-0000-0000-0000B6050000}"/>
    <cellStyle name="40 % - Akzent5 5 3 7" xfId="28710" xr:uid="{00000000-0005-0000-0000-0000B6050000}"/>
    <cellStyle name="40 % - Akzent5 5 3 8" xfId="42201" xr:uid="{00000000-0005-0000-0000-0000B6050000}"/>
    <cellStyle name="40 % - Akzent5 5 4" xfId="2337" xr:uid="{00000000-0005-0000-0000-0000B8050000}"/>
    <cellStyle name="40 % - Akzent5 5 4 2" xfId="5699" xr:uid="{00000000-0005-0000-0000-0000B8050000}"/>
    <cellStyle name="40 % - Akzent5 5 4 2 2" xfId="19150" xr:uid="{00000000-0005-0000-0000-0000B8050000}"/>
    <cellStyle name="40 % - Akzent5 5 4 2 3" xfId="32634" xr:uid="{00000000-0005-0000-0000-0000B8050000}"/>
    <cellStyle name="40 % - Akzent5 5 4 2 4" xfId="46125" xr:uid="{00000000-0005-0000-0000-0000B8050000}"/>
    <cellStyle name="40 % - Akzent5 5 4 3" xfId="9055" xr:uid="{00000000-0005-0000-0000-0000B8050000}"/>
    <cellStyle name="40 % - Akzent5 5 4 3 2" xfId="22506" xr:uid="{00000000-0005-0000-0000-0000B8050000}"/>
    <cellStyle name="40 % - Akzent5 5 4 3 3" xfId="35990" xr:uid="{00000000-0005-0000-0000-0000B8050000}"/>
    <cellStyle name="40 % - Akzent5 5 4 3 4" xfId="49481" xr:uid="{00000000-0005-0000-0000-0000B8050000}"/>
    <cellStyle name="40 % - Akzent5 5 4 4" xfId="12411" xr:uid="{00000000-0005-0000-0000-0000B8050000}"/>
    <cellStyle name="40 % - Akzent5 5 4 4 2" xfId="25862" xr:uid="{00000000-0005-0000-0000-0000B8050000}"/>
    <cellStyle name="40 % - Akzent5 5 4 4 3" xfId="39346" xr:uid="{00000000-0005-0000-0000-0000B8050000}"/>
    <cellStyle name="40 % - Akzent5 5 4 4 4" xfId="52837" xr:uid="{00000000-0005-0000-0000-0000B8050000}"/>
    <cellStyle name="40 % - Akzent5 5 4 5" xfId="15793" xr:uid="{00000000-0005-0000-0000-0000B8050000}"/>
    <cellStyle name="40 % - Akzent5 5 4 6" xfId="29277" xr:uid="{00000000-0005-0000-0000-0000B8050000}"/>
    <cellStyle name="40 % - Akzent5 5 4 7" xfId="42768" xr:uid="{00000000-0005-0000-0000-0000B8050000}"/>
    <cellStyle name="40 % - Akzent5 5 5" xfId="3443" xr:uid="{00000000-0005-0000-0000-0000B9050000}"/>
    <cellStyle name="40 % - Akzent5 5 5 2" xfId="6804" xr:uid="{00000000-0005-0000-0000-0000B9050000}"/>
    <cellStyle name="40 % - Akzent5 5 5 2 2" xfId="20255" xr:uid="{00000000-0005-0000-0000-0000B9050000}"/>
    <cellStyle name="40 % - Akzent5 5 5 2 3" xfId="33739" xr:uid="{00000000-0005-0000-0000-0000B9050000}"/>
    <cellStyle name="40 % - Akzent5 5 5 2 4" xfId="47230" xr:uid="{00000000-0005-0000-0000-0000B9050000}"/>
    <cellStyle name="40 % - Akzent5 5 5 3" xfId="10160" xr:uid="{00000000-0005-0000-0000-0000B9050000}"/>
    <cellStyle name="40 % - Akzent5 5 5 3 2" xfId="23611" xr:uid="{00000000-0005-0000-0000-0000B9050000}"/>
    <cellStyle name="40 % - Akzent5 5 5 3 3" xfId="37095" xr:uid="{00000000-0005-0000-0000-0000B9050000}"/>
    <cellStyle name="40 % - Akzent5 5 5 3 4" xfId="50586" xr:uid="{00000000-0005-0000-0000-0000B9050000}"/>
    <cellStyle name="40 % - Akzent5 5 5 4" xfId="13516" xr:uid="{00000000-0005-0000-0000-0000B9050000}"/>
    <cellStyle name="40 % - Akzent5 5 5 4 2" xfId="26967" xr:uid="{00000000-0005-0000-0000-0000B9050000}"/>
    <cellStyle name="40 % - Akzent5 5 5 4 3" xfId="40451" xr:uid="{00000000-0005-0000-0000-0000B9050000}"/>
    <cellStyle name="40 % - Akzent5 5 5 4 4" xfId="53942" xr:uid="{00000000-0005-0000-0000-0000B9050000}"/>
    <cellStyle name="40 % - Akzent5 5 5 5" xfId="16898" xr:uid="{00000000-0005-0000-0000-0000B9050000}"/>
    <cellStyle name="40 % - Akzent5 5 5 6" xfId="30382" xr:uid="{00000000-0005-0000-0000-0000B9050000}"/>
    <cellStyle name="40 % - Akzent5 5 5 7" xfId="43873" xr:uid="{00000000-0005-0000-0000-0000B9050000}"/>
    <cellStyle name="40 % - Akzent5 5 6" xfId="4023" xr:uid="{00000000-0005-0000-0000-0000BA050000}"/>
    <cellStyle name="40 % - Akzent5 5 6 2" xfId="7380" xr:uid="{00000000-0005-0000-0000-0000BA050000}"/>
    <cellStyle name="40 % - Akzent5 5 6 2 2" xfId="20831" xr:uid="{00000000-0005-0000-0000-0000BA050000}"/>
    <cellStyle name="40 % - Akzent5 5 6 2 3" xfId="34315" xr:uid="{00000000-0005-0000-0000-0000BA050000}"/>
    <cellStyle name="40 % - Akzent5 5 6 2 4" xfId="47806" xr:uid="{00000000-0005-0000-0000-0000BA050000}"/>
    <cellStyle name="40 % - Akzent5 5 6 3" xfId="10736" xr:uid="{00000000-0005-0000-0000-0000BA050000}"/>
    <cellStyle name="40 % - Akzent5 5 6 3 2" xfId="24187" xr:uid="{00000000-0005-0000-0000-0000BA050000}"/>
    <cellStyle name="40 % - Akzent5 5 6 3 3" xfId="37671" xr:uid="{00000000-0005-0000-0000-0000BA050000}"/>
    <cellStyle name="40 % - Akzent5 5 6 3 4" xfId="51162" xr:uid="{00000000-0005-0000-0000-0000BA050000}"/>
    <cellStyle name="40 % - Akzent5 5 6 4" xfId="14092" xr:uid="{00000000-0005-0000-0000-0000BA050000}"/>
    <cellStyle name="40 % - Akzent5 5 6 4 2" xfId="27543" xr:uid="{00000000-0005-0000-0000-0000BA050000}"/>
    <cellStyle name="40 % - Akzent5 5 6 4 3" xfId="41027" xr:uid="{00000000-0005-0000-0000-0000BA050000}"/>
    <cellStyle name="40 % - Akzent5 5 6 4 4" xfId="54518" xr:uid="{00000000-0005-0000-0000-0000BA050000}"/>
    <cellStyle name="40 % - Akzent5 5 6 5" xfId="17474" xr:uid="{00000000-0005-0000-0000-0000BA050000}"/>
    <cellStyle name="40 % - Akzent5 5 6 6" xfId="30958" xr:uid="{00000000-0005-0000-0000-0000BA050000}"/>
    <cellStyle name="40 % - Akzent5 5 6 7" xfId="44449" xr:uid="{00000000-0005-0000-0000-0000BA050000}"/>
    <cellStyle name="40 % - Akzent5 5 7" xfId="4573" xr:uid="{00000000-0005-0000-0000-0000AF050000}"/>
    <cellStyle name="40 % - Akzent5 5 7 2" xfId="18024" xr:uid="{00000000-0005-0000-0000-0000AF050000}"/>
    <cellStyle name="40 % - Akzent5 5 7 3" xfId="31508" xr:uid="{00000000-0005-0000-0000-0000AF050000}"/>
    <cellStyle name="40 % - Akzent5 5 7 4" xfId="44999" xr:uid="{00000000-0005-0000-0000-0000AF050000}"/>
    <cellStyle name="40 % - Akzent5 5 8" xfId="7929" xr:uid="{00000000-0005-0000-0000-0000AF050000}"/>
    <cellStyle name="40 % - Akzent5 5 8 2" xfId="21380" xr:uid="{00000000-0005-0000-0000-0000AF050000}"/>
    <cellStyle name="40 % - Akzent5 5 8 3" xfId="34864" xr:uid="{00000000-0005-0000-0000-0000AF050000}"/>
    <cellStyle name="40 % - Akzent5 5 8 4" xfId="48355" xr:uid="{00000000-0005-0000-0000-0000AF050000}"/>
    <cellStyle name="40 % - Akzent5 5 9" xfId="11285" xr:uid="{00000000-0005-0000-0000-0000AF050000}"/>
    <cellStyle name="40 % - Akzent5 5 9 2" xfId="24736" xr:uid="{00000000-0005-0000-0000-0000AF050000}"/>
    <cellStyle name="40 % - Akzent5 5 9 3" xfId="38220" xr:uid="{00000000-0005-0000-0000-0000AF050000}"/>
    <cellStyle name="40 % - Akzent5 5 9 4" xfId="51711" xr:uid="{00000000-0005-0000-0000-0000AF050000}"/>
    <cellStyle name="40 % - Akzent5 6" xfId="1294" xr:uid="{00000000-0005-0000-0000-0000BB050000}"/>
    <cellStyle name="40 % - Akzent5 6 10" xfId="14767" xr:uid="{00000000-0005-0000-0000-0000BB050000}"/>
    <cellStyle name="40 % - Akzent5 6 11" xfId="28250" xr:uid="{00000000-0005-0000-0000-0000BB050000}"/>
    <cellStyle name="40 % - Akzent5 6 12" xfId="41741" xr:uid="{00000000-0005-0000-0000-0000BB050000}"/>
    <cellStyle name="40 % - Akzent5 6 2" xfId="1532" xr:uid="{00000000-0005-0000-0000-0000BC050000}"/>
    <cellStyle name="40 % - Akzent5 6 2 10" xfId="28500" xr:uid="{00000000-0005-0000-0000-0000BC050000}"/>
    <cellStyle name="40 % - Akzent5 6 2 11" xfId="41991" xr:uid="{00000000-0005-0000-0000-0000BC050000}"/>
    <cellStyle name="40 % - Akzent5 6 2 2" xfId="2108" xr:uid="{00000000-0005-0000-0000-0000BD050000}"/>
    <cellStyle name="40 % - Akzent5 6 2 2 2" xfId="3249" xr:uid="{00000000-0005-0000-0000-0000BE050000}"/>
    <cellStyle name="40 % - Akzent5 6 2 2 2 2" xfId="6610" xr:uid="{00000000-0005-0000-0000-0000BE050000}"/>
    <cellStyle name="40 % - Akzent5 6 2 2 2 2 2" xfId="20061" xr:uid="{00000000-0005-0000-0000-0000BE050000}"/>
    <cellStyle name="40 % - Akzent5 6 2 2 2 2 3" xfId="33545" xr:uid="{00000000-0005-0000-0000-0000BE050000}"/>
    <cellStyle name="40 % - Akzent5 6 2 2 2 2 4" xfId="47036" xr:uid="{00000000-0005-0000-0000-0000BE050000}"/>
    <cellStyle name="40 % - Akzent5 6 2 2 2 3" xfId="9966" xr:uid="{00000000-0005-0000-0000-0000BE050000}"/>
    <cellStyle name="40 % - Akzent5 6 2 2 2 3 2" xfId="23417" xr:uid="{00000000-0005-0000-0000-0000BE050000}"/>
    <cellStyle name="40 % - Akzent5 6 2 2 2 3 3" xfId="36901" xr:uid="{00000000-0005-0000-0000-0000BE050000}"/>
    <cellStyle name="40 % - Akzent5 6 2 2 2 3 4" xfId="50392" xr:uid="{00000000-0005-0000-0000-0000BE050000}"/>
    <cellStyle name="40 % - Akzent5 6 2 2 2 4" xfId="13322" xr:uid="{00000000-0005-0000-0000-0000BE050000}"/>
    <cellStyle name="40 % - Akzent5 6 2 2 2 4 2" xfId="26773" xr:uid="{00000000-0005-0000-0000-0000BE050000}"/>
    <cellStyle name="40 % - Akzent5 6 2 2 2 4 3" xfId="40257" xr:uid="{00000000-0005-0000-0000-0000BE050000}"/>
    <cellStyle name="40 % - Akzent5 6 2 2 2 4 4" xfId="53748" xr:uid="{00000000-0005-0000-0000-0000BE050000}"/>
    <cellStyle name="40 % - Akzent5 6 2 2 2 5" xfId="16704" xr:uid="{00000000-0005-0000-0000-0000BE050000}"/>
    <cellStyle name="40 % - Akzent5 6 2 2 2 6" xfId="30188" xr:uid="{00000000-0005-0000-0000-0000BE050000}"/>
    <cellStyle name="40 % - Akzent5 6 2 2 2 7" xfId="43679" xr:uid="{00000000-0005-0000-0000-0000BE050000}"/>
    <cellStyle name="40 % - Akzent5 6 2 2 3" xfId="5483" xr:uid="{00000000-0005-0000-0000-0000BD050000}"/>
    <cellStyle name="40 % - Akzent5 6 2 2 3 2" xfId="18934" xr:uid="{00000000-0005-0000-0000-0000BD050000}"/>
    <cellStyle name="40 % - Akzent5 6 2 2 3 3" xfId="32418" xr:uid="{00000000-0005-0000-0000-0000BD050000}"/>
    <cellStyle name="40 % - Akzent5 6 2 2 3 4" xfId="45909" xr:uid="{00000000-0005-0000-0000-0000BD050000}"/>
    <cellStyle name="40 % - Akzent5 6 2 2 4" xfId="8839" xr:uid="{00000000-0005-0000-0000-0000BD050000}"/>
    <cellStyle name="40 % - Akzent5 6 2 2 4 2" xfId="22290" xr:uid="{00000000-0005-0000-0000-0000BD050000}"/>
    <cellStyle name="40 % - Akzent5 6 2 2 4 3" xfId="35774" xr:uid="{00000000-0005-0000-0000-0000BD050000}"/>
    <cellStyle name="40 % - Akzent5 6 2 2 4 4" xfId="49265" xr:uid="{00000000-0005-0000-0000-0000BD050000}"/>
    <cellStyle name="40 % - Akzent5 6 2 2 5" xfId="12195" xr:uid="{00000000-0005-0000-0000-0000BD050000}"/>
    <cellStyle name="40 % - Akzent5 6 2 2 5 2" xfId="25646" xr:uid="{00000000-0005-0000-0000-0000BD050000}"/>
    <cellStyle name="40 % - Akzent5 6 2 2 5 3" xfId="39130" xr:uid="{00000000-0005-0000-0000-0000BD050000}"/>
    <cellStyle name="40 % - Akzent5 6 2 2 5 4" xfId="52621" xr:uid="{00000000-0005-0000-0000-0000BD050000}"/>
    <cellStyle name="40 % - Akzent5 6 2 2 6" xfId="15577" xr:uid="{00000000-0005-0000-0000-0000BD050000}"/>
    <cellStyle name="40 % - Akzent5 6 2 2 7" xfId="29061" xr:uid="{00000000-0005-0000-0000-0000BD050000}"/>
    <cellStyle name="40 % - Akzent5 6 2 2 8" xfId="42552" xr:uid="{00000000-0005-0000-0000-0000BD050000}"/>
    <cellStyle name="40 % - Akzent5 6 2 3" xfId="2689" xr:uid="{00000000-0005-0000-0000-0000BF050000}"/>
    <cellStyle name="40 % - Akzent5 6 2 3 2" xfId="6050" xr:uid="{00000000-0005-0000-0000-0000BF050000}"/>
    <cellStyle name="40 % - Akzent5 6 2 3 2 2" xfId="19501" xr:uid="{00000000-0005-0000-0000-0000BF050000}"/>
    <cellStyle name="40 % - Akzent5 6 2 3 2 3" xfId="32985" xr:uid="{00000000-0005-0000-0000-0000BF050000}"/>
    <cellStyle name="40 % - Akzent5 6 2 3 2 4" xfId="46476" xr:uid="{00000000-0005-0000-0000-0000BF050000}"/>
    <cellStyle name="40 % - Akzent5 6 2 3 3" xfId="9406" xr:uid="{00000000-0005-0000-0000-0000BF050000}"/>
    <cellStyle name="40 % - Akzent5 6 2 3 3 2" xfId="22857" xr:uid="{00000000-0005-0000-0000-0000BF050000}"/>
    <cellStyle name="40 % - Akzent5 6 2 3 3 3" xfId="36341" xr:uid="{00000000-0005-0000-0000-0000BF050000}"/>
    <cellStyle name="40 % - Akzent5 6 2 3 3 4" xfId="49832" xr:uid="{00000000-0005-0000-0000-0000BF050000}"/>
    <cellStyle name="40 % - Akzent5 6 2 3 4" xfId="12762" xr:uid="{00000000-0005-0000-0000-0000BF050000}"/>
    <cellStyle name="40 % - Akzent5 6 2 3 4 2" xfId="26213" xr:uid="{00000000-0005-0000-0000-0000BF050000}"/>
    <cellStyle name="40 % - Akzent5 6 2 3 4 3" xfId="39697" xr:uid="{00000000-0005-0000-0000-0000BF050000}"/>
    <cellStyle name="40 % - Akzent5 6 2 3 4 4" xfId="53188" xr:uid="{00000000-0005-0000-0000-0000BF050000}"/>
    <cellStyle name="40 % - Akzent5 6 2 3 5" xfId="16144" xr:uid="{00000000-0005-0000-0000-0000BF050000}"/>
    <cellStyle name="40 % - Akzent5 6 2 3 6" xfId="29628" xr:uid="{00000000-0005-0000-0000-0000BF050000}"/>
    <cellStyle name="40 % - Akzent5 6 2 3 7" xfId="43119" xr:uid="{00000000-0005-0000-0000-0000BF050000}"/>
    <cellStyle name="40 % - Akzent5 6 2 4" xfId="3794" xr:uid="{00000000-0005-0000-0000-0000C0050000}"/>
    <cellStyle name="40 % - Akzent5 6 2 4 2" xfId="7155" xr:uid="{00000000-0005-0000-0000-0000C0050000}"/>
    <cellStyle name="40 % - Akzent5 6 2 4 2 2" xfId="20606" xr:uid="{00000000-0005-0000-0000-0000C0050000}"/>
    <cellStyle name="40 % - Akzent5 6 2 4 2 3" xfId="34090" xr:uid="{00000000-0005-0000-0000-0000C0050000}"/>
    <cellStyle name="40 % - Akzent5 6 2 4 2 4" xfId="47581" xr:uid="{00000000-0005-0000-0000-0000C0050000}"/>
    <cellStyle name="40 % - Akzent5 6 2 4 3" xfId="10511" xr:uid="{00000000-0005-0000-0000-0000C0050000}"/>
    <cellStyle name="40 % - Akzent5 6 2 4 3 2" xfId="23962" xr:uid="{00000000-0005-0000-0000-0000C0050000}"/>
    <cellStyle name="40 % - Akzent5 6 2 4 3 3" xfId="37446" xr:uid="{00000000-0005-0000-0000-0000C0050000}"/>
    <cellStyle name="40 % - Akzent5 6 2 4 3 4" xfId="50937" xr:uid="{00000000-0005-0000-0000-0000C0050000}"/>
    <cellStyle name="40 % - Akzent5 6 2 4 4" xfId="13867" xr:uid="{00000000-0005-0000-0000-0000C0050000}"/>
    <cellStyle name="40 % - Akzent5 6 2 4 4 2" xfId="27318" xr:uid="{00000000-0005-0000-0000-0000C0050000}"/>
    <cellStyle name="40 % - Akzent5 6 2 4 4 3" xfId="40802" xr:uid="{00000000-0005-0000-0000-0000C0050000}"/>
    <cellStyle name="40 % - Akzent5 6 2 4 4 4" xfId="54293" xr:uid="{00000000-0005-0000-0000-0000C0050000}"/>
    <cellStyle name="40 % - Akzent5 6 2 4 5" xfId="17249" xr:uid="{00000000-0005-0000-0000-0000C0050000}"/>
    <cellStyle name="40 % - Akzent5 6 2 4 6" xfId="30733" xr:uid="{00000000-0005-0000-0000-0000C0050000}"/>
    <cellStyle name="40 % - Akzent5 6 2 4 7" xfId="44224" xr:uid="{00000000-0005-0000-0000-0000C0050000}"/>
    <cellStyle name="40 % - Akzent5 6 2 5" xfId="4374" xr:uid="{00000000-0005-0000-0000-0000C1050000}"/>
    <cellStyle name="40 % - Akzent5 6 2 5 2" xfId="7731" xr:uid="{00000000-0005-0000-0000-0000C1050000}"/>
    <cellStyle name="40 % - Akzent5 6 2 5 2 2" xfId="21182" xr:uid="{00000000-0005-0000-0000-0000C1050000}"/>
    <cellStyle name="40 % - Akzent5 6 2 5 2 3" xfId="34666" xr:uid="{00000000-0005-0000-0000-0000C1050000}"/>
    <cellStyle name="40 % - Akzent5 6 2 5 2 4" xfId="48157" xr:uid="{00000000-0005-0000-0000-0000C1050000}"/>
    <cellStyle name="40 % - Akzent5 6 2 5 3" xfId="11087" xr:uid="{00000000-0005-0000-0000-0000C1050000}"/>
    <cellStyle name="40 % - Akzent5 6 2 5 3 2" xfId="24538" xr:uid="{00000000-0005-0000-0000-0000C1050000}"/>
    <cellStyle name="40 % - Akzent5 6 2 5 3 3" xfId="38022" xr:uid="{00000000-0005-0000-0000-0000C1050000}"/>
    <cellStyle name="40 % - Akzent5 6 2 5 3 4" xfId="51513" xr:uid="{00000000-0005-0000-0000-0000C1050000}"/>
    <cellStyle name="40 % - Akzent5 6 2 5 4" xfId="14443" xr:uid="{00000000-0005-0000-0000-0000C1050000}"/>
    <cellStyle name="40 % - Akzent5 6 2 5 4 2" xfId="27894" xr:uid="{00000000-0005-0000-0000-0000C1050000}"/>
    <cellStyle name="40 % - Akzent5 6 2 5 4 3" xfId="41378" xr:uid="{00000000-0005-0000-0000-0000C1050000}"/>
    <cellStyle name="40 % - Akzent5 6 2 5 4 4" xfId="54869" xr:uid="{00000000-0005-0000-0000-0000C1050000}"/>
    <cellStyle name="40 % - Akzent5 6 2 5 5" xfId="17825" xr:uid="{00000000-0005-0000-0000-0000C1050000}"/>
    <cellStyle name="40 % - Akzent5 6 2 5 6" xfId="31309" xr:uid="{00000000-0005-0000-0000-0000C1050000}"/>
    <cellStyle name="40 % - Akzent5 6 2 5 7" xfId="44800" xr:uid="{00000000-0005-0000-0000-0000C1050000}"/>
    <cellStyle name="40 % - Akzent5 6 2 6" xfId="4924" xr:uid="{00000000-0005-0000-0000-0000BC050000}"/>
    <cellStyle name="40 % - Akzent5 6 2 6 2" xfId="18375" xr:uid="{00000000-0005-0000-0000-0000BC050000}"/>
    <cellStyle name="40 % - Akzent5 6 2 6 3" xfId="31859" xr:uid="{00000000-0005-0000-0000-0000BC050000}"/>
    <cellStyle name="40 % - Akzent5 6 2 6 4" xfId="45350" xr:uid="{00000000-0005-0000-0000-0000BC050000}"/>
    <cellStyle name="40 % - Akzent5 6 2 7" xfId="8280" xr:uid="{00000000-0005-0000-0000-0000BC050000}"/>
    <cellStyle name="40 % - Akzent5 6 2 7 2" xfId="21731" xr:uid="{00000000-0005-0000-0000-0000BC050000}"/>
    <cellStyle name="40 % - Akzent5 6 2 7 3" xfId="35215" xr:uid="{00000000-0005-0000-0000-0000BC050000}"/>
    <cellStyle name="40 % - Akzent5 6 2 7 4" xfId="48706" xr:uid="{00000000-0005-0000-0000-0000BC050000}"/>
    <cellStyle name="40 % - Akzent5 6 2 8" xfId="11636" xr:uid="{00000000-0005-0000-0000-0000BC050000}"/>
    <cellStyle name="40 % - Akzent5 6 2 8 2" xfId="25087" xr:uid="{00000000-0005-0000-0000-0000BC050000}"/>
    <cellStyle name="40 % - Akzent5 6 2 8 3" xfId="38571" xr:uid="{00000000-0005-0000-0000-0000BC050000}"/>
    <cellStyle name="40 % - Akzent5 6 2 8 4" xfId="52062" xr:uid="{00000000-0005-0000-0000-0000BC050000}"/>
    <cellStyle name="40 % - Akzent5 6 2 9" xfId="15017" xr:uid="{00000000-0005-0000-0000-0000BC050000}"/>
    <cellStyle name="40 % - Akzent5 6 3" xfId="1859" xr:uid="{00000000-0005-0000-0000-0000C2050000}"/>
    <cellStyle name="40 % - Akzent5 6 3 2" xfId="2999" xr:uid="{00000000-0005-0000-0000-0000C3050000}"/>
    <cellStyle name="40 % - Akzent5 6 3 2 2" xfId="6360" xr:uid="{00000000-0005-0000-0000-0000C3050000}"/>
    <cellStyle name="40 % - Akzent5 6 3 2 2 2" xfId="19811" xr:uid="{00000000-0005-0000-0000-0000C3050000}"/>
    <cellStyle name="40 % - Akzent5 6 3 2 2 3" xfId="33295" xr:uid="{00000000-0005-0000-0000-0000C3050000}"/>
    <cellStyle name="40 % - Akzent5 6 3 2 2 4" xfId="46786" xr:uid="{00000000-0005-0000-0000-0000C3050000}"/>
    <cellStyle name="40 % - Akzent5 6 3 2 3" xfId="9716" xr:uid="{00000000-0005-0000-0000-0000C3050000}"/>
    <cellStyle name="40 % - Akzent5 6 3 2 3 2" xfId="23167" xr:uid="{00000000-0005-0000-0000-0000C3050000}"/>
    <cellStyle name="40 % - Akzent5 6 3 2 3 3" xfId="36651" xr:uid="{00000000-0005-0000-0000-0000C3050000}"/>
    <cellStyle name="40 % - Akzent5 6 3 2 3 4" xfId="50142" xr:uid="{00000000-0005-0000-0000-0000C3050000}"/>
    <cellStyle name="40 % - Akzent5 6 3 2 4" xfId="13072" xr:uid="{00000000-0005-0000-0000-0000C3050000}"/>
    <cellStyle name="40 % - Akzent5 6 3 2 4 2" xfId="26523" xr:uid="{00000000-0005-0000-0000-0000C3050000}"/>
    <cellStyle name="40 % - Akzent5 6 3 2 4 3" xfId="40007" xr:uid="{00000000-0005-0000-0000-0000C3050000}"/>
    <cellStyle name="40 % - Akzent5 6 3 2 4 4" xfId="53498" xr:uid="{00000000-0005-0000-0000-0000C3050000}"/>
    <cellStyle name="40 % - Akzent5 6 3 2 5" xfId="16454" xr:uid="{00000000-0005-0000-0000-0000C3050000}"/>
    <cellStyle name="40 % - Akzent5 6 3 2 6" xfId="29938" xr:uid="{00000000-0005-0000-0000-0000C3050000}"/>
    <cellStyle name="40 % - Akzent5 6 3 2 7" xfId="43429" xr:uid="{00000000-0005-0000-0000-0000C3050000}"/>
    <cellStyle name="40 % - Akzent5 6 3 3" xfId="5233" xr:uid="{00000000-0005-0000-0000-0000C2050000}"/>
    <cellStyle name="40 % - Akzent5 6 3 3 2" xfId="18684" xr:uid="{00000000-0005-0000-0000-0000C2050000}"/>
    <cellStyle name="40 % - Akzent5 6 3 3 3" xfId="32168" xr:uid="{00000000-0005-0000-0000-0000C2050000}"/>
    <cellStyle name="40 % - Akzent5 6 3 3 4" xfId="45659" xr:uid="{00000000-0005-0000-0000-0000C2050000}"/>
    <cellStyle name="40 % - Akzent5 6 3 4" xfId="8589" xr:uid="{00000000-0005-0000-0000-0000C2050000}"/>
    <cellStyle name="40 % - Akzent5 6 3 4 2" xfId="22040" xr:uid="{00000000-0005-0000-0000-0000C2050000}"/>
    <cellStyle name="40 % - Akzent5 6 3 4 3" xfId="35524" xr:uid="{00000000-0005-0000-0000-0000C2050000}"/>
    <cellStyle name="40 % - Akzent5 6 3 4 4" xfId="49015" xr:uid="{00000000-0005-0000-0000-0000C2050000}"/>
    <cellStyle name="40 % - Akzent5 6 3 5" xfId="11945" xr:uid="{00000000-0005-0000-0000-0000C2050000}"/>
    <cellStyle name="40 % - Akzent5 6 3 5 2" xfId="25396" xr:uid="{00000000-0005-0000-0000-0000C2050000}"/>
    <cellStyle name="40 % - Akzent5 6 3 5 3" xfId="38880" xr:uid="{00000000-0005-0000-0000-0000C2050000}"/>
    <cellStyle name="40 % - Akzent5 6 3 5 4" xfId="52371" xr:uid="{00000000-0005-0000-0000-0000C2050000}"/>
    <cellStyle name="40 % - Akzent5 6 3 6" xfId="15327" xr:uid="{00000000-0005-0000-0000-0000C2050000}"/>
    <cellStyle name="40 % - Akzent5 6 3 7" xfId="28811" xr:uid="{00000000-0005-0000-0000-0000C2050000}"/>
    <cellStyle name="40 % - Akzent5 6 3 8" xfId="42302" xr:uid="{00000000-0005-0000-0000-0000C2050000}"/>
    <cellStyle name="40 % - Akzent5 6 4" xfId="2438" xr:uid="{00000000-0005-0000-0000-0000C4050000}"/>
    <cellStyle name="40 % - Akzent5 6 4 2" xfId="5800" xr:uid="{00000000-0005-0000-0000-0000C4050000}"/>
    <cellStyle name="40 % - Akzent5 6 4 2 2" xfId="19251" xr:uid="{00000000-0005-0000-0000-0000C4050000}"/>
    <cellStyle name="40 % - Akzent5 6 4 2 3" xfId="32735" xr:uid="{00000000-0005-0000-0000-0000C4050000}"/>
    <cellStyle name="40 % - Akzent5 6 4 2 4" xfId="46226" xr:uid="{00000000-0005-0000-0000-0000C4050000}"/>
    <cellStyle name="40 % - Akzent5 6 4 3" xfId="9156" xr:uid="{00000000-0005-0000-0000-0000C4050000}"/>
    <cellStyle name="40 % - Akzent5 6 4 3 2" xfId="22607" xr:uid="{00000000-0005-0000-0000-0000C4050000}"/>
    <cellStyle name="40 % - Akzent5 6 4 3 3" xfId="36091" xr:uid="{00000000-0005-0000-0000-0000C4050000}"/>
    <cellStyle name="40 % - Akzent5 6 4 3 4" xfId="49582" xr:uid="{00000000-0005-0000-0000-0000C4050000}"/>
    <cellStyle name="40 % - Akzent5 6 4 4" xfId="12512" xr:uid="{00000000-0005-0000-0000-0000C4050000}"/>
    <cellStyle name="40 % - Akzent5 6 4 4 2" xfId="25963" xr:uid="{00000000-0005-0000-0000-0000C4050000}"/>
    <cellStyle name="40 % - Akzent5 6 4 4 3" xfId="39447" xr:uid="{00000000-0005-0000-0000-0000C4050000}"/>
    <cellStyle name="40 % - Akzent5 6 4 4 4" xfId="52938" xr:uid="{00000000-0005-0000-0000-0000C4050000}"/>
    <cellStyle name="40 % - Akzent5 6 4 5" xfId="15894" xr:uid="{00000000-0005-0000-0000-0000C4050000}"/>
    <cellStyle name="40 % - Akzent5 6 4 6" xfId="29378" xr:uid="{00000000-0005-0000-0000-0000C4050000}"/>
    <cellStyle name="40 % - Akzent5 6 4 7" xfId="42869" xr:uid="{00000000-0005-0000-0000-0000C4050000}"/>
    <cellStyle name="40 % - Akzent5 6 5" xfId="3544" xr:uid="{00000000-0005-0000-0000-0000C5050000}"/>
    <cellStyle name="40 % - Akzent5 6 5 2" xfId="6905" xr:uid="{00000000-0005-0000-0000-0000C5050000}"/>
    <cellStyle name="40 % - Akzent5 6 5 2 2" xfId="20356" xr:uid="{00000000-0005-0000-0000-0000C5050000}"/>
    <cellStyle name="40 % - Akzent5 6 5 2 3" xfId="33840" xr:uid="{00000000-0005-0000-0000-0000C5050000}"/>
    <cellStyle name="40 % - Akzent5 6 5 2 4" xfId="47331" xr:uid="{00000000-0005-0000-0000-0000C5050000}"/>
    <cellStyle name="40 % - Akzent5 6 5 3" xfId="10261" xr:uid="{00000000-0005-0000-0000-0000C5050000}"/>
    <cellStyle name="40 % - Akzent5 6 5 3 2" xfId="23712" xr:uid="{00000000-0005-0000-0000-0000C5050000}"/>
    <cellStyle name="40 % - Akzent5 6 5 3 3" xfId="37196" xr:uid="{00000000-0005-0000-0000-0000C5050000}"/>
    <cellStyle name="40 % - Akzent5 6 5 3 4" xfId="50687" xr:uid="{00000000-0005-0000-0000-0000C5050000}"/>
    <cellStyle name="40 % - Akzent5 6 5 4" xfId="13617" xr:uid="{00000000-0005-0000-0000-0000C5050000}"/>
    <cellStyle name="40 % - Akzent5 6 5 4 2" xfId="27068" xr:uid="{00000000-0005-0000-0000-0000C5050000}"/>
    <cellStyle name="40 % - Akzent5 6 5 4 3" xfId="40552" xr:uid="{00000000-0005-0000-0000-0000C5050000}"/>
    <cellStyle name="40 % - Akzent5 6 5 4 4" xfId="54043" xr:uid="{00000000-0005-0000-0000-0000C5050000}"/>
    <cellStyle name="40 % - Akzent5 6 5 5" xfId="16999" xr:uid="{00000000-0005-0000-0000-0000C5050000}"/>
    <cellStyle name="40 % - Akzent5 6 5 6" xfId="30483" xr:uid="{00000000-0005-0000-0000-0000C5050000}"/>
    <cellStyle name="40 % - Akzent5 6 5 7" xfId="43974" xr:uid="{00000000-0005-0000-0000-0000C5050000}"/>
    <cellStyle name="40 % - Akzent5 6 6" xfId="4124" xr:uid="{00000000-0005-0000-0000-0000C6050000}"/>
    <cellStyle name="40 % - Akzent5 6 6 2" xfId="7481" xr:uid="{00000000-0005-0000-0000-0000C6050000}"/>
    <cellStyle name="40 % - Akzent5 6 6 2 2" xfId="20932" xr:uid="{00000000-0005-0000-0000-0000C6050000}"/>
    <cellStyle name="40 % - Akzent5 6 6 2 3" xfId="34416" xr:uid="{00000000-0005-0000-0000-0000C6050000}"/>
    <cellStyle name="40 % - Akzent5 6 6 2 4" xfId="47907" xr:uid="{00000000-0005-0000-0000-0000C6050000}"/>
    <cellStyle name="40 % - Akzent5 6 6 3" xfId="10837" xr:uid="{00000000-0005-0000-0000-0000C6050000}"/>
    <cellStyle name="40 % - Akzent5 6 6 3 2" xfId="24288" xr:uid="{00000000-0005-0000-0000-0000C6050000}"/>
    <cellStyle name="40 % - Akzent5 6 6 3 3" xfId="37772" xr:uid="{00000000-0005-0000-0000-0000C6050000}"/>
    <cellStyle name="40 % - Akzent5 6 6 3 4" xfId="51263" xr:uid="{00000000-0005-0000-0000-0000C6050000}"/>
    <cellStyle name="40 % - Akzent5 6 6 4" xfId="14193" xr:uid="{00000000-0005-0000-0000-0000C6050000}"/>
    <cellStyle name="40 % - Akzent5 6 6 4 2" xfId="27644" xr:uid="{00000000-0005-0000-0000-0000C6050000}"/>
    <cellStyle name="40 % - Akzent5 6 6 4 3" xfId="41128" xr:uid="{00000000-0005-0000-0000-0000C6050000}"/>
    <cellStyle name="40 % - Akzent5 6 6 4 4" xfId="54619" xr:uid="{00000000-0005-0000-0000-0000C6050000}"/>
    <cellStyle name="40 % - Akzent5 6 6 5" xfId="17575" xr:uid="{00000000-0005-0000-0000-0000C6050000}"/>
    <cellStyle name="40 % - Akzent5 6 6 6" xfId="31059" xr:uid="{00000000-0005-0000-0000-0000C6050000}"/>
    <cellStyle name="40 % - Akzent5 6 6 7" xfId="44550" xr:uid="{00000000-0005-0000-0000-0000C6050000}"/>
    <cellStyle name="40 % - Akzent5 6 7" xfId="4674" xr:uid="{00000000-0005-0000-0000-0000BB050000}"/>
    <cellStyle name="40 % - Akzent5 6 7 2" xfId="18125" xr:uid="{00000000-0005-0000-0000-0000BB050000}"/>
    <cellStyle name="40 % - Akzent5 6 7 3" xfId="31609" xr:uid="{00000000-0005-0000-0000-0000BB050000}"/>
    <cellStyle name="40 % - Akzent5 6 7 4" xfId="45100" xr:uid="{00000000-0005-0000-0000-0000BB050000}"/>
    <cellStyle name="40 % - Akzent5 6 8" xfId="8030" xr:uid="{00000000-0005-0000-0000-0000BB050000}"/>
    <cellStyle name="40 % - Akzent5 6 8 2" xfId="21481" xr:uid="{00000000-0005-0000-0000-0000BB050000}"/>
    <cellStyle name="40 % - Akzent5 6 8 3" xfId="34965" xr:uid="{00000000-0005-0000-0000-0000BB050000}"/>
    <cellStyle name="40 % - Akzent5 6 8 4" xfId="48456" xr:uid="{00000000-0005-0000-0000-0000BB050000}"/>
    <cellStyle name="40 % - Akzent5 6 9" xfId="11386" xr:uid="{00000000-0005-0000-0000-0000BB050000}"/>
    <cellStyle name="40 % - Akzent5 6 9 2" xfId="24837" xr:uid="{00000000-0005-0000-0000-0000BB050000}"/>
    <cellStyle name="40 % - Akzent5 6 9 3" xfId="38321" xr:uid="{00000000-0005-0000-0000-0000BB050000}"/>
    <cellStyle name="40 % - Akzent5 6 9 4" xfId="51812" xr:uid="{00000000-0005-0000-0000-0000BB050000}"/>
    <cellStyle name="40 % - Akzent5 7" xfId="1350" xr:uid="{00000000-0005-0000-0000-0000C7050000}"/>
    <cellStyle name="40 % - Akzent5 7 10" xfId="28312" xr:uid="{00000000-0005-0000-0000-0000C7050000}"/>
    <cellStyle name="40 % - Akzent5 7 11" xfId="41803" xr:uid="{00000000-0005-0000-0000-0000C7050000}"/>
    <cellStyle name="40 % - Akzent5 7 2" xfId="1921" xr:uid="{00000000-0005-0000-0000-0000C8050000}"/>
    <cellStyle name="40 % - Akzent5 7 2 2" xfId="3061" xr:uid="{00000000-0005-0000-0000-0000C9050000}"/>
    <cellStyle name="40 % - Akzent5 7 2 2 2" xfId="6422" xr:uid="{00000000-0005-0000-0000-0000C9050000}"/>
    <cellStyle name="40 % - Akzent5 7 2 2 2 2" xfId="19873" xr:uid="{00000000-0005-0000-0000-0000C9050000}"/>
    <cellStyle name="40 % - Akzent5 7 2 2 2 3" xfId="33357" xr:uid="{00000000-0005-0000-0000-0000C9050000}"/>
    <cellStyle name="40 % - Akzent5 7 2 2 2 4" xfId="46848" xr:uid="{00000000-0005-0000-0000-0000C9050000}"/>
    <cellStyle name="40 % - Akzent5 7 2 2 3" xfId="9778" xr:uid="{00000000-0005-0000-0000-0000C9050000}"/>
    <cellStyle name="40 % - Akzent5 7 2 2 3 2" xfId="23229" xr:uid="{00000000-0005-0000-0000-0000C9050000}"/>
    <cellStyle name="40 % - Akzent5 7 2 2 3 3" xfId="36713" xr:uid="{00000000-0005-0000-0000-0000C9050000}"/>
    <cellStyle name="40 % - Akzent5 7 2 2 3 4" xfId="50204" xr:uid="{00000000-0005-0000-0000-0000C9050000}"/>
    <cellStyle name="40 % - Akzent5 7 2 2 4" xfId="13134" xr:uid="{00000000-0005-0000-0000-0000C9050000}"/>
    <cellStyle name="40 % - Akzent5 7 2 2 4 2" xfId="26585" xr:uid="{00000000-0005-0000-0000-0000C9050000}"/>
    <cellStyle name="40 % - Akzent5 7 2 2 4 3" xfId="40069" xr:uid="{00000000-0005-0000-0000-0000C9050000}"/>
    <cellStyle name="40 % - Akzent5 7 2 2 4 4" xfId="53560" xr:uid="{00000000-0005-0000-0000-0000C9050000}"/>
    <cellStyle name="40 % - Akzent5 7 2 2 5" xfId="16516" xr:uid="{00000000-0005-0000-0000-0000C9050000}"/>
    <cellStyle name="40 % - Akzent5 7 2 2 6" xfId="30000" xr:uid="{00000000-0005-0000-0000-0000C9050000}"/>
    <cellStyle name="40 % - Akzent5 7 2 2 7" xfId="43491" xr:uid="{00000000-0005-0000-0000-0000C9050000}"/>
    <cellStyle name="40 % - Akzent5 7 2 3" xfId="5295" xr:uid="{00000000-0005-0000-0000-0000C8050000}"/>
    <cellStyle name="40 % - Akzent5 7 2 3 2" xfId="18746" xr:uid="{00000000-0005-0000-0000-0000C8050000}"/>
    <cellStyle name="40 % - Akzent5 7 2 3 3" xfId="32230" xr:uid="{00000000-0005-0000-0000-0000C8050000}"/>
    <cellStyle name="40 % - Akzent5 7 2 3 4" xfId="45721" xr:uid="{00000000-0005-0000-0000-0000C8050000}"/>
    <cellStyle name="40 % - Akzent5 7 2 4" xfId="8651" xr:uid="{00000000-0005-0000-0000-0000C8050000}"/>
    <cellStyle name="40 % - Akzent5 7 2 4 2" xfId="22102" xr:uid="{00000000-0005-0000-0000-0000C8050000}"/>
    <cellStyle name="40 % - Akzent5 7 2 4 3" xfId="35586" xr:uid="{00000000-0005-0000-0000-0000C8050000}"/>
    <cellStyle name="40 % - Akzent5 7 2 4 4" xfId="49077" xr:uid="{00000000-0005-0000-0000-0000C8050000}"/>
    <cellStyle name="40 % - Akzent5 7 2 5" xfId="12007" xr:uid="{00000000-0005-0000-0000-0000C8050000}"/>
    <cellStyle name="40 % - Akzent5 7 2 5 2" xfId="25458" xr:uid="{00000000-0005-0000-0000-0000C8050000}"/>
    <cellStyle name="40 % - Akzent5 7 2 5 3" xfId="38942" xr:uid="{00000000-0005-0000-0000-0000C8050000}"/>
    <cellStyle name="40 % - Akzent5 7 2 5 4" xfId="52433" xr:uid="{00000000-0005-0000-0000-0000C8050000}"/>
    <cellStyle name="40 % - Akzent5 7 2 6" xfId="15389" xr:uid="{00000000-0005-0000-0000-0000C8050000}"/>
    <cellStyle name="40 % - Akzent5 7 2 7" xfId="28873" xr:uid="{00000000-0005-0000-0000-0000C8050000}"/>
    <cellStyle name="40 % - Akzent5 7 2 8" xfId="42364" xr:uid="{00000000-0005-0000-0000-0000C8050000}"/>
    <cellStyle name="40 % - Akzent5 7 3" xfId="2501" xr:uid="{00000000-0005-0000-0000-0000CA050000}"/>
    <cellStyle name="40 % - Akzent5 7 3 2" xfId="5862" xr:uid="{00000000-0005-0000-0000-0000CA050000}"/>
    <cellStyle name="40 % - Akzent5 7 3 2 2" xfId="19313" xr:uid="{00000000-0005-0000-0000-0000CA050000}"/>
    <cellStyle name="40 % - Akzent5 7 3 2 3" xfId="32797" xr:uid="{00000000-0005-0000-0000-0000CA050000}"/>
    <cellStyle name="40 % - Akzent5 7 3 2 4" xfId="46288" xr:uid="{00000000-0005-0000-0000-0000CA050000}"/>
    <cellStyle name="40 % - Akzent5 7 3 3" xfId="9218" xr:uid="{00000000-0005-0000-0000-0000CA050000}"/>
    <cellStyle name="40 % - Akzent5 7 3 3 2" xfId="22669" xr:uid="{00000000-0005-0000-0000-0000CA050000}"/>
    <cellStyle name="40 % - Akzent5 7 3 3 3" xfId="36153" xr:uid="{00000000-0005-0000-0000-0000CA050000}"/>
    <cellStyle name="40 % - Akzent5 7 3 3 4" xfId="49644" xr:uid="{00000000-0005-0000-0000-0000CA050000}"/>
    <cellStyle name="40 % - Akzent5 7 3 4" xfId="12574" xr:uid="{00000000-0005-0000-0000-0000CA050000}"/>
    <cellStyle name="40 % - Akzent5 7 3 4 2" xfId="26025" xr:uid="{00000000-0005-0000-0000-0000CA050000}"/>
    <cellStyle name="40 % - Akzent5 7 3 4 3" xfId="39509" xr:uid="{00000000-0005-0000-0000-0000CA050000}"/>
    <cellStyle name="40 % - Akzent5 7 3 4 4" xfId="53000" xr:uid="{00000000-0005-0000-0000-0000CA050000}"/>
    <cellStyle name="40 % - Akzent5 7 3 5" xfId="15956" xr:uid="{00000000-0005-0000-0000-0000CA050000}"/>
    <cellStyle name="40 % - Akzent5 7 3 6" xfId="29440" xr:uid="{00000000-0005-0000-0000-0000CA050000}"/>
    <cellStyle name="40 % - Akzent5 7 3 7" xfId="42931" xr:uid="{00000000-0005-0000-0000-0000CA050000}"/>
    <cellStyle name="40 % - Akzent5 7 4" xfId="3606" xr:uid="{00000000-0005-0000-0000-0000CB050000}"/>
    <cellStyle name="40 % - Akzent5 7 4 2" xfId="6967" xr:uid="{00000000-0005-0000-0000-0000CB050000}"/>
    <cellStyle name="40 % - Akzent5 7 4 2 2" xfId="20418" xr:uid="{00000000-0005-0000-0000-0000CB050000}"/>
    <cellStyle name="40 % - Akzent5 7 4 2 3" xfId="33902" xr:uid="{00000000-0005-0000-0000-0000CB050000}"/>
    <cellStyle name="40 % - Akzent5 7 4 2 4" xfId="47393" xr:uid="{00000000-0005-0000-0000-0000CB050000}"/>
    <cellStyle name="40 % - Akzent5 7 4 3" xfId="10323" xr:uid="{00000000-0005-0000-0000-0000CB050000}"/>
    <cellStyle name="40 % - Akzent5 7 4 3 2" xfId="23774" xr:uid="{00000000-0005-0000-0000-0000CB050000}"/>
    <cellStyle name="40 % - Akzent5 7 4 3 3" xfId="37258" xr:uid="{00000000-0005-0000-0000-0000CB050000}"/>
    <cellStyle name="40 % - Akzent5 7 4 3 4" xfId="50749" xr:uid="{00000000-0005-0000-0000-0000CB050000}"/>
    <cellStyle name="40 % - Akzent5 7 4 4" xfId="13679" xr:uid="{00000000-0005-0000-0000-0000CB050000}"/>
    <cellStyle name="40 % - Akzent5 7 4 4 2" xfId="27130" xr:uid="{00000000-0005-0000-0000-0000CB050000}"/>
    <cellStyle name="40 % - Akzent5 7 4 4 3" xfId="40614" xr:uid="{00000000-0005-0000-0000-0000CB050000}"/>
    <cellStyle name="40 % - Akzent5 7 4 4 4" xfId="54105" xr:uid="{00000000-0005-0000-0000-0000CB050000}"/>
    <cellStyle name="40 % - Akzent5 7 4 5" xfId="17061" xr:uid="{00000000-0005-0000-0000-0000CB050000}"/>
    <cellStyle name="40 % - Akzent5 7 4 6" xfId="30545" xr:uid="{00000000-0005-0000-0000-0000CB050000}"/>
    <cellStyle name="40 % - Akzent5 7 4 7" xfId="44036" xr:uid="{00000000-0005-0000-0000-0000CB050000}"/>
    <cellStyle name="40 % - Akzent5 7 5" xfId="4186" xr:uid="{00000000-0005-0000-0000-0000CC050000}"/>
    <cellStyle name="40 % - Akzent5 7 5 2" xfId="7543" xr:uid="{00000000-0005-0000-0000-0000CC050000}"/>
    <cellStyle name="40 % - Akzent5 7 5 2 2" xfId="20994" xr:uid="{00000000-0005-0000-0000-0000CC050000}"/>
    <cellStyle name="40 % - Akzent5 7 5 2 3" xfId="34478" xr:uid="{00000000-0005-0000-0000-0000CC050000}"/>
    <cellStyle name="40 % - Akzent5 7 5 2 4" xfId="47969" xr:uid="{00000000-0005-0000-0000-0000CC050000}"/>
    <cellStyle name="40 % - Akzent5 7 5 3" xfId="10899" xr:uid="{00000000-0005-0000-0000-0000CC050000}"/>
    <cellStyle name="40 % - Akzent5 7 5 3 2" xfId="24350" xr:uid="{00000000-0005-0000-0000-0000CC050000}"/>
    <cellStyle name="40 % - Akzent5 7 5 3 3" xfId="37834" xr:uid="{00000000-0005-0000-0000-0000CC050000}"/>
    <cellStyle name="40 % - Akzent5 7 5 3 4" xfId="51325" xr:uid="{00000000-0005-0000-0000-0000CC050000}"/>
    <cellStyle name="40 % - Akzent5 7 5 4" xfId="14255" xr:uid="{00000000-0005-0000-0000-0000CC050000}"/>
    <cellStyle name="40 % - Akzent5 7 5 4 2" xfId="27706" xr:uid="{00000000-0005-0000-0000-0000CC050000}"/>
    <cellStyle name="40 % - Akzent5 7 5 4 3" xfId="41190" xr:uid="{00000000-0005-0000-0000-0000CC050000}"/>
    <cellStyle name="40 % - Akzent5 7 5 4 4" xfId="54681" xr:uid="{00000000-0005-0000-0000-0000CC050000}"/>
    <cellStyle name="40 % - Akzent5 7 5 5" xfId="17637" xr:uid="{00000000-0005-0000-0000-0000CC050000}"/>
    <cellStyle name="40 % - Akzent5 7 5 6" xfId="31121" xr:uid="{00000000-0005-0000-0000-0000CC050000}"/>
    <cellStyle name="40 % - Akzent5 7 5 7" xfId="44612" xr:uid="{00000000-0005-0000-0000-0000CC050000}"/>
    <cellStyle name="40 % - Akzent5 7 6" xfId="4736" xr:uid="{00000000-0005-0000-0000-0000C7050000}"/>
    <cellStyle name="40 % - Akzent5 7 6 2" xfId="18187" xr:uid="{00000000-0005-0000-0000-0000C7050000}"/>
    <cellStyle name="40 % - Akzent5 7 6 3" xfId="31671" xr:uid="{00000000-0005-0000-0000-0000C7050000}"/>
    <cellStyle name="40 % - Akzent5 7 6 4" xfId="45162" xr:uid="{00000000-0005-0000-0000-0000C7050000}"/>
    <cellStyle name="40 % - Akzent5 7 7" xfId="8092" xr:uid="{00000000-0005-0000-0000-0000C7050000}"/>
    <cellStyle name="40 % - Akzent5 7 7 2" xfId="21543" xr:uid="{00000000-0005-0000-0000-0000C7050000}"/>
    <cellStyle name="40 % - Akzent5 7 7 3" xfId="35027" xr:uid="{00000000-0005-0000-0000-0000C7050000}"/>
    <cellStyle name="40 % - Akzent5 7 7 4" xfId="48518" xr:uid="{00000000-0005-0000-0000-0000C7050000}"/>
    <cellStyle name="40 % - Akzent5 7 8" xfId="11448" xr:uid="{00000000-0005-0000-0000-0000C7050000}"/>
    <cellStyle name="40 % - Akzent5 7 8 2" xfId="24899" xr:uid="{00000000-0005-0000-0000-0000C7050000}"/>
    <cellStyle name="40 % - Akzent5 7 8 3" xfId="38383" xr:uid="{00000000-0005-0000-0000-0000C7050000}"/>
    <cellStyle name="40 % - Akzent5 7 8 4" xfId="51874" xr:uid="{00000000-0005-0000-0000-0000C7050000}"/>
    <cellStyle name="40 % - Akzent5 7 9" xfId="14829" xr:uid="{00000000-0005-0000-0000-0000C7050000}"/>
    <cellStyle name="40 % - Akzent5 8" xfId="1584" xr:uid="{00000000-0005-0000-0000-0000CD050000}"/>
    <cellStyle name="40 % - Akzent5 8 10" xfId="28553" xr:uid="{00000000-0005-0000-0000-0000CD050000}"/>
    <cellStyle name="40 % - Akzent5 8 11" xfId="42044" xr:uid="{00000000-0005-0000-0000-0000CD050000}"/>
    <cellStyle name="40 % - Akzent5 8 2" xfId="2161" xr:uid="{00000000-0005-0000-0000-0000CE050000}"/>
    <cellStyle name="40 % - Akzent5 8 2 2" xfId="3302" xr:uid="{00000000-0005-0000-0000-0000CF050000}"/>
    <cellStyle name="40 % - Akzent5 8 2 2 2" xfId="6663" xr:uid="{00000000-0005-0000-0000-0000CF050000}"/>
    <cellStyle name="40 % - Akzent5 8 2 2 2 2" xfId="20114" xr:uid="{00000000-0005-0000-0000-0000CF050000}"/>
    <cellStyle name="40 % - Akzent5 8 2 2 2 3" xfId="33598" xr:uid="{00000000-0005-0000-0000-0000CF050000}"/>
    <cellStyle name="40 % - Akzent5 8 2 2 2 4" xfId="47089" xr:uid="{00000000-0005-0000-0000-0000CF050000}"/>
    <cellStyle name="40 % - Akzent5 8 2 2 3" xfId="10019" xr:uid="{00000000-0005-0000-0000-0000CF050000}"/>
    <cellStyle name="40 % - Akzent5 8 2 2 3 2" xfId="23470" xr:uid="{00000000-0005-0000-0000-0000CF050000}"/>
    <cellStyle name="40 % - Akzent5 8 2 2 3 3" xfId="36954" xr:uid="{00000000-0005-0000-0000-0000CF050000}"/>
    <cellStyle name="40 % - Akzent5 8 2 2 3 4" xfId="50445" xr:uid="{00000000-0005-0000-0000-0000CF050000}"/>
    <cellStyle name="40 % - Akzent5 8 2 2 4" xfId="13375" xr:uid="{00000000-0005-0000-0000-0000CF050000}"/>
    <cellStyle name="40 % - Akzent5 8 2 2 4 2" xfId="26826" xr:uid="{00000000-0005-0000-0000-0000CF050000}"/>
    <cellStyle name="40 % - Akzent5 8 2 2 4 3" xfId="40310" xr:uid="{00000000-0005-0000-0000-0000CF050000}"/>
    <cellStyle name="40 % - Akzent5 8 2 2 4 4" xfId="53801" xr:uid="{00000000-0005-0000-0000-0000CF050000}"/>
    <cellStyle name="40 % - Akzent5 8 2 2 5" xfId="16757" xr:uid="{00000000-0005-0000-0000-0000CF050000}"/>
    <cellStyle name="40 % - Akzent5 8 2 2 6" xfId="30241" xr:uid="{00000000-0005-0000-0000-0000CF050000}"/>
    <cellStyle name="40 % - Akzent5 8 2 2 7" xfId="43732" xr:uid="{00000000-0005-0000-0000-0000CF050000}"/>
    <cellStyle name="40 % - Akzent5 8 2 3" xfId="5536" xr:uid="{00000000-0005-0000-0000-0000CE050000}"/>
    <cellStyle name="40 % - Akzent5 8 2 3 2" xfId="18987" xr:uid="{00000000-0005-0000-0000-0000CE050000}"/>
    <cellStyle name="40 % - Akzent5 8 2 3 3" xfId="32471" xr:uid="{00000000-0005-0000-0000-0000CE050000}"/>
    <cellStyle name="40 % - Akzent5 8 2 3 4" xfId="45962" xr:uid="{00000000-0005-0000-0000-0000CE050000}"/>
    <cellStyle name="40 % - Akzent5 8 2 4" xfId="8892" xr:uid="{00000000-0005-0000-0000-0000CE050000}"/>
    <cellStyle name="40 % - Akzent5 8 2 4 2" xfId="22343" xr:uid="{00000000-0005-0000-0000-0000CE050000}"/>
    <cellStyle name="40 % - Akzent5 8 2 4 3" xfId="35827" xr:uid="{00000000-0005-0000-0000-0000CE050000}"/>
    <cellStyle name="40 % - Akzent5 8 2 4 4" xfId="49318" xr:uid="{00000000-0005-0000-0000-0000CE050000}"/>
    <cellStyle name="40 % - Akzent5 8 2 5" xfId="12248" xr:uid="{00000000-0005-0000-0000-0000CE050000}"/>
    <cellStyle name="40 % - Akzent5 8 2 5 2" xfId="25699" xr:uid="{00000000-0005-0000-0000-0000CE050000}"/>
    <cellStyle name="40 % - Akzent5 8 2 5 3" xfId="39183" xr:uid="{00000000-0005-0000-0000-0000CE050000}"/>
    <cellStyle name="40 % - Akzent5 8 2 5 4" xfId="52674" xr:uid="{00000000-0005-0000-0000-0000CE050000}"/>
    <cellStyle name="40 % - Akzent5 8 2 6" xfId="15630" xr:uid="{00000000-0005-0000-0000-0000CE050000}"/>
    <cellStyle name="40 % - Akzent5 8 2 7" xfId="29114" xr:uid="{00000000-0005-0000-0000-0000CE050000}"/>
    <cellStyle name="40 % - Akzent5 8 2 8" xfId="42605" xr:uid="{00000000-0005-0000-0000-0000CE050000}"/>
    <cellStyle name="40 % - Akzent5 8 3" xfId="2742" xr:uid="{00000000-0005-0000-0000-0000D0050000}"/>
    <cellStyle name="40 % - Akzent5 8 3 2" xfId="6103" xr:uid="{00000000-0005-0000-0000-0000D0050000}"/>
    <cellStyle name="40 % - Akzent5 8 3 2 2" xfId="19554" xr:uid="{00000000-0005-0000-0000-0000D0050000}"/>
    <cellStyle name="40 % - Akzent5 8 3 2 3" xfId="33038" xr:uid="{00000000-0005-0000-0000-0000D0050000}"/>
    <cellStyle name="40 % - Akzent5 8 3 2 4" xfId="46529" xr:uid="{00000000-0005-0000-0000-0000D0050000}"/>
    <cellStyle name="40 % - Akzent5 8 3 3" xfId="9459" xr:uid="{00000000-0005-0000-0000-0000D0050000}"/>
    <cellStyle name="40 % - Akzent5 8 3 3 2" xfId="22910" xr:uid="{00000000-0005-0000-0000-0000D0050000}"/>
    <cellStyle name="40 % - Akzent5 8 3 3 3" xfId="36394" xr:uid="{00000000-0005-0000-0000-0000D0050000}"/>
    <cellStyle name="40 % - Akzent5 8 3 3 4" xfId="49885" xr:uid="{00000000-0005-0000-0000-0000D0050000}"/>
    <cellStyle name="40 % - Akzent5 8 3 4" xfId="12815" xr:uid="{00000000-0005-0000-0000-0000D0050000}"/>
    <cellStyle name="40 % - Akzent5 8 3 4 2" xfId="26266" xr:uid="{00000000-0005-0000-0000-0000D0050000}"/>
    <cellStyle name="40 % - Akzent5 8 3 4 3" xfId="39750" xr:uid="{00000000-0005-0000-0000-0000D0050000}"/>
    <cellStyle name="40 % - Akzent5 8 3 4 4" xfId="53241" xr:uid="{00000000-0005-0000-0000-0000D0050000}"/>
    <cellStyle name="40 % - Akzent5 8 3 5" xfId="16197" xr:uid="{00000000-0005-0000-0000-0000D0050000}"/>
    <cellStyle name="40 % - Akzent5 8 3 6" xfId="29681" xr:uid="{00000000-0005-0000-0000-0000D0050000}"/>
    <cellStyle name="40 % - Akzent5 8 3 7" xfId="43172" xr:uid="{00000000-0005-0000-0000-0000D0050000}"/>
    <cellStyle name="40 % - Akzent5 8 4" xfId="3847" xr:uid="{00000000-0005-0000-0000-0000D1050000}"/>
    <cellStyle name="40 % - Akzent5 8 4 2" xfId="7208" xr:uid="{00000000-0005-0000-0000-0000D1050000}"/>
    <cellStyle name="40 % - Akzent5 8 4 2 2" xfId="20659" xr:uid="{00000000-0005-0000-0000-0000D1050000}"/>
    <cellStyle name="40 % - Akzent5 8 4 2 3" xfId="34143" xr:uid="{00000000-0005-0000-0000-0000D1050000}"/>
    <cellStyle name="40 % - Akzent5 8 4 2 4" xfId="47634" xr:uid="{00000000-0005-0000-0000-0000D1050000}"/>
    <cellStyle name="40 % - Akzent5 8 4 3" xfId="10564" xr:uid="{00000000-0005-0000-0000-0000D1050000}"/>
    <cellStyle name="40 % - Akzent5 8 4 3 2" xfId="24015" xr:uid="{00000000-0005-0000-0000-0000D1050000}"/>
    <cellStyle name="40 % - Akzent5 8 4 3 3" xfId="37499" xr:uid="{00000000-0005-0000-0000-0000D1050000}"/>
    <cellStyle name="40 % - Akzent5 8 4 3 4" xfId="50990" xr:uid="{00000000-0005-0000-0000-0000D1050000}"/>
    <cellStyle name="40 % - Akzent5 8 4 4" xfId="13920" xr:uid="{00000000-0005-0000-0000-0000D1050000}"/>
    <cellStyle name="40 % - Akzent5 8 4 4 2" xfId="27371" xr:uid="{00000000-0005-0000-0000-0000D1050000}"/>
    <cellStyle name="40 % - Akzent5 8 4 4 3" xfId="40855" xr:uid="{00000000-0005-0000-0000-0000D1050000}"/>
    <cellStyle name="40 % - Akzent5 8 4 4 4" xfId="54346" xr:uid="{00000000-0005-0000-0000-0000D1050000}"/>
    <cellStyle name="40 % - Akzent5 8 4 5" xfId="17302" xr:uid="{00000000-0005-0000-0000-0000D1050000}"/>
    <cellStyle name="40 % - Akzent5 8 4 6" xfId="30786" xr:uid="{00000000-0005-0000-0000-0000D1050000}"/>
    <cellStyle name="40 % - Akzent5 8 4 7" xfId="44277" xr:uid="{00000000-0005-0000-0000-0000D1050000}"/>
    <cellStyle name="40 % - Akzent5 8 5" xfId="4427" xr:uid="{00000000-0005-0000-0000-0000D2050000}"/>
    <cellStyle name="40 % - Akzent5 8 5 2" xfId="7784" xr:uid="{00000000-0005-0000-0000-0000D2050000}"/>
    <cellStyle name="40 % - Akzent5 8 5 2 2" xfId="21235" xr:uid="{00000000-0005-0000-0000-0000D2050000}"/>
    <cellStyle name="40 % - Akzent5 8 5 2 3" xfId="34719" xr:uid="{00000000-0005-0000-0000-0000D2050000}"/>
    <cellStyle name="40 % - Akzent5 8 5 2 4" xfId="48210" xr:uid="{00000000-0005-0000-0000-0000D2050000}"/>
    <cellStyle name="40 % - Akzent5 8 5 3" xfId="11140" xr:uid="{00000000-0005-0000-0000-0000D2050000}"/>
    <cellStyle name="40 % - Akzent5 8 5 3 2" xfId="24591" xr:uid="{00000000-0005-0000-0000-0000D2050000}"/>
    <cellStyle name="40 % - Akzent5 8 5 3 3" xfId="38075" xr:uid="{00000000-0005-0000-0000-0000D2050000}"/>
    <cellStyle name="40 % - Akzent5 8 5 3 4" xfId="51566" xr:uid="{00000000-0005-0000-0000-0000D2050000}"/>
    <cellStyle name="40 % - Akzent5 8 5 4" xfId="14496" xr:uid="{00000000-0005-0000-0000-0000D2050000}"/>
    <cellStyle name="40 % - Akzent5 8 5 4 2" xfId="27947" xr:uid="{00000000-0005-0000-0000-0000D2050000}"/>
    <cellStyle name="40 % - Akzent5 8 5 4 3" xfId="41431" xr:uid="{00000000-0005-0000-0000-0000D2050000}"/>
    <cellStyle name="40 % - Akzent5 8 5 4 4" xfId="54922" xr:uid="{00000000-0005-0000-0000-0000D2050000}"/>
    <cellStyle name="40 % - Akzent5 8 5 5" xfId="17878" xr:uid="{00000000-0005-0000-0000-0000D2050000}"/>
    <cellStyle name="40 % - Akzent5 8 5 6" xfId="31362" xr:uid="{00000000-0005-0000-0000-0000D2050000}"/>
    <cellStyle name="40 % - Akzent5 8 5 7" xfId="44853" xr:uid="{00000000-0005-0000-0000-0000D2050000}"/>
    <cellStyle name="40 % - Akzent5 8 6" xfId="4977" xr:uid="{00000000-0005-0000-0000-0000CD050000}"/>
    <cellStyle name="40 % - Akzent5 8 6 2" xfId="18428" xr:uid="{00000000-0005-0000-0000-0000CD050000}"/>
    <cellStyle name="40 % - Akzent5 8 6 3" xfId="31912" xr:uid="{00000000-0005-0000-0000-0000CD050000}"/>
    <cellStyle name="40 % - Akzent5 8 6 4" xfId="45403" xr:uid="{00000000-0005-0000-0000-0000CD050000}"/>
    <cellStyle name="40 % - Akzent5 8 7" xfId="8333" xr:uid="{00000000-0005-0000-0000-0000CD050000}"/>
    <cellStyle name="40 % - Akzent5 8 7 2" xfId="21784" xr:uid="{00000000-0005-0000-0000-0000CD050000}"/>
    <cellStyle name="40 % - Akzent5 8 7 3" xfId="35268" xr:uid="{00000000-0005-0000-0000-0000CD050000}"/>
    <cellStyle name="40 % - Akzent5 8 7 4" xfId="48759" xr:uid="{00000000-0005-0000-0000-0000CD050000}"/>
    <cellStyle name="40 % - Akzent5 8 8" xfId="11689" xr:uid="{00000000-0005-0000-0000-0000CD050000}"/>
    <cellStyle name="40 % - Akzent5 8 8 2" xfId="25140" xr:uid="{00000000-0005-0000-0000-0000CD050000}"/>
    <cellStyle name="40 % - Akzent5 8 8 3" xfId="38624" xr:uid="{00000000-0005-0000-0000-0000CD050000}"/>
    <cellStyle name="40 % - Akzent5 8 8 4" xfId="52115" xr:uid="{00000000-0005-0000-0000-0000CD050000}"/>
    <cellStyle name="40 % - Akzent5 8 9" xfId="15070" xr:uid="{00000000-0005-0000-0000-0000CD050000}"/>
    <cellStyle name="40 % - Akzent5 9" xfId="1627" xr:uid="{00000000-0005-0000-0000-0000D3050000}"/>
    <cellStyle name="40 % - Akzent5 9 2" xfId="2181" xr:uid="{00000000-0005-0000-0000-0000D4050000}"/>
    <cellStyle name="40 % - Akzent5 9 2 2" xfId="3322" xr:uid="{00000000-0005-0000-0000-0000D5050000}"/>
    <cellStyle name="40 % - Akzent5 9 2 2 2" xfId="6683" xr:uid="{00000000-0005-0000-0000-0000D5050000}"/>
    <cellStyle name="40 % - Akzent5 9 2 2 2 2" xfId="20134" xr:uid="{00000000-0005-0000-0000-0000D5050000}"/>
    <cellStyle name="40 % - Akzent5 9 2 2 2 3" xfId="33618" xr:uid="{00000000-0005-0000-0000-0000D5050000}"/>
    <cellStyle name="40 % - Akzent5 9 2 2 2 4" xfId="47109" xr:uid="{00000000-0005-0000-0000-0000D5050000}"/>
    <cellStyle name="40 % - Akzent5 9 2 2 3" xfId="10039" xr:uid="{00000000-0005-0000-0000-0000D5050000}"/>
    <cellStyle name="40 % - Akzent5 9 2 2 3 2" xfId="23490" xr:uid="{00000000-0005-0000-0000-0000D5050000}"/>
    <cellStyle name="40 % - Akzent5 9 2 2 3 3" xfId="36974" xr:uid="{00000000-0005-0000-0000-0000D5050000}"/>
    <cellStyle name="40 % - Akzent5 9 2 2 3 4" xfId="50465" xr:uid="{00000000-0005-0000-0000-0000D5050000}"/>
    <cellStyle name="40 % - Akzent5 9 2 2 4" xfId="13395" xr:uid="{00000000-0005-0000-0000-0000D5050000}"/>
    <cellStyle name="40 % - Akzent5 9 2 2 4 2" xfId="26846" xr:uid="{00000000-0005-0000-0000-0000D5050000}"/>
    <cellStyle name="40 % - Akzent5 9 2 2 4 3" xfId="40330" xr:uid="{00000000-0005-0000-0000-0000D5050000}"/>
    <cellStyle name="40 % - Akzent5 9 2 2 4 4" xfId="53821" xr:uid="{00000000-0005-0000-0000-0000D5050000}"/>
    <cellStyle name="40 % - Akzent5 9 2 2 5" xfId="16777" xr:uid="{00000000-0005-0000-0000-0000D5050000}"/>
    <cellStyle name="40 % - Akzent5 9 2 2 6" xfId="30261" xr:uid="{00000000-0005-0000-0000-0000D5050000}"/>
    <cellStyle name="40 % - Akzent5 9 2 2 7" xfId="43752" xr:uid="{00000000-0005-0000-0000-0000D5050000}"/>
    <cellStyle name="40 % - Akzent5 9 2 3" xfId="5556" xr:uid="{00000000-0005-0000-0000-0000D4050000}"/>
    <cellStyle name="40 % - Akzent5 9 2 3 2" xfId="19007" xr:uid="{00000000-0005-0000-0000-0000D4050000}"/>
    <cellStyle name="40 % - Akzent5 9 2 3 3" xfId="32491" xr:uid="{00000000-0005-0000-0000-0000D4050000}"/>
    <cellStyle name="40 % - Akzent5 9 2 3 4" xfId="45982" xr:uid="{00000000-0005-0000-0000-0000D4050000}"/>
    <cellStyle name="40 % - Akzent5 9 2 4" xfId="8912" xr:uid="{00000000-0005-0000-0000-0000D4050000}"/>
    <cellStyle name="40 % - Akzent5 9 2 4 2" xfId="22363" xr:uid="{00000000-0005-0000-0000-0000D4050000}"/>
    <cellStyle name="40 % - Akzent5 9 2 4 3" xfId="35847" xr:uid="{00000000-0005-0000-0000-0000D4050000}"/>
    <cellStyle name="40 % - Akzent5 9 2 4 4" xfId="49338" xr:uid="{00000000-0005-0000-0000-0000D4050000}"/>
    <cellStyle name="40 % - Akzent5 9 2 5" xfId="12268" xr:uid="{00000000-0005-0000-0000-0000D4050000}"/>
    <cellStyle name="40 % - Akzent5 9 2 5 2" xfId="25719" xr:uid="{00000000-0005-0000-0000-0000D4050000}"/>
    <cellStyle name="40 % - Akzent5 9 2 5 3" xfId="39203" xr:uid="{00000000-0005-0000-0000-0000D4050000}"/>
    <cellStyle name="40 % - Akzent5 9 2 5 4" xfId="52694" xr:uid="{00000000-0005-0000-0000-0000D4050000}"/>
    <cellStyle name="40 % - Akzent5 9 2 6" xfId="15650" xr:uid="{00000000-0005-0000-0000-0000D4050000}"/>
    <cellStyle name="40 % - Akzent5 9 2 7" xfId="29134" xr:uid="{00000000-0005-0000-0000-0000D4050000}"/>
    <cellStyle name="40 % - Akzent5 9 2 8" xfId="42625" xr:uid="{00000000-0005-0000-0000-0000D4050000}"/>
    <cellStyle name="40 % - Akzent5 9 3" xfId="2763" xr:uid="{00000000-0005-0000-0000-0000D6050000}"/>
    <cellStyle name="40 % - Akzent5 9 3 2" xfId="6124" xr:uid="{00000000-0005-0000-0000-0000D6050000}"/>
    <cellStyle name="40 % - Akzent5 9 3 2 2" xfId="19575" xr:uid="{00000000-0005-0000-0000-0000D6050000}"/>
    <cellStyle name="40 % - Akzent5 9 3 2 3" xfId="33059" xr:uid="{00000000-0005-0000-0000-0000D6050000}"/>
    <cellStyle name="40 % - Akzent5 9 3 2 4" xfId="46550" xr:uid="{00000000-0005-0000-0000-0000D6050000}"/>
    <cellStyle name="40 % - Akzent5 9 3 3" xfId="9480" xr:uid="{00000000-0005-0000-0000-0000D6050000}"/>
    <cellStyle name="40 % - Akzent5 9 3 3 2" xfId="22931" xr:uid="{00000000-0005-0000-0000-0000D6050000}"/>
    <cellStyle name="40 % - Akzent5 9 3 3 3" xfId="36415" xr:uid="{00000000-0005-0000-0000-0000D6050000}"/>
    <cellStyle name="40 % - Akzent5 9 3 3 4" xfId="49906" xr:uid="{00000000-0005-0000-0000-0000D6050000}"/>
    <cellStyle name="40 % - Akzent5 9 3 4" xfId="12836" xr:uid="{00000000-0005-0000-0000-0000D6050000}"/>
    <cellStyle name="40 % - Akzent5 9 3 4 2" xfId="26287" xr:uid="{00000000-0005-0000-0000-0000D6050000}"/>
    <cellStyle name="40 % - Akzent5 9 3 4 3" xfId="39771" xr:uid="{00000000-0005-0000-0000-0000D6050000}"/>
    <cellStyle name="40 % - Akzent5 9 3 4 4" xfId="53262" xr:uid="{00000000-0005-0000-0000-0000D6050000}"/>
    <cellStyle name="40 % - Akzent5 9 3 5" xfId="16218" xr:uid="{00000000-0005-0000-0000-0000D6050000}"/>
    <cellStyle name="40 % - Akzent5 9 3 6" xfId="29702" xr:uid="{00000000-0005-0000-0000-0000D6050000}"/>
    <cellStyle name="40 % - Akzent5 9 3 7" xfId="43193" xr:uid="{00000000-0005-0000-0000-0000D6050000}"/>
    <cellStyle name="40 % - Akzent5 9 4" xfId="4997" xr:uid="{00000000-0005-0000-0000-0000D3050000}"/>
    <cellStyle name="40 % - Akzent5 9 4 2" xfId="18448" xr:uid="{00000000-0005-0000-0000-0000D3050000}"/>
    <cellStyle name="40 % - Akzent5 9 4 3" xfId="31932" xr:uid="{00000000-0005-0000-0000-0000D3050000}"/>
    <cellStyle name="40 % - Akzent5 9 4 4" xfId="45423" xr:uid="{00000000-0005-0000-0000-0000D3050000}"/>
    <cellStyle name="40 % - Akzent5 9 5" xfId="8353" xr:uid="{00000000-0005-0000-0000-0000D3050000}"/>
    <cellStyle name="40 % - Akzent5 9 5 2" xfId="21804" xr:uid="{00000000-0005-0000-0000-0000D3050000}"/>
    <cellStyle name="40 % - Akzent5 9 5 3" xfId="35288" xr:uid="{00000000-0005-0000-0000-0000D3050000}"/>
    <cellStyle name="40 % - Akzent5 9 5 4" xfId="48779" xr:uid="{00000000-0005-0000-0000-0000D3050000}"/>
    <cellStyle name="40 % - Akzent5 9 6" xfId="11709" xr:uid="{00000000-0005-0000-0000-0000D3050000}"/>
    <cellStyle name="40 % - Akzent5 9 6 2" xfId="25160" xr:uid="{00000000-0005-0000-0000-0000D3050000}"/>
    <cellStyle name="40 % - Akzent5 9 6 3" xfId="38644" xr:uid="{00000000-0005-0000-0000-0000D3050000}"/>
    <cellStyle name="40 % - Akzent5 9 6 4" xfId="52135" xr:uid="{00000000-0005-0000-0000-0000D3050000}"/>
    <cellStyle name="40 % - Akzent5 9 7" xfId="15091" xr:uid="{00000000-0005-0000-0000-0000D3050000}"/>
    <cellStyle name="40 % - Akzent5 9 8" xfId="28575" xr:uid="{00000000-0005-0000-0000-0000D3050000}"/>
    <cellStyle name="40 % - Akzent5 9 9" xfId="42066" xr:uid="{00000000-0005-0000-0000-0000D3050000}"/>
    <cellStyle name="40 % - Akzent6" xfId="276" builtinId="51" customBuiltin="1"/>
    <cellStyle name="40 % - Akzent6 10" xfId="1655" xr:uid="{00000000-0005-0000-0000-0000D8050000}"/>
    <cellStyle name="40 % - Akzent6 10 2" xfId="2791" xr:uid="{00000000-0005-0000-0000-0000D9050000}"/>
    <cellStyle name="40 % - Akzent6 10 2 2" xfId="6152" xr:uid="{00000000-0005-0000-0000-0000D9050000}"/>
    <cellStyle name="40 % - Akzent6 10 2 2 2" xfId="19603" xr:uid="{00000000-0005-0000-0000-0000D9050000}"/>
    <cellStyle name="40 % - Akzent6 10 2 2 3" xfId="33087" xr:uid="{00000000-0005-0000-0000-0000D9050000}"/>
    <cellStyle name="40 % - Akzent6 10 2 2 4" xfId="46578" xr:uid="{00000000-0005-0000-0000-0000D9050000}"/>
    <cellStyle name="40 % - Akzent6 10 2 3" xfId="9508" xr:uid="{00000000-0005-0000-0000-0000D9050000}"/>
    <cellStyle name="40 % - Akzent6 10 2 3 2" xfId="22959" xr:uid="{00000000-0005-0000-0000-0000D9050000}"/>
    <cellStyle name="40 % - Akzent6 10 2 3 3" xfId="36443" xr:uid="{00000000-0005-0000-0000-0000D9050000}"/>
    <cellStyle name="40 % - Akzent6 10 2 3 4" xfId="49934" xr:uid="{00000000-0005-0000-0000-0000D9050000}"/>
    <cellStyle name="40 % - Akzent6 10 2 4" xfId="12864" xr:uid="{00000000-0005-0000-0000-0000D9050000}"/>
    <cellStyle name="40 % - Akzent6 10 2 4 2" xfId="26315" xr:uid="{00000000-0005-0000-0000-0000D9050000}"/>
    <cellStyle name="40 % - Akzent6 10 2 4 3" xfId="39799" xr:uid="{00000000-0005-0000-0000-0000D9050000}"/>
    <cellStyle name="40 % - Akzent6 10 2 4 4" xfId="53290" xr:uid="{00000000-0005-0000-0000-0000D9050000}"/>
    <cellStyle name="40 % - Akzent6 10 2 5" xfId="16246" xr:uid="{00000000-0005-0000-0000-0000D9050000}"/>
    <cellStyle name="40 % - Akzent6 10 2 6" xfId="29730" xr:uid="{00000000-0005-0000-0000-0000D9050000}"/>
    <cellStyle name="40 % - Akzent6 10 2 7" xfId="43221" xr:uid="{00000000-0005-0000-0000-0000D9050000}"/>
    <cellStyle name="40 % - Akzent6 10 3" xfId="5025" xr:uid="{00000000-0005-0000-0000-0000D8050000}"/>
    <cellStyle name="40 % - Akzent6 10 3 2" xfId="18476" xr:uid="{00000000-0005-0000-0000-0000D8050000}"/>
    <cellStyle name="40 % - Akzent6 10 3 3" xfId="31960" xr:uid="{00000000-0005-0000-0000-0000D8050000}"/>
    <cellStyle name="40 % - Akzent6 10 3 4" xfId="45451" xr:uid="{00000000-0005-0000-0000-0000D8050000}"/>
    <cellStyle name="40 % - Akzent6 10 4" xfId="8381" xr:uid="{00000000-0005-0000-0000-0000D8050000}"/>
    <cellStyle name="40 % - Akzent6 10 4 2" xfId="21832" xr:uid="{00000000-0005-0000-0000-0000D8050000}"/>
    <cellStyle name="40 % - Akzent6 10 4 3" xfId="35316" xr:uid="{00000000-0005-0000-0000-0000D8050000}"/>
    <cellStyle name="40 % - Akzent6 10 4 4" xfId="48807" xr:uid="{00000000-0005-0000-0000-0000D8050000}"/>
    <cellStyle name="40 % - Akzent6 10 5" xfId="11737" xr:uid="{00000000-0005-0000-0000-0000D8050000}"/>
    <cellStyle name="40 % - Akzent6 10 5 2" xfId="25188" xr:uid="{00000000-0005-0000-0000-0000D8050000}"/>
    <cellStyle name="40 % - Akzent6 10 5 3" xfId="38672" xr:uid="{00000000-0005-0000-0000-0000D8050000}"/>
    <cellStyle name="40 % - Akzent6 10 5 4" xfId="52163" xr:uid="{00000000-0005-0000-0000-0000D8050000}"/>
    <cellStyle name="40 % - Akzent6 10 6" xfId="15119" xr:uid="{00000000-0005-0000-0000-0000D8050000}"/>
    <cellStyle name="40 % - Akzent6 10 7" xfId="28603" xr:uid="{00000000-0005-0000-0000-0000D8050000}"/>
    <cellStyle name="40 % - Akzent6 10 8" xfId="42094" xr:uid="{00000000-0005-0000-0000-0000D8050000}"/>
    <cellStyle name="40 % - Akzent6 11" xfId="2214" xr:uid="{00000000-0005-0000-0000-0000DA050000}"/>
    <cellStyle name="40 % - Akzent6 11 2" xfId="5589" xr:uid="{00000000-0005-0000-0000-0000DA050000}"/>
    <cellStyle name="40 % - Akzent6 11 2 2" xfId="19040" xr:uid="{00000000-0005-0000-0000-0000DA050000}"/>
    <cellStyle name="40 % - Akzent6 11 2 3" xfId="32524" xr:uid="{00000000-0005-0000-0000-0000DA050000}"/>
    <cellStyle name="40 % - Akzent6 11 2 4" xfId="46015" xr:uid="{00000000-0005-0000-0000-0000DA050000}"/>
    <cellStyle name="40 % - Akzent6 11 3" xfId="8945" xr:uid="{00000000-0005-0000-0000-0000DA050000}"/>
    <cellStyle name="40 % - Akzent6 11 3 2" xfId="22396" xr:uid="{00000000-0005-0000-0000-0000DA050000}"/>
    <cellStyle name="40 % - Akzent6 11 3 3" xfId="35880" xr:uid="{00000000-0005-0000-0000-0000DA050000}"/>
    <cellStyle name="40 % - Akzent6 11 3 4" xfId="49371" xr:uid="{00000000-0005-0000-0000-0000DA050000}"/>
    <cellStyle name="40 % - Akzent6 11 4" xfId="12301" xr:uid="{00000000-0005-0000-0000-0000DA050000}"/>
    <cellStyle name="40 % - Akzent6 11 4 2" xfId="25752" xr:uid="{00000000-0005-0000-0000-0000DA050000}"/>
    <cellStyle name="40 % - Akzent6 11 4 3" xfId="39236" xr:uid="{00000000-0005-0000-0000-0000DA050000}"/>
    <cellStyle name="40 % - Akzent6 11 4 4" xfId="52727" xr:uid="{00000000-0005-0000-0000-0000DA050000}"/>
    <cellStyle name="40 % - Akzent6 11 5" xfId="15683" xr:uid="{00000000-0005-0000-0000-0000DA050000}"/>
    <cellStyle name="40 % - Akzent6 11 6" xfId="29167" xr:uid="{00000000-0005-0000-0000-0000DA050000}"/>
    <cellStyle name="40 % - Akzent6 11 7" xfId="42658" xr:uid="{00000000-0005-0000-0000-0000DA050000}"/>
    <cellStyle name="40 % - Akzent6 12" xfId="3355" xr:uid="{00000000-0005-0000-0000-0000DB050000}"/>
    <cellStyle name="40 % - Akzent6 12 2" xfId="6716" xr:uid="{00000000-0005-0000-0000-0000DB050000}"/>
    <cellStyle name="40 % - Akzent6 12 2 2" xfId="20167" xr:uid="{00000000-0005-0000-0000-0000DB050000}"/>
    <cellStyle name="40 % - Akzent6 12 2 3" xfId="33651" xr:uid="{00000000-0005-0000-0000-0000DB050000}"/>
    <cellStyle name="40 % - Akzent6 12 2 4" xfId="47142" xr:uid="{00000000-0005-0000-0000-0000DB050000}"/>
    <cellStyle name="40 % - Akzent6 12 3" xfId="10072" xr:uid="{00000000-0005-0000-0000-0000DB050000}"/>
    <cellStyle name="40 % - Akzent6 12 3 2" xfId="23523" xr:uid="{00000000-0005-0000-0000-0000DB050000}"/>
    <cellStyle name="40 % - Akzent6 12 3 3" xfId="37007" xr:uid="{00000000-0005-0000-0000-0000DB050000}"/>
    <cellStyle name="40 % - Akzent6 12 3 4" xfId="50498" xr:uid="{00000000-0005-0000-0000-0000DB050000}"/>
    <cellStyle name="40 % - Akzent6 12 4" xfId="13428" xr:uid="{00000000-0005-0000-0000-0000DB050000}"/>
    <cellStyle name="40 % - Akzent6 12 4 2" xfId="26879" xr:uid="{00000000-0005-0000-0000-0000DB050000}"/>
    <cellStyle name="40 % - Akzent6 12 4 3" xfId="40363" xr:uid="{00000000-0005-0000-0000-0000DB050000}"/>
    <cellStyle name="40 % - Akzent6 12 4 4" xfId="53854" xr:uid="{00000000-0005-0000-0000-0000DB050000}"/>
    <cellStyle name="40 % - Akzent6 12 5" xfId="16810" xr:uid="{00000000-0005-0000-0000-0000DB050000}"/>
    <cellStyle name="40 % - Akzent6 12 6" xfId="30294" xr:uid="{00000000-0005-0000-0000-0000DB050000}"/>
    <cellStyle name="40 % - Akzent6 12 7" xfId="43785" xr:uid="{00000000-0005-0000-0000-0000DB050000}"/>
    <cellStyle name="40 % - Akzent6 13" xfId="3871" xr:uid="{00000000-0005-0000-0000-0000DC050000}"/>
    <cellStyle name="40 % - Akzent6 13 2" xfId="7232" xr:uid="{00000000-0005-0000-0000-0000DC050000}"/>
    <cellStyle name="40 % - Akzent6 13 2 2" xfId="20683" xr:uid="{00000000-0005-0000-0000-0000DC050000}"/>
    <cellStyle name="40 % - Akzent6 13 2 3" xfId="34167" xr:uid="{00000000-0005-0000-0000-0000DC050000}"/>
    <cellStyle name="40 % - Akzent6 13 2 4" xfId="47658" xr:uid="{00000000-0005-0000-0000-0000DC050000}"/>
    <cellStyle name="40 % - Akzent6 13 3" xfId="10588" xr:uid="{00000000-0005-0000-0000-0000DC050000}"/>
    <cellStyle name="40 % - Akzent6 13 3 2" xfId="24039" xr:uid="{00000000-0005-0000-0000-0000DC050000}"/>
    <cellStyle name="40 % - Akzent6 13 3 3" xfId="37523" xr:uid="{00000000-0005-0000-0000-0000DC050000}"/>
    <cellStyle name="40 % - Akzent6 13 3 4" xfId="51014" xr:uid="{00000000-0005-0000-0000-0000DC050000}"/>
    <cellStyle name="40 % - Akzent6 13 4" xfId="13944" xr:uid="{00000000-0005-0000-0000-0000DC050000}"/>
    <cellStyle name="40 % - Akzent6 13 4 2" xfId="27395" xr:uid="{00000000-0005-0000-0000-0000DC050000}"/>
    <cellStyle name="40 % - Akzent6 13 4 3" xfId="40879" xr:uid="{00000000-0005-0000-0000-0000DC050000}"/>
    <cellStyle name="40 % - Akzent6 13 4 4" xfId="54370" xr:uid="{00000000-0005-0000-0000-0000DC050000}"/>
    <cellStyle name="40 % - Akzent6 13 5" xfId="17326" xr:uid="{00000000-0005-0000-0000-0000DC050000}"/>
    <cellStyle name="40 % - Akzent6 13 6" xfId="30810" xr:uid="{00000000-0005-0000-0000-0000DC050000}"/>
    <cellStyle name="40 % - Akzent6 13 7" xfId="44301" xr:uid="{00000000-0005-0000-0000-0000DC050000}"/>
    <cellStyle name="40 % - Akzent6 14" xfId="3935" xr:uid="{00000000-0005-0000-0000-0000DD050000}"/>
    <cellStyle name="40 % - Akzent6 14 2" xfId="7292" xr:uid="{00000000-0005-0000-0000-0000DD050000}"/>
    <cellStyle name="40 % - Akzent6 14 2 2" xfId="20743" xr:uid="{00000000-0005-0000-0000-0000DD050000}"/>
    <cellStyle name="40 % - Akzent6 14 2 3" xfId="34227" xr:uid="{00000000-0005-0000-0000-0000DD050000}"/>
    <cellStyle name="40 % - Akzent6 14 2 4" xfId="47718" xr:uid="{00000000-0005-0000-0000-0000DD050000}"/>
    <cellStyle name="40 % - Akzent6 14 3" xfId="10648" xr:uid="{00000000-0005-0000-0000-0000DD050000}"/>
    <cellStyle name="40 % - Akzent6 14 3 2" xfId="24099" xr:uid="{00000000-0005-0000-0000-0000DD050000}"/>
    <cellStyle name="40 % - Akzent6 14 3 3" xfId="37583" xr:uid="{00000000-0005-0000-0000-0000DD050000}"/>
    <cellStyle name="40 % - Akzent6 14 3 4" xfId="51074" xr:uid="{00000000-0005-0000-0000-0000DD050000}"/>
    <cellStyle name="40 % - Akzent6 14 4" xfId="14004" xr:uid="{00000000-0005-0000-0000-0000DD050000}"/>
    <cellStyle name="40 % - Akzent6 14 4 2" xfId="27455" xr:uid="{00000000-0005-0000-0000-0000DD050000}"/>
    <cellStyle name="40 % - Akzent6 14 4 3" xfId="40939" xr:uid="{00000000-0005-0000-0000-0000DD050000}"/>
    <cellStyle name="40 % - Akzent6 14 4 4" xfId="54430" xr:uid="{00000000-0005-0000-0000-0000DD050000}"/>
    <cellStyle name="40 % - Akzent6 14 5" xfId="17386" xr:uid="{00000000-0005-0000-0000-0000DD050000}"/>
    <cellStyle name="40 % - Akzent6 14 6" xfId="30870" xr:uid="{00000000-0005-0000-0000-0000DD050000}"/>
    <cellStyle name="40 % - Akzent6 14 7" xfId="44361" xr:uid="{00000000-0005-0000-0000-0000DD050000}"/>
    <cellStyle name="40 % - Akzent6 15" xfId="4463" xr:uid="{00000000-0005-0000-0000-00002C150000}"/>
    <cellStyle name="40 % - Akzent6 15 2" xfId="17914" xr:uid="{00000000-0005-0000-0000-00002C150000}"/>
    <cellStyle name="40 % - Akzent6 15 3" xfId="31398" xr:uid="{00000000-0005-0000-0000-00002C150000}"/>
    <cellStyle name="40 % - Akzent6 15 4" xfId="44889" xr:uid="{00000000-0005-0000-0000-00002C150000}"/>
    <cellStyle name="40 % - Akzent6 16" xfId="7819" xr:uid="{00000000-0005-0000-0000-000048220000}"/>
    <cellStyle name="40 % - Akzent6 16 2" xfId="21270" xr:uid="{00000000-0005-0000-0000-000048220000}"/>
    <cellStyle name="40 % - Akzent6 16 3" xfId="34754" xr:uid="{00000000-0005-0000-0000-000048220000}"/>
    <cellStyle name="40 % - Akzent6 16 4" xfId="48245" xr:uid="{00000000-0005-0000-0000-000048220000}"/>
    <cellStyle name="40 % - Akzent6 17" xfId="11175" xr:uid="{00000000-0005-0000-0000-0000642F0000}"/>
    <cellStyle name="40 % - Akzent6 17 2" xfId="24626" xr:uid="{00000000-0005-0000-0000-0000642F0000}"/>
    <cellStyle name="40 % - Akzent6 17 3" xfId="38110" xr:uid="{00000000-0005-0000-0000-0000642F0000}"/>
    <cellStyle name="40 % - Akzent6 17 4" xfId="51601" xr:uid="{00000000-0005-0000-0000-0000642F0000}"/>
    <cellStyle name="40 % - Akzent6 18" xfId="14522" xr:uid="{00000000-0005-0000-0000-0000984D0000}"/>
    <cellStyle name="40 % - Akzent6 19" xfId="28006" xr:uid="{00000000-0005-0000-0000-000033820000}"/>
    <cellStyle name="40 % - Akzent6 2" xfId="570" xr:uid="{00000000-0005-0000-0000-00005A000000}"/>
    <cellStyle name="40 % - Akzent6 2 10" xfId="4507" xr:uid="{00000000-0005-0000-0000-0000DE050000}"/>
    <cellStyle name="40 % - Akzent6 2 10 2" xfId="17958" xr:uid="{00000000-0005-0000-0000-0000DE050000}"/>
    <cellStyle name="40 % - Akzent6 2 10 3" xfId="31442" xr:uid="{00000000-0005-0000-0000-0000DE050000}"/>
    <cellStyle name="40 % - Akzent6 2 10 4" xfId="44933" xr:uid="{00000000-0005-0000-0000-0000DE050000}"/>
    <cellStyle name="40 % - Akzent6 2 11" xfId="7863" xr:uid="{00000000-0005-0000-0000-0000DE050000}"/>
    <cellStyle name="40 % - Akzent6 2 11 2" xfId="21314" xr:uid="{00000000-0005-0000-0000-0000DE050000}"/>
    <cellStyle name="40 % - Akzent6 2 11 3" xfId="34798" xr:uid="{00000000-0005-0000-0000-0000DE050000}"/>
    <cellStyle name="40 % - Akzent6 2 11 4" xfId="48289" xr:uid="{00000000-0005-0000-0000-0000DE050000}"/>
    <cellStyle name="40 % - Akzent6 2 12" xfId="11219" xr:uid="{00000000-0005-0000-0000-0000DE050000}"/>
    <cellStyle name="40 % - Akzent6 2 12 2" xfId="24670" xr:uid="{00000000-0005-0000-0000-0000DE050000}"/>
    <cellStyle name="40 % - Akzent6 2 12 3" xfId="38154" xr:uid="{00000000-0005-0000-0000-0000DE050000}"/>
    <cellStyle name="40 % - Akzent6 2 12 4" xfId="51645" xr:uid="{00000000-0005-0000-0000-0000DE050000}"/>
    <cellStyle name="40 % - Akzent6 2 13" xfId="14600" xr:uid="{00000000-0005-0000-0000-0000DE050000}"/>
    <cellStyle name="40 % - Akzent6 2 14" xfId="28079" xr:uid="{00000000-0005-0000-0000-0000DE050000}"/>
    <cellStyle name="40 % - Akzent6 2 15" xfId="41557" xr:uid="{00000000-0005-0000-0000-0000DE050000}"/>
    <cellStyle name="40 % - Akzent6 2 2" xfId="712" xr:uid="{00000000-0005-0000-0000-00005B000000}"/>
    <cellStyle name="40 % - Akzent6 2 2 10" xfId="14702" xr:uid="{00000000-0005-0000-0000-0000DF050000}"/>
    <cellStyle name="40 % - Akzent6 2 2 11" xfId="28185" xr:uid="{00000000-0005-0000-0000-0000DF050000}"/>
    <cellStyle name="40 % - Akzent6 2 2 12" xfId="41676" xr:uid="{00000000-0005-0000-0000-0000DF050000}"/>
    <cellStyle name="40 % - Akzent6 2 2 13" xfId="1232" xr:uid="{00000000-0005-0000-0000-0000DF050000}"/>
    <cellStyle name="40 % - Akzent6 2 2 2" xfId="1468" xr:uid="{00000000-0005-0000-0000-0000E0050000}"/>
    <cellStyle name="40 % - Akzent6 2 2 2 10" xfId="28435" xr:uid="{00000000-0005-0000-0000-0000E0050000}"/>
    <cellStyle name="40 % - Akzent6 2 2 2 11" xfId="41926" xr:uid="{00000000-0005-0000-0000-0000E0050000}"/>
    <cellStyle name="40 % - Akzent6 2 2 2 2" xfId="2043" xr:uid="{00000000-0005-0000-0000-0000E1050000}"/>
    <cellStyle name="40 % - Akzent6 2 2 2 2 2" xfId="3184" xr:uid="{00000000-0005-0000-0000-0000E2050000}"/>
    <cellStyle name="40 % - Akzent6 2 2 2 2 2 2" xfId="6545" xr:uid="{00000000-0005-0000-0000-0000E2050000}"/>
    <cellStyle name="40 % - Akzent6 2 2 2 2 2 2 2" xfId="19996" xr:uid="{00000000-0005-0000-0000-0000E2050000}"/>
    <cellStyle name="40 % - Akzent6 2 2 2 2 2 2 3" xfId="33480" xr:uid="{00000000-0005-0000-0000-0000E2050000}"/>
    <cellStyle name="40 % - Akzent6 2 2 2 2 2 2 4" xfId="46971" xr:uid="{00000000-0005-0000-0000-0000E2050000}"/>
    <cellStyle name="40 % - Akzent6 2 2 2 2 2 3" xfId="9901" xr:uid="{00000000-0005-0000-0000-0000E2050000}"/>
    <cellStyle name="40 % - Akzent6 2 2 2 2 2 3 2" xfId="23352" xr:uid="{00000000-0005-0000-0000-0000E2050000}"/>
    <cellStyle name="40 % - Akzent6 2 2 2 2 2 3 3" xfId="36836" xr:uid="{00000000-0005-0000-0000-0000E2050000}"/>
    <cellStyle name="40 % - Akzent6 2 2 2 2 2 3 4" xfId="50327" xr:uid="{00000000-0005-0000-0000-0000E2050000}"/>
    <cellStyle name="40 % - Akzent6 2 2 2 2 2 4" xfId="13257" xr:uid="{00000000-0005-0000-0000-0000E2050000}"/>
    <cellStyle name="40 % - Akzent6 2 2 2 2 2 4 2" xfId="26708" xr:uid="{00000000-0005-0000-0000-0000E2050000}"/>
    <cellStyle name="40 % - Akzent6 2 2 2 2 2 4 3" xfId="40192" xr:uid="{00000000-0005-0000-0000-0000E2050000}"/>
    <cellStyle name="40 % - Akzent6 2 2 2 2 2 4 4" xfId="53683" xr:uid="{00000000-0005-0000-0000-0000E2050000}"/>
    <cellStyle name="40 % - Akzent6 2 2 2 2 2 5" xfId="16639" xr:uid="{00000000-0005-0000-0000-0000E2050000}"/>
    <cellStyle name="40 % - Akzent6 2 2 2 2 2 6" xfId="30123" xr:uid="{00000000-0005-0000-0000-0000E2050000}"/>
    <cellStyle name="40 % - Akzent6 2 2 2 2 2 7" xfId="43614" xr:uid="{00000000-0005-0000-0000-0000E2050000}"/>
    <cellStyle name="40 % - Akzent6 2 2 2 2 3" xfId="5418" xr:uid="{00000000-0005-0000-0000-0000E1050000}"/>
    <cellStyle name="40 % - Akzent6 2 2 2 2 3 2" xfId="18869" xr:uid="{00000000-0005-0000-0000-0000E1050000}"/>
    <cellStyle name="40 % - Akzent6 2 2 2 2 3 3" xfId="32353" xr:uid="{00000000-0005-0000-0000-0000E1050000}"/>
    <cellStyle name="40 % - Akzent6 2 2 2 2 3 4" xfId="45844" xr:uid="{00000000-0005-0000-0000-0000E1050000}"/>
    <cellStyle name="40 % - Akzent6 2 2 2 2 4" xfId="8774" xr:uid="{00000000-0005-0000-0000-0000E1050000}"/>
    <cellStyle name="40 % - Akzent6 2 2 2 2 4 2" xfId="22225" xr:uid="{00000000-0005-0000-0000-0000E1050000}"/>
    <cellStyle name="40 % - Akzent6 2 2 2 2 4 3" xfId="35709" xr:uid="{00000000-0005-0000-0000-0000E1050000}"/>
    <cellStyle name="40 % - Akzent6 2 2 2 2 4 4" xfId="49200" xr:uid="{00000000-0005-0000-0000-0000E1050000}"/>
    <cellStyle name="40 % - Akzent6 2 2 2 2 5" xfId="12130" xr:uid="{00000000-0005-0000-0000-0000E1050000}"/>
    <cellStyle name="40 % - Akzent6 2 2 2 2 5 2" xfId="25581" xr:uid="{00000000-0005-0000-0000-0000E1050000}"/>
    <cellStyle name="40 % - Akzent6 2 2 2 2 5 3" xfId="39065" xr:uid="{00000000-0005-0000-0000-0000E1050000}"/>
    <cellStyle name="40 % - Akzent6 2 2 2 2 5 4" xfId="52556" xr:uid="{00000000-0005-0000-0000-0000E1050000}"/>
    <cellStyle name="40 % - Akzent6 2 2 2 2 6" xfId="15512" xr:uid="{00000000-0005-0000-0000-0000E1050000}"/>
    <cellStyle name="40 % - Akzent6 2 2 2 2 7" xfId="28996" xr:uid="{00000000-0005-0000-0000-0000E1050000}"/>
    <cellStyle name="40 % - Akzent6 2 2 2 2 8" xfId="42487" xr:uid="{00000000-0005-0000-0000-0000E1050000}"/>
    <cellStyle name="40 % - Akzent6 2 2 2 3" xfId="2624" xr:uid="{00000000-0005-0000-0000-0000E3050000}"/>
    <cellStyle name="40 % - Akzent6 2 2 2 3 2" xfId="5985" xr:uid="{00000000-0005-0000-0000-0000E3050000}"/>
    <cellStyle name="40 % - Akzent6 2 2 2 3 2 2" xfId="19436" xr:uid="{00000000-0005-0000-0000-0000E3050000}"/>
    <cellStyle name="40 % - Akzent6 2 2 2 3 2 3" xfId="32920" xr:uid="{00000000-0005-0000-0000-0000E3050000}"/>
    <cellStyle name="40 % - Akzent6 2 2 2 3 2 4" xfId="46411" xr:uid="{00000000-0005-0000-0000-0000E3050000}"/>
    <cellStyle name="40 % - Akzent6 2 2 2 3 3" xfId="9341" xr:uid="{00000000-0005-0000-0000-0000E3050000}"/>
    <cellStyle name="40 % - Akzent6 2 2 2 3 3 2" xfId="22792" xr:uid="{00000000-0005-0000-0000-0000E3050000}"/>
    <cellStyle name="40 % - Akzent6 2 2 2 3 3 3" xfId="36276" xr:uid="{00000000-0005-0000-0000-0000E3050000}"/>
    <cellStyle name="40 % - Akzent6 2 2 2 3 3 4" xfId="49767" xr:uid="{00000000-0005-0000-0000-0000E3050000}"/>
    <cellStyle name="40 % - Akzent6 2 2 2 3 4" xfId="12697" xr:uid="{00000000-0005-0000-0000-0000E3050000}"/>
    <cellStyle name="40 % - Akzent6 2 2 2 3 4 2" xfId="26148" xr:uid="{00000000-0005-0000-0000-0000E3050000}"/>
    <cellStyle name="40 % - Akzent6 2 2 2 3 4 3" xfId="39632" xr:uid="{00000000-0005-0000-0000-0000E3050000}"/>
    <cellStyle name="40 % - Akzent6 2 2 2 3 4 4" xfId="53123" xr:uid="{00000000-0005-0000-0000-0000E3050000}"/>
    <cellStyle name="40 % - Akzent6 2 2 2 3 5" xfId="16079" xr:uid="{00000000-0005-0000-0000-0000E3050000}"/>
    <cellStyle name="40 % - Akzent6 2 2 2 3 6" xfId="29563" xr:uid="{00000000-0005-0000-0000-0000E3050000}"/>
    <cellStyle name="40 % - Akzent6 2 2 2 3 7" xfId="43054" xr:uid="{00000000-0005-0000-0000-0000E3050000}"/>
    <cellStyle name="40 % - Akzent6 2 2 2 4" xfId="3729" xr:uid="{00000000-0005-0000-0000-0000E4050000}"/>
    <cellStyle name="40 % - Akzent6 2 2 2 4 2" xfId="7090" xr:uid="{00000000-0005-0000-0000-0000E4050000}"/>
    <cellStyle name="40 % - Akzent6 2 2 2 4 2 2" xfId="20541" xr:uid="{00000000-0005-0000-0000-0000E4050000}"/>
    <cellStyle name="40 % - Akzent6 2 2 2 4 2 3" xfId="34025" xr:uid="{00000000-0005-0000-0000-0000E4050000}"/>
    <cellStyle name="40 % - Akzent6 2 2 2 4 2 4" xfId="47516" xr:uid="{00000000-0005-0000-0000-0000E4050000}"/>
    <cellStyle name="40 % - Akzent6 2 2 2 4 3" xfId="10446" xr:uid="{00000000-0005-0000-0000-0000E4050000}"/>
    <cellStyle name="40 % - Akzent6 2 2 2 4 3 2" xfId="23897" xr:uid="{00000000-0005-0000-0000-0000E4050000}"/>
    <cellStyle name="40 % - Akzent6 2 2 2 4 3 3" xfId="37381" xr:uid="{00000000-0005-0000-0000-0000E4050000}"/>
    <cellStyle name="40 % - Akzent6 2 2 2 4 3 4" xfId="50872" xr:uid="{00000000-0005-0000-0000-0000E4050000}"/>
    <cellStyle name="40 % - Akzent6 2 2 2 4 4" xfId="13802" xr:uid="{00000000-0005-0000-0000-0000E4050000}"/>
    <cellStyle name="40 % - Akzent6 2 2 2 4 4 2" xfId="27253" xr:uid="{00000000-0005-0000-0000-0000E4050000}"/>
    <cellStyle name="40 % - Akzent6 2 2 2 4 4 3" xfId="40737" xr:uid="{00000000-0005-0000-0000-0000E4050000}"/>
    <cellStyle name="40 % - Akzent6 2 2 2 4 4 4" xfId="54228" xr:uid="{00000000-0005-0000-0000-0000E4050000}"/>
    <cellStyle name="40 % - Akzent6 2 2 2 4 5" xfId="17184" xr:uid="{00000000-0005-0000-0000-0000E4050000}"/>
    <cellStyle name="40 % - Akzent6 2 2 2 4 6" xfId="30668" xr:uid="{00000000-0005-0000-0000-0000E4050000}"/>
    <cellStyle name="40 % - Akzent6 2 2 2 4 7" xfId="44159" xr:uid="{00000000-0005-0000-0000-0000E4050000}"/>
    <cellStyle name="40 % - Akzent6 2 2 2 5" xfId="4309" xr:uid="{00000000-0005-0000-0000-0000E5050000}"/>
    <cellStyle name="40 % - Akzent6 2 2 2 5 2" xfId="7666" xr:uid="{00000000-0005-0000-0000-0000E5050000}"/>
    <cellStyle name="40 % - Akzent6 2 2 2 5 2 2" xfId="21117" xr:uid="{00000000-0005-0000-0000-0000E5050000}"/>
    <cellStyle name="40 % - Akzent6 2 2 2 5 2 3" xfId="34601" xr:uid="{00000000-0005-0000-0000-0000E5050000}"/>
    <cellStyle name="40 % - Akzent6 2 2 2 5 2 4" xfId="48092" xr:uid="{00000000-0005-0000-0000-0000E5050000}"/>
    <cellStyle name="40 % - Akzent6 2 2 2 5 3" xfId="11022" xr:uid="{00000000-0005-0000-0000-0000E5050000}"/>
    <cellStyle name="40 % - Akzent6 2 2 2 5 3 2" xfId="24473" xr:uid="{00000000-0005-0000-0000-0000E5050000}"/>
    <cellStyle name="40 % - Akzent6 2 2 2 5 3 3" xfId="37957" xr:uid="{00000000-0005-0000-0000-0000E5050000}"/>
    <cellStyle name="40 % - Akzent6 2 2 2 5 3 4" xfId="51448" xr:uid="{00000000-0005-0000-0000-0000E5050000}"/>
    <cellStyle name="40 % - Akzent6 2 2 2 5 4" xfId="14378" xr:uid="{00000000-0005-0000-0000-0000E5050000}"/>
    <cellStyle name="40 % - Akzent6 2 2 2 5 4 2" xfId="27829" xr:uid="{00000000-0005-0000-0000-0000E5050000}"/>
    <cellStyle name="40 % - Akzent6 2 2 2 5 4 3" xfId="41313" xr:uid="{00000000-0005-0000-0000-0000E5050000}"/>
    <cellStyle name="40 % - Akzent6 2 2 2 5 4 4" xfId="54804" xr:uid="{00000000-0005-0000-0000-0000E5050000}"/>
    <cellStyle name="40 % - Akzent6 2 2 2 5 5" xfId="17760" xr:uid="{00000000-0005-0000-0000-0000E5050000}"/>
    <cellStyle name="40 % - Akzent6 2 2 2 5 6" xfId="31244" xr:uid="{00000000-0005-0000-0000-0000E5050000}"/>
    <cellStyle name="40 % - Akzent6 2 2 2 5 7" xfId="44735" xr:uid="{00000000-0005-0000-0000-0000E5050000}"/>
    <cellStyle name="40 % - Akzent6 2 2 2 6" xfId="4859" xr:uid="{00000000-0005-0000-0000-0000E0050000}"/>
    <cellStyle name="40 % - Akzent6 2 2 2 6 2" xfId="18310" xr:uid="{00000000-0005-0000-0000-0000E0050000}"/>
    <cellStyle name="40 % - Akzent6 2 2 2 6 3" xfId="31794" xr:uid="{00000000-0005-0000-0000-0000E0050000}"/>
    <cellStyle name="40 % - Akzent6 2 2 2 6 4" xfId="45285" xr:uid="{00000000-0005-0000-0000-0000E0050000}"/>
    <cellStyle name="40 % - Akzent6 2 2 2 7" xfId="8215" xr:uid="{00000000-0005-0000-0000-0000E0050000}"/>
    <cellStyle name="40 % - Akzent6 2 2 2 7 2" xfId="21666" xr:uid="{00000000-0005-0000-0000-0000E0050000}"/>
    <cellStyle name="40 % - Akzent6 2 2 2 7 3" xfId="35150" xr:uid="{00000000-0005-0000-0000-0000E0050000}"/>
    <cellStyle name="40 % - Akzent6 2 2 2 7 4" xfId="48641" xr:uid="{00000000-0005-0000-0000-0000E0050000}"/>
    <cellStyle name="40 % - Akzent6 2 2 2 8" xfId="11571" xr:uid="{00000000-0005-0000-0000-0000E0050000}"/>
    <cellStyle name="40 % - Akzent6 2 2 2 8 2" xfId="25022" xr:uid="{00000000-0005-0000-0000-0000E0050000}"/>
    <cellStyle name="40 % - Akzent6 2 2 2 8 3" xfId="38506" xr:uid="{00000000-0005-0000-0000-0000E0050000}"/>
    <cellStyle name="40 % - Akzent6 2 2 2 8 4" xfId="51997" xr:uid="{00000000-0005-0000-0000-0000E0050000}"/>
    <cellStyle name="40 % - Akzent6 2 2 2 9" xfId="14952" xr:uid="{00000000-0005-0000-0000-0000E0050000}"/>
    <cellStyle name="40 % - Akzent6 2 2 3" xfId="1794" xr:uid="{00000000-0005-0000-0000-0000E6050000}"/>
    <cellStyle name="40 % - Akzent6 2 2 3 2" xfId="2934" xr:uid="{00000000-0005-0000-0000-0000E7050000}"/>
    <cellStyle name="40 % - Akzent6 2 2 3 2 2" xfId="6295" xr:uid="{00000000-0005-0000-0000-0000E7050000}"/>
    <cellStyle name="40 % - Akzent6 2 2 3 2 2 2" xfId="19746" xr:uid="{00000000-0005-0000-0000-0000E7050000}"/>
    <cellStyle name="40 % - Akzent6 2 2 3 2 2 3" xfId="33230" xr:uid="{00000000-0005-0000-0000-0000E7050000}"/>
    <cellStyle name="40 % - Akzent6 2 2 3 2 2 4" xfId="46721" xr:uid="{00000000-0005-0000-0000-0000E7050000}"/>
    <cellStyle name="40 % - Akzent6 2 2 3 2 3" xfId="9651" xr:uid="{00000000-0005-0000-0000-0000E7050000}"/>
    <cellStyle name="40 % - Akzent6 2 2 3 2 3 2" xfId="23102" xr:uid="{00000000-0005-0000-0000-0000E7050000}"/>
    <cellStyle name="40 % - Akzent6 2 2 3 2 3 3" xfId="36586" xr:uid="{00000000-0005-0000-0000-0000E7050000}"/>
    <cellStyle name="40 % - Akzent6 2 2 3 2 3 4" xfId="50077" xr:uid="{00000000-0005-0000-0000-0000E7050000}"/>
    <cellStyle name="40 % - Akzent6 2 2 3 2 4" xfId="13007" xr:uid="{00000000-0005-0000-0000-0000E7050000}"/>
    <cellStyle name="40 % - Akzent6 2 2 3 2 4 2" xfId="26458" xr:uid="{00000000-0005-0000-0000-0000E7050000}"/>
    <cellStyle name="40 % - Akzent6 2 2 3 2 4 3" xfId="39942" xr:uid="{00000000-0005-0000-0000-0000E7050000}"/>
    <cellStyle name="40 % - Akzent6 2 2 3 2 4 4" xfId="53433" xr:uid="{00000000-0005-0000-0000-0000E7050000}"/>
    <cellStyle name="40 % - Akzent6 2 2 3 2 5" xfId="16389" xr:uid="{00000000-0005-0000-0000-0000E7050000}"/>
    <cellStyle name="40 % - Akzent6 2 2 3 2 6" xfId="29873" xr:uid="{00000000-0005-0000-0000-0000E7050000}"/>
    <cellStyle name="40 % - Akzent6 2 2 3 2 7" xfId="43364" xr:uid="{00000000-0005-0000-0000-0000E7050000}"/>
    <cellStyle name="40 % - Akzent6 2 2 3 3" xfId="5168" xr:uid="{00000000-0005-0000-0000-0000E6050000}"/>
    <cellStyle name="40 % - Akzent6 2 2 3 3 2" xfId="18619" xr:uid="{00000000-0005-0000-0000-0000E6050000}"/>
    <cellStyle name="40 % - Akzent6 2 2 3 3 3" xfId="32103" xr:uid="{00000000-0005-0000-0000-0000E6050000}"/>
    <cellStyle name="40 % - Akzent6 2 2 3 3 4" xfId="45594" xr:uid="{00000000-0005-0000-0000-0000E6050000}"/>
    <cellStyle name="40 % - Akzent6 2 2 3 4" xfId="8524" xr:uid="{00000000-0005-0000-0000-0000E6050000}"/>
    <cellStyle name="40 % - Akzent6 2 2 3 4 2" xfId="21975" xr:uid="{00000000-0005-0000-0000-0000E6050000}"/>
    <cellStyle name="40 % - Akzent6 2 2 3 4 3" xfId="35459" xr:uid="{00000000-0005-0000-0000-0000E6050000}"/>
    <cellStyle name="40 % - Akzent6 2 2 3 4 4" xfId="48950" xr:uid="{00000000-0005-0000-0000-0000E6050000}"/>
    <cellStyle name="40 % - Akzent6 2 2 3 5" xfId="11880" xr:uid="{00000000-0005-0000-0000-0000E6050000}"/>
    <cellStyle name="40 % - Akzent6 2 2 3 5 2" xfId="25331" xr:uid="{00000000-0005-0000-0000-0000E6050000}"/>
    <cellStyle name="40 % - Akzent6 2 2 3 5 3" xfId="38815" xr:uid="{00000000-0005-0000-0000-0000E6050000}"/>
    <cellStyle name="40 % - Akzent6 2 2 3 5 4" xfId="52306" xr:uid="{00000000-0005-0000-0000-0000E6050000}"/>
    <cellStyle name="40 % - Akzent6 2 2 3 6" xfId="15262" xr:uid="{00000000-0005-0000-0000-0000E6050000}"/>
    <cellStyle name="40 % - Akzent6 2 2 3 7" xfId="28746" xr:uid="{00000000-0005-0000-0000-0000E6050000}"/>
    <cellStyle name="40 % - Akzent6 2 2 3 8" xfId="42237" xr:uid="{00000000-0005-0000-0000-0000E6050000}"/>
    <cellStyle name="40 % - Akzent6 2 2 4" xfId="2373" xr:uid="{00000000-0005-0000-0000-0000E8050000}"/>
    <cellStyle name="40 % - Akzent6 2 2 4 2" xfId="5735" xr:uid="{00000000-0005-0000-0000-0000E8050000}"/>
    <cellStyle name="40 % - Akzent6 2 2 4 2 2" xfId="19186" xr:uid="{00000000-0005-0000-0000-0000E8050000}"/>
    <cellStyle name="40 % - Akzent6 2 2 4 2 3" xfId="32670" xr:uid="{00000000-0005-0000-0000-0000E8050000}"/>
    <cellStyle name="40 % - Akzent6 2 2 4 2 4" xfId="46161" xr:uid="{00000000-0005-0000-0000-0000E8050000}"/>
    <cellStyle name="40 % - Akzent6 2 2 4 3" xfId="9091" xr:uid="{00000000-0005-0000-0000-0000E8050000}"/>
    <cellStyle name="40 % - Akzent6 2 2 4 3 2" xfId="22542" xr:uid="{00000000-0005-0000-0000-0000E8050000}"/>
    <cellStyle name="40 % - Akzent6 2 2 4 3 3" xfId="36026" xr:uid="{00000000-0005-0000-0000-0000E8050000}"/>
    <cellStyle name="40 % - Akzent6 2 2 4 3 4" xfId="49517" xr:uid="{00000000-0005-0000-0000-0000E8050000}"/>
    <cellStyle name="40 % - Akzent6 2 2 4 4" xfId="12447" xr:uid="{00000000-0005-0000-0000-0000E8050000}"/>
    <cellStyle name="40 % - Akzent6 2 2 4 4 2" xfId="25898" xr:uid="{00000000-0005-0000-0000-0000E8050000}"/>
    <cellStyle name="40 % - Akzent6 2 2 4 4 3" xfId="39382" xr:uid="{00000000-0005-0000-0000-0000E8050000}"/>
    <cellStyle name="40 % - Akzent6 2 2 4 4 4" xfId="52873" xr:uid="{00000000-0005-0000-0000-0000E8050000}"/>
    <cellStyle name="40 % - Akzent6 2 2 4 5" xfId="15829" xr:uid="{00000000-0005-0000-0000-0000E8050000}"/>
    <cellStyle name="40 % - Akzent6 2 2 4 6" xfId="29313" xr:uid="{00000000-0005-0000-0000-0000E8050000}"/>
    <cellStyle name="40 % - Akzent6 2 2 4 7" xfId="42804" xr:uid="{00000000-0005-0000-0000-0000E8050000}"/>
    <cellStyle name="40 % - Akzent6 2 2 5" xfId="3479" xr:uid="{00000000-0005-0000-0000-0000E9050000}"/>
    <cellStyle name="40 % - Akzent6 2 2 5 2" xfId="6840" xr:uid="{00000000-0005-0000-0000-0000E9050000}"/>
    <cellStyle name="40 % - Akzent6 2 2 5 2 2" xfId="20291" xr:uid="{00000000-0005-0000-0000-0000E9050000}"/>
    <cellStyle name="40 % - Akzent6 2 2 5 2 3" xfId="33775" xr:uid="{00000000-0005-0000-0000-0000E9050000}"/>
    <cellStyle name="40 % - Akzent6 2 2 5 2 4" xfId="47266" xr:uid="{00000000-0005-0000-0000-0000E9050000}"/>
    <cellStyle name="40 % - Akzent6 2 2 5 3" xfId="10196" xr:uid="{00000000-0005-0000-0000-0000E9050000}"/>
    <cellStyle name="40 % - Akzent6 2 2 5 3 2" xfId="23647" xr:uid="{00000000-0005-0000-0000-0000E9050000}"/>
    <cellStyle name="40 % - Akzent6 2 2 5 3 3" xfId="37131" xr:uid="{00000000-0005-0000-0000-0000E9050000}"/>
    <cellStyle name="40 % - Akzent6 2 2 5 3 4" xfId="50622" xr:uid="{00000000-0005-0000-0000-0000E9050000}"/>
    <cellStyle name="40 % - Akzent6 2 2 5 4" xfId="13552" xr:uid="{00000000-0005-0000-0000-0000E9050000}"/>
    <cellStyle name="40 % - Akzent6 2 2 5 4 2" xfId="27003" xr:uid="{00000000-0005-0000-0000-0000E9050000}"/>
    <cellStyle name="40 % - Akzent6 2 2 5 4 3" xfId="40487" xr:uid="{00000000-0005-0000-0000-0000E9050000}"/>
    <cellStyle name="40 % - Akzent6 2 2 5 4 4" xfId="53978" xr:uid="{00000000-0005-0000-0000-0000E9050000}"/>
    <cellStyle name="40 % - Akzent6 2 2 5 5" xfId="16934" xr:uid="{00000000-0005-0000-0000-0000E9050000}"/>
    <cellStyle name="40 % - Akzent6 2 2 5 6" xfId="30418" xr:uid="{00000000-0005-0000-0000-0000E9050000}"/>
    <cellStyle name="40 % - Akzent6 2 2 5 7" xfId="43909" xr:uid="{00000000-0005-0000-0000-0000E9050000}"/>
    <cellStyle name="40 % - Akzent6 2 2 6" xfId="4059" xr:uid="{00000000-0005-0000-0000-0000EA050000}"/>
    <cellStyle name="40 % - Akzent6 2 2 6 2" xfId="7416" xr:uid="{00000000-0005-0000-0000-0000EA050000}"/>
    <cellStyle name="40 % - Akzent6 2 2 6 2 2" xfId="20867" xr:uid="{00000000-0005-0000-0000-0000EA050000}"/>
    <cellStyle name="40 % - Akzent6 2 2 6 2 3" xfId="34351" xr:uid="{00000000-0005-0000-0000-0000EA050000}"/>
    <cellStyle name="40 % - Akzent6 2 2 6 2 4" xfId="47842" xr:uid="{00000000-0005-0000-0000-0000EA050000}"/>
    <cellStyle name="40 % - Akzent6 2 2 6 3" xfId="10772" xr:uid="{00000000-0005-0000-0000-0000EA050000}"/>
    <cellStyle name="40 % - Akzent6 2 2 6 3 2" xfId="24223" xr:uid="{00000000-0005-0000-0000-0000EA050000}"/>
    <cellStyle name="40 % - Akzent6 2 2 6 3 3" xfId="37707" xr:uid="{00000000-0005-0000-0000-0000EA050000}"/>
    <cellStyle name="40 % - Akzent6 2 2 6 3 4" xfId="51198" xr:uid="{00000000-0005-0000-0000-0000EA050000}"/>
    <cellStyle name="40 % - Akzent6 2 2 6 4" xfId="14128" xr:uid="{00000000-0005-0000-0000-0000EA050000}"/>
    <cellStyle name="40 % - Akzent6 2 2 6 4 2" xfId="27579" xr:uid="{00000000-0005-0000-0000-0000EA050000}"/>
    <cellStyle name="40 % - Akzent6 2 2 6 4 3" xfId="41063" xr:uid="{00000000-0005-0000-0000-0000EA050000}"/>
    <cellStyle name="40 % - Akzent6 2 2 6 4 4" xfId="54554" xr:uid="{00000000-0005-0000-0000-0000EA050000}"/>
    <cellStyle name="40 % - Akzent6 2 2 6 5" xfId="17510" xr:uid="{00000000-0005-0000-0000-0000EA050000}"/>
    <cellStyle name="40 % - Akzent6 2 2 6 6" xfId="30994" xr:uid="{00000000-0005-0000-0000-0000EA050000}"/>
    <cellStyle name="40 % - Akzent6 2 2 6 7" xfId="44485" xr:uid="{00000000-0005-0000-0000-0000EA050000}"/>
    <cellStyle name="40 % - Akzent6 2 2 7" xfId="4609" xr:uid="{00000000-0005-0000-0000-0000DF050000}"/>
    <cellStyle name="40 % - Akzent6 2 2 7 2" xfId="18060" xr:uid="{00000000-0005-0000-0000-0000DF050000}"/>
    <cellStyle name="40 % - Akzent6 2 2 7 3" xfId="31544" xr:uid="{00000000-0005-0000-0000-0000DF050000}"/>
    <cellStyle name="40 % - Akzent6 2 2 7 4" xfId="45035" xr:uid="{00000000-0005-0000-0000-0000DF050000}"/>
    <cellStyle name="40 % - Akzent6 2 2 8" xfId="7965" xr:uid="{00000000-0005-0000-0000-0000DF050000}"/>
    <cellStyle name="40 % - Akzent6 2 2 8 2" xfId="21416" xr:uid="{00000000-0005-0000-0000-0000DF050000}"/>
    <cellStyle name="40 % - Akzent6 2 2 8 3" xfId="34900" xr:uid="{00000000-0005-0000-0000-0000DF050000}"/>
    <cellStyle name="40 % - Akzent6 2 2 8 4" xfId="48391" xr:uid="{00000000-0005-0000-0000-0000DF050000}"/>
    <cellStyle name="40 % - Akzent6 2 2 9" xfId="11321" xr:uid="{00000000-0005-0000-0000-0000DF050000}"/>
    <cellStyle name="40 % - Akzent6 2 2 9 2" xfId="24772" xr:uid="{00000000-0005-0000-0000-0000DF050000}"/>
    <cellStyle name="40 % - Akzent6 2 2 9 3" xfId="38256" xr:uid="{00000000-0005-0000-0000-0000DF050000}"/>
    <cellStyle name="40 % - Akzent6 2 2 9 4" xfId="51747" xr:uid="{00000000-0005-0000-0000-0000DF050000}"/>
    <cellStyle name="40 % - Akzent6 2 3" xfId="1312" xr:uid="{00000000-0005-0000-0000-0000EB050000}"/>
    <cellStyle name="40 % - Akzent6 2 3 10" xfId="14788" xr:uid="{00000000-0005-0000-0000-0000EB050000}"/>
    <cellStyle name="40 % - Akzent6 2 3 11" xfId="28271" xr:uid="{00000000-0005-0000-0000-0000EB050000}"/>
    <cellStyle name="40 % - Akzent6 2 3 12" xfId="41762" xr:uid="{00000000-0005-0000-0000-0000EB050000}"/>
    <cellStyle name="40 % - Akzent6 2 3 2" xfId="1552" xr:uid="{00000000-0005-0000-0000-0000EC050000}"/>
    <cellStyle name="40 % - Akzent6 2 3 2 10" xfId="28521" xr:uid="{00000000-0005-0000-0000-0000EC050000}"/>
    <cellStyle name="40 % - Akzent6 2 3 2 11" xfId="42012" xr:uid="{00000000-0005-0000-0000-0000EC050000}"/>
    <cellStyle name="40 % - Akzent6 2 3 2 2" xfId="2129" xr:uid="{00000000-0005-0000-0000-0000ED050000}"/>
    <cellStyle name="40 % - Akzent6 2 3 2 2 2" xfId="3270" xr:uid="{00000000-0005-0000-0000-0000EE050000}"/>
    <cellStyle name="40 % - Akzent6 2 3 2 2 2 2" xfId="6631" xr:uid="{00000000-0005-0000-0000-0000EE050000}"/>
    <cellStyle name="40 % - Akzent6 2 3 2 2 2 2 2" xfId="20082" xr:uid="{00000000-0005-0000-0000-0000EE050000}"/>
    <cellStyle name="40 % - Akzent6 2 3 2 2 2 2 3" xfId="33566" xr:uid="{00000000-0005-0000-0000-0000EE050000}"/>
    <cellStyle name="40 % - Akzent6 2 3 2 2 2 2 4" xfId="47057" xr:uid="{00000000-0005-0000-0000-0000EE050000}"/>
    <cellStyle name="40 % - Akzent6 2 3 2 2 2 3" xfId="9987" xr:uid="{00000000-0005-0000-0000-0000EE050000}"/>
    <cellStyle name="40 % - Akzent6 2 3 2 2 2 3 2" xfId="23438" xr:uid="{00000000-0005-0000-0000-0000EE050000}"/>
    <cellStyle name="40 % - Akzent6 2 3 2 2 2 3 3" xfId="36922" xr:uid="{00000000-0005-0000-0000-0000EE050000}"/>
    <cellStyle name="40 % - Akzent6 2 3 2 2 2 3 4" xfId="50413" xr:uid="{00000000-0005-0000-0000-0000EE050000}"/>
    <cellStyle name="40 % - Akzent6 2 3 2 2 2 4" xfId="13343" xr:uid="{00000000-0005-0000-0000-0000EE050000}"/>
    <cellStyle name="40 % - Akzent6 2 3 2 2 2 4 2" xfId="26794" xr:uid="{00000000-0005-0000-0000-0000EE050000}"/>
    <cellStyle name="40 % - Akzent6 2 3 2 2 2 4 3" xfId="40278" xr:uid="{00000000-0005-0000-0000-0000EE050000}"/>
    <cellStyle name="40 % - Akzent6 2 3 2 2 2 4 4" xfId="53769" xr:uid="{00000000-0005-0000-0000-0000EE050000}"/>
    <cellStyle name="40 % - Akzent6 2 3 2 2 2 5" xfId="16725" xr:uid="{00000000-0005-0000-0000-0000EE050000}"/>
    <cellStyle name="40 % - Akzent6 2 3 2 2 2 6" xfId="30209" xr:uid="{00000000-0005-0000-0000-0000EE050000}"/>
    <cellStyle name="40 % - Akzent6 2 3 2 2 2 7" xfId="43700" xr:uid="{00000000-0005-0000-0000-0000EE050000}"/>
    <cellStyle name="40 % - Akzent6 2 3 2 2 3" xfId="5504" xr:uid="{00000000-0005-0000-0000-0000ED050000}"/>
    <cellStyle name="40 % - Akzent6 2 3 2 2 3 2" xfId="18955" xr:uid="{00000000-0005-0000-0000-0000ED050000}"/>
    <cellStyle name="40 % - Akzent6 2 3 2 2 3 3" xfId="32439" xr:uid="{00000000-0005-0000-0000-0000ED050000}"/>
    <cellStyle name="40 % - Akzent6 2 3 2 2 3 4" xfId="45930" xr:uid="{00000000-0005-0000-0000-0000ED050000}"/>
    <cellStyle name="40 % - Akzent6 2 3 2 2 4" xfId="8860" xr:uid="{00000000-0005-0000-0000-0000ED050000}"/>
    <cellStyle name="40 % - Akzent6 2 3 2 2 4 2" xfId="22311" xr:uid="{00000000-0005-0000-0000-0000ED050000}"/>
    <cellStyle name="40 % - Akzent6 2 3 2 2 4 3" xfId="35795" xr:uid="{00000000-0005-0000-0000-0000ED050000}"/>
    <cellStyle name="40 % - Akzent6 2 3 2 2 4 4" xfId="49286" xr:uid="{00000000-0005-0000-0000-0000ED050000}"/>
    <cellStyle name="40 % - Akzent6 2 3 2 2 5" xfId="12216" xr:uid="{00000000-0005-0000-0000-0000ED050000}"/>
    <cellStyle name="40 % - Akzent6 2 3 2 2 5 2" xfId="25667" xr:uid="{00000000-0005-0000-0000-0000ED050000}"/>
    <cellStyle name="40 % - Akzent6 2 3 2 2 5 3" xfId="39151" xr:uid="{00000000-0005-0000-0000-0000ED050000}"/>
    <cellStyle name="40 % - Akzent6 2 3 2 2 5 4" xfId="52642" xr:uid="{00000000-0005-0000-0000-0000ED050000}"/>
    <cellStyle name="40 % - Akzent6 2 3 2 2 6" xfId="15598" xr:uid="{00000000-0005-0000-0000-0000ED050000}"/>
    <cellStyle name="40 % - Akzent6 2 3 2 2 7" xfId="29082" xr:uid="{00000000-0005-0000-0000-0000ED050000}"/>
    <cellStyle name="40 % - Akzent6 2 3 2 2 8" xfId="42573" xr:uid="{00000000-0005-0000-0000-0000ED050000}"/>
    <cellStyle name="40 % - Akzent6 2 3 2 3" xfId="2710" xr:uid="{00000000-0005-0000-0000-0000EF050000}"/>
    <cellStyle name="40 % - Akzent6 2 3 2 3 2" xfId="6071" xr:uid="{00000000-0005-0000-0000-0000EF050000}"/>
    <cellStyle name="40 % - Akzent6 2 3 2 3 2 2" xfId="19522" xr:uid="{00000000-0005-0000-0000-0000EF050000}"/>
    <cellStyle name="40 % - Akzent6 2 3 2 3 2 3" xfId="33006" xr:uid="{00000000-0005-0000-0000-0000EF050000}"/>
    <cellStyle name="40 % - Akzent6 2 3 2 3 2 4" xfId="46497" xr:uid="{00000000-0005-0000-0000-0000EF050000}"/>
    <cellStyle name="40 % - Akzent6 2 3 2 3 3" xfId="9427" xr:uid="{00000000-0005-0000-0000-0000EF050000}"/>
    <cellStyle name="40 % - Akzent6 2 3 2 3 3 2" xfId="22878" xr:uid="{00000000-0005-0000-0000-0000EF050000}"/>
    <cellStyle name="40 % - Akzent6 2 3 2 3 3 3" xfId="36362" xr:uid="{00000000-0005-0000-0000-0000EF050000}"/>
    <cellStyle name="40 % - Akzent6 2 3 2 3 3 4" xfId="49853" xr:uid="{00000000-0005-0000-0000-0000EF050000}"/>
    <cellStyle name="40 % - Akzent6 2 3 2 3 4" xfId="12783" xr:uid="{00000000-0005-0000-0000-0000EF050000}"/>
    <cellStyle name="40 % - Akzent6 2 3 2 3 4 2" xfId="26234" xr:uid="{00000000-0005-0000-0000-0000EF050000}"/>
    <cellStyle name="40 % - Akzent6 2 3 2 3 4 3" xfId="39718" xr:uid="{00000000-0005-0000-0000-0000EF050000}"/>
    <cellStyle name="40 % - Akzent6 2 3 2 3 4 4" xfId="53209" xr:uid="{00000000-0005-0000-0000-0000EF050000}"/>
    <cellStyle name="40 % - Akzent6 2 3 2 3 5" xfId="16165" xr:uid="{00000000-0005-0000-0000-0000EF050000}"/>
    <cellStyle name="40 % - Akzent6 2 3 2 3 6" xfId="29649" xr:uid="{00000000-0005-0000-0000-0000EF050000}"/>
    <cellStyle name="40 % - Akzent6 2 3 2 3 7" xfId="43140" xr:uid="{00000000-0005-0000-0000-0000EF050000}"/>
    <cellStyle name="40 % - Akzent6 2 3 2 4" xfId="3815" xr:uid="{00000000-0005-0000-0000-0000F0050000}"/>
    <cellStyle name="40 % - Akzent6 2 3 2 4 2" xfId="7176" xr:uid="{00000000-0005-0000-0000-0000F0050000}"/>
    <cellStyle name="40 % - Akzent6 2 3 2 4 2 2" xfId="20627" xr:uid="{00000000-0005-0000-0000-0000F0050000}"/>
    <cellStyle name="40 % - Akzent6 2 3 2 4 2 3" xfId="34111" xr:uid="{00000000-0005-0000-0000-0000F0050000}"/>
    <cellStyle name="40 % - Akzent6 2 3 2 4 2 4" xfId="47602" xr:uid="{00000000-0005-0000-0000-0000F0050000}"/>
    <cellStyle name="40 % - Akzent6 2 3 2 4 3" xfId="10532" xr:uid="{00000000-0005-0000-0000-0000F0050000}"/>
    <cellStyle name="40 % - Akzent6 2 3 2 4 3 2" xfId="23983" xr:uid="{00000000-0005-0000-0000-0000F0050000}"/>
    <cellStyle name="40 % - Akzent6 2 3 2 4 3 3" xfId="37467" xr:uid="{00000000-0005-0000-0000-0000F0050000}"/>
    <cellStyle name="40 % - Akzent6 2 3 2 4 3 4" xfId="50958" xr:uid="{00000000-0005-0000-0000-0000F0050000}"/>
    <cellStyle name="40 % - Akzent6 2 3 2 4 4" xfId="13888" xr:uid="{00000000-0005-0000-0000-0000F0050000}"/>
    <cellStyle name="40 % - Akzent6 2 3 2 4 4 2" xfId="27339" xr:uid="{00000000-0005-0000-0000-0000F0050000}"/>
    <cellStyle name="40 % - Akzent6 2 3 2 4 4 3" xfId="40823" xr:uid="{00000000-0005-0000-0000-0000F0050000}"/>
    <cellStyle name="40 % - Akzent6 2 3 2 4 4 4" xfId="54314" xr:uid="{00000000-0005-0000-0000-0000F0050000}"/>
    <cellStyle name="40 % - Akzent6 2 3 2 4 5" xfId="17270" xr:uid="{00000000-0005-0000-0000-0000F0050000}"/>
    <cellStyle name="40 % - Akzent6 2 3 2 4 6" xfId="30754" xr:uid="{00000000-0005-0000-0000-0000F0050000}"/>
    <cellStyle name="40 % - Akzent6 2 3 2 4 7" xfId="44245" xr:uid="{00000000-0005-0000-0000-0000F0050000}"/>
    <cellStyle name="40 % - Akzent6 2 3 2 5" xfId="4395" xr:uid="{00000000-0005-0000-0000-0000F1050000}"/>
    <cellStyle name="40 % - Akzent6 2 3 2 5 2" xfId="7752" xr:uid="{00000000-0005-0000-0000-0000F1050000}"/>
    <cellStyle name="40 % - Akzent6 2 3 2 5 2 2" xfId="21203" xr:uid="{00000000-0005-0000-0000-0000F1050000}"/>
    <cellStyle name="40 % - Akzent6 2 3 2 5 2 3" xfId="34687" xr:uid="{00000000-0005-0000-0000-0000F1050000}"/>
    <cellStyle name="40 % - Akzent6 2 3 2 5 2 4" xfId="48178" xr:uid="{00000000-0005-0000-0000-0000F1050000}"/>
    <cellStyle name="40 % - Akzent6 2 3 2 5 3" xfId="11108" xr:uid="{00000000-0005-0000-0000-0000F1050000}"/>
    <cellStyle name="40 % - Akzent6 2 3 2 5 3 2" xfId="24559" xr:uid="{00000000-0005-0000-0000-0000F1050000}"/>
    <cellStyle name="40 % - Akzent6 2 3 2 5 3 3" xfId="38043" xr:uid="{00000000-0005-0000-0000-0000F1050000}"/>
    <cellStyle name="40 % - Akzent6 2 3 2 5 3 4" xfId="51534" xr:uid="{00000000-0005-0000-0000-0000F1050000}"/>
    <cellStyle name="40 % - Akzent6 2 3 2 5 4" xfId="14464" xr:uid="{00000000-0005-0000-0000-0000F1050000}"/>
    <cellStyle name="40 % - Akzent6 2 3 2 5 4 2" xfId="27915" xr:uid="{00000000-0005-0000-0000-0000F1050000}"/>
    <cellStyle name="40 % - Akzent6 2 3 2 5 4 3" xfId="41399" xr:uid="{00000000-0005-0000-0000-0000F1050000}"/>
    <cellStyle name="40 % - Akzent6 2 3 2 5 4 4" xfId="54890" xr:uid="{00000000-0005-0000-0000-0000F1050000}"/>
    <cellStyle name="40 % - Akzent6 2 3 2 5 5" xfId="17846" xr:uid="{00000000-0005-0000-0000-0000F1050000}"/>
    <cellStyle name="40 % - Akzent6 2 3 2 5 6" xfId="31330" xr:uid="{00000000-0005-0000-0000-0000F1050000}"/>
    <cellStyle name="40 % - Akzent6 2 3 2 5 7" xfId="44821" xr:uid="{00000000-0005-0000-0000-0000F1050000}"/>
    <cellStyle name="40 % - Akzent6 2 3 2 6" xfId="4945" xr:uid="{00000000-0005-0000-0000-0000EC050000}"/>
    <cellStyle name="40 % - Akzent6 2 3 2 6 2" xfId="18396" xr:uid="{00000000-0005-0000-0000-0000EC050000}"/>
    <cellStyle name="40 % - Akzent6 2 3 2 6 3" xfId="31880" xr:uid="{00000000-0005-0000-0000-0000EC050000}"/>
    <cellStyle name="40 % - Akzent6 2 3 2 6 4" xfId="45371" xr:uid="{00000000-0005-0000-0000-0000EC050000}"/>
    <cellStyle name="40 % - Akzent6 2 3 2 7" xfId="8301" xr:uid="{00000000-0005-0000-0000-0000EC050000}"/>
    <cellStyle name="40 % - Akzent6 2 3 2 7 2" xfId="21752" xr:uid="{00000000-0005-0000-0000-0000EC050000}"/>
    <cellStyle name="40 % - Akzent6 2 3 2 7 3" xfId="35236" xr:uid="{00000000-0005-0000-0000-0000EC050000}"/>
    <cellStyle name="40 % - Akzent6 2 3 2 7 4" xfId="48727" xr:uid="{00000000-0005-0000-0000-0000EC050000}"/>
    <cellStyle name="40 % - Akzent6 2 3 2 8" xfId="11657" xr:uid="{00000000-0005-0000-0000-0000EC050000}"/>
    <cellStyle name="40 % - Akzent6 2 3 2 8 2" xfId="25108" xr:uid="{00000000-0005-0000-0000-0000EC050000}"/>
    <cellStyle name="40 % - Akzent6 2 3 2 8 3" xfId="38592" xr:uid="{00000000-0005-0000-0000-0000EC050000}"/>
    <cellStyle name="40 % - Akzent6 2 3 2 8 4" xfId="52083" xr:uid="{00000000-0005-0000-0000-0000EC050000}"/>
    <cellStyle name="40 % - Akzent6 2 3 2 9" xfId="15038" xr:uid="{00000000-0005-0000-0000-0000EC050000}"/>
    <cellStyle name="40 % - Akzent6 2 3 3" xfId="1880" xr:uid="{00000000-0005-0000-0000-0000F2050000}"/>
    <cellStyle name="40 % - Akzent6 2 3 3 2" xfId="3020" xr:uid="{00000000-0005-0000-0000-0000F3050000}"/>
    <cellStyle name="40 % - Akzent6 2 3 3 2 2" xfId="6381" xr:uid="{00000000-0005-0000-0000-0000F3050000}"/>
    <cellStyle name="40 % - Akzent6 2 3 3 2 2 2" xfId="19832" xr:uid="{00000000-0005-0000-0000-0000F3050000}"/>
    <cellStyle name="40 % - Akzent6 2 3 3 2 2 3" xfId="33316" xr:uid="{00000000-0005-0000-0000-0000F3050000}"/>
    <cellStyle name="40 % - Akzent6 2 3 3 2 2 4" xfId="46807" xr:uid="{00000000-0005-0000-0000-0000F3050000}"/>
    <cellStyle name="40 % - Akzent6 2 3 3 2 3" xfId="9737" xr:uid="{00000000-0005-0000-0000-0000F3050000}"/>
    <cellStyle name="40 % - Akzent6 2 3 3 2 3 2" xfId="23188" xr:uid="{00000000-0005-0000-0000-0000F3050000}"/>
    <cellStyle name="40 % - Akzent6 2 3 3 2 3 3" xfId="36672" xr:uid="{00000000-0005-0000-0000-0000F3050000}"/>
    <cellStyle name="40 % - Akzent6 2 3 3 2 3 4" xfId="50163" xr:uid="{00000000-0005-0000-0000-0000F3050000}"/>
    <cellStyle name="40 % - Akzent6 2 3 3 2 4" xfId="13093" xr:uid="{00000000-0005-0000-0000-0000F3050000}"/>
    <cellStyle name="40 % - Akzent6 2 3 3 2 4 2" xfId="26544" xr:uid="{00000000-0005-0000-0000-0000F3050000}"/>
    <cellStyle name="40 % - Akzent6 2 3 3 2 4 3" xfId="40028" xr:uid="{00000000-0005-0000-0000-0000F3050000}"/>
    <cellStyle name="40 % - Akzent6 2 3 3 2 4 4" xfId="53519" xr:uid="{00000000-0005-0000-0000-0000F3050000}"/>
    <cellStyle name="40 % - Akzent6 2 3 3 2 5" xfId="16475" xr:uid="{00000000-0005-0000-0000-0000F3050000}"/>
    <cellStyle name="40 % - Akzent6 2 3 3 2 6" xfId="29959" xr:uid="{00000000-0005-0000-0000-0000F3050000}"/>
    <cellStyle name="40 % - Akzent6 2 3 3 2 7" xfId="43450" xr:uid="{00000000-0005-0000-0000-0000F3050000}"/>
    <cellStyle name="40 % - Akzent6 2 3 3 3" xfId="5254" xr:uid="{00000000-0005-0000-0000-0000F2050000}"/>
    <cellStyle name="40 % - Akzent6 2 3 3 3 2" xfId="18705" xr:uid="{00000000-0005-0000-0000-0000F2050000}"/>
    <cellStyle name="40 % - Akzent6 2 3 3 3 3" xfId="32189" xr:uid="{00000000-0005-0000-0000-0000F2050000}"/>
    <cellStyle name="40 % - Akzent6 2 3 3 3 4" xfId="45680" xr:uid="{00000000-0005-0000-0000-0000F2050000}"/>
    <cellStyle name="40 % - Akzent6 2 3 3 4" xfId="8610" xr:uid="{00000000-0005-0000-0000-0000F2050000}"/>
    <cellStyle name="40 % - Akzent6 2 3 3 4 2" xfId="22061" xr:uid="{00000000-0005-0000-0000-0000F2050000}"/>
    <cellStyle name="40 % - Akzent6 2 3 3 4 3" xfId="35545" xr:uid="{00000000-0005-0000-0000-0000F2050000}"/>
    <cellStyle name="40 % - Akzent6 2 3 3 4 4" xfId="49036" xr:uid="{00000000-0005-0000-0000-0000F2050000}"/>
    <cellStyle name="40 % - Akzent6 2 3 3 5" xfId="11966" xr:uid="{00000000-0005-0000-0000-0000F2050000}"/>
    <cellStyle name="40 % - Akzent6 2 3 3 5 2" xfId="25417" xr:uid="{00000000-0005-0000-0000-0000F2050000}"/>
    <cellStyle name="40 % - Akzent6 2 3 3 5 3" xfId="38901" xr:uid="{00000000-0005-0000-0000-0000F2050000}"/>
    <cellStyle name="40 % - Akzent6 2 3 3 5 4" xfId="52392" xr:uid="{00000000-0005-0000-0000-0000F2050000}"/>
    <cellStyle name="40 % - Akzent6 2 3 3 6" xfId="15348" xr:uid="{00000000-0005-0000-0000-0000F2050000}"/>
    <cellStyle name="40 % - Akzent6 2 3 3 7" xfId="28832" xr:uid="{00000000-0005-0000-0000-0000F2050000}"/>
    <cellStyle name="40 % - Akzent6 2 3 3 8" xfId="42323" xr:uid="{00000000-0005-0000-0000-0000F2050000}"/>
    <cellStyle name="40 % - Akzent6 2 3 4" xfId="2459" xr:uid="{00000000-0005-0000-0000-0000F4050000}"/>
    <cellStyle name="40 % - Akzent6 2 3 4 2" xfId="5821" xr:uid="{00000000-0005-0000-0000-0000F4050000}"/>
    <cellStyle name="40 % - Akzent6 2 3 4 2 2" xfId="19272" xr:uid="{00000000-0005-0000-0000-0000F4050000}"/>
    <cellStyle name="40 % - Akzent6 2 3 4 2 3" xfId="32756" xr:uid="{00000000-0005-0000-0000-0000F4050000}"/>
    <cellStyle name="40 % - Akzent6 2 3 4 2 4" xfId="46247" xr:uid="{00000000-0005-0000-0000-0000F4050000}"/>
    <cellStyle name="40 % - Akzent6 2 3 4 3" xfId="9177" xr:uid="{00000000-0005-0000-0000-0000F4050000}"/>
    <cellStyle name="40 % - Akzent6 2 3 4 3 2" xfId="22628" xr:uid="{00000000-0005-0000-0000-0000F4050000}"/>
    <cellStyle name="40 % - Akzent6 2 3 4 3 3" xfId="36112" xr:uid="{00000000-0005-0000-0000-0000F4050000}"/>
    <cellStyle name="40 % - Akzent6 2 3 4 3 4" xfId="49603" xr:uid="{00000000-0005-0000-0000-0000F4050000}"/>
    <cellStyle name="40 % - Akzent6 2 3 4 4" xfId="12533" xr:uid="{00000000-0005-0000-0000-0000F4050000}"/>
    <cellStyle name="40 % - Akzent6 2 3 4 4 2" xfId="25984" xr:uid="{00000000-0005-0000-0000-0000F4050000}"/>
    <cellStyle name="40 % - Akzent6 2 3 4 4 3" xfId="39468" xr:uid="{00000000-0005-0000-0000-0000F4050000}"/>
    <cellStyle name="40 % - Akzent6 2 3 4 4 4" xfId="52959" xr:uid="{00000000-0005-0000-0000-0000F4050000}"/>
    <cellStyle name="40 % - Akzent6 2 3 4 5" xfId="15915" xr:uid="{00000000-0005-0000-0000-0000F4050000}"/>
    <cellStyle name="40 % - Akzent6 2 3 4 6" xfId="29399" xr:uid="{00000000-0005-0000-0000-0000F4050000}"/>
    <cellStyle name="40 % - Akzent6 2 3 4 7" xfId="42890" xr:uid="{00000000-0005-0000-0000-0000F4050000}"/>
    <cellStyle name="40 % - Akzent6 2 3 5" xfId="3565" xr:uid="{00000000-0005-0000-0000-0000F5050000}"/>
    <cellStyle name="40 % - Akzent6 2 3 5 2" xfId="6926" xr:uid="{00000000-0005-0000-0000-0000F5050000}"/>
    <cellStyle name="40 % - Akzent6 2 3 5 2 2" xfId="20377" xr:uid="{00000000-0005-0000-0000-0000F5050000}"/>
    <cellStyle name="40 % - Akzent6 2 3 5 2 3" xfId="33861" xr:uid="{00000000-0005-0000-0000-0000F5050000}"/>
    <cellStyle name="40 % - Akzent6 2 3 5 2 4" xfId="47352" xr:uid="{00000000-0005-0000-0000-0000F5050000}"/>
    <cellStyle name="40 % - Akzent6 2 3 5 3" xfId="10282" xr:uid="{00000000-0005-0000-0000-0000F5050000}"/>
    <cellStyle name="40 % - Akzent6 2 3 5 3 2" xfId="23733" xr:uid="{00000000-0005-0000-0000-0000F5050000}"/>
    <cellStyle name="40 % - Akzent6 2 3 5 3 3" xfId="37217" xr:uid="{00000000-0005-0000-0000-0000F5050000}"/>
    <cellStyle name="40 % - Akzent6 2 3 5 3 4" xfId="50708" xr:uid="{00000000-0005-0000-0000-0000F5050000}"/>
    <cellStyle name="40 % - Akzent6 2 3 5 4" xfId="13638" xr:uid="{00000000-0005-0000-0000-0000F5050000}"/>
    <cellStyle name="40 % - Akzent6 2 3 5 4 2" xfId="27089" xr:uid="{00000000-0005-0000-0000-0000F5050000}"/>
    <cellStyle name="40 % - Akzent6 2 3 5 4 3" xfId="40573" xr:uid="{00000000-0005-0000-0000-0000F5050000}"/>
    <cellStyle name="40 % - Akzent6 2 3 5 4 4" xfId="54064" xr:uid="{00000000-0005-0000-0000-0000F5050000}"/>
    <cellStyle name="40 % - Akzent6 2 3 5 5" xfId="17020" xr:uid="{00000000-0005-0000-0000-0000F5050000}"/>
    <cellStyle name="40 % - Akzent6 2 3 5 6" xfId="30504" xr:uid="{00000000-0005-0000-0000-0000F5050000}"/>
    <cellStyle name="40 % - Akzent6 2 3 5 7" xfId="43995" xr:uid="{00000000-0005-0000-0000-0000F5050000}"/>
    <cellStyle name="40 % - Akzent6 2 3 6" xfId="4145" xr:uid="{00000000-0005-0000-0000-0000F6050000}"/>
    <cellStyle name="40 % - Akzent6 2 3 6 2" xfId="7502" xr:uid="{00000000-0005-0000-0000-0000F6050000}"/>
    <cellStyle name="40 % - Akzent6 2 3 6 2 2" xfId="20953" xr:uid="{00000000-0005-0000-0000-0000F6050000}"/>
    <cellStyle name="40 % - Akzent6 2 3 6 2 3" xfId="34437" xr:uid="{00000000-0005-0000-0000-0000F6050000}"/>
    <cellStyle name="40 % - Akzent6 2 3 6 2 4" xfId="47928" xr:uid="{00000000-0005-0000-0000-0000F6050000}"/>
    <cellStyle name="40 % - Akzent6 2 3 6 3" xfId="10858" xr:uid="{00000000-0005-0000-0000-0000F6050000}"/>
    <cellStyle name="40 % - Akzent6 2 3 6 3 2" xfId="24309" xr:uid="{00000000-0005-0000-0000-0000F6050000}"/>
    <cellStyle name="40 % - Akzent6 2 3 6 3 3" xfId="37793" xr:uid="{00000000-0005-0000-0000-0000F6050000}"/>
    <cellStyle name="40 % - Akzent6 2 3 6 3 4" xfId="51284" xr:uid="{00000000-0005-0000-0000-0000F6050000}"/>
    <cellStyle name="40 % - Akzent6 2 3 6 4" xfId="14214" xr:uid="{00000000-0005-0000-0000-0000F6050000}"/>
    <cellStyle name="40 % - Akzent6 2 3 6 4 2" xfId="27665" xr:uid="{00000000-0005-0000-0000-0000F6050000}"/>
    <cellStyle name="40 % - Akzent6 2 3 6 4 3" xfId="41149" xr:uid="{00000000-0005-0000-0000-0000F6050000}"/>
    <cellStyle name="40 % - Akzent6 2 3 6 4 4" xfId="54640" xr:uid="{00000000-0005-0000-0000-0000F6050000}"/>
    <cellStyle name="40 % - Akzent6 2 3 6 5" xfId="17596" xr:uid="{00000000-0005-0000-0000-0000F6050000}"/>
    <cellStyle name="40 % - Akzent6 2 3 6 6" xfId="31080" xr:uid="{00000000-0005-0000-0000-0000F6050000}"/>
    <cellStyle name="40 % - Akzent6 2 3 6 7" xfId="44571" xr:uid="{00000000-0005-0000-0000-0000F6050000}"/>
    <cellStyle name="40 % - Akzent6 2 3 7" xfId="4695" xr:uid="{00000000-0005-0000-0000-0000EB050000}"/>
    <cellStyle name="40 % - Akzent6 2 3 7 2" xfId="18146" xr:uid="{00000000-0005-0000-0000-0000EB050000}"/>
    <cellStyle name="40 % - Akzent6 2 3 7 3" xfId="31630" xr:uid="{00000000-0005-0000-0000-0000EB050000}"/>
    <cellStyle name="40 % - Akzent6 2 3 7 4" xfId="45121" xr:uid="{00000000-0005-0000-0000-0000EB050000}"/>
    <cellStyle name="40 % - Akzent6 2 3 8" xfId="8051" xr:uid="{00000000-0005-0000-0000-0000EB050000}"/>
    <cellStyle name="40 % - Akzent6 2 3 8 2" xfId="21502" xr:uid="{00000000-0005-0000-0000-0000EB050000}"/>
    <cellStyle name="40 % - Akzent6 2 3 8 3" xfId="34986" xr:uid="{00000000-0005-0000-0000-0000EB050000}"/>
    <cellStyle name="40 % - Akzent6 2 3 8 4" xfId="48477" xr:uid="{00000000-0005-0000-0000-0000EB050000}"/>
    <cellStyle name="40 % - Akzent6 2 3 9" xfId="11407" xr:uid="{00000000-0005-0000-0000-0000EB050000}"/>
    <cellStyle name="40 % - Akzent6 2 3 9 2" xfId="24858" xr:uid="{00000000-0005-0000-0000-0000EB050000}"/>
    <cellStyle name="40 % - Akzent6 2 3 9 3" xfId="38342" xr:uid="{00000000-0005-0000-0000-0000EB050000}"/>
    <cellStyle name="40 % - Akzent6 2 3 9 4" xfId="51833" xr:uid="{00000000-0005-0000-0000-0000EB050000}"/>
    <cellStyle name="40 % - Akzent6 2 4" xfId="1370" xr:uid="{00000000-0005-0000-0000-0000F7050000}"/>
    <cellStyle name="40 % - Akzent6 2 4 10" xfId="28334" xr:uid="{00000000-0005-0000-0000-0000F7050000}"/>
    <cellStyle name="40 % - Akzent6 2 4 11" xfId="41825" xr:uid="{00000000-0005-0000-0000-0000F7050000}"/>
    <cellStyle name="40 % - Akzent6 2 4 2" xfId="1943" xr:uid="{00000000-0005-0000-0000-0000F8050000}"/>
    <cellStyle name="40 % - Akzent6 2 4 2 2" xfId="3083" xr:uid="{00000000-0005-0000-0000-0000F9050000}"/>
    <cellStyle name="40 % - Akzent6 2 4 2 2 2" xfId="6444" xr:uid="{00000000-0005-0000-0000-0000F9050000}"/>
    <cellStyle name="40 % - Akzent6 2 4 2 2 2 2" xfId="19895" xr:uid="{00000000-0005-0000-0000-0000F9050000}"/>
    <cellStyle name="40 % - Akzent6 2 4 2 2 2 3" xfId="33379" xr:uid="{00000000-0005-0000-0000-0000F9050000}"/>
    <cellStyle name="40 % - Akzent6 2 4 2 2 2 4" xfId="46870" xr:uid="{00000000-0005-0000-0000-0000F9050000}"/>
    <cellStyle name="40 % - Akzent6 2 4 2 2 3" xfId="9800" xr:uid="{00000000-0005-0000-0000-0000F9050000}"/>
    <cellStyle name="40 % - Akzent6 2 4 2 2 3 2" xfId="23251" xr:uid="{00000000-0005-0000-0000-0000F9050000}"/>
    <cellStyle name="40 % - Akzent6 2 4 2 2 3 3" xfId="36735" xr:uid="{00000000-0005-0000-0000-0000F9050000}"/>
    <cellStyle name="40 % - Akzent6 2 4 2 2 3 4" xfId="50226" xr:uid="{00000000-0005-0000-0000-0000F9050000}"/>
    <cellStyle name="40 % - Akzent6 2 4 2 2 4" xfId="13156" xr:uid="{00000000-0005-0000-0000-0000F9050000}"/>
    <cellStyle name="40 % - Akzent6 2 4 2 2 4 2" xfId="26607" xr:uid="{00000000-0005-0000-0000-0000F9050000}"/>
    <cellStyle name="40 % - Akzent6 2 4 2 2 4 3" xfId="40091" xr:uid="{00000000-0005-0000-0000-0000F9050000}"/>
    <cellStyle name="40 % - Akzent6 2 4 2 2 4 4" xfId="53582" xr:uid="{00000000-0005-0000-0000-0000F9050000}"/>
    <cellStyle name="40 % - Akzent6 2 4 2 2 5" xfId="16538" xr:uid="{00000000-0005-0000-0000-0000F9050000}"/>
    <cellStyle name="40 % - Akzent6 2 4 2 2 6" xfId="30022" xr:uid="{00000000-0005-0000-0000-0000F9050000}"/>
    <cellStyle name="40 % - Akzent6 2 4 2 2 7" xfId="43513" xr:uid="{00000000-0005-0000-0000-0000F9050000}"/>
    <cellStyle name="40 % - Akzent6 2 4 2 3" xfId="5317" xr:uid="{00000000-0005-0000-0000-0000F8050000}"/>
    <cellStyle name="40 % - Akzent6 2 4 2 3 2" xfId="18768" xr:uid="{00000000-0005-0000-0000-0000F8050000}"/>
    <cellStyle name="40 % - Akzent6 2 4 2 3 3" xfId="32252" xr:uid="{00000000-0005-0000-0000-0000F8050000}"/>
    <cellStyle name="40 % - Akzent6 2 4 2 3 4" xfId="45743" xr:uid="{00000000-0005-0000-0000-0000F8050000}"/>
    <cellStyle name="40 % - Akzent6 2 4 2 4" xfId="8673" xr:uid="{00000000-0005-0000-0000-0000F8050000}"/>
    <cellStyle name="40 % - Akzent6 2 4 2 4 2" xfId="22124" xr:uid="{00000000-0005-0000-0000-0000F8050000}"/>
    <cellStyle name="40 % - Akzent6 2 4 2 4 3" xfId="35608" xr:uid="{00000000-0005-0000-0000-0000F8050000}"/>
    <cellStyle name="40 % - Akzent6 2 4 2 4 4" xfId="49099" xr:uid="{00000000-0005-0000-0000-0000F8050000}"/>
    <cellStyle name="40 % - Akzent6 2 4 2 5" xfId="12029" xr:uid="{00000000-0005-0000-0000-0000F8050000}"/>
    <cellStyle name="40 % - Akzent6 2 4 2 5 2" xfId="25480" xr:uid="{00000000-0005-0000-0000-0000F8050000}"/>
    <cellStyle name="40 % - Akzent6 2 4 2 5 3" xfId="38964" xr:uid="{00000000-0005-0000-0000-0000F8050000}"/>
    <cellStyle name="40 % - Akzent6 2 4 2 5 4" xfId="52455" xr:uid="{00000000-0005-0000-0000-0000F8050000}"/>
    <cellStyle name="40 % - Akzent6 2 4 2 6" xfId="15411" xr:uid="{00000000-0005-0000-0000-0000F8050000}"/>
    <cellStyle name="40 % - Akzent6 2 4 2 7" xfId="28895" xr:uid="{00000000-0005-0000-0000-0000F8050000}"/>
    <cellStyle name="40 % - Akzent6 2 4 2 8" xfId="42386" xr:uid="{00000000-0005-0000-0000-0000F8050000}"/>
    <cellStyle name="40 % - Akzent6 2 4 3" xfId="2523" xr:uid="{00000000-0005-0000-0000-0000FA050000}"/>
    <cellStyle name="40 % - Akzent6 2 4 3 2" xfId="5884" xr:uid="{00000000-0005-0000-0000-0000FA050000}"/>
    <cellStyle name="40 % - Akzent6 2 4 3 2 2" xfId="19335" xr:uid="{00000000-0005-0000-0000-0000FA050000}"/>
    <cellStyle name="40 % - Akzent6 2 4 3 2 3" xfId="32819" xr:uid="{00000000-0005-0000-0000-0000FA050000}"/>
    <cellStyle name="40 % - Akzent6 2 4 3 2 4" xfId="46310" xr:uid="{00000000-0005-0000-0000-0000FA050000}"/>
    <cellStyle name="40 % - Akzent6 2 4 3 3" xfId="9240" xr:uid="{00000000-0005-0000-0000-0000FA050000}"/>
    <cellStyle name="40 % - Akzent6 2 4 3 3 2" xfId="22691" xr:uid="{00000000-0005-0000-0000-0000FA050000}"/>
    <cellStyle name="40 % - Akzent6 2 4 3 3 3" xfId="36175" xr:uid="{00000000-0005-0000-0000-0000FA050000}"/>
    <cellStyle name="40 % - Akzent6 2 4 3 3 4" xfId="49666" xr:uid="{00000000-0005-0000-0000-0000FA050000}"/>
    <cellStyle name="40 % - Akzent6 2 4 3 4" xfId="12596" xr:uid="{00000000-0005-0000-0000-0000FA050000}"/>
    <cellStyle name="40 % - Akzent6 2 4 3 4 2" xfId="26047" xr:uid="{00000000-0005-0000-0000-0000FA050000}"/>
    <cellStyle name="40 % - Akzent6 2 4 3 4 3" xfId="39531" xr:uid="{00000000-0005-0000-0000-0000FA050000}"/>
    <cellStyle name="40 % - Akzent6 2 4 3 4 4" xfId="53022" xr:uid="{00000000-0005-0000-0000-0000FA050000}"/>
    <cellStyle name="40 % - Akzent6 2 4 3 5" xfId="15978" xr:uid="{00000000-0005-0000-0000-0000FA050000}"/>
    <cellStyle name="40 % - Akzent6 2 4 3 6" xfId="29462" xr:uid="{00000000-0005-0000-0000-0000FA050000}"/>
    <cellStyle name="40 % - Akzent6 2 4 3 7" xfId="42953" xr:uid="{00000000-0005-0000-0000-0000FA050000}"/>
    <cellStyle name="40 % - Akzent6 2 4 4" xfId="3628" xr:uid="{00000000-0005-0000-0000-0000FB050000}"/>
    <cellStyle name="40 % - Akzent6 2 4 4 2" xfId="6989" xr:uid="{00000000-0005-0000-0000-0000FB050000}"/>
    <cellStyle name="40 % - Akzent6 2 4 4 2 2" xfId="20440" xr:uid="{00000000-0005-0000-0000-0000FB050000}"/>
    <cellStyle name="40 % - Akzent6 2 4 4 2 3" xfId="33924" xr:uid="{00000000-0005-0000-0000-0000FB050000}"/>
    <cellStyle name="40 % - Akzent6 2 4 4 2 4" xfId="47415" xr:uid="{00000000-0005-0000-0000-0000FB050000}"/>
    <cellStyle name="40 % - Akzent6 2 4 4 3" xfId="10345" xr:uid="{00000000-0005-0000-0000-0000FB050000}"/>
    <cellStyle name="40 % - Akzent6 2 4 4 3 2" xfId="23796" xr:uid="{00000000-0005-0000-0000-0000FB050000}"/>
    <cellStyle name="40 % - Akzent6 2 4 4 3 3" xfId="37280" xr:uid="{00000000-0005-0000-0000-0000FB050000}"/>
    <cellStyle name="40 % - Akzent6 2 4 4 3 4" xfId="50771" xr:uid="{00000000-0005-0000-0000-0000FB050000}"/>
    <cellStyle name="40 % - Akzent6 2 4 4 4" xfId="13701" xr:uid="{00000000-0005-0000-0000-0000FB050000}"/>
    <cellStyle name="40 % - Akzent6 2 4 4 4 2" xfId="27152" xr:uid="{00000000-0005-0000-0000-0000FB050000}"/>
    <cellStyle name="40 % - Akzent6 2 4 4 4 3" xfId="40636" xr:uid="{00000000-0005-0000-0000-0000FB050000}"/>
    <cellStyle name="40 % - Akzent6 2 4 4 4 4" xfId="54127" xr:uid="{00000000-0005-0000-0000-0000FB050000}"/>
    <cellStyle name="40 % - Akzent6 2 4 4 5" xfId="17083" xr:uid="{00000000-0005-0000-0000-0000FB050000}"/>
    <cellStyle name="40 % - Akzent6 2 4 4 6" xfId="30567" xr:uid="{00000000-0005-0000-0000-0000FB050000}"/>
    <cellStyle name="40 % - Akzent6 2 4 4 7" xfId="44058" xr:uid="{00000000-0005-0000-0000-0000FB050000}"/>
    <cellStyle name="40 % - Akzent6 2 4 5" xfId="4208" xr:uid="{00000000-0005-0000-0000-0000FC050000}"/>
    <cellStyle name="40 % - Akzent6 2 4 5 2" xfId="7565" xr:uid="{00000000-0005-0000-0000-0000FC050000}"/>
    <cellStyle name="40 % - Akzent6 2 4 5 2 2" xfId="21016" xr:uid="{00000000-0005-0000-0000-0000FC050000}"/>
    <cellStyle name="40 % - Akzent6 2 4 5 2 3" xfId="34500" xr:uid="{00000000-0005-0000-0000-0000FC050000}"/>
    <cellStyle name="40 % - Akzent6 2 4 5 2 4" xfId="47991" xr:uid="{00000000-0005-0000-0000-0000FC050000}"/>
    <cellStyle name="40 % - Akzent6 2 4 5 3" xfId="10921" xr:uid="{00000000-0005-0000-0000-0000FC050000}"/>
    <cellStyle name="40 % - Akzent6 2 4 5 3 2" xfId="24372" xr:uid="{00000000-0005-0000-0000-0000FC050000}"/>
    <cellStyle name="40 % - Akzent6 2 4 5 3 3" xfId="37856" xr:uid="{00000000-0005-0000-0000-0000FC050000}"/>
    <cellStyle name="40 % - Akzent6 2 4 5 3 4" xfId="51347" xr:uid="{00000000-0005-0000-0000-0000FC050000}"/>
    <cellStyle name="40 % - Akzent6 2 4 5 4" xfId="14277" xr:uid="{00000000-0005-0000-0000-0000FC050000}"/>
    <cellStyle name="40 % - Akzent6 2 4 5 4 2" xfId="27728" xr:uid="{00000000-0005-0000-0000-0000FC050000}"/>
    <cellStyle name="40 % - Akzent6 2 4 5 4 3" xfId="41212" xr:uid="{00000000-0005-0000-0000-0000FC050000}"/>
    <cellStyle name="40 % - Akzent6 2 4 5 4 4" xfId="54703" xr:uid="{00000000-0005-0000-0000-0000FC050000}"/>
    <cellStyle name="40 % - Akzent6 2 4 5 5" xfId="17659" xr:uid="{00000000-0005-0000-0000-0000FC050000}"/>
    <cellStyle name="40 % - Akzent6 2 4 5 6" xfId="31143" xr:uid="{00000000-0005-0000-0000-0000FC050000}"/>
    <cellStyle name="40 % - Akzent6 2 4 5 7" xfId="44634" xr:uid="{00000000-0005-0000-0000-0000FC050000}"/>
    <cellStyle name="40 % - Akzent6 2 4 6" xfId="4758" xr:uid="{00000000-0005-0000-0000-0000F7050000}"/>
    <cellStyle name="40 % - Akzent6 2 4 6 2" xfId="18209" xr:uid="{00000000-0005-0000-0000-0000F7050000}"/>
    <cellStyle name="40 % - Akzent6 2 4 6 3" xfId="31693" xr:uid="{00000000-0005-0000-0000-0000F7050000}"/>
    <cellStyle name="40 % - Akzent6 2 4 6 4" xfId="45184" xr:uid="{00000000-0005-0000-0000-0000F7050000}"/>
    <cellStyle name="40 % - Akzent6 2 4 7" xfId="8114" xr:uid="{00000000-0005-0000-0000-0000F7050000}"/>
    <cellStyle name="40 % - Akzent6 2 4 7 2" xfId="21565" xr:uid="{00000000-0005-0000-0000-0000F7050000}"/>
    <cellStyle name="40 % - Akzent6 2 4 7 3" xfId="35049" xr:uid="{00000000-0005-0000-0000-0000F7050000}"/>
    <cellStyle name="40 % - Akzent6 2 4 7 4" xfId="48540" xr:uid="{00000000-0005-0000-0000-0000F7050000}"/>
    <cellStyle name="40 % - Akzent6 2 4 8" xfId="11470" xr:uid="{00000000-0005-0000-0000-0000F7050000}"/>
    <cellStyle name="40 % - Akzent6 2 4 8 2" xfId="24921" xr:uid="{00000000-0005-0000-0000-0000F7050000}"/>
    <cellStyle name="40 % - Akzent6 2 4 8 3" xfId="38405" xr:uid="{00000000-0005-0000-0000-0000F7050000}"/>
    <cellStyle name="40 % - Akzent6 2 4 8 4" xfId="51896" xr:uid="{00000000-0005-0000-0000-0000F7050000}"/>
    <cellStyle name="40 % - Akzent6 2 4 9" xfId="14851" xr:uid="{00000000-0005-0000-0000-0000F7050000}"/>
    <cellStyle name="40 % - Akzent6 2 5" xfId="1695" xr:uid="{00000000-0005-0000-0000-0000FD050000}"/>
    <cellStyle name="40 % - Akzent6 2 5 2" xfId="2833" xr:uid="{00000000-0005-0000-0000-0000FE050000}"/>
    <cellStyle name="40 % - Akzent6 2 5 2 2" xfId="6194" xr:uid="{00000000-0005-0000-0000-0000FE050000}"/>
    <cellStyle name="40 % - Akzent6 2 5 2 2 2" xfId="19645" xr:uid="{00000000-0005-0000-0000-0000FE050000}"/>
    <cellStyle name="40 % - Akzent6 2 5 2 2 3" xfId="33129" xr:uid="{00000000-0005-0000-0000-0000FE050000}"/>
    <cellStyle name="40 % - Akzent6 2 5 2 2 4" xfId="46620" xr:uid="{00000000-0005-0000-0000-0000FE050000}"/>
    <cellStyle name="40 % - Akzent6 2 5 2 3" xfId="9550" xr:uid="{00000000-0005-0000-0000-0000FE050000}"/>
    <cellStyle name="40 % - Akzent6 2 5 2 3 2" xfId="23001" xr:uid="{00000000-0005-0000-0000-0000FE050000}"/>
    <cellStyle name="40 % - Akzent6 2 5 2 3 3" xfId="36485" xr:uid="{00000000-0005-0000-0000-0000FE050000}"/>
    <cellStyle name="40 % - Akzent6 2 5 2 3 4" xfId="49976" xr:uid="{00000000-0005-0000-0000-0000FE050000}"/>
    <cellStyle name="40 % - Akzent6 2 5 2 4" xfId="12906" xr:uid="{00000000-0005-0000-0000-0000FE050000}"/>
    <cellStyle name="40 % - Akzent6 2 5 2 4 2" xfId="26357" xr:uid="{00000000-0005-0000-0000-0000FE050000}"/>
    <cellStyle name="40 % - Akzent6 2 5 2 4 3" xfId="39841" xr:uid="{00000000-0005-0000-0000-0000FE050000}"/>
    <cellStyle name="40 % - Akzent6 2 5 2 4 4" xfId="53332" xr:uid="{00000000-0005-0000-0000-0000FE050000}"/>
    <cellStyle name="40 % - Akzent6 2 5 2 5" xfId="16288" xr:uid="{00000000-0005-0000-0000-0000FE050000}"/>
    <cellStyle name="40 % - Akzent6 2 5 2 6" xfId="29772" xr:uid="{00000000-0005-0000-0000-0000FE050000}"/>
    <cellStyle name="40 % - Akzent6 2 5 2 7" xfId="43263" xr:uid="{00000000-0005-0000-0000-0000FE050000}"/>
    <cellStyle name="40 % - Akzent6 2 5 3" xfId="5067" xr:uid="{00000000-0005-0000-0000-0000FD050000}"/>
    <cellStyle name="40 % - Akzent6 2 5 3 2" xfId="18518" xr:uid="{00000000-0005-0000-0000-0000FD050000}"/>
    <cellStyle name="40 % - Akzent6 2 5 3 3" xfId="32002" xr:uid="{00000000-0005-0000-0000-0000FD050000}"/>
    <cellStyle name="40 % - Akzent6 2 5 3 4" xfId="45493" xr:uid="{00000000-0005-0000-0000-0000FD050000}"/>
    <cellStyle name="40 % - Akzent6 2 5 4" xfId="8423" xr:uid="{00000000-0005-0000-0000-0000FD050000}"/>
    <cellStyle name="40 % - Akzent6 2 5 4 2" xfId="21874" xr:uid="{00000000-0005-0000-0000-0000FD050000}"/>
    <cellStyle name="40 % - Akzent6 2 5 4 3" xfId="35358" xr:uid="{00000000-0005-0000-0000-0000FD050000}"/>
    <cellStyle name="40 % - Akzent6 2 5 4 4" xfId="48849" xr:uid="{00000000-0005-0000-0000-0000FD050000}"/>
    <cellStyle name="40 % - Akzent6 2 5 5" xfId="11779" xr:uid="{00000000-0005-0000-0000-0000FD050000}"/>
    <cellStyle name="40 % - Akzent6 2 5 5 2" xfId="25230" xr:uid="{00000000-0005-0000-0000-0000FD050000}"/>
    <cellStyle name="40 % - Akzent6 2 5 5 3" xfId="38714" xr:uid="{00000000-0005-0000-0000-0000FD050000}"/>
    <cellStyle name="40 % - Akzent6 2 5 5 4" xfId="52205" xr:uid="{00000000-0005-0000-0000-0000FD050000}"/>
    <cellStyle name="40 % - Akzent6 2 5 6" xfId="15161" xr:uid="{00000000-0005-0000-0000-0000FD050000}"/>
    <cellStyle name="40 % - Akzent6 2 5 7" xfId="28645" xr:uid="{00000000-0005-0000-0000-0000FD050000}"/>
    <cellStyle name="40 % - Akzent6 2 5 8" xfId="42136" xr:uid="{00000000-0005-0000-0000-0000FD050000}"/>
    <cellStyle name="40 % - Akzent6 2 6" xfId="2260" xr:uid="{00000000-0005-0000-0000-0000FF050000}"/>
    <cellStyle name="40 % - Akzent6 2 6 2" xfId="5633" xr:uid="{00000000-0005-0000-0000-0000FF050000}"/>
    <cellStyle name="40 % - Akzent6 2 6 2 2" xfId="19084" xr:uid="{00000000-0005-0000-0000-0000FF050000}"/>
    <cellStyle name="40 % - Akzent6 2 6 2 3" xfId="32568" xr:uid="{00000000-0005-0000-0000-0000FF050000}"/>
    <cellStyle name="40 % - Akzent6 2 6 2 4" xfId="46059" xr:uid="{00000000-0005-0000-0000-0000FF050000}"/>
    <cellStyle name="40 % - Akzent6 2 6 3" xfId="8989" xr:uid="{00000000-0005-0000-0000-0000FF050000}"/>
    <cellStyle name="40 % - Akzent6 2 6 3 2" xfId="22440" xr:uid="{00000000-0005-0000-0000-0000FF050000}"/>
    <cellStyle name="40 % - Akzent6 2 6 3 3" xfId="35924" xr:uid="{00000000-0005-0000-0000-0000FF050000}"/>
    <cellStyle name="40 % - Akzent6 2 6 3 4" xfId="49415" xr:uid="{00000000-0005-0000-0000-0000FF050000}"/>
    <cellStyle name="40 % - Akzent6 2 6 4" xfId="12345" xr:uid="{00000000-0005-0000-0000-0000FF050000}"/>
    <cellStyle name="40 % - Akzent6 2 6 4 2" xfId="25796" xr:uid="{00000000-0005-0000-0000-0000FF050000}"/>
    <cellStyle name="40 % - Akzent6 2 6 4 3" xfId="39280" xr:uid="{00000000-0005-0000-0000-0000FF050000}"/>
    <cellStyle name="40 % - Akzent6 2 6 4 4" xfId="52771" xr:uid="{00000000-0005-0000-0000-0000FF050000}"/>
    <cellStyle name="40 % - Akzent6 2 6 5" xfId="15727" xr:uid="{00000000-0005-0000-0000-0000FF050000}"/>
    <cellStyle name="40 % - Akzent6 2 6 6" xfId="29211" xr:uid="{00000000-0005-0000-0000-0000FF050000}"/>
    <cellStyle name="40 % - Akzent6 2 6 7" xfId="42702" xr:uid="{00000000-0005-0000-0000-0000FF050000}"/>
    <cellStyle name="40 % - Akzent6 2 7" xfId="3377" xr:uid="{00000000-0005-0000-0000-000000060000}"/>
    <cellStyle name="40 % - Akzent6 2 7 2" xfId="6738" xr:uid="{00000000-0005-0000-0000-000000060000}"/>
    <cellStyle name="40 % - Akzent6 2 7 2 2" xfId="20189" xr:uid="{00000000-0005-0000-0000-000000060000}"/>
    <cellStyle name="40 % - Akzent6 2 7 2 3" xfId="33673" xr:uid="{00000000-0005-0000-0000-000000060000}"/>
    <cellStyle name="40 % - Akzent6 2 7 2 4" xfId="47164" xr:uid="{00000000-0005-0000-0000-000000060000}"/>
    <cellStyle name="40 % - Akzent6 2 7 3" xfId="10094" xr:uid="{00000000-0005-0000-0000-000000060000}"/>
    <cellStyle name="40 % - Akzent6 2 7 3 2" xfId="23545" xr:uid="{00000000-0005-0000-0000-000000060000}"/>
    <cellStyle name="40 % - Akzent6 2 7 3 3" xfId="37029" xr:uid="{00000000-0005-0000-0000-000000060000}"/>
    <cellStyle name="40 % - Akzent6 2 7 3 4" xfId="50520" xr:uid="{00000000-0005-0000-0000-000000060000}"/>
    <cellStyle name="40 % - Akzent6 2 7 4" xfId="13450" xr:uid="{00000000-0005-0000-0000-000000060000}"/>
    <cellStyle name="40 % - Akzent6 2 7 4 2" xfId="26901" xr:uid="{00000000-0005-0000-0000-000000060000}"/>
    <cellStyle name="40 % - Akzent6 2 7 4 3" xfId="40385" xr:uid="{00000000-0005-0000-0000-000000060000}"/>
    <cellStyle name="40 % - Akzent6 2 7 4 4" xfId="53876" xr:uid="{00000000-0005-0000-0000-000000060000}"/>
    <cellStyle name="40 % - Akzent6 2 7 5" xfId="16832" xr:uid="{00000000-0005-0000-0000-000000060000}"/>
    <cellStyle name="40 % - Akzent6 2 7 6" xfId="30316" xr:uid="{00000000-0005-0000-0000-000000060000}"/>
    <cellStyle name="40 % - Akzent6 2 7 7" xfId="43807" xr:uid="{00000000-0005-0000-0000-000000060000}"/>
    <cellStyle name="40 % - Akzent6 2 8" xfId="3884" xr:uid="{00000000-0005-0000-0000-000001060000}"/>
    <cellStyle name="40 % - Akzent6 2 8 2" xfId="7245" xr:uid="{00000000-0005-0000-0000-000001060000}"/>
    <cellStyle name="40 % - Akzent6 2 8 2 2" xfId="20696" xr:uid="{00000000-0005-0000-0000-000001060000}"/>
    <cellStyle name="40 % - Akzent6 2 8 2 3" xfId="34180" xr:uid="{00000000-0005-0000-0000-000001060000}"/>
    <cellStyle name="40 % - Akzent6 2 8 2 4" xfId="47671" xr:uid="{00000000-0005-0000-0000-000001060000}"/>
    <cellStyle name="40 % - Akzent6 2 8 3" xfId="10601" xr:uid="{00000000-0005-0000-0000-000001060000}"/>
    <cellStyle name="40 % - Akzent6 2 8 3 2" xfId="24052" xr:uid="{00000000-0005-0000-0000-000001060000}"/>
    <cellStyle name="40 % - Akzent6 2 8 3 3" xfId="37536" xr:uid="{00000000-0005-0000-0000-000001060000}"/>
    <cellStyle name="40 % - Akzent6 2 8 3 4" xfId="51027" xr:uid="{00000000-0005-0000-0000-000001060000}"/>
    <cellStyle name="40 % - Akzent6 2 8 4" xfId="13957" xr:uid="{00000000-0005-0000-0000-000001060000}"/>
    <cellStyle name="40 % - Akzent6 2 8 4 2" xfId="27408" xr:uid="{00000000-0005-0000-0000-000001060000}"/>
    <cellStyle name="40 % - Akzent6 2 8 4 3" xfId="40892" xr:uid="{00000000-0005-0000-0000-000001060000}"/>
    <cellStyle name="40 % - Akzent6 2 8 4 4" xfId="54383" xr:uid="{00000000-0005-0000-0000-000001060000}"/>
    <cellStyle name="40 % - Akzent6 2 8 5" xfId="17339" xr:uid="{00000000-0005-0000-0000-000001060000}"/>
    <cellStyle name="40 % - Akzent6 2 8 6" xfId="30823" xr:uid="{00000000-0005-0000-0000-000001060000}"/>
    <cellStyle name="40 % - Akzent6 2 8 7" xfId="44314" xr:uid="{00000000-0005-0000-0000-000001060000}"/>
    <cellStyle name="40 % - Akzent6 2 9" xfId="3957" xr:uid="{00000000-0005-0000-0000-000002060000}"/>
    <cellStyle name="40 % - Akzent6 2 9 2" xfId="7314" xr:uid="{00000000-0005-0000-0000-000002060000}"/>
    <cellStyle name="40 % - Akzent6 2 9 2 2" xfId="20765" xr:uid="{00000000-0005-0000-0000-000002060000}"/>
    <cellStyle name="40 % - Akzent6 2 9 2 3" xfId="34249" xr:uid="{00000000-0005-0000-0000-000002060000}"/>
    <cellStyle name="40 % - Akzent6 2 9 2 4" xfId="47740" xr:uid="{00000000-0005-0000-0000-000002060000}"/>
    <cellStyle name="40 % - Akzent6 2 9 3" xfId="10670" xr:uid="{00000000-0005-0000-0000-000002060000}"/>
    <cellStyle name="40 % - Akzent6 2 9 3 2" xfId="24121" xr:uid="{00000000-0005-0000-0000-000002060000}"/>
    <cellStyle name="40 % - Akzent6 2 9 3 3" xfId="37605" xr:uid="{00000000-0005-0000-0000-000002060000}"/>
    <cellStyle name="40 % - Akzent6 2 9 3 4" xfId="51096" xr:uid="{00000000-0005-0000-0000-000002060000}"/>
    <cellStyle name="40 % - Akzent6 2 9 4" xfId="14026" xr:uid="{00000000-0005-0000-0000-000002060000}"/>
    <cellStyle name="40 % - Akzent6 2 9 4 2" xfId="27477" xr:uid="{00000000-0005-0000-0000-000002060000}"/>
    <cellStyle name="40 % - Akzent6 2 9 4 3" xfId="40961" xr:uid="{00000000-0005-0000-0000-000002060000}"/>
    <cellStyle name="40 % - Akzent6 2 9 4 4" xfId="54452" xr:uid="{00000000-0005-0000-0000-000002060000}"/>
    <cellStyle name="40 % - Akzent6 2 9 5" xfId="17408" xr:uid="{00000000-0005-0000-0000-000002060000}"/>
    <cellStyle name="40 % - Akzent6 2 9 6" xfId="30892" xr:uid="{00000000-0005-0000-0000-000002060000}"/>
    <cellStyle name="40 % - Akzent6 2 9 7" xfId="44383" xr:uid="{00000000-0005-0000-0000-000002060000}"/>
    <cellStyle name="40 % - Akzent6 20" xfId="41473" xr:uid="{00000000-0005-0000-0000-0000D7B60000}"/>
    <cellStyle name="40 % - Akzent6 3" xfId="1165" xr:uid="{00000000-0005-0000-0000-000003060000}"/>
    <cellStyle name="40 % - Akzent6 3 10" xfId="11249" xr:uid="{00000000-0005-0000-0000-000003060000}"/>
    <cellStyle name="40 % - Akzent6 3 10 2" xfId="24700" xr:uid="{00000000-0005-0000-0000-000003060000}"/>
    <cellStyle name="40 % - Akzent6 3 10 3" xfId="38184" xr:uid="{00000000-0005-0000-0000-000003060000}"/>
    <cellStyle name="40 % - Akzent6 3 10 4" xfId="51675" xr:uid="{00000000-0005-0000-0000-000003060000}"/>
    <cellStyle name="40 % - Akzent6 3 11" xfId="14630" xr:uid="{00000000-0005-0000-0000-000003060000}"/>
    <cellStyle name="40 % - Akzent6 3 12" xfId="28113" xr:uid="{00000000-0005-0000-0000-000003060000}"/>
    <cellStyle name="40 % - Akzent6 3 13" xfId="41604" xr:uid="{00000000-0005-0000-0000-000003060000}"/>
    <cellStyle name="40 % - Akzent6 3 2" xfId="1259" xr:uid="{00000000-0005-0000-0000-000004060000}"/>
    <cellStyle name="40 % - Akzent6 3 2 10" xfId="14732" xr:uid="{00000000-0005-0000-0000-000004060000}"/>
    <cellStyle name="40 % - Akzent6 3 2 11" xfId="28215" xr:uid="{00000000-0005-0000-0000-000004060000}"/>
    <cellStyle name="40 % - Akzent6 3 2 12" xfId="41706" xr:uid="{00000000-0005-0000-0000-000004060000}"/>
    <cellStyle name="40 % - Akzent6 3 2 2" xfId="1497" xr:uid="{00000000-0005-0000-0000-000005060000}"/>
    <cellStyle name="40 % - Akzent6 3 2 2 10" xfId="28465" xr:uid="{00000000-0005-0000-0000-000005060000}"/>
    <cellStyle name="40 % - Akzent6 3 2 2 11" xfId="41956" xr:uid="{00000000-0005-0000-0000-000005060000}"/>
    <cellStyle name="40 % - Akzent6 3 2 2 2" xfId="2073" xr:uid="{00000000-0005-0000-0000-000006060000}"/>
    <cellStyle name="40 % - Akzent6 3 2 2 2 2" xfId="3214" xr:uid="{00000000-0005-0000-0000-000007060000}"/>
    <cellStyle name="40 % - Akzent6 3 2 2 2 2 2" xfId="6575" xr:uid="{00000000-0005-0000-0000-000007060000}"/>
    <cellStyle name="40 % - Akzent6 3 2 2 2 2 2 2" xfId="20026" xr:uid="{00000000-0005-0000-0000-000007060000}"/>
    <cellStyle name="40 % - Akzent6 3 2 2 2 2 2 3" xfId="33510" xr:uid="{00000000-0005-0000-0000-000007060000}"/>
    <cellStyle name="40 % - Akzent6 3 2 2 2 2 2 4" xfId="47001" xr:uid="{00000000-0005-0000-0000-000007060000}"/>
    <cellStyle name="40 % - Akzent6 3 2 2 2 2 3" xfId="9931" xr:uid="{00000000-0005-0000-0000-000007060000}"/>
    <cellStyle name="40 % - Akzent6 3 2 2 2 2 3 2" xfId="23382" xr:uid="{00000000-0005-0000-0000-000007060000}"/>
    <cellStyle name="40 % - Akzent6 3 2 2 2 2 3 3" xfId="36866" xr:uid="{00000000-0005-0000-0000-000007060000}"/>
    <cellStyle name="40 % - Akzent6 3 2 2 2 2 3 4" xfId="50357" xr:uid="{00000000-0005-0000-0000-000007060000}"/>
    <cellStyle name="40 % - Akzent6 3 2 2 2 2 4" xfId="13287" xr:uid="{00000000-0005-0000-0000-000007060000}"/>
    <cellStyle name="40 % - Akzent6 3 2 2 2 2 4 2" xfId="26738" xr:uid="{00000000-0005-0000-0000-000007060000}"/>
    <cellStyle name="40 % - Akzent6 3 2 2 2 2 4 3" xfId="40222" xr:uid="{00000000-0005-0000-0000-000007060000}"/>
    <cellStyle name="40 % - Akzent6 3 2 2 2 2 4 4" xfId="53713" xr:uid="{00000000-0005-0000-0000-000007060000}"/>
    <cellStyle name="40 % - Akzent6 3 2 2 2 2 5" xfId="16669" xr:uid="{00000000-0005-0000-0000-000007060000}"/>
    <cellStyle name="40 % - Akzent6 3 2 2 2 2 6" xfId="30153" xr:uid="{00000000-0005-0000-0000-000007060000}"/>
    <cellStyle name="40 % - Akzent6 3 2 2 2 2 7" xfId="43644" xr:uid="{00000000-0005-0000-0000-000007060000}"/>
    <cellStyle name="40 % - Akzent6 3 2 2 2 3" xfId="5448" xr:uid="{00000000-0005-0000-0000-000006060000}"/>
    <cellStyle name="40 % - Akzent6 3 2 2 2 3 2" xfId="18899" xr:uid="{00000000-0005-0000-0000-000006060000}"/>
    <cellStyle name="40 % - Akzent6 3 2 2 2 3 3" xfId="32383" xr:uid="{00000000-0005-0000-0000-000006060000}"/>
    <cellStyle name="40 % - Akzent6 3 2 2 2 3 4" xfId="45874" xr:uid="{00000000-0005-0000-0000-000006060000}"/>
    <cellStyle name="40 % - Akzent6 3 2 2 2 4" xfId="8804" xr:uid="{00000000-0005-0000-0000-000006060000}"/>
    <cellStyle name="40 % - Akzent6 3 2 2 2 4 2" xfId="22255" xr:uid="{00000000-0005-0000-0000-000006060000}"/>
    <cellStyle name="40 % - Akzent6 3 2 2 2 4 3" xfId="35739" xr:uid="{00000000-0005-0000-0000-000006060000}"/>
    <cellStyle name="40 % - Akzent6 3 2 2 2 4 4" xfId="49230" xr:uid="{00000000-0005-0000-0000-000006060000}"/>
    <cellStyle name="40 % - Akzent6 3 2 2 2 5" xfId="12160" xr:uid="{00000000-0005-0000-0000-000006060000}"/>
    <cellStyle name="40 % - Akzent6 3 2 2 2 5 2" xfId="25611" xr:uid="{00000000-0005-0000-0000-000006060000}"/>
    <cellStyle name="40 % - Akzent6 3 2 2 2 5 3" xfId="39095" xr:uid="{00000000-0005-0000-0000-000006060000}"/>
    <cellStyle name="40 % - Akzent6 3 2 2 2 5 4" xfId="52586" xr:uid="{00000000-0005-0000-0000-000006060000}"/>
    <cellStyle name="40 % - Akzent6 3 2 2 2 6" xfId="15542" xr:uid="{00000000-0005-0000-0000-000006060000}"/>
    <cellStyle name="40 % - Akzent6 3 2 2 2 7" xfId="29026" xr:uid="{00000000-0005-0000-0000-000006060000}"/>
    <cellStyle name="40 % - Akzent6 3 2 2 2 8" xfId="42517" xr:uid="{00000000-0005-0000-0000-000006060000}"/>
    <cellStyle name="40 % - Akzent6 3 2 2 3" xfId="2654" xr:uid="{00000000-0005-0000-0000-000008060000}"/>
    <cellStyle name="40 % - Akzent6 3 2 2 3 2" xfId="6015" xr:uid="{00000000-0005-0000-0000-000008060000}"/>
    <cellStyle name="40 % - Akzent6 3 2 2 3 2 2" xfId="19466" xr:uid="{00000000-0005-0000-0000-000008060000}"/>
    <cellStyle name="40 % - Akzent6 3 2 2 3 2 3" xfId="32950" xr:uid="{00000000-0005-0000-0000-000008060000}"/>
    <cellStyle name="40 % - Akzent6 3 2 2 3 2 4" xfId="46441" xr:uid="{00000000-0005-0000-0000-000008060000}"/>
    <cellStyle name="40 % - Akzent6 3 2 2 3 3" xfId="9371" xr:uid="{00000000-0005-0000-0000-000008060000}"/>
    <cellStyle name="40 % - Akzent6 3 2 2 3 3 2" xfId="22822" xr:uid="{00000000-0005-0000-0000-000008060000}"/>
    <cellStyle name="40 % - Akzent6 3 2 2 3 3 3" xfId="36306" xr:uid="{00000000-0005-0000-0000-000008060000}"/>
    <cellStyle name="40 % - Akzent6 3 2 2 3 3 4" xfId="49797" xr:uid="{00000000-0005-0000-0000-000008060000}"/>
    <cellStyle name="40 % - Akzent6 3 2 2 3 4" xfId="12727" xr:uid="{00000000-0005-0000-0000-000008060000}"/>
    <cellStyle name="40 % - Akzent6 3 2 2 3 4 2" xfId="26178" xr:uid="{00000000-0005-0000-0000-000008060000}"/>
    <cellStyle name="40 % - Akzent6 3 2 2 3 4 3" xfId="39662" xr:uid="{00000000-0005-0000-0000-000008060000}"/>
    <cellStyle name="40 % - Akzent6 3 2 2 3 4 4" xfId="53153" xr:uid="{00000000-0005-0000-0000-000008060000}"/>
    <cellStyle name="40 % - Akzent6 3 2 2 3 5" xfId="16109" xr:uid="{00000000-0005-0000-0000-000008060000}"/>
    <cellStyle name="40 % - Akzent6 3 2 2 3 6" xfId="29593" xr:uid="{00000000-0005-0000-0000-000008060000}"/>
    <cellStyle name="40 % - Akzent6 3 2 2 3 7" xfId="43084" xr:uid="{00000000-0005-0000-0000-000008060000}"/>
    <cellStyle name="40 % - Akzent6 3 2 2 4" xfId="3759" xr:uid="{00000000-0005-0000-0000-000009060000}"/>
    <cellStyle name="40 % - Akzent6 3 2 2 4 2" xfId="7120" xr:uid="{00000000-0005-0000-0000-000009060000}"/>
    <cellStyle name="40 % - Akzent6 3 2 2 4 2 2" xfId="20571" xr:uid="{00000000-0005-0000-0000-000009060000}"/>
    <cellStyle name="40 % - Akzent6 3 2 2 4 2 3" xfId="34055" xr:uid="{00000000-0005-0000-0000-000009060000}"/>
    <cellStyle name="40 % - Akzent6 3 2 2 4 2 4" xfId="47546" xr:uid="{00000000-0005-0000-0000-000009060000}"/>
    <cellStyle name="40 % - Akzent6 3 2 2 4 3" xfId="10476" xr:uid="{00000000-0005-0000-0000-000009060000}"/>
    <cellStyle name="40 % - Akzent6 3 2 2 4 3 2" xfId="23927" xr:uid="{00000000-0005-0000-0000-000009060000}"/>
    <cellStyle name="40 % - Akzent6 3 2 2 4 3 3" xfId="37411" xr:uid="{00000000-0005-0000-0000-000009060000}"/>
    <cellStyle name="40 % - Akzent6 3 2 2 4 3 4" xfId="50902" xr:uid="{00000000-0005-0000-0000-000009060000}"/>
    <cellStyle name="40 % - Akzent6 3 2 2 4 4" xfId="13832" xr:uid="{00000000-0005-0000-0000-000009060000}"/>
    <cellStyle name="40 % - Akzent6 3 2 2 4 4 2" xfId="27283" xr:uid="{00000000-0005-0000-0000-000009060000}"/>
    <cellStyle name="40 % - Akzent6 3 2 2 4 4 3" xfId="40767" xr:uid="{00000000-0005-0000-0000-000009060000}"/>
    <cellStyle name="40 % - Akzent6 3 2 2 4 4 4" xfId="54258" xr:uid="{00000000-0005-0000-0000-000009060000}"/>
    <cellStyle name="40 % - Akzent6 3 2 2 4 5" xfId="17214" xr:uid="{00000000-0005-0000-0000-000009060000}"/>
    <cellStyle name="40 % - Akzent6 3 2 2 4 6" xfId="30698" xr:uid="{00000000-0005-0000-0000-000009060000}"/>
    <cellStyle name="40 % - Akzent6 3 2 2 4 7" xfId="44189" xr:uid="{00000000-0005-0000-0000-000009060000}"/>
    <cellStyle name="40 % - Akzent6 3 2 2 5" xfId="4339" xr:uid="{00000000-0005-0000-0000-00000A060000}"/>
    <cellStyle name="40 % - Akzent6 3 2 2 5 2" xfId="7696" xr:uid="{00000000-0005-0000-0000-00000A060000}"/>
    <cellStyle name="40 % - Akzent6 3 2 2 5 2 2" xfId="21147" xr:uid="{00000000-0005-0000-0000-00000A060000}"/>
    <cellStyle name="40 % - Akzent6 3 2 2 5 2 3" xfId="34631" xr:uid="{00000000-0005-0000-0000-00000A060000}"/>
    <cellStyle name="40 % - Akzent6 3 2 2 5 2 4" xfId="48122" xr:uid="{00000000-0005-0000-0000-00000A060000}"/>
    <cellStyle name="40 % - Akzent6 3 2 2 5 3" xfId="11052" xr:uid="{00000000-0005-0000-0000-00000A060000}"/>
    <cellStyle name="40 % - Akzent6 3 2 2 5 3 2" xfId="24503" xr:uid="{00000000-0005-0000-0000-00000A060000}"/>
    <cellStyle name="40 % - Akzent6 3 2 2 5 3 3" xfId="37987" xr:uid="{00000000-0005-0000-0000-00000A060000}"/>
    <cellStyle name="40 % - Akzent6 3 2 2 5 3 4" xfId="51478" xr:uid="{00000000-0005-0000-0000-00000A060000}"/>
    <cellStyle name="40 % - Akzent6 3 2 2 5 4" xfId="14408" xr:uid="{00000000-0005-0000-0000-00000A060000}"/>
    <cellStyle name="40 % - Akzent6 3 2 2 5 4 2" xfId="27859" xr:uid="{00000000-0005-0000-0000-00000A060000}"/>
    <cellStyle name="40 % - Akzent6 3 2 2 5 4 3" xfId="41343" xr:uid="{00000000-0005-0000-0000-00000A060000}"/>
    <cellStyle name="40 % - Akzent6 3 2 2 5 4 4" xfId="54834" xr:uid="{00000000-0005-0000-0000-00000A060000}"/>
    <cellStyle name="40 % - Akzent6 3 2 2 5 5" xfId="17790" xr:uid="{00000000-0005-0000-0000-00000A060000}"/>
    <cellStyle name="40 % - Akzent6 3 2 2 5 6" xfId="31274" xr:uid="{00000000-0005-0000-0000-00000A060000}"/>
    <cellStyle name="40 % - Akzent6 3 2 2 5 7" xfId="44765" xr:uid="{00000000-0005-0000-0000-00000A060000}"/>
    <cellStyle name="40 % - Akzent6 3 2 2 6" xfId="4889" xr:uid="{00000000-0005-0000-0000-000005060000}"/>
    <cellStyle name="40 % - Akzent6 3 2 2 6 2" xfId="18340" xr:uid="{00000000-0005-0000-0000-000005060000}"/>
    <cellStyle name="40 % - Akzent6 3 2 2 6 3" xfId="31824" xr:uid="{00000000-0005-0000-0000-000005060000}"/>
    <cellStyle name="40 % - Akzent6 3 2 2 6 4" xfId="45315" xr:uid="{00000000-0005-0000-0000-000005060000}"/>
    <cellStyle name="40 % - Akzent6 3 2 2 7" xfId="8245" xr:uid="{00000000-0005-0000-0000-000005060000}"/>
    <cellStyle name="40 % - Akzent6 3 2 2 7 2" xfId="21696" xr:uid="{00000000-0005-0000-0000-000005060000}"/>
    <cellStyle name="40 % - Akzent6 3 2 2 7 3" xfId="35180" xr:uid="{00000000-0005-0000-0000-000005060000}"/>
    <cellStyle name="40 % - Akzent6 3 2 2 7 4" xfId="48671" xr:uid="{00000000-0005-0000-0000-000005060000}"/>
    <cellStyle name="40 % - Akzent6 3 2 2 8" xfId="11601" xr:uid="{00000000-0005-0000-0000-000005060000}"/>
    <cellStyle name="40 % - Akzent6 3 2 2 8 2" xfId="25052" xr:uid="{00000000-0005-0000-0000-000005060000}"/>
    <cellStyle name="40 % - Akzent6 3 2 2 8 3" xfId="38536" xr:uid="{00000000-0005-0000-0000-000005060000}"/>
    <cellStyle name="40 % - Akzent6 3 2 2 8 4" xfId="52027" xr:uid="{00000000-0005-0000-0000-000005060000}"/>
    <cellStyle name="40 % - Akzent6 3 2 2 9" xfId="14982" xr:uid="{00000000-0005-0000-0000-000005060000}"/>
    <cellStyle name="40 % - Akzent6 3 2 3" xfId="1824" xr:uid="{00000000-0005-0000-0000-00000B060000}"/>
    <cellStyle name="40 % - Akzent6 3 2 3 2" xfId="2964" xr:uid="{00000000-0005-0000-0000-00000C060000}"/>
    <cellStyle name="40 % - Akzent6 3 2 3 2 2" xfId="6325" xr:uid="{00000000-0005-0000-0000-00000C060000}"/>
    <cellStyle name="40 % - Akzent6 3 2 3 2 2 2" xfId="19776" xr:uid="{00000000-0005-0000-0000-00000C060000}"/>
    <cellStyle name="40 % - Akzent6 3 2 3 2 2 3" xfId="33260" xr:uid="{00000000-0005-0000-0000-00000C060000}"/>
    <cellStyle name="40 % - Akzent6 3 2 3 2 2 4" xfId="46751" xr:uid="{00000000-0005-0000-0000-00000C060000}"/>
    <cellStyle name="40 % - Akzent6 3 2 3 2 3" xfId="9681" xr:uid="{00000000-0005-0000-0000-00000C060000}"/>
    <cellStyle name="40 % - Akzent6 3 2 3 2 3 2" xfId="23132" xr:uid="{00000000-0005-0000-0000-00000C060000}"/>
    <cellStyle name="40 % - Akzent6 3 2 3 2 3 3" xfId="36616" xr:uid="{00000000-0005-0000-0000-00000C060000}"/>
    <cellStyle name="40 % - Akzent6 3 2 3 2 3 4" xfId="50107" xr:uid="{00000000-0005-0000-0000-00000C060000}"/>
    <cellStyle name="40 % - Akzent6 3 2 3 2 4" xfId="13037" xr:uid="{00000000-0005-0000-0000-00000C060000}"/>
    <cellStyle name="40 % - Akzent6 3 2 3 2 4 2" xfId="26488" xr:uid="{00000000-0005-0000-0000-00000C060000}"/>
    <cellStyle name="40 % - Akzent6 3 2 3 2 4 3" xfId="39972" xr:uid="{00000000-0005-0000-0000-00000C060000}"/>
    <cellStyle name="40 % - Akzent6 3 2 3 2 4 4" xfId="53463" xr:uid="{00000000-0005-0000-0000-00000C060000}"/>
    <cellStyle name="40 % - Akzent6 3 2 3 2 5" xfId="16419" xr:uid="{00000000-0005-0000-0000-00000C060000}"/>
    <cellStyle name="40 % - Akzent6 3 2 3 2 6" xfId="29903" xr:uid="{00000000-0005-0000-0000-00000C060000}"/>
    <cellStyle name="40 % - Akzent6 3 2 3 2 7" xfId="43394" xr:uid="{00000000-0005-0000-0000-00000C060000}"/>
    <cellStyle name="40 % - Akzent6 3 2 3 3" xfId="5198" xr:uid="{00000000-0005-0000-0000-00000B060000}"/>
    <cellStyle name="40 % - Akzent6 3 2 3 3 2" xfId="18649" xr:uid="{00000000-0005-0000-0000-00000B060000}"/>
    <cellStyle name="40 % - Akzent6 3 2 3 3 3" xfId="32133" xr:uid="{00000000-0005-0000-0000-00000B060000}"/>
    <cellStyle name="40 % - Akzent6 3 2 3 3 4" xfId="45624" xr:uid="{00000000-0005-0000-0000-00000B060000}"/>
    <cellStyle name="40 % - Akzent6 3 2 3 4" xfId="8554" xr:uid="{00000000-0005-0000-0000-00000B060000}"/>
    <cellStyle name="40 % - Akzent6 3 2 3 4 2" xfId="22005" xr:uid="{00000000-0005-0000-0000-00000B060000}"/>
    <cellStyle name="40 % - Akzent6 3 2 3 4 3" xfId="35489" xr:uid="{00000000-0005-0000-0000-00000B060000}"/>
    <cellStyle name="40 % - Akzent6 3 2 3 4 4" xfId="48980" xr:uid="{00000000-0005-0000-0000-00000B060000}"/>
    <cellStyle name="40 % - Akzent6 3 2 3 5" xfId="11910" xr:uid="{00000000-0005-0000-0000-00000B060000}"/>
    <cellStyle name="40 % - Akzent6 3 2 3 5 2" xfId="25361" xr:uid="{00000000-0005-0000-0000-00000B060000}"/>
    <cellStyle name="40 % - Akzent6 3 2 3 5 3" xfId="38845" xr:uid="{00000000-0005-0000-0000-00000B060000}"/>
    <cellStyle name="40 % - Akzent6 3 2 3 5 4" xfId="52336" xr:uid="{00000000-0005-0000-0000-00000B060000}"/>
    <cellStyle name="40 % - Akzent6 3 2 3 6" xfId="15292" xr:uid="{00000000-0005-0000-0000-00000B060000}"/>
    <cellStyle name="40 % - Akzent6 3 2 3 7" xfId="28776" xr:uid="{00000000-0005-0000-0000-00000B060000}"/>
    <cellStyle name="40 % - Akzent6 3 2 3 8" xfId="42267" xr:uid="{00000000-0005-0000-0000-00000B060000}"/>
    <cellStyle name="40 % - Akzent6 3 2 4" xfId="2403" xr:uid="{00000000-0005-0000-0000-00000D060000}"/>
    <cellStyle name="40 % - Akzent6 3 2 4 2" xfId="5765" xr:uid="{00000000-0005-0000-0000-00000D060000}"/>
    <cellStyle name="40 % - Akzent6 3 2 4 2 2" xfId="19216" xr:uid="{00000000-0005-0000-0000-00000D060000}"/>
    <cellStyle name="40 % - Akzent6 3 2 4 2 3" xfId="32700" xr:uid="{00000000-0005-0000-0000-00000D060000}"/>
    <cellStyle name="40 % - Akzent6 3 2 4 2 4" xfId="46191" xr:uid="{00000000-0005-0000-0000-00000D060000}"/>
    <cellStyle name="40 % - Akzent6 3 2 4 3" xfId="9121" xr:uid="{00000000-0005-0000-0000-00000D060000}"/>
    <cellStyle name="40 % - Akzent6 3 2 4 3 2" xfId="22572" xr:uid="{00000000-0005-0000-0000-00000D060000}"/>
    <cellStyle name="40 % - Akzent6 3 2 4 3 3" xfId="36056" xr:uid="{00000000-0005-0000-0000-00000D060000}"/>
    <cellStyle name="40 % - Akzent6 3 2 4 3 4" xfId="49547" xr:uid="{00000000-0005-0000-0000-00000D060000}"/>
    <cellStyle name="40 % - Akzent6 3 2 4 4" xfId="12477" xr:uid="{00000000-0005-0000-0000-00000D060000}"/>
    <cellStyle name="40 % - Akzent6 3 2 4 4 2" xfId="25928" xr:uid="{00000000-0005-0000-0000-00000D060000}"/>
    <cellStyle name="40 % - Akzent6 3 2 4 4 3" xfId="39412" xr:uid="{00000000-0005-0000-0000-00000D060000}"/>
    <cellStyle name="40 % - Akzent6 3 2 4 4 4" xfId="52903" xr:uid="{00000000-0005-0000-0000-00000D060000}"/>
    <cellStyle name="40 % - Akzent6 3 2 4 5" xfId="15859" xr:uid="{00000000-0005-0000-0000-00000D060000}"/>
    <cellStyle name="40 % - Akzent6 3 2 4 6" xfId="29343" xr:uid="{00000000-0005-0000-0000-00000D060000}"/>
    <cellStyle name="40 % - Akzent6 3 2 4 7" xfId="42834" xr:uid="{00000000-0005-0000-0000-00000D060000}"/>
    <cellStyle name="40 % - Akzent6 3 2 5" xfId="3509" xr:uid="{00000000-0005-0000-0000-00000E060000}"/>
    <cellStyle name="40 % - Akzent6 3 2 5 2" xfId="6870" xr:uid="{00000000-0005-0000-0000-00000E060000}"/>
    <cellStyle name="40 % - Akzent6 3 2 5 2 2" xfId="20321" xr:uid="{00000000-0005-0000-0000-00000E060000}"/>
    <cellStyle name="40 % - Akzent6 3 2 5 2 3" xfId="33805" xr:uid="{00000000-0005-0000-0000-00000E060000}"/>
    <cellStyle name="40 % - Akzent6 3 2 5 2 4" xfId="47296" xr:uid="{00000000-0005-0000-0000-00000E060000}"/>
    <cellStyle name="40 % - Akzent6 3 2 5 3" xfId="10226" xr:uid="{00000000-0005-0000-0000-00000E060000}"/>
    <cellStyle name="40 % - Akzent6 3 2 5 3 2" xfId="23677" xr:uid="{00000000-0005-0000-0000-00000E060000}"/>
    <cellStyle name="40 % - Akzent6 3 2 5 3 3" xfId="37161" xr:uid="{00000000-0005-0000-0000-00000E060000}"/>
    <cellStyle name="40 % - Akzent6 3 2 5 3 4" xfId="50652" xr:uid="{00000000-0005-0000-0000-00000E060000}"/>
    <cellStyle name="40 % - Akzent6 3 2 5 4" xfId="13582" xr:uid="{00000000-0005-0000-0000-00000E060000}"/>
    <cellStyle name="40 % - Akzent6 3 2 5 4 2" xfId="27033" xr:uid="{00000000-0005-0000-0000-00000E060000}"/>
    <cellStyle name="40 % - Akzent6 3 2 5 4 3" xfId="40517" xr:uid="{00000000-0005-0000-0000-00000E060000}"/>
    <cellStyle name="40 % - Akzent6 3 2 5 4 4" xfId="54008" xr:uid="{00000000-0005-0000-0000-00000E060000}"/>
    <cellStyle name="40 % - Akzent6 3 2 5 5" xfId="16964" xr:uid="{00000000-0005-0000-0000-00000E060000}"/>
    <cellStyle name="40 % - Akzent6 3 2 5 6" xfId="30448" xr:uid="{00000000-0005-0000-0000-00000E060000}"/>
    <cellStyle name="40 % - Akzent6 3 2 5 7" xfId="43939" xr:uid="{00000000-0005-0000-0000-00000E060000}"/>
    <cellStyle name="40 % - Akzent6 3 2 6" xfId="4089" xr:uid="{00000000-0005-0000-0000-00000F060000}"/>
    <cellStyle name="40 % - Akzent6 3 2 6 2" xfId="7446" xr:uid="{00000000-0005-0000-0000-00000F060000}"/>
    <cellStyle name="40 % - Akzent6 3 2 6 2 2" xfId="20897" xr:uid="{00000000-0005-0000-0000-00000F060000}"/>
    <cellStyle name="40 % - Akzent6 3 2 6 2 3" xfId="34381" xr:uid="{00000000-0005-0000-0000-00000F060000}"/>
    <cellStyle name="40 % - Akzent6 3 2 6 2 4" xfId="47872" xr:uid="{00000000-0005-0000-0000-00000F060000}"/>
    <cellStyle name="40 % - Akzent6 3 2 6 3" xfId="10802" xr:uid="{00000000-0005-0000-0000-00000F060000}"/>
    <cellStyle name="40 % - Akzent6 3 2 6 3 2" xfId="24253" xr:uid="{00000000-0005-0000-0000-00000F060000}"/>
    <cellStyle name="40 % - Akzent6 3 2 6 3 3" xfId="37737" xr:uid="{00000000-0005-0000-0000-00000F060000}"/>
    <cellStyle name="40 % - Akzent6 3 2 6 3 4" xfId="51228" xr:uid="{00000000-0005-0000-0000-00000F060000}"/>
    <cellStyle name="40 % - Akzent6 3 2 6 4" xfId="14158" xr:uid="{00000000-0005-0000-0000-00000F060000}"/>
    <cellStyle name="40 % - Akzent6 3 2 6 4 2" xfId="27609" xr:uid="{00000000-0005-0000-0000-00000F060000}"/>
    <cellStyle name="40 % - Akzent6 3 2 6 4 3" xfId="41093" xr:uid="{00000000-0005-0000-0000-00000F060000}"/>
    <cellStyle name="40 % - Akzent6 3 2 6 4 4" xfId="54584" xr:uid="{00000000-0005-0000-0000-00000F060000}"/>
    <cellStyle name="40 % - Akzent6 3 2 6 5" xfId="17540" xr:uid="{00000000-0005-0000-0000-00000F060000}"/>
    <cellStyle name="40 % - Akzent6 3 2 6 6" xfId="31024" xr:uid="{00000000-0005-0000-0000-00000F060000}"/>
    <cellStyle name="40 % - Akzent6 3 2 6 7" xfId="44515" xr:uid="{00000000-0005-0000-0000-00000F060000}"/>
    <cellStyle name="40 % - Akzent6 3 2 7" xfId="4639" xr:uid="{00000000-0005-0000-0000-000004060000}"/>
    <cellStyle name="40 % - Akzent6 3 2 7 2" xfId="18090" xr:uid="{00000000-0005-0000-0000-000004060000}"/>
    <cellStyle name="40 % - Akzent6 3 2 7 3" xfId="31574" xr:uid="{00000000-0005-0000-0000-000004060000}"/>
    <cellStyle name="40 % - Akzent6 3 2 7 4" xfId="45065" xr:uid="{00000000-0005-0000-0000-000004060000}"/>
    <cellStyle name="40 % - Akzent6 3 2 8" xfId="7995" xr:uid="{00000000-0005-0000-0000-000004060000}"/>
    <cellStyle name="40 % - Akzent6 3 2 8 2" xfId="21446" xr:uid="{00000000-0005-0000-0000-000004060000}"/>
    <cellStyle name="40 % - Akzent6 3 2 8 3" xfId="34930" xr:uid="{00000000-0005-0000-0000-000004060000}"/>
    <cellStyle name="40 % - Akzent6 3 2 8 4" xfId="48421" xr:uid="{00000000-0005-0000-0000-000004060000}"/>
    <cellStyle name="40 % - Akzent6 3 2 9" xfId="11351" xr:uid="{00000000-0005-0000-0000-000004060000}"/>
    <cellStyle name="40 % - Akzent6 3 2 9 2" xfId="24802" xr:uid="{00000000-0005-0000-0000-000004060000}"/>
    <cellStyle name="40 % - Akzent6 3 2 9 3" xfId="38286" xr:uid="{00000000-0005-0000-0000-000004060000}"/>
    <cellStyle name="40 % - Akzent6 3 2 9 4" xfId="51777" xr:uid="{00000000-0005-0000-0000-000004060000}"/>
    <cellStyle name="40 % - Akzent6 3 3" xfId="1399" xr:uid="{00000000-0005-0000-0000-000010060000}"/>
    <cellStyle name="40 % - Akzent6 3 3 10" xfId="28364" xr:uid="{00000000-0005-0000-0000-000010060000}"/>
    <cellStyle name="40 % - Akzent6 3 3 11" xfId="41855" xr:uid="{00000000-0005-0000-0000-000010060000}"/>
    <cellStyle name="40 % - Akzent6 3 3 2" xfId="1973" xr:uid="{00000000-0005-0000-0000-000011060000}"/>
    <cellStyle name="40 % - Akzent6 3 3 2 2" xfId="3113" xr:uid="{00000000-0005-0000-0000-000012060000}"/>
    <cellStyle name="40 % - Akzent6 3 3 2 2 2" xfId="6474" xr:uid="{00000000-0005-0000-0000-000012060000}"/>
    <cellStyle name="40 % - Akzent6 3 3 2 2 2 2" xfId="19925" xr:uid="{00000000-0005-0000-0000-000012060000}"/>
    <cellStyle name="40 % - Akzent6 3 3 2 2 2 3" xfId="33409" xr:uid="{00000000-0005-0000-0000-000012060000}"/>
    <cellStyle name="40 % - Akzent6 3 3 2 2 2 4" xfId="46900" xr:uid="{00000000-0005-0000-0000-000012060000}"/>
    <cellStyle name="40 % - Akzent6 3 3 2 2 3" xfId="9830" xr:uid="{00000000-0005-0000-0000-000012060000}"/>
    <cellStyle name="40 % - Akzent6 3 3 2 2 3 2" xfId="23281" xr:uid="{00000000-0005-0000-0000-000012060000}"/>
    <cellStyle name="40 % - Akzent6 3 3 2 2 3 3" xfId="36765" xr:uid="{00000000-0005-0000-0000-000012060000}"/>
    <cellStyle name="40 % - Akzent6 3 3 2 2 3 4" xfId="50256" xr:uid="{00000000-0005-0000-0000-000012060000}"/>
    <cellStyle name="40 % - Akzent6 3 3 2 2 4" xfId="13186" xr:uid="{00000000-0005-0000-0000-000012060000}"/>
    <cellStyle name="40 % - Akzent6 3 3 2 2 4 2" xfId="26637" xr:uid="{00000000-0005-0000-0000-000012060000}"/>
    <cellStyle name="40 % - Akzent6 3 3 2 2 4 3" xfId="40121" xr:uid="{00000000-0005-0000-0000-000012060000}"/>
    <cellStyle name="40 % - Akzent6 3 3 2 2 4 4" xfId="53612" xr:uid="{00000000-0005-0000-0000-000012060000}"/>
    <cellStyle name="40 % - Akzent6 3 3 2 2 5" xfId="16568" xr:uid="{00000000-0005-0000-0000-000012060000}"/>
    <cellStyle name="40 % - Akzent6 3 3 2 2 6" xfId="30052" xr:uid="{00000000-0005-0000-0000-000012060000}"/>
    <cellStyle name="40 % - Akzent6 3 3 2 2 7" xfId="43543" xr:uid="{00000000-0005-0000-0000-000012060000}"/>
    <cellStyle name="40 % - Akzent6 3 3 2 3" xfId="5347" xr:uid="{00000000-0005-0000-0000-000011060000}"/>
    <cellStyle name="40 % - Akzent6 3 3 2 3 2" xfId="18798" xr:uid="{00000000-0005-0000-0000-000011060000}"/>
    <cellStyle name="40 % - Akzent6 3 3 2 3 3" xfId="32282" xr:uid="{00000000-0005-0000-0000-000011060000}"/>
    <cellStyle name="40 % - Akzent6 3 3 2 3 4" xfId="45773" xr:uid="{00000000-0005-0000-0000-000011060000}"/>
    <cellStyle name="40 % - Akzent6 3 3 2 4" xfId="8703" xr:uid="{00000000-0005-0000-0000-000011060000}"/>
    <cellStyle name="40 % - Akzent6 3 3 2 4 2" xfId="22154" xr:uid="{00000000-0005-0000-0000-000011060000}"/>
    <cellStyle name="40 % - Akzent6 3 3 2 4 3" xfId="35638" xr:uid="{00000000-0005-0000-0000-000011060000}"/>
    <cellStyle name="40 % - Akzent6 3 3 2 4 4" xfId="49129" xr:uid="{00000000-0005-0000-0000-000011060000}"/>
    <cellStyle name="40 % - Akzent6 3 3 2 5" xfId="12059" xr:uid="{00000000-0005-0000-0000-000011060000}"/>
    <cellStyle name="40 % - Akzent6 3 3 2 5 2" xfId="25510" xr:uid="{00000000-0005-0000-0000-000011060000}"/>
    <cellStyle name="40 % - Akzent6 3 3 2 5 3" xfId="38994" xr:uid="{00000000-0005-0000-0000-000011060000}"/>
    <cellStyle name="40 % - Akzent6 3 3 2 5 4" xfId="52485" xr:uid="{00000000-0005-0000-0000-000011060000}"/>
    <cellStyle name="40 % - Akzent6 3 3 2 6" xfId="15441" xr:uid="{00000000-0005-0000-0000-000011060000}"/>
    <cellStyle name="40 % - Akzent6 3 3 2 7" xfId="28925" xr:uid="{00000000-0005-0000-0000-000011060000}"/>
    <cellStyle name="40 % - Akzent6 3 3 2 8" xfId="42416" xr:uid="{00000000-0005-0000-0000-000011060000}"/>
    <cellStyle name="40 % - Akzent6 3 3 3" xfId="2553" xr:uid="{00000000-0005-0000-0000-000013060000}"/>
    <cellStyle name="40 % - Akzent6 3 3 3 2" xfId="5914" xr:uid="{00000000-0005-0000-0000-000013060000}"/>
    <cellStyle name="40 % - Akzent6 3 3 3 2 2" xfId="19365" xr:uid="{00000000-0005-0000-0000-000013060000}"/>
    <cellStyle name="40 % - Akzent6 3 3 3 2 3" xfId="32849" xr:uid="{00000000-0005-0000-0000-000013060000}"/>
    <cellStyle name="40 % - Akzent6 3 3 3 2 4" xfId="46340" xr:uid="{00000000-0005-0000-0000-000013060000}"/>
    <cellStyle name="40 % - Akzent6 3 3 3 3" xfId="9270" xr:uid="{00000000-0005-0000-0000-000013060000}"/>
    <cellStyle name="40 % - Akzent6 3 3 3 3 2" xfId="22721" xr:uid="{00000000-0005-0000-0000-000013060000}"/>
    <cellStyle name="40 % - Akzent6 3 3 3 3 3" xfId="36205" xr:uid="{00000000-0005-0000-0000-000013060000}"/>
    <cellStyle name="40 % - Akzent6 3 3 3 3 4" xfId="49696" xr:uid="{00000000-0005-0000-0000-000013060000}"/>
    <cellStyle name="40 % - Akzent6 3 3 3 4" xfId="12626" xr:uid="{00000000-0005-0000-0000-000013060000}"/>
    <cellStyle name="40 % - Akzent6 3 3 3 4 2" xfId="26077" xr:uid="{00000000-0005-0000-0000-000013060000}"/>
    <cellStyle name="40 % - Akzent6 3 3 3 4 3" xfId="39561" xr:uid="{00000000-0005-0000-0000-000013060000}"/>
    <cellStyle name="40 % - Akzent6 3 3 3 4 4" xfId="53052" xr:uid="{00000000-0005-0000-0000-000013060000}"/>
    <cellStyle name="40 % - Akzent6 3 3 3 5" xfId="16008" xr:uid="{00000000-0005-0000-0000-000013060000}"/>
    <cellStyle name="40 % - Akzent6 3 3 3 6" xfId="29492" xr:uid="{00000000-0005-0000-0000-000013060000}"/>
    <cellStyle name="40 % - Akzent6 3 3 3 7" xfId="42983" xr:uid="{00000000-0005-0000-0000-000013060000}"/>
    <cellStyle name="40 % - Akzent6 3 3 4" xfId="3658" xr:uid="{00000000-0005-0000-0000-000014060000}"/>
    <cellStyle name="40 % - Akzent6 3 3 4 2" xfId="7019" xr:uid="{00000000-0005-0000-0000-000014060000}"/>
    <cellStyle name="40 % - Akzent6 3 3 4 2 2" xfId="20470" xr:uid="{00000000-0005-0000-0000-000014060000}"/>
    <cellStyle name="40 % - Akzent6 3 3 4 2 3" xfId="33954" xr:uid="{00000000-0005-0000-0000-000014060000}"/>
    <cellStyle name="40 % - Akzent6 3 3 4 2 4" xfId="47445" xr:uid="{00000000-0005-0000-0000-000014060000}"/>
    <cellStyle name="40 % - Akzent6 3 3 4 3" xfId="10375" xr:uid="{00000000-0005-0000-0000-000014060000}"/>
    <cellStyle name="40 % - Akzent6 3 3 4 3 2" xfId="23826" xr:uid="{00000000-0005-0000-0000-000014060000}"/>
    <cellStyle name="40 % - Akzent6 3 3 4 3 3" xfId="37310" xr:uid="{00000000-0005-0000-0000-000014060000}"/>
    <cellStyle name="40 % - Akzent6 3 3 4 3 4" xfId="50801" xr:uid="{00000000-0005-0000-0000-000014060000}"/>
    <cellStyle name="40 % - Akzent6 3 3 4 4" xfId="13731" xr:uid="{00000000-0005-0000-0000-000014060000}"/>
    <cellStyle name="40 % - Akzent6 3 3 4 4 2" xfId="27182" xr:uid="{00000000-0005-0000-0000-000014060000}"/>
    <cellStyle name="40 % - Akzent6 3 3 4 4 3" xfId="40666" xr:uid="{00000000-0005-0000-0000-000014060000}"/>
    <cellStyle name="40 % - Akzent6 3 3 4 4 4" xfId="54157" xr:uid="{00000000-0005-0000-0000-000014060000}"/>
    <cellStyle name="40 % - Akzent6 3 3 4 5" xfId="17113" xr:uid="{00000000-0005-0000-0000-000014060000}"/>
    <cellStyle name="40 % - Akzent6 3 3 4 6" xfId="30597" xr:uid="{00000000-0005-0000-0000-000014060000}"/>
    <cellStyle name="40 % - Akzent6 3 3 4 7" xfId="44088" xr:uid="{00000000-0005-0000-0000-000014060000}"/>
    <cellStyle name="40 % - Akzent6 3 3 5" xfId="4238" xr:uid="{00000000-0005-0000-0000-000015060000}"/>
    <cellStyle name="40 % - Akzent6 3 3 5 2" xfId="7595" xr:uid="{00000000-0005-0000-0000-000015060000}"/>
    <cellStyle name="40 % - Akzent6 3 3 5 2 2" xfId="21046" xr:uid="{00000000-0005-0000-0000-000015060000}"/>
    <cellStyle name="40 % - Akzent6 3 3 5 2 3" xfId="34530" xr:uid="{00000000-0005-0000-0000-000015060000}"/>
    <cellStyle name="40 % - Akzent6 3 3 5 2 4" xfId="48021" xr:uid="{00000000-0005-0000-0000-000015060000}"/>
    <cellStyle name="40 % - Akzent6 3 3 5 3" xfId="10951" xr:uid="{00000000-0005-0000-0000-000015060000}"/>
    <cellStyle name="40 % - Akzent6 3 3 5 3 2" xfId="24402" xr:uid="{00000000-0005-0000-0000-000015060000}"/>
    <cellStyle name="40 % - Akzent6 3 3 5 3 3" xfId="37886" xr:uid="{00000000-0005-0000-0000-000015060000}"/>
    <cellStyle name="40 % - Akzent6 3 3 5 3 4" xfId="51377" xr:uid="{00000000-0005-0000-0000-000015060000}"/>
    <cellStyle name="40 % - Akzent6 3 3 5 4" xfId="14307" xr:uid="{00000000-0005-0000-0000-000015060000}"/>
    <cellStyle name="40 % - Akzent6 3 3 5 4 2" xfId="27758" xr:uid="{00000000-0005-0000-0000-000015060000}"/>
    <cellStyle name="40 % - Akzent6 3 3 5 4 3" xfId="41242" xr:uid="{00000000-0005-0000-0000-000015060000}"/>
    <cellStyle name="40 % - Akzent6 3 3 5 4 4" xfId="54733" xr:uid="{00000000-0005-0000-0000-000015060000}"/>
    <cellStyle name="40 % - Akzent6 3 3 5 5" xfId="17689" xr:uid="{00000000-0005-0000-0000-000015060000}"/>
    <cellStyle name="40 % - Akzent6 3 3 5 6" xfId="31173" xr:uid="{00000000-0005-0000-0000-000015060000}"/>
    <cellStyle name="40 % - Akzent6 3 3 5 7" xfId="44664" xr:uid="{00000000-0005-0000-0000-000015060000}"/>
    <cellStyle name="40 % - Akzent6 3 3 6" xfId="4788" xr:uid="{00000000-0005-0000-0000-000010060000}"/>
    <cellStyle name="40 % - Akzent6 3 3 6 2" xfId="18239" xr:uid="{00000000-0005-0000-0000-000010060000}"/>
    <cellStyle name="40 % - Akzent6 3 3 6 3" xfId="31723" xr:uid="{00000000-0005-0000-0000-000010060000}"/>
    <cellStyle name="40 % - Akzent6 3 3 6 4" xfId="45214" xr:uid="{00000000-0005-0000-0000-000010060000}"/>
    <cellStyle name="40 % - Akzent6 3 3 7" xfId="8144" xr:uid="{00000000-0005-0000-0000-000010060000}"/>
    <cellStyle name="40 % - Akzent6 3 3 7 2" xfId="21595" xr:uid="{00000000-0005-0000-0000-000010060000}"/>
    <cellStyle name="40 % - Akzent6 3 3 7 3" xfId="35079" xr:uid="{00000000-0005-0000-0000-000010060000}"/>
    <cellStyle name="40 % - Akzent6 3 3 7 4" xfId="48570" xr:uid="{00000000-0005-0000-0000-000010060000}"/>
    <cellStyle name="40 % - Akzent6 3 3 8" xfId="11500" xr:uid="{00000000-0005-0000-0000-000010060000}"/>
    <cellStyle name="40 % - Akzent6 3 3 8 2" xfId="24951" xr:uid="{00000000-0005-0000-0000-000010060000}"/>
    <cellStyle name="40 % - Akzent6 3 3 8 3" xfId="38435" xr:uid="{00000000-0005-0000-0000-000010060000}"/>
    <cellStyle name="40 % - Akzent6 3 3 8 4" xfId="51926" xr:uid="{00000000-0005-0000-0000-000010060000}"/>
    <cellStyle name="40 % - Akzent6 3 3 9" xfId="14881" xr:uid="{00000000-0005-0000-0000-000010060000}"/>
    <cellStyle name="40 % - Akzent6 3 4" xfId="1724" xr:uid="{00000000-0005-0000-0000-000016060000}"/>
    <cellStyle name="40 % - Akzent6 3 4 2" xfId="2863" xr:uid="{00000000-0005-0000-0000-000017060000}"/>
    <cellStyle name="40 % - Akzent6 3 4 2 2" xfId="6224" xr:uid="{00000000-0005-0000-0000-000017060000}"/>
    <cellStyle name="40 % - Akzent6 3 4 2 2 2" xfId="19675" xr:uid="{00000000-0005-0000-0000-000017060000}"/>
    <cellStyle name="40 % - Akzent6 3 4 2 2 3" xfId="33159" xr:uid="{00000000-0005-0000-0000-000017060000}"/>
    <cellStyle name="40 % - Akzent6 3 4 2 2 4" xfId="46650" xr:uid="{00000000-0005-0000-0000-000017060000}"/>
    <cellStyle name="40 % - Akzent6 3 4 2 3" xfId="9580" xr:uid="{00000000-0005-0000-0000-000017060000}"/>
    <cellStyle name="40 % - Akzent6 3 4 2 3 2" xfId="23031" xr:uid="{00000000-0005-0000-0000-000017060000}"/>
    <cellStyle name="40 % - Akzent6 3 4 2 3 3" xfId="36515" xr:uid="{00000000-0005-0000-0000-000017060000}"/>
    <cellStyle name="40 % - Akzent6 3 4 2 3 4" xfId="50006" xr:uid="{00000000-0005-0000-0000-000017060000}"/>
    <cellStyle name="40 % - Akzent6 3 4 2 4" xfId="12936" xr:uid="{00000000-0005-0000-0000-000017060000}"/>
    <cellStyle name="40 % - Akzent6 3 4 2 4 2" xfId="26387" xr:uid="{00000000-0005-0000-0000-000017060000}"/>
    <cellStyle name="40 % - Akzent6 3 4 2 4 3" xfId="39871" xr:uid="{00000000-0005-0000-0000-000017060000}"/>
    <cellStyle name="40 % - Akzent6 3 4 2 4 4" xfId="53362" xr:uid="{00000000-0005-0000-0000-000017060000}"/>
    <cellStyle name="40 % - Akzent6 3 4 2 5" xfId="16318" xr:uid="{00000000-0005-0000-0000-000017060000}"/>
    <cellStyle name="40 % - Akzent6 3 4 2 6" xfId="29802" xr:uid="{00000000-0005-0000-0000-000017060000}"/>
    <cellStyle name="40 % - Akzent6 3 4 2 7" xfId="43293" xr:uid="{00000000-0005-0000-0000-000017060000}"/>
    <cellStyle name="40 % - Akzent6 3 4 3" xfId="5097" xr:uid="{00000000-0005-0000-0000-000016060000}"/>
    <cellStyle name="40 % - Akzent6 3 4 3 2" xfId="18548" xr:uid="{00000000-0005-0000-0000-000016060000}"/>
    <cellStyle name="40 % - Akzent6 3 4 3 3" xfId="32032" xr:uid="{00000000-0005-0000-0000-000016060000}"/>
    <cellStyle name="40 % - Akzent6 3 4 3 4" xfId="45523" xr:uid="{00000000-0005-0000-0000-000016060000}"/>
    <cellStyle name="40 % - Akzent6 3 4 4" xfId="8453" xr:uid="{00000000-0005-0000-0000-000016060000}"/>
    <cellStyle name="40 % - Akzent6 3 4 4 2" xfId="21904" xr:uid="{00000000-0005-0000-0000-000016060000}"/>
    <cellStyle name="40 % - Akzent6 3 4 4 3" xfId="35388" xr:uid="{00000000-0005-0000-0000-000016060000}"/>
    <cellStyle name="40 % - Akzent6 3 4 4 4" xfId="48879" xr:uid="{00000000-0005-0000-0000-000016060000}"/>
    <cellStyle name="40 % - Akzent6 3 4 5" xfId="11809" xr:uid="{00000000-0005-0000-0000-000016060000}"/>
    <cellStyle name="40 % - Akzent6 3 4 5 2" xfId="25260" xr:uid="{00000000-0005-0000-0000-000016060000}"/>
    <cellStyle name="40 % - Akzent6 3 4 5 3" xfId="38744" xr:uid="{00000000-0005-0000-0000-000016060000}"/>
    <cellStyle name="40 % - Akzent6 3 4 5 4" xfId="52235" xr:uid="{00000000-0005-0000-0000-000016060000}"/>
    <cellStyle name="40 % - Akzent6 3 4 6" xfId="15191" xr:uid="{00000000-0005-0000-0000-000016060000}"/>
    <cellStyle name="40 % - Akzent6 3 4 7" xfId="28675" xr:uid="{00000000-0005-0000-0000-000016060000}"/>
    <cellStyle name="40 % - Akzent6 3 4 8" xfId="42166" xr:uid="{00000000-0005-0000-0000-000016060000}"/>
    <cellStyle name="40 % - Akzent6 3 5" xfId="2301" xr:uid="{00000000-0005-0000-0000-000018060000}"/>
    <cellStyle name="40 % - Akzent6 3 5 2" xfId="5663" xr:uid="{00000000-0005-0000-0000-000018060000}"/>
    <cellStyle name="40 % - Akzent6 3 5 2 2" xfId="19114" xr:uid="{00000000-0005-0000-0000-000018060000}"/>
    <cellStyle name="40 % - Akzent6 3 5 2 3" xfId="32598" xr:uid="{00000000-0005-0000-0000-000018060000}"/>
    <cellStyle name="40 % - Akzent6 3 5 2 4" xfId="46089" xr:uid="{00000000-0005-0000-0000-000018060000}"/>
    <cellStyle name="40 % - Akzent6 3 5 3" xfId="9019" xr:uid="{00000000-0005-0000-0000-000018060000}"/>
    <cellStyle name="40 % - Akzent6 3 5 3 2" xfId="22470" xr:uid="{00000000-0005-0000-0000-000018060000}"/>
    <cellStyle name="40 % - Akzent6 3 5 3 3" xfId="35954" xr:uid="{00000000-0005-0000-0000-000018060000}"/>
    <cellStyle name="40 % - Akzent6 3 5 3 4" xfId="49445" xr:uid="{00000000-0005-0000-0000-000018060000}"/>
    <cellStyle name="40 % - Akzent6 3 5 4" xfId="12375" xr:uid="{00000000-0005-0000-0000-000018060000}"/>
    <cellStyle name="40 % - Akzent6 3 5 4 2" xfId="25826" xr:uid="{00000000-0005-0000-0000-000018060000}"/>
    <cellStyle name="40 % - Akzent6 3 5 4 3" xfId="39310" xr:uid="{00000000-0005-0000-0000-000018060000}"/>
    <cellStyle name="40 % - Akzent6 3 5 4 4" xfId="52801" xr:uid="{00000000-0005-0000-0000-000018060000}"/>
    <cellStyle name="40 % - Akzent6 3 5 5" xfId="15757" xr:uid="{00000000-0005-0000-0000-000018060000}"/>
    <cellStyle name="40 % - Akzent6 3 5 6" xfId="29241" xr:uid="{00000000-0005-0000-0000-000018060000}"/>
    <cellStyle name="40 % - Akzent6 3 5 7" xfId="42732" xr:uid="{00000000-0005-0000-0000-000018060000}"/>
    <cellStyle name="40 % - Akzent6 3 6" xfId="3407" xr:uid="{00000000-0005-0000-0000-000019060000}"/>
    <cellStyle name="40 % - Akzent6 3 6 2" xfId="6768" xr:uid="{00000000-0005-0000-0000-000019060000}"/>
    <cellStyle name="40 % - Akzent6 3 6 2 2" xfId="20219" xr:uid="{00000000-0005-0000-0000-000019060000}"/>
    <cellStyle name="40 % - Akzent6 3 6 2 3" xfId="33703" xr:uid="{00000000-0005-0000-0000-000019060000}"/>
    <cellStyle name="40 % - Akzent6 3 6 2 4" xfId="47194" xr:uid="{00000000-0005-0000-0000-000019060000}"/>
    <cellStyle name="40 % - Akzent6 3 6 3" xfId="10124" xr:uid="{00000000-0005-0000-0000-000019060000}"/>
    <cellStyle name="40 % - Akzent6 3 6 3 2" xfId="23575" xr:uid="{00000000-0005-0000-0000-000019060000}"/>
    <cellStyle name="40 % - Akzent6 3 6 3 3" xfId="37059" xr:uid="{00000000-0005-0000-0000-000019060000}"/>
    <cellStyle name="40 % - Akzent6 3 6 3 4" xfId="50550" xr:uid="{00000000-0005-0000-0000-000019060000}"/>
    <cellStyle name="40 % - Akzent6 3 6 4" xfId="13480" xr:uid="{00000000-0005-0000-0000-000019060000}"/>
    <cellStyle name="40 % - Akzent6 3 6 4 2" xfId="26931" xr:uid="{00000000-0005-0000-0000-000019060000}"/>
    <cellStyle name="40 % - Akzent6 3 6 4 3" xfId="40415" xr:uid="{00000000-0005-0000-0000-000019060000}"/>
    <cellStyle name="40 % - Akzent6 3 6 4 4" xfId="53906" xr:uid="{00000000-0005-0000-0000-000019060000}"/>
    <cellStyle name="40 % - Akzent6 3 6 5" xfId="16862" xr:uid="{00000000-0005-0000-0000-000019060000}"/>
    <cellStyle name="40 % - Akzent6 3 6 6" xfId="30346" xr:uid="{00000000-0005-0000-0000-000019060000}"/>
    <cellStyle name="40 % - Akzent6 3 6 7" xfId="43837" xr:uid="{00000000-0005-0000-0000-000019060000}"/>
    <cellStyle name="40 % - Akzent6 3 7" xfId="3987" xr:uid="{00000000-0005-0000-0000-00001A060000}"/>
    <cellStyle name="40 % - Akzent6 3 7 2" xfId="7344" xr:uid="{00000000-0005-0000-0000-00001A060000}"/>
    <cellStyle name="40 % - Akzent6 3 7 2 2" xfId="20795" xr:uid="{00000000-0005-0000-0000-00001A060000}"/>
    <cellStyle name="40 % - Akzent6 3 7 2 3" xfId="34279" xr:uid="{00000000-0005-0000-0000-00001A060000}"/>
    <cellStyle name="40 % - Akzent6 3 7 2 4" xfId="47770" xr:uid="{00000000-0005-0000-0000-00001A060000}"/>
    <cellStyle name="40 % - Akzent6 3 7 3" xfId="10700" xr:uid="{00000000-0005-0000-0000-00001A060000}"/>
    <cellStyle name="40 % - Akzent6 3 7 3 2" xfId="24151" xr:uid="{00000000-0005-0000-0000-00001A060000}"/>
    <cellStyle name="40 % - Akzent6 3 7 3 3" xfId="37635" xr:uid="{00000000-0005-0000-0000-00001A060000}"/>
    <cellStyle name="40 % - Akzent6 3 7 3 4" xfId="51126" xr:uid="{00000000-0005-0000-0000-00001A060000}"/>
    <cellStyle name="40 % - Akzent6 3 7 4" xfId="14056" xr:uid="{00000000-0005-0000-0000-00001A060000}"/>
    <cellStyle name="40 % - Akzent6 3 7 4 2" xfId="27507" xr:uid="{00000000-0005-0000-0000-00001A060000}"/>
    <cellStyle name="40 % - Akzent6 3 7 4 3" xfId="40991" xr:uid="{00000000-0005-0000-0000-00001A060000}"/>
    <cellStyle name="40 % - Akzent6 3 7 4 4" xfId="54482" xr:uid="{00000000-0005-0000-0000-00001A060000}"/>
    <cellStyle name="40 % - Akzent6 3 7 5" xfId="17438" xr:uid="{00000000-0005-0000-0000-00001A060000}"/>
    <cellStyle name="40 % - Akzent6 3 7 6" xfId="30922" xr:uid="{00000000-0005-0000-0000-00001A060000}"/>
    <cellStyle name="40 % - Akzent6 3 7 7" xfId="44413" xr:uid="{00000000-0005-0000-0000-00001A060000}"/>
    <cellStyle name="40 % - Akzent6 3 8" xfId="4537" xr:uid="{00000000-0005-0000-0000-000003060000}"/>
    <cellStyle name="40 % - Akzent6 3 8 2" xfId="17988" xr:uid="{00000000-0005-0000-0000-000003060000}"/>
    <cellStyle name="40 % - Akzent6 3 8 3" xfId="31472" xr:uid="{00000000-0005-0000-0000-000003060000}"/>
    <cellStyle name="40 % - Akzent6 3 8 4" xfId="44963" xr:uid="{00000000-0005-0000-0000-000003060000}"/>
    <cellStyle name="40 % - Akzent6 3 9" xfId="7893" xr:uid="{00000000-0005-0000-0000-000003060000}"/>
    <cellStyle name="40 % - Akzent6 3 9 2" xfId="21344" xr:uid="{00000000-0005-0000-0000-000003060000}"/>
    <cellStyle name="40 % - Akzent6 3 9 3" xfId="34828" xr:uid="{00000000-0005-0000-0000-000003060000}"/>
    <cellStyle name="40 % - Akzent6 3 9 4" xfId="48319" xr:uid="{00000000-0005-0000-0000-000003060000}"/>
    <cellStyle name="40 % - Akzent6 4" xfId="1184" xr:uid="{00000000-0005-0000-0000-00001B060000}"/>
    <cellStyle name="40 % - Akzent6 4 10" xfId="11268" xr:uid="{00000000-0005-0000-0000-00001B060000}"/>
    <cellStyle name="40 % - Akzent6 4 10 2" xfId="24719" xr:uid="{00000000-0005-0000-0000-00001B060000}"/>
    <cellStyle name="40 % - Akzent6 4 10 3" xfId="38203" xr:uid="{00000000-0005-0000-0000-00001B060000}"/>
    <cellStyle name="40 % - Akzent6 4 10 4" xfId="51694" xr:uid="{00000000-0005-0000-0000-00001B060000}"/>
    <cellStyle name="40 % - Akzent6 4 11" xfId="14649" xr:uid="{00000000-0005-0000-0000-00001B060000}"/>
    <cellStyle name="40 % - Akzent6 4 12" xfId="28132" xr:uid="{00000000-0005-0000-0000-00001B060000}"/>
    <cellStyle name="40 % - Akzent6 4 13" xfId="41623" xr:uid="{00000000-0005-0000-0000-00001B060000}"/>
    <cellStyle name="40 % - Akzent6 4 2" xfId="1278" xr:uid="{00000000-0005-0000-0000-00001C060000}"/>
    <cellStyle name="40 % - Akzent6 4 2 10" xfId="14751" xr:uid="{00000000-0005-0000-0000-00001C060000}"/>
    <cellStyle name="40 % - Akzent6 4 2 11" xfId="28234" xr:uid="{00000000-0005-0000-0000-00001C060000}"/>
    <cellStyle name="40 % - Akzent6 4 2 12" xfId="41725" xr:uid="{00000000-0005-0000-0000-00001C060000}"/>
    <cellStyle name="40 % - Akzent6 4 2 2" xfId="1516" xr:uid="{00000000-0005-0000-0000-00001D060000}"/>
    <cellStyle name="40 % - Akzent6 4 2 2 10" xfId="28484" xr:uid="{00000000-0005-0000-0000-00001D060000}"/>
    <cellStyle name="40 % - Akzent6 4 2 2 11" xfId="41975" xr:uid="{00000000-0005-0000-0000-00001D060000}"/>
    <cellStyle name="40 % - Akzent6 4 2 2 2" xfId="2092" xr:uid="{00000000-0005-0000-0000-00001E060000}"/>
    <cellStyle name="40 % - Akzent6 4 2 2 2 2" xfId="3233" xr:uid="{00000000-0005-0000-0000-00001F060000}"/>
    <cellStyle name="40 % - Akzent6 4 2 2 2 2 2" xfId="6594" xr:uid="{00000000-0005-0000-0000-00001F060000}"/>
    <cellStyle name="40 % - Akzent6 4 2 2 2 2 2 2" xfId="20045" xr:uid="{00000000-0005-0000-0000-00001F060000}"/>
    <cellStyle name="40 % - Akzent6 4 2 2 2 2 2 3" xfId="33529" xr:uid="{00000000-0005-0000-0000-00001F060000}"/>
    <cellStyle name="40 % - Akzent6 4 2 2 2 2 2 4" xfId="47020" xr:uid="{00000000-0005-0000-0000-00001F060000}"/>
    <cellStyle name="40 % - Akzent6 4 2 2 2 2 3" xfId="9950" xr:uid="{00000000-0005-0000-0000-00001F060000}"/>
    <cellStyle name="40 % - Akzent6 4 2 2 2 2 3 2" xfId="23401" xr:uid="{00000000-0005-0000-0000-00001F060000}"/>
    <cellStyle name="40 % - Akzent6 4 2 2 2 2 3 3" xfId="36885" xr:uid="{00000000-0005-0000-0000-00001F060000}"/>
    <cellStyle name="40 % - Akzent6 4 2 2 2 2 3 4" xfId="50376" xr:uid="{00000000-0005-0000-0000-00001F060000}"/>
    <cellStyle name="40 % - Akzent6 4 2 2 2 2 4" xfId="13306" xr:uid="{00000000-0005-0000-0000-00001F060000}"/>
    <cellStyle name="40 % - Akzent6 4 2 2 2 2 4 2" xfId="26757" xr:uid="{00000000-0005-0000-0000-00001F060000}"/>
    <cellStyle name="40 % - Akzent6 4 2 2 2 2 4 3" xfId="40241" xr:uid="{00000000-0005-0000-0000-00001F060000}"/>
    <cellStyle name="40 % - Akzent6 4 2 2 2 2 4 4" xfId="53732" xr:uid="{00000000-0005-0000-0000-00001F060000}"/>
    <cellStyle name="40 % - Akzent6 4 2 2 2 2 5" xfId="16688" xr:uid="{00000000-0005-0000-0000-00001F060000}"/>
    <cellStyle name="40 % - Akzent6 4 2 2 2 2 6" xfId="30172" xr:uid="{00000000-0005-0000-0000-00001F060000}"/>
    <cellStyle name="40 % - Akzent6 4 2 2 2 2 7" xfId="43663" xr:uid="{00000000-0005-0000-0000-00001F060000}"/>
    <cellStyle name="40 % - Akzent6 4 2 2 2 3" xfId="5467" xr:uid="{00000000-0005-0000-0000-00001E060000}"/>
    <cellStyle name="40 % - Akzent6 4 2 2 2 3 2" xfId="18918" xr:uid="{00000000-0005-0000-0000-00001E060000}"/>
    <cellStyle name="40 % - Akzent6 4 2 2 2 3 3" xfId="32402" xr:uid="{00000000-0005-0000-0000-00001E060000}"/>
    <cellStyle name="40 % - Akzent6 4 2 2 2 3 4" xfId="45893" xr:uid="{00000000-0005-0000-0000-00001E060000}"/>
    <cellStyle name="40 % - Akzent6 4 2 2 2 4" xfId="8823" xr:uid="{00000000-0005-0000-0000-00001E060000}"/>
    <cellStyle name="40 % - Akzent6 4 2 2 2 4 2" xfId="22274" xr:uid="{00000000-0005-0000-0000-00001E060000}"/>
    <cellStyle name="40 % - Akzent6 4 2 2 2 4 3" xfId="35758" xr:uid="{00000000-0005-0000-0000-00001E060000}"/>
    <cellStyle name="40 % - Akzent6 4 2 2 2 4 4" xfId="49249" xr:uid="{00000000-0005-0000-0000-00001E060000}"/>
    <cellStyle name="40 % - Akzent6 4 2 2 2 5" xfId="12179" xr:uid="{00000000-0005-0000-0000-00001E060000}"/>
    <cellStyle name="40 % - Akzent6 4 2 2 2 5 2" xfId="25630" xr:uid="{00000000-0005-0000-0000-00001E060000}"/>
    <cellStyle name="40 % - Akzent6 4 2 2 2 5 3" xfId="39114" xr:uid="{00000000-0005-0000-0000-00001E060000}"/>
    <cellStyle name="40 % - Akzent6 4 2 2 2 5 4" xfId="52605" xr:uid="{00000000-0005-0000-0000-00001E060000}"/>
    <cellStyle name="40 % - Akzent6 4 2 2 2 6" xfId="15561" xr:uid="{00000000-0005-0000-0000-00001E060000}"/>
    <cellStyle name="40 % - Akzent6 4 2 2 2 7" xfId="29045" xr:uid="{00000000-0005-0000-0000-00001E060000}"/>
    <cellStyle name="40 % - Akzent6 4 2 2 2 8" xfId="42536" xr:uid="{00000000-0005-0000-0000-00001E060000}"/>
    <cellStyle name="40 % - Akzent6 4 2 2 3" xfId="2673" xr:uid="{00000000-0005-0000-0000-000020060000}"/>
    <cellStyle name="40 % - Akzent6 4 2 2 3 2" xfId="6034" xr:uid="{00000000-0005-0000-0000-000020060000}"/>
    <cellStyle name="40 % - Akzent6 4 2 2 3 2 2" xfId="19485" xr:uid="{00000000-0005-0000-0000-000020060000}"/>
    <cellStyle name="40 % - Akzent6 4 2 2 3 2 3" xfId="32969" xr:uid="{00000000-0005-0000-0000-000020060000}"/>
    <cellStyle name="40 % - Akzent6 4 2 2 3 2 4" xfId="46460" xr:uid="{00000000-0005-0000-0000-000020060000}"/>
    <cellStyle name="40 % - Akzent6 4 2 2 3 3" xfId="9390" xr:uid="{00000000-0005-0000-0000-000020060000}"/>
    <cellStyle name="40 % - Akzent6 4 2 2 3 3 2" xfId="22841" xr:uid="{00000000-0005-0000-0000-000020060000}"/>
    <cellStyle name="40 % - Akzent6 4 2 2 3 3 3" xfId="36325" xr:uid="{00000000-0005-0000-0000-000020060000}"/>
    <cellStyle name="40 % - Akzent6 4 2 2 3 3 4" xfId="49816" xr:uid="{00000000-0005-0000-0000-000020060000}"/>
    <cellStyle name="40 % - Akzent6 4 2 2 3 4" xfId="12746" xr:uid="{00000000-0005-0000-0000-000020060000}"/>
    <cellStyle name="40 % - Akzent6 4 2 2 3 4 2" xfId="26197" xr:uid="{00000000-0005-0000-0000-000020060000}"/>
    <cellStyle name="40 % - Akzent6 4 2 2 3 4 3" xfId="39681" xr:uid="{00000000-0005-0000-0000-000020060000}"/>
    <cellStyle name="40 % - Akzent6 4 2 2 3 4 4" xfId="53172" xr:uid="{00000000-0005-0000-0000-000020060000}"/>
    <cellStyle name="40 % - Akzent6 4 2 2 3 5" xfId="16128" xr:uid="{00000000-0005-0000-0000-000020060000}"/>
    <cellStyle name="40 % - Akzent6 4 2 2 3 6" xfId="29612" xr:uid="{00000000-0005-0000-0000-000020060000}"/>
    <cellStyle name="40 % - Akzent6 4 2 2 3 7" xfId="43103" xr:uid="{00000000-0005-0000-0000-000020060000}"/>
    <cellStyle name="40 % - Akzent6 4 2 2 4" xfId="3778" xr:uid="{00000000-0005-0000-0000-000021060000}"/>
    <cellStyle name="40 % - Akzent6 4 2 2 4 2" xfId="7139" xr:uid="{00000000-0005-0000-0000-000021060000}"/>
    <cellStyle name="40 % - Akzent6 4 2 2 4 2 2" xfId="20590" xr:uid="{00000000-0005-0000-0000-000021060000}"/>
    <cellStyle name="40 % - Akzent6 4 2 2 4 2 3" xfId="34074" xr:uid="{00000000-0005-0000-0000-000021060000}"/>
    <cellStyle name="40 % - Akzent6 4 2 2 4 2 4" xfId="47565" xr:uid="{00000000-0005-0000-0000-000021060000}"/>
    <cellStyle name="40 % - Akzent6 4 2 2 4 3" xfId="10495" xr:uid="{00000000-0005-0000-0000-000021060000}"/>
    <cellStyle name="40 % - Akzent6 4 2 2 4 3 2" xfId="23946" xr:uid="{00000000-0005-0000-0000-000021060000}"/>
    <cellStyle name="40 % - Akzent6 4 2 2 4 3 3" xfId="37430" xr:uid="{00000000-0005-0000-0000-000021060000}"/>
    <cellStyle name="40 % - Akzent6 4 2 2 4 3 4" xfId="50921" xr:uid="{00000000-0005-0000-0000-000021060000}"/>
    <cellStyle name="40 % - Akzent6 4 2 2 4 4" xfId="13851" xr:uid="{00000000-0005-0000-0000-000021060000}"/>
    <cellStyle name="40 % - Akzent6 4 2 2 4 4 2" xfId="27302" xr:uid="{00000000-0005-0000-0000-000021060000}"/>
    <cellStyle name="40 % - Akzent6 4 2 2 4 4 3" xfId="40786" xr:uid="{00000000-0005-0000-0000-000021060000}"/>
    <cellStyle name="40 % - Akzent6 4 2 2 4 4 4" xfId="54277" xr:uid="{00000000-0005-0000-0000-000021060000}"/>
    <cellStyle name="40 % - Akzent6 4 2 2 4 5" xfId="17233" xr:uid="{00000000-0005-0000-0000-000021060000}"/>
    <cellStyle name="40 % - Akzent6 4 2 2 4 6" xfId="30717" xr:uid="{00000000-0005-0000-0000-000021060000}"/>
    <cellStyle name="40 % - Akzent6 4 2 2 4 7" xfId="44208" xr:uid="{00000000-0005-0000-0000-000021060000}"/>
    <cellStyle name="40 % - Akzent6 4 2 2 5" xfId="4358" xr:uid="{00000000-0005-0000-0000-000022060000}"/>
    <cellStyle name="40 % - Akzent6 4 2 2 5 2" xfId="7715" xr:uid="{00000000-0005-0000-0000-000022060000}"/>
    <cellStyle name="40 % - Akzent6 4 2 2 5 2 2" xfId="21166" xr:uid="{00000000-0005-0000-0000-000022060000}"/>
    <cellStyle name="40 % - Akzent6 4 2 2 5 2 3" xfId="34650" xr:uid="{00000000-0005-0000-0000-000022060000}"/>
    <cellStyle name="40 % - Akzent6 4 2 2 5 2 4" xfId="48141" xr:uid="{00000000-0005-0000-0000-000022060000}"/>
    <cellStyle name="40 % - Akzent6 4 2 2 5 3" xfId="11071" xr:uid="{00000000-0005-0000-0000-000022060000}"/>
    <cellStyle name="40 % - Akzent6 4 2 2 5 3 2" xfId="24522" xr:uid="{00000000-0005-0000-0000-000022060000}"/>
    <cellStyle name="40 % - Akzent6 4 2 2 5 3 3" xfId="38006" xr:uid="{00000000-0005-0000-0000-000022060000}"/>
    <cellStyle name="40 % - Akzent6 4 2 2 5 3 4" xfId="51497" xr:uid="{00000000-0005-0000-0000-000022060000}"/>
    <cellStyle name="40 % - Akzent6 4 2 2 5 4" xfId="14427" xr:uid="{00000000-0005-0000-0000-000022060000}"/>
    <cellStyle name="40 % - Akzent6 4 2 2 5 4 2" xfId="27878" xr:uid="{00000000-0005-0000-0000-000022060000}"/>
    <cellStyle name="40 % - Akzent6 4 2 2 5 4 3" xfId="41362" xr:uid="{00000000-0005-0000-0000-000022060000}"/>
    <cellStyle name="40 % - Akzent6 4 2 2 5 4 4" xfId="54853" xr:uid="{00000000-0005-0000-0000-000022060000}"/>
    <cellStyle name="40 % - Akzent6 4 2 2 5 5" xfId="17809" xr:uid="{00000000-0005-0000-0000-000022060000}"/>
    <cellStyle name="40 % - Akzent6 4 2 2 5 6" xfId="31293" xr:uid="{00000000-0005-0000-0000-000022060000}"/>
    <cellStyle name="40 % - Akzent6 4 2 2 5 7" xfId="44784" xr:uid="{00000000-0005-0000-0000-000022060000}"/>
    <cellStyle name="40 % - Akzent6 4 2 2 6" xfId="4908" xr:uid="{00000000-0005-0000-0000-00001D060000}"/>
    <cellStyle name="40 % - Akzent6 4 2 2 6 2" xfId="18359" xr:uid="{00000000-0005-0000-0000-00001D060000}"/>
    <cellStyle name="40 % - Akzent6 4 2 2 6 3" xfId="31843" xr:uid="{00000000-0005-0000-0000-00001D060000}"/>
    <cellStyle name="40 % - Akzent6 4 2 2 6 4" xfId="45334" xr:uid="{00000000-0005-0000-0000-00001D060000}"/>
    <cellStyle name="40 % - Akzent6 4 2 2 7" xfId="8264" xr:uid="{00000000-0005-0000-0000-00001D060000}"/>
    <cellStyle name="40 % - Akzent6 4 2 2 7 2" xfId="21715" xr:uid="{00000000-0005-0000-0000-00001D060000}"/>
    <cellStyle name="40 % - Akzent6 4 2 2 7 3" xfId="35199" xr:uid="{00000000-0005-0000-0000-00001D060000}"/>
    <cellStyle name="40 % - Akzent6 4 2 2 7 4" xfId="48690" xr:uid="{00000000-0005-0000-0000-00001D060000}"/>
    <cellStyle name="40 % - Akzent6 4 2 2 8" xfId="11620" xr:uid="{00000000-0005-0000-0000-00001D060000}"/>
    <cellStyle name="40 % - Akzent6 4 2 2 8 2" xfId="25071" xr:uid="{00000000-0005-0000-0000-00001D060000}"/>
    <cellStyle name="40 % - Akzent6 4 2 2 8 3" xfId="38555" xr:uid="{00000000-0005-0000-0000-00001D060000}"/>
    <cellStyle name="40 % - Akzent6 4 2 2 8 4" xfId="52046" xr:uid="{00000000-0005-0000-0000-00001D060000}"/>
    <cellStyle name="40 % - Akzent6 4 2 2 9" xfId="15001" xr:uid="{00000000-0005-0000-0000-00001D060000}"/>
    <cellStyle name="40 % - Akzent6 4 2 3" xfId="1843" xr:uid="{00000000-0005-0000-0000-000023060000}"/>
    <cellStyle name="40 % - Akzent6 4 2 3 2" xfId="2983" xr:uid="{00000000-0005-0000-0000-000024060000}"/>
    <cellStyle name="40 % - Akzent6 4 2 3 2 2" xfId="6344" xr:uid="{00000000-0005-0000-0000-000024060000}"/>
    <cellStyle name="40 % - Akzent6 4 2 3 2 2 2" xfId="19795" xr:uid="{00000000-0005-0000-0000-000024060000}"/>
    <cellStyle name="40 % - Akzent6 4 2 3 2 2 3" xfId="33279" xr:uid="{00000000-0005-0000-0000-000024060000}"/>
    <cellStyle name="40 % - Akzent6 4 2 3 2 2 4" xfId="46770" xr:uid="{00000000-0005-0000-0000-000024060000}"/>
    <cellStyle name="40 % - Akzent6 4 2 3 2 3" xfId="9700" xr:uid="{00000000-0005-0000-0000-000024060000}"/>
    <cellStyle name="40 % - Akzent6 4 2 3 2 3 2" xfId="23151" xr:uid="{00000000-0005-0000-0000-000024060000}"/>
    <cellStyle name="40 % - Akzent6 4 2 3 2 3 3" xfId="36635" xr:uid="{00000000-0005-0000-0000-000024060000}"/>
    <cellStyle name="40 % - Akzent6 4 2 3 2 3 4" xfId="50126" xr:uid="{00000000-0005-0000-0000-000024060000}"/>
    <cellStyle name="40 % - Akzent6 4 2 3 2 4" xfId="13056" xr:uid="{00000000-0005-0000-0000-000024060000}"/>
    <cellStyle name="40 % - Akzent6 4 2 3 2 4 2" xfId="26507" xr:uid="{00000000-0005-0000-0000-000024060000}"/>
    <cellStyle name="40 % - Akzent6 4 2 3 2 4 3" xfId="39991" xr:uid="{00000000-0005-0000-0000-000024060000}"/>
    <cellStyle name="40 % - Akzent6 4 2 3 2 4 4" xfId="53482" xr:uid="{00000000-0005-0000-0000-000024060000}"/>
    <cellStyle name="40 % - Akzent6 4 2 3 2 5" xfId="16438" xr:uid="{00000000-0005-0000-0000-000024060000}"/>
    <cellStyle name="40 % - Akzent6 4 2 3 2 6" xfId="29922" xr:uid="{00000000-0005-0000-0000-000024060000}"/>
    <cellStyle name="40 % - Akzent6 4 2 3 2 7" xfId="43413" xr:uid="{00000000-0005-0000-0000-000024060000}"/>
    <cellStyle name="40 % - Akzent6 4 2 3 3" xfId="5217" xr:uid="{00000000-0005-0000-0000-000023060000}"/>
    <cellStyle name="40 % - Akzent6 4 2 3 3 2" xfId="18668" xr:uid="{00000000-0005-0000-0000-000023060000}"/>
    <cellStyle name="40 % - Akzent6 4 2 3 3 3" xfId="32152" xr:uid="{00000000-0005-0000-0000-000023060000}"/>
    <cellStyle name="40 % - Akzent6 4 2 3 3 4" xfId="45643" xr:uid="{00000000-0005-0000-0000-000023060000}"/>
    <cellStyle name="40 % - Akzent6 4 2 3 4" xfId="8573" xr:uid="{00000000-0005-0000-0000-000023060000}"/>
    <cellStyle name="40 % - Akzent6 4 2 3 4 2" xfId="22024" xr:uid="{00000000-0005-0000-0000-000023060000}"/>
    <cellStyle name="40 % - Akzent6 4 2 3 4 3" xfId="35508" xr:uid="{00000000-0005-0000-0000-000023060000}"/>
    <cellStyle name="40 % - Akzent6 4 2 3 4 4" xfId="48999" xr:uid="{00000000-0005-0000-0000-000023060000}"/>
    <cellStyle name="40 % - Akzent6 4 2 3 5" xfId="11929" xr:uid="{00000000-0005-0000-0000-000023060000}"/>
    <cellStyle name="40 % - Akzent6 4 2 3 5 2" xfId="25380" xr:uid="{00000000-0005-0000-0000-000023060000}"/>
    <cellStyle name="40 % - Akzent6 4 2 3 5 3" xfId="38864" xr:uid="{00000000-0005-0000-0000-000023060000}"/>
    <cellStyle name="40 % - Akzent6 4 2 3 5 4" xfId="52355" xr:uid="{00000000-0005-0000-0000-000023060000}"/>
    <cellStyle name="40 % - Akzent6 4 2 3 6" xfId="15311" xr:uid="{00000000-0005-0000-0000-000023060000}"/>
    <cellStyle name="40 % - Akzent6 4 2 3 7" xfId="28795" xr:uid="{00000000-0005-0000-0000-000023060000}"/>
    <cellStyle name="40 % - Akzent6 4 2 3 8" xfId="42286" xr:uid="{00000000-0005-0000-0000-000023060000}"/>
    <cellStyle name="40 % - Akzent6 4 2 4" xfId="2422" xr:uid="{00000000-0005-0000-0000-000025060000}"/>
    <cellStyle name="40 % - Akzent6 4 2 4 2" xfId="5784" xr:uid="{00000000-0005-0000-0000-000025060000}"/>
    <cellStyle name="40 % - Akzent6 4 2 4 2 2" xfId="19235" xr:uid="{00000000-0005-0000-0000-000025060000}"/>
    <cellStyle name="40 % - Akzent6 4 2 4 2 3" xfId="32719" xr:uid="{00000000-0005-0000-0000-000025060000}"/>
    <cellStyle name="40 % - Akzent6 4 2 4 2 4" xfId="46210" xr:uid="{00000000-0005-0000-0000-000025060000}"/>
    <cellStyle name="40 % - Akzent6 4 2 4 3" xfId="9140" xr:uid="{00000000-0005-0000-0000-000025060000}"/>
    <cellStyle name="40 % - Akzent6 4 2 4 3 2" xfId="22591" xr:uid="{00000000-0005-0000-0000-000025060000}"/>
    <cellStyle name="40 % - Akzent6 4 2 4 3 3" xfId="36075" xr:uid="{00000000-0005-0000-0000-000025060000}"/>
    <cellStyle name="40 % - Akzent6 4 2 4 3 4" xfId="49566" xr:uid="{00000000-0005-0000-0000-000025060000}"/>
    <cellStyle name="40 % - Akzent6 4 2 4 4" xfId="12496" xr:uid="{00000000-0005-0000-0000-000025060000}"/>
    <cellStyle name="40 % - Akzent6 4 2 4 4 2" xfId="25947" xr:uid="{00000000-0005-0000-0000-000025060000}"/>
    <cellStyle name="40 % - Akzent6 4 2 4 4 3" xfId="39431" xr:uid="{00000000-0005-0000-0000-000025060000}"/>
    <cellStyle name="40 % - Akzent6 4 2 4 4 4" xfId="52922" xr:uid="{00000000-0005-0000-0000-000025060000}"/>
    <cellStyle name="40 % - Akzent6 4 2 4 5" xfId="15878" xr:uid="{00000000-0005-0000-0000-000025060000}"/>
    <cellStyle name="40 % - Akzent6 4 2 4 6" xfId="29362" xr:uid="{00000000-0005-0000-0000-000025060000}"/>
    <cellStyle name="40 % - Akzent6 4 2 4 7" xfId="42853" xr:uid="{00000000-0005-0000-0000-000025060000}"/>
    <cellStyle name="40 % - Akzent6 4 2 5" xfId="3528" xr:uid="{00000000-0005-0000-0000-000026060000}"/>
    <cellStyle name="40 % - Akzent6 4 2 5 2" xfId="6889" xr:uid="{00000000-0005-0000-0000-000026060000}"/>
    <cellStyle name="40 % - Akzent6 4 2 5 2 2" xfId="20340" xr:uid="{00000000-0005-0000-0000-000026060000}"/>
    <cellStyle name="40 % - Akzent6 4 2 5 2 3" xfId="33824" xr:uid="{00000000-0005-0000-0000-000026060000}"/>
    <cellStyle name="40 % - Akzent6 4 2 5 2 4" xfId="47315" xr:uid="{00000000-0005-0000-0000-000026060000}"/>
    <cellStyle name="40 % - Akzent6 4 2 5 3" xfId="10245" xr:uid="{00000000-0005-0000-0000-000026060000}"/>
    <cellStyle name="40 % - Akzent6 4 2 5 3 2" xfId="23696" xr:uid="{00000000-0005-0000-0000-000026060000}"/>
    <cellStyle name="40 % - Akzent6 4 2 5 3 3" xfId="37180" xr:uid="{00000000-0005-0000-0000-000026060000}"/>
    <cellStyle name="40 % - Akzent6 4 2 5 3 4" xfId="50671" xr:uid="{00000000-0005-0000-0000-000026060000}"/>
    <cellStyle name="40 % - Akzent6 4 2 5 4" xfId="13601" xr:uid="{00000000-0005-0000-0000-000026060000}"/>
    <cellStyle name="40 % - Akzent6 4 2 5 4 2" xfId="27052" xr:uid="{00000000-0005-0000-0000-000026060000}"/>
    <cellStyle name="40 % - Akzent6 4 2 5 4 3" xfId="40536" xr:uid="{00000000-0005-0000-0000-000026060000}"/>
    <cellStyle name="40 % - Akzent6 4 2 5 4 4" xfId="54027" xr:uid="{00000000-0005-0000-0000-000026060000}"/>
    <cellStyle name="40 % - Akzent6 4 2 5 5" xfId="16983" xr:uid="{00000000-0005-0000-0000-000026060000}"/>
    <cellStyle name="40 % - Akzent6 4 2 5 6" xfId="30467" xr:uid="{00000000-0005-0000-0000-000026060000}"/>
    <cellStyle name="40 % - Akzent6 4 2 5 7" xfId="43958" xr:uid="{00000000-0005-0000-0000-000026060000}"/>
    <cellStyle name="40 % - Akzent6 4 2 6" xfId="4108" xr:uid="{00000000-0005-0000-0000-000027060000}"/>
    <cellStyle name="40 % - Akzent6 4 2 6 2" xfId="7465" xr:uid="{00000000-0005-0000-0000-000027060000}"/>
    <cellStyle name="40 % - Akzent6 4 2 6 2 2" xfId="20916" xr:uid="{00000000-0005-0000-0000-000027060000}"/>
    <cellStyle name="40 % - Akzent6 4 2 6 2 3" xfId="34400" xr:uid="{00000000-0005-0000-0000-000027060000}"/>
    <cellStyle name="40 % - Akzent6 4 2 6 2 4" xfId="47891" xr:uid="{00000000-0005-0000-0000-000027060000}"/>
    <cellStyle name="40 % - Akzent6 4 2 6 3" xfId="10821" xr:uid="{00000000-0005-0000-0000-000027060000}"/>
    <cellStyle name="40 % - Akzent6 4 2 6 3 2" xfId="24272" xr:uid="{00000000-0005-0000-0000-000027060000}"/>
    <cellStyle name="40 % - Akzent6 4 2 6 3 3" xfId="37756" xr:uid="{00000000-0005-0000-0000-000027060000}"/>
    <cellStyle name="40 % - Akzent6 4 2 6 3 4" xfId="51247" xr:uid="{00000000-0005-0000-0000-000027060000}"/>
    <cellStyle name="40 % - Akzent6 4 2 6 4" xfId="14177" xr:uid="{00000000-0005-0000-0000-000027060000}"/>
    <cellStyle name="40 % - Akzent6 4 2 6 4 2" xfId="27628" xr:uid="{00000000-0005-0000-0000-000027060000}"/>
    <cellStyle name="40 % - Akzent6 4 2 6 4 3" xfId="41112" xr:uid="{00000000-0005-0000-0000-000027060000}"/>
    <cellStyle name="40 % - Akzent6 4 2 6 4 4" xfId="54603" xr:uid="{00000000-0005-0000-0000-000027060000}"/>
    <cellStyle name="40 % - Akzent6 4 2 6 5" xfId="17559" xr:uid="{00000000-0005-0000-0000-000027060000}"/>
    <cellStyle name="40 % - Akzent6 4 2 6 6" xfId="31043" xr:uid="{00000000-0005-0000-0000-000027060000}"/>
    <cellStyle name="40 % - Akzent6 4 2 6 7" xfId="44534" xr:uid="{00000000-0005-0000-0000-000027060000}"/>
    <cellStyle name="40 % - Akzent6 4 2 7" xfId="4658" xr:uid="{00000000-0005-0000-0000-00001C060000}"/>
    <cellStyle name="40 % - Akzent6 4 2 7 2" xfId="18109" xr:uid="{00000000-0005-0000-0000-00001C060000}"/>
    <cellStyle name="40 % - Akzent6 4 2 7 3" xfId="31593" xr:uid="{00000000-0005-0000-0000-00001C060000}"/>
    <cellStyle name="40 % - Akzent6 4 2 7 4" xfId="45084" xr:uid="{00000000-0005-0000-0000-00001C060000}"/>
    <cellStyle name="40 % - Akzent6 4 2 8" xfId="8014" xr:uid="{00000000-0005-0000-0000-00001C060000}"/>
    <cellStyle name="40 % - Akzent6 4 2 8 2" xfId="21465" xr:uid="{00000000-0005-0000-0000-00001C060000}"/>
    <cellStyle name="40 % - Akzent6 4 2 8 3" xfId="34949" xr:uid="{00000000-0005-0000-0000-00001C060000}"/>
    <cellStyle name="40 % - Akzent6 4 2 8 4" xfId="48440" xr:uid="{00000000-0005-0000-0000-00001C060000}"/>
    <cellStyle name="40 % - Akzent6 4 2 9" xfId="11370" xr:uid="{00000000-0005-0000-0000-00001C060000}"/>
    <cellStyle name="40 % - Akzent6 4 2 9 2" xfId="24821" xr:uid="{00000000-0005-0000-0000-00001C060000}"/>
    <cellStyle name="40 % - Akzent6 4 2 9 3" xfId="38305" xr:uid="{00000000-0005-0000-0000-00001C060000}"/>
    <cellStyle name="40 % - Akzent6 4 2 9 4" xfId="51796" xr:uid="{00000000-0005-0000-0000-00001C060000}"/>
    <cellStyle name="40 % - Akzent6 4 3" xfId="1418" xr:uid="{00000000-0005-0000-0000-000028060000}"/>
    <cellStyle name="40 % - Akzent6 4 3 10" xfId="28383" xr:uid="{00000000-0005-0000-0000-000028060000}"/>
    <cellStyle name="40 % - Akzent6 4 3 11" xfId="41874" xr:uid="{00000000-0005-0000-0000-000028060000}"/>
    <cellStyle name="40 % - Akzent6 4 3 2" xfId="1992" xr:uid="{00000000-0005-0000-0000-000029060000}"/>
    <cellStyle name="40 % - Akzent6 4 3 2 2" xfId="3132" xr:uid="{00000000-0005-0000-0000-00002A060000}"/>
    <cellStyle name="40 % - Akzent6 4 3 2 2 2" xfId="6493" xr:uid="{00000000-0005-0000-0000-00002A060000}"/>
    <cellStyle name="40 % - Akzent6 4 3 2 2 2 2" xfId="19944" xr:uid="{00000000-0005-0000-0000-00002A060000}"/>
    <cellStyle name="40 % - Akzent6 4 3 2 2 2 3" xfId="33428" xr:uid="{00000000-0005-0000-0000-00002A060000}"/>
    <cellStyle name="40 % - Akzent6 4 3 2 2 2 4" xfId="46919" xr:uid="{00000000-0005-0000-0000-00002A060000}"/>
    <cellStyle name="40 % - Akzent6 4 3 2 2 3" xfId="9849" xr:uid="{00000000-0005-0000-0000-00002A060000}"/>
    <cellStyle name="40 % - Akzent6 4 3 2 2 3 2" xfId="23300" xr:uid="{00000000-0005-0000-0000-00002A060000}"/>
    <cellStyle name="40 % - Akzent6 4 3 2 2 3 3" xfId="36784" xr:uid="{00000000-0005-0000-0000-00002A060000}"/>
    <cellStyle name="40 % - Akzent6 4 3 2 2 3 4" xfId="50275" xr:uid="{00000000-0005-0000-0000-00002A060000}"/>
    <cellStyle name="40 % - Akzent6 4 3 2 2 4" xfId="13205" xr:uid="{00000000-0005-0000-0000-00002A060000}"/>
    <cellStyle name="40 % - Akzent6 4 3 2 2 4 2" xfId="26656" xr:uid="{00000000-0005-0000-0000-00002A060000}"/>
    <cellStyle name="40 % - Akzent6 4 3 2 2 4 3" xfId="40140" xr:uid="{00000000-0005-0000-0000-00002A060000}"/>
    <cellStyle name="40 % - Akzent6 4 3 2 2 4 4" xfId="53631" xr:uid="{00000000-0005-0000-0000-00002A060000}"/>
    <cellStyle name="40 % - Akzent6 4 3 2 2 5" xfId="16587" xr:uid="{00000000-0005-0000-0000-00002A060000}"/>
    <cellStyle name="40 % - Akzent6 4 3 2 2 6" xfId="30071" xr:uid="{00000000-0005-0000-0000-00002A060000}"/>
    <cellStyle name="40 % - Akzent6 4 3 2 2 7" xfId="43562" xr:uid="{00000000-0005-0000-0000-00002A060000}"/>
    <cellStyle name="40 % - Akzent6 4 3 2 3" xfId="5366" xr:uid="{00000000-0005-0000-0000-000029060000}"/>
    <cellStyle name="40 % - Akzent6 4 3 2 3 2" xfId="18817" xr:uid="{00000000-0005-0000-0000-000029060000}"/>
    <cellStyle name="40 % - Akzent6 4 3 2 3 3" xfId="32301" xr:uid="{00000000-0005-0000-0000-000029060000}"/>
    <cellStyle name="40 % - Akzent6 4 3 2 3 4" xfId="45792" xr:uid="{00000000-0005-0000-0000-000029060000}"/>
    <cellStyle name="40 % - Akzent6 4 3 2 4" xfId="8722" xr:uid="{00000000-0005-0000-0000-000029060000}"/>
    <cellStyle name="40 % - Akzent6 4 3 2 4 2" xfId="22173" xr:uid="{00000000-0005-0000-0000-000029060000}"/>
    <cellStyle name="40 % - Akzent6 4 3 2 4 3" xfId="35657" xr:uid="{00000000-0005-0000-0000-000029060000}"/>
    <cellStyle name="40 % - Akzent6 4 3 2 4 4" xfId="49148" xr:uid="{00000000-0005-0000-0000-000029060000}"/>
    <cellStyle name="40 % - Akzent6 4 3 2 5" xfId="12078" xr:uid="{00000000-0005-0000-0000-000029060000}"/>
    <cellStyle name="40 % - Akzent6 4 3 2 5 2" xfId="25529" xr:uid="{00000000-0005-0000-0000-000029060000}"/>
    <cellStyle name="40 % - Akzent6 4 3 2 5 3" xfId="39013" xr:uid="{00000000-0005-0000-0000-000029060000}"/>
    <cellStyle name="40 % - Akzent6 4 3 2 5 4" xfId="52504" xr:uid="{00000000-0005-0000-0000-000029060000}"/>
    <cellStyle name="40 % - Akzent6 4 3 2 6" xfId="15460" xr:uid="{00000000-0005-0000-0000-000029060000}"/>
    <cellStyle name="40 % - Akzent6 4 3 2 7" xfId="28944" xr:uid="{00000000-0005-0000-0000-000029060000}"/>
    <cellStyle name="40 % - Akzent6 4 3 2 8" xfId="42435" xr:uid="{00000000-0005-0000-0000-000029060000}"/>
    <cellStyle name="40 % - Akzent6 4 3 3" xfId="2572" xr:uid="{00000000-0005-0000-0000-00002B060000}"/>
    <cellStyle name="40 % - Akzent6 4 3 3 2" xfId="5933" xr:uid="{00000000-0005-0000-0000-00002B060000}"/>
    <cellStyle name="40 % - Akzent6 4 3 3 2 2" xfId="19384" xr:uid="{00000000-0005-0000-0000-00002B060000}"/>
    <cellStyle name="40 % - Akzent6 4 3 3 2 3" xfId="32868" xr:uid="{00000000-0005-0000-0000-00002B060000}"/>
    <cellStyle name="40 % - Akzent6 4 3 3 2 4" xfId="46359" xr:uid="{00000000-0005-0000-0000-00002B060000}"/>
    <cellStyle name="40 % - Akzent6 4 3 3 3" xfId="9289" xr:uid="{00000000-0005-0000-0000-00002B060000}"/>
    <cellStyle name="40 % - Akzent6 4 3 3 3 2" xfId="22740" xr:uid="{00000000-0005-0000-0000-00002B060000}"/>
    <cellStyle name="40 % - Akzent6 4 3 3 3 3" xfId="36224" xr:uid="{00000000-0005-0000-0000-00002B060000}"/>
    <cellStyle name="40 % - Akzent6 4 3 3 3 4" xfId="49715" xr:uid="{00000000-0005-0000-0000-00002B060000}"/>
    <cellStyle name="40 % - Akzent6 4 3 3 4" xfId="12645" xr:uid="{00000000-0005-0000-0000-00002B060000}"/>
    <cellStyle name="40 % - Akzent6 4 3 3 4 2" xfId="26096" xr:uid="{00000000-0005-0000-0000-00002B060000}"/>
    <cellStyle name="40 % - Akzent6 4 3 3 4 3" xfId="39580" xr:uid="{00000000-0005-0000-0000-00002B060000}"/>
    <cellStyle name="40 % - Akzent6 4 3 3 4 4" xfId="53071" xr:uid="{00000000-0005-0000-0000-00002B060000}"/>
    <cellStyle name="40 % - Akzent6 4 3 3 5" xfId="16027" xr:uid="{00000000-0005-0000-0000-00002B060000}"/>
    <cellStyle name="40 % - Akzent6 4 3 3 6" xfId="29511" xr:uid="{00000000-0005-0000-0000-00002B060000}"/>
    <cellStyle name="40 % - Akzent6 4 3 3 7" xfId="43002" xr:uid="{00000000-0005-0000-0000-00002B060000}"/>
    <cellStyle name="40 % - Akzent6 4 3 4" xfId="3677" xr:uid="{00000000-0005-0000-0000-00002C060000}"/>
    <cellStyle name="40 % - Akzent6 4 3 4 2" xfId="7038" xr:uid="{00000000-0005-0000-0000-00002C060000}"/>
    <cellStyle name="40 % - Akzent6 4 3 4 2 2" xfId="20489" xr:uid="{00000000-0005-0000-0000-00002C060000}"/>
    <cellStyle name="40 % - Akzent6 4 3 4 2 3" xfId="33973" xr:uid="{00000000-0005-0000-0000-00002C060000}"/>
    <cellStyle name="40 % - Akzent6 4 3 4 2 4" xfId="47464" xr:uid="{00000000-0005-0000-0000-00002C060000}"/>
    <cellStyle name="40 % - Akzent6 4 3 4 3" xfId="10394" xr:uid="{00000000-0005-0000-0000-00002C060000}"/>
    <cellStyle name="40 % - Akzent6 4 3 4 3 2" xfId="23845" xr:uid="{00000000-0005-0000-0000-00002C060000}"/>
    <cellStyle name="40 % - Akzent6 4 3 4 3 3" xfId="37329" xr:uid="{00000000-0005-0000-0000-00002C060000}"/>
    <cellStyle name="40 % - Akzent6 4 3 4 3 4" xfId="50820" xr:uid="{00000000-0005-0000-0000-00002C060000}"/>
    <cellStyle name="40 % - Akzent6 4 3 4 4" xfId="13750" xr:uid="{00000000-0005-0000-0000-00002C060000}"/>
    <cellStyle name="40 % - Akzent6 4 3 4 4 2" xfId="27201" xr:uid="{00000000-0005-0000-0000-00002C060000}"/>
    <cellStyle name="40 % - Akzent6 4 3 4 4 3" xfId="40685" xr:uid="{00000000-0005-0000-0000-00002C060000}"/>
    <cellStyle name="40 % - Akzent6 4 3 4 4 4" xfId="54176" xr:uid="{00000000-0005-0000-0000-00002C060000}"/>
    <cellStyle name="40 % - Akzent6 4 3 4 5" xfId="17132" xr:uid="{00000000-0005-0000-0000-00002C060000}"/>
    <cellStyle name="40 % - Akzent6 4 3 4 6" xfId="30616" xr:uid="{00000000-0005-0000-0000-00002C060000}"/>
    <cellStyle name="40 % - Akzent6 4 3 4 7" xfId="44107" xr:uid="{00000000-0005-0000-0000-00002C060000}"/>
    <cellStyle name="40 % - Akzent6 4 3 5" xfId="4257" xr:uid="{00000000-0005-0000-0000-00002D060000}"/>
    <cellStyle name="40 % - Akzent6 4 3 5 2" xfId="7614" xr:uid="{00000000-0005-0000-0000-00002D060000}"/>
    <cellStyle name="40 % - Akzent6 4 3 5 2 2" xfId="21065" xr:uid="{00000000-0005-0000-0000-00002D060000}"/>
    <cellStyle name="40 % - Akzent6 4 3 5 2 3" xfId="34549" xr:uid="{00000000-0005-0000-0000-00002D060000}"/>
    <cellStyle name="40 % - Akzent6 4 3 5 2 4" xfId="48040" xr:uid="{00000000-0005-0000-0000-00002D060000}"/>
    <cellStyle name="40 % - Akzent6 4 3 5 3" xfId="10970" xr:uid="{00000000-0005-0000-0000-00002D060000}"/>
    <cellStyle name="40 % - Akzent6 4 3 5 3 2" xfId="24421" xr:uid="{00000000-0005-0000-0000-00002D060000}"/>
    <cellStyle name="40 % - Akzent6 4 3 5 3 3" xfId="37905" xr:uid="{00000000-0005-0000-0000-00002D060000}"/>
    <cellStyle name="40 % - Akzent6 4 3 5 3 4" xfId="51396" xr:uid="{00000000-0005-0000-0000-00002D060000}"/>
    <cellStyle name="40 % - Akzent6 4 3 5 4" xfId="14326" xr:uid="{00000000-0005-0000-0000-00002D060000}"/>
    <cellStyle name="40 % - Akzent6 4 3 5 4 2" xfId="27777" xr:uid="{00000000-0005-0000-0000-00002D060000}"/>
    <cellStyle name="40 % - Akzent6 4 3 5 4 3" xfId="41261" xr:uid="{00000000-0005-0000-0000-00002D060000}"/>
    <cellStyle name="40 % - Akzent6 4 3 5 4 4" xfId="54752" xr:uid="{00000000-0005-0000-0000-00002D060000}"/>
    <cellStyle name="40 % - Akzent6 4 3 5 5" xfId="17708" xr:uid="{00000000-0005-0000-0000-00002D060000}"/>
    <cellStyle name="40 % - Akzent6 4 3 5 6" xfId="31192" xr:uid="{00000000-0005-0000-0000-00002D060000}"/>
    <cellStyle name="40 % - Akzent6 4 3 5 7" xfId="44683" xr:uid="{00000000-0005-0000-0000-00002D060000}"/>
    <cellStyle name="40 % - Akzent6 4 3 6" xfId="4807" xr:uid="{00000000-0005-0000-0000-000028060000}"/>
    <cellStyle name="40 % - Akzent6 4 3 6 2" xfId="18258" xr:uid="{00000000-0005-0000-0000-000028060000}"/>
    <cellStyle name="40 % - Akzent6 4 3 6 3" xfId="31742" xr:uid="{00000000-0005-0000-0000-000028060000}"/>
    <cellStyle name="40 % - Akzent6 4 3 6 4" xfId="45233" xr:uid="{00000000-0005-0000-0000-000028060000}"/>
    <cellStyle name="40 % - Akzent6 4 3 7" xfId="8163" xr:uid="{00000000-0005-0000-0000-000028060000}"/>
    <cellStyle name="40 % - Akzent6 4 3 7 2" xfId="21614" xr:uid="{00000000-0005-0000-0000-000028060000}"/>
    <cellStyle name="40 % - Akzent6 4 3 7 3" xfId="35098" xr:uid="{00000000-0005-0000-0000-000028060000}"/>
    <cellStyle name="40 % - Akzent6 4 3 7 4" xfId="48589" xr:uid="{00000000-0005-0000-0000-000028060000}"/>
    <cellStyle name="40 % - Akzent6 4 3 8" xfId="11519" xr:uid="{00000000-0005-0000-0000-000028060000}"/>
    <cellStyle name="40 % - Akzent6 4 3 8 2" xfId="24970" xr:uid="{00000000-0005-0000-0000-000028060000}"/>
    <cellStyle name="40 % - Akzent6 4 3 8 3" xfId="38454" xr:uid="{00000000-0005-0000-0000-000028060000}"/>
    <cellStyle name="40 % - Akzent6 4 3 8 4" xfId="51945" xr:uid="{00000000-0005-0000-0000-000028060000}"/>
    <cellStyle name="40 % - Akzent6 4 3 9" xfId="14900" xr:uid="{00000000-0005-0000-0000-000028060000}"/>
    <cellStyle name="40 % - Akzent6 4 4" xfId="1743" xr:uid="{00000000-0005-0000-0000-00002E060000}"/>
    <cellStyle name="40 % - Akzent6 4 4 2" xfId="2882" xr:uid="{00000000-0005-0000-0000-00002F060000}"/>
    <cellStyle name="40 % - Akzent6 4 4 2 2" xfId="6243" xr:uid="{00000000-0005-0000-0000-00002F060000}"/>
    <cellStyle name="40 % - Akzent6 4 4 2 2 2" xfId="19694" xr:uid="{00000000-0005-0000-0000-00002F060000}"/>
    <cellStyle name="40 % - Akzent6 4 4 2 2 3" xfId="33178" xr:uid="{00000000-0005-0000-0000-00002F060000}"/>
    <cellStyle name="40 % - Akzent6 4 4 2 2 4" xfId="46669" xr:uid="{00000000-0005-0000-0000-00002F060000}"/>
    <cellStyle name="40 % - Akzent6 4 4 2 3" xfId="9599" xr:uid="{00000000-0005-0000-0000-00002F060000}"/>
    <cellStyle name="40 % - Akzent6 4 4 2 3 2" xfId="23050" xr:uid="{00000000-0005-0000-0000-00002F060000}"/>
    <cellStyle name="40 % - Akzent6 4 4 2 3 3" xfId="36534" xr:uid="{00000000-0005-0000-0000-00002F060000}"/>
    <cellStyle name="40 % - Akzent6 4 4 2 3 4" xfId="50025" xr:uid="{00000000-0005-0000-0000-00002F060000}"/>
    <cellStyle name="40 % - Akzent6 4 4 2 4" xfId="12955" xr:uid="{00000000-0005-0000-0000-00002F060000}"/>
    <cellStyle name="40 % - Akzent6 4 4 2 4 2" xfId="26406" xr:uid="{00000000-0005-0000-0000-00002F060000}"/>
    <cellStyle name="40 % - Akzent6 4 4 2 4 3" xfId="39890" xr:uid="{00000000-0005-0000-0000-00002F060000}"/>
    <cellStyle name="40 % - Akzent6 4 4 2 4 4" xfId="53381" xr:uid="{00000000-0005-0000-0000-00002F060000}"/>
    <cellStyle name="40 % - Akzent6 4 4 2 5" xfId="16337" xr:uid="{00000000-0005-0000-0000-00002F060000}"/>
    <cellStyle name="40 % - Akzent6 4 4 2 6" xfId="29821" xr:uid="{00000000-0005-0000-0000-00002F060000}"/>
    <cellStyle name="40 % - Akzent6 4 4 2 7" xfId="43312" xr:uid="{00000000-0005-0000-0000-00002F060000}"/>
    <cellStyle name="40 % - Akzent6 4 4 3" xfId="5116" xr:uid="{00000000-0005-0000-0000-00002E060000}"/>
    <cellStyle name="40 % - Akzent6 4 4 3 2" xfId="18567" xr:uid="{00000000-0005-0000-0000-00002E060000}"/>
    <cellStyle name="40 % - Akzent6 4 4 3 3" xfId="32051" xr:uid="{00000000-0005-0000-0000-00002E060000}"/>
    <cellStyle name="40 % - Akzent6 4 4 3 4" xfId="45542" xr:uid="{00000000-0005-0000-0000-00002E060000}"/>
    <cellStyle name="40 % - Akzent6 4 4 4" xfId="8472" xr:uid="{00000000-0005-0000-0000-00002E060000}"/>
    <cellStyle name="40 % - Akzent6 4 4 4 2" xfId="21923" xr:uid="{00000000-0005-0000-0000-00002E060000}"/>
    <cellStyle name="40 % - Akzent6 4 4 4 3" xfId="35407" xr:uid="{00000000-0005-0000-0000-00002E060000}"/>
    <cellStyle name="40 % - Akzent6 4 4 4 4" xfId="48898" xr:uid="{00000000-0005-0000-0000-00002E060000}"/>
    <cellStyle name="40 % - Akzent6 4 4 5" xfId="11828" xr:uid="{00000000-0005-0000-0000-00002E060000}"/>
    <cellStyle name="40 % - Akzent6 4 4 5 2" xfId="25279" xr:uid="{00000000-0005-0000-0000-00002E060000}"/>
    <cellStyle name="40 % - Akzent6 4 4 5 3" xfId="38763" xr:uid="{00000000-0005-0000-0000-00002E060000}"/>
    <cellStyle name="40 % - Akzent6 4 4 5 4" xfId="52254" xr:uid="{00000000-0005-0000-0000-00002E060000}"/>
    <cellStyle name="40 % - Akzent6 4 4 6" xfId="15210" xr:uid="{00000000-0005-0000-0000-00002E060000}"/>
    <cellStyle name="40 % - Akzent6 4 4 7" xfId="28694" xr:uid="{00000000-0005-0000-0000-00002E060000}"/>
    <cellStyle name="40 % - Akzent6 4 4 8" xfId="42185" xr:uid="{00000000-0005-0000-0000-00002E060000}"/>
    <cellStyle name="40 % - Akzent6 4 5" xfId="2320" xr:uid="{00000000-0005-0000-0000-000030060000}"/>
    <cellStyle name="40 % - Akzent6 4 5 2" xfId="5682" xr:uid="{00000000-0005-0000-0000-000030060000}"/>
    <cellStyle name="40 % - Akzent6 4 5 2 2" xfId="19133" xr:uid="{00000000-0005-0000-0000-000030060000}"/>
    <cellStyle name="40 % - Akzent6 4 5 2 3" xfId="32617" xr:uid="{00000000-0005-0000-0000-000030060000}"/>
    <cellStyle name="40 % - Akzent6 4 5 2 4" xfId="46108" xr:uid="{00000000-0005-0000-0000-000030060000}"/>
    <cellStyle name="40 % - Akzent6 4 5 3" xfId="9038" xr:uid="{00000000-0005-0000-0000-000030060000}"/>
    <cellStyle name="40 % - Akzent6 4 5 3 2" xfId="22489" xr:uid="{00000000-0005-0000-0000-000030060000}"/>
    <cellStyle name="40 % - Akzent6 4 5 3 3" xfId="35973" xr:uid="{00000000-0005-0000-0000-000030060000}"/>
    <cellStyle name="40 % - Akzent6 4 5 3 4" xfId="49464" xr:uid="{00000000-0005-0000-0000-000030060000}"/>
    <cellStyle name="40 % - Akzent6 4 5 4" xfId="12394" xr:uid="{00000000-0005-0000-0000-000030060000}"/>
    <cellStyle name="40 % - Akzent6 4 5 4 2" xfId="25845" xr:uid="{00000000-0005-0000-0000-000030060000}"/>
    <cellStyle name="40 % - Akzent6 4 5 4 3" xfId="39329" xr:uid="{00000000-0005-0000-0000-000030060000}"/>
    <cellStyle name="40 % - Akzent6 4 5 4 4" xfId="52820" xr:uid="{00000000-0005-0000-0000-000030060000}"/>
    <cellStyle name="40 % - Akzent6 4 5 5" xfId="15776" xr:uid="{00000000-0005-0000-0000-000030060000}"/>
    <cellStyle name="40 % - Akzent6 4 5 6" xfId="29260" xr:uid="{00000000-0005-0000-0000-000030060000}"/>
    <cellStyle name="40 % - Akzent6 4 5 7" xfId="42751" xr:uid="{00000000-0005-0000-0000-000030060000}"/>
    <cellStyle name="40 % - Akzent6 4 6" xfId="3426" xr:uid="{00000000-0005-0000-0000-000031060000}"/>
    <cellStyle name="40 % - Akzent6 4 6 2" xfId="6787" xr:uid="{00000000-0005-0000-0000-000031060000}"/>
    <cellStyle name="40 % - Akzent6 4 6 2 2" xfId="20238" xr:uid="{00000000-0005-0000-0000-000031060000}"/>
    <cellStyle name="40 % - Akzent6 4 6 2 3" xfId="33722" xr:uid="{00000000-0005-0000-0000-000031060000}"/>
    <cellStyle name="40 % - Akzent6 4 6 2 4" xfId="47213" xr:uid="{00000000-0005-0000-0000-000031060000}"/>
    <cellStyle name="40 % - Akzent6 4 6 3" xfId="10143" xr:uid="{00000000-0005-0000-0000-000031060000}"/>
    <cellStyle name="40 % - Akzent6 4 6 3 2" xfId="23594" xr:uid="{00000000-0005-0000-0000-000031060000}"/>
    <cellStyle name="40 % - Akzent6 4 6 3 3" xfId="37078" xr:uid="{00000000-0005-0000-0000-000031060000}"/>
    <cellStyle name="40 % - Akzent6 4 6 3 4" xfId="50569" xr:uid="{00000000-0005-0000-0000-000031060000}"/>
    <cellStyle name="40 % - Akzent6 4 6 4" xfId="13499" xr:uid="{00000000-0005-0000-0000-000031060000}"/>
    <cellStyle name="40 % - Akzent6 4 6 4 2" xfId="26950" xr:uid="{00000000-0005-0000-0000-000031060000}"/>
    <cellStyle name="40 % - Akzent6 4 6 4 3" xfId="40434" xr:uid="{00000000-0005-0000-0000-000031060000}"/>
    <cellStyle name="40 % - Akzent6 4 6 4 4" xfId="53925" xr:uid="{00000000-0005-0000-0000-000031060000}"/>
    <cellStyle name="40 % - Akzent6 4 6 5" xfId="16881" xr:uid="{00000000-0005-0000-0000-000031060000}"/>
    <cellStyle name="40 % - Akzent6 4 6 6" xfId="30365" xr:uid="{00000000-0005-0000-0000-000031060000}"/>
    <cellStyle name="40 % - Akzent6 4 6 7" xfId="43856" xr:uid="{00000000-0005-0000-0000-000031060000}"/>
    <cellStyle name="40 % - Akzent6 4 7" xfId="4006" xr:uid="{00000000-0005-0000-0000-000032060000}"/>
    <cellStyle name="40 % - Akzent6 4 7 2" xfId="7363" xr:uid="{00000000-0005-0000-0000-000032060000}"/>
    <cellStyle name="40 % - Akzent6 4 7 2 2" xfId="20814" xr:uid="{00000000-0005-0000-0000-000032060000}"/>
    <cellStyle name="40 % - Akzent6 4 7 2 3" xfId="34298" xr:uid="{00000000-0005-0000-0000-000032060000}"/>
    <cellStyle name="40 % - Akzent6 4 7 2 4" xfId="47789" xr:uid="{00000000-0005-0000-0000-000032060000}"/>
    <cellStyle name="40 % - Akzent6 4 7 3" xfId="10719" xr:uid="{00000000-0005-0000-0000-000032060000}"/>
    <cellStyle name="40 % - Akzent6 4 7 3 2" xfId="24170" xr:uid="{00000000-0005-0000-0000-000032060000}"/>
    <cellStyle name="40 % - Akzent6 4 7 3 3" xfId="37654" xr:uid="{00000000-0005-0000-0000-000032060000}"/>
    <cellStyle name="40 % - Akzent6 4 7 3 4" xfId="51145" xr:uid="{00000000-0005-0000-0000-000032060000}"/>
    <cellStyle name="40 % - Akzent6 4 7 4" xfId="14075" xr:uid="{00000000-0005-0000-0000-000032060000}"/>
    <cellStyle name="40 % - Akzent6 4 7 4 2" xfId="27526" xr:uid="{00000000-0005-0000-0000-000032060000}"/>
    <cellStyle name="40 % - Akzent6 4 7 4 3" xfId="41010" xr:uid="{00000000-0005-0000-0000-000032060000}"/>
    <cellStyle name="40 % - Akzent6 4 7 4 4" xfId="54501" xr:uid="{00000000-0005-0000-0000-000032060000}"/>
    <cellStyle name="40 % - Akzent6 4 7 5" xfId="17457" xr:uid="{00000000-0005-0000-0000-000032060000}"/>
    <cellStyle name="40 % - Akzent6 4 7 6" xfId="30941" xr:uid="{00000000-0005-0000-0000-000032060000}"/>
    <cellStyle name="40 % - Akzent6 4 7 7" xfId="44432" xr:uid="{00000000-0005-0000-0000-000032060000}"/>
    <cellStyle name="40 % - Akzent6 4 8" xfId="4556" xr:uid="{00000000-0005-0000-0000-00001B060000}"/>
    <cellStyle name="40 % - Akzent6 4 8 2" xfId="18007" xr:uid="{00000000-0005-0000-0000-00001B060000}"/>
    <cellStyle name="40 % - Akzent6 4 8 3" xfId="31491" xr:uid="{00000000-0005-0000-0000-00001B060000}"/>
    <cellStyle name="40 % - Akzent6 4 8 4" xfId="44982" xr:uid="{00000000-0005-0000-0000-00001B060000}"/>
    <cellStyle name="40 % - Akzent6 4 9" xfId="7912" xr:uid="{00000000-0005-0000-0000-00001B060000}"/>
    <cellStyle name="40 % - Akzent6 4 9 2" xfId="21363" xr:uid="{00000000-0005-0000-0000-00001B060000}"/>
    <cellStyle name="40 % - Akzent6 4 9 3" xfId="34847" xr:uid="{00000000-0005-0000-0000-00001B060000}"/>
    <cellStyle name="40 % - Akzent6 4 9 4" xfId="48338" xr:uid="{00000000-0005-0000-0000-00001B060000}"/>
    <cellStyle name="40 % - Akzent6 5" xfId="1204" xr:uid="{00000000-0005-0000-0000-000033060000}"/>
    <cellStyle name="40 % - Akzent6 5 10" xfId="14667" xr:uid="{00000000-0005-0000-0000-000033060000}"/>
    <cellStyle name="40 % - Akzent6 5 11" xfId="28150" xr:uid="{00000000-0005-0000-0000-000033060000}"/>
    <cellStyle name="40 % - Akzent6 5 12" xfId="41641" xr:uid="{00000000-0005-0000-0000-000033060000}"/>
    <cellStyle name="40 % - Akzent6 5 2" xfId="1435" xr:uid="{00000000-0005-0000-0000-000034060000}"/>
    <cellStyle name="40 % - Akzent6 5 2 10" xfId="28400" xr:uid="{00000000-0005-0000-0000-000034060000}"/>
    <cellStyle name="40 % - Akzent6 5 2 11" xfId="41891" xr:uid="{00000000-0005-0000-0000-000034060000}"/>
    <cellStyle name="40 % - Akzent6 5 2 2" xfId="2009" xr:uid="{00000000-0005-0000-0000-000035060000}"/>
    <cellStyle name="40 % - Akzent6 5 2 2 2" xfId="3149" xr:uid="{00000000-0005-0000-0000-000036060000}"/>
    <cellStyle name="40 % - Akzent6 5 2 2 2 2" xfId="6510" xr:uid="{00000000-0005-0000-0000-000036060000}"/>
    <cellStyle name="40 % - Akzent6 5 2 2 2 2 2" xfId="19961" xr:uid="{00000000-0005-0000-0000-000036060000}"/>
    <cellStyle name="40 % - Akzent6 5 2 2 2 2 3" xfId="33445" xr:uid="{00000000-0005-0000-0000-000036060000}"/>
    <cellStyle name="40 % - Akzent6 5 2 2 2 2 4" xfId="46936" xr:uid="{00000000-0005-0000-0000-000036060000}"/>
    <cellStyle name="40 % - Akzent6 5 2 2 2 3" xfId="9866" xr:uid="{00000000-0005-0000-0000-000036060000}"/>
    <cellStyle name="40 % - Akzent6 5 2 2 2 3 2" xfId="23317" xr:uid="{00000000-0005-0000-0000-000036060000}"/>
    <cellStyle name="40 % - Akzent6 5 2 2 2 3 3" xfId="36801" xr:uid="{00000000-0005-0000-0000-000036060000}"/>
    <cellStyle name="40 % - Akzent6 5 2 2 2 3 4" xfId="50292" xr:uid="{00000000-0005-0000-0000-000036060000}"/>
    <cellStyle name="40 % - Akzent6 5 2 2 2 4" xfId="13222" xr:uid="{00000000-0005-0000-0000-000036060000}"/>
    <cellStyle name="40 % - Akzent6 5 2 2 2 4 2" xfId="26673" xr:uid="{00000000-0005-0000-0000-000036060000}"/>
    <cellStyle name="40 % - Akzent6 5 2 2 2 4 3" xfId="40157" xr:uid="{00000000-0005-0000-0000-000036060000}"/>
    <cellStyle name="40 % - Akzent6 5 2 2 2 4 4" xfId="53648" xr:uid="{00000000-0005-0000-0000-000036060000}"/>
    <cellStyle name="40 % - Akzent6 5 2 2 2 5" xfId="16604" xr:uid="{00000000-0005-0000-0000-000036060000}"/>
    <cellStyle name="40 % - Akzent6 5 2 2 2 6" xfId="30088" xr:uid="{00000000-0005-0000-0000-000036060000}"/>
    <cellStyle name="40 % - Akzent6 5 2 2 2 7" xfId="43579" xr:uid="{00000000-0005-0000-0000-000036060000}"/>
    <cellStyle name="40 % - Akzent6 5 2 2 3" xfId="5383" xr:uid="{00000000-0005-0000-0000-000035060000}"/>
    <cellStyle name="40 % - Akzent6 5 2 2 3 2" xfId="18834" xr:uid="{00000000-0005-0000-0000-000035060000}"/>
    <cellStyle name="40 % - Akzent6 5 2 2 3 3" xfId="32318" xr:uid="{00000000-0005-0000-0000-000035060000}"/>
    <cellStyle name="40 % - Akzent6 5 2 2 3 4" xfId="45809" xr:uid="{00000000-0005-0000-0000-000035060000}"/>
    <cellStyle name="40 % - Akzent6 5 2 2 4" xfId="8739" xr:uid="{00000000-0005-0000-0000-000035060000}"/>
    <cellStyle name="40 % - Akzent6 5 2 2 4 2" xfId="22190" xr:uid="{00000000-0005-0000-0000-000035060000}"/>
    <cellStyle name="40 % - Akzent6 5 2 2 4 3" xfId="35674" xr:uid="{00000000-0005-0000-0000-000035060000}"/>
    <cellStyle name="40 % - Akzent6 5 2 2 4 4" xfId="49165" xr:uid="{00000000-0005-0000-0000-000035060000}"/>
    <cellStyle name="40 % - Akzent6 5 2 2 5" xfId="12095" xr:uid="{00000000-0005-0000-0000-000035060000}"/>
    <cellStyle name="40 % - Akzent6 5 2 2 5 2" xfId="25546" xr:uid="{00000000-0005-0000-0000-000035060000}"/>
    <cellStyle name="40 % - Akzent6 5 2 2 5 3" xfId="39030" xr:uid="{00000000-0005-0000-0000-000035060000}"/>
    <cellStyle name="40 % - Akzent6 5 2 2 5 4" xfId="52521" xr:uid="{00000000-0005-0000-0000-000035060000}"/>
    <cellStyle name="40 % - Akzent6 5 2 2 6" xfId="15477" xr:uid="{00000000-0005-0000-0000-000035060000}"/>
    <cellStyle name="40 % - Akzent6 5 2 2 7" xfId="28961" xr:uid="{00000000-0005-0000-0000-000035060000}"/>
    <cellStyle name="40 % - Akzent6 5 2 2 8" xfId="42452" xr:uid="{00000000-0005-0000-0000-000035060000}"/>
    <cellStyle name="40 % - Akzent6 5 2 3" xfId="2589" xr:uid="{00000000-0005-0000-0000-000037060000}"/>
    <cellStyle name="40 % - Akzent6 5 2 3 2" xfId="5950" xr:uid="{00000000-0005-0000-0000-000037060000}"/>
    <cellStyle name="40 % - Akzent6 5 2 3 2 2" xfId="19401" xr:uid="{00000000-0005-0000-0000-000037060000}"/>
    <cellStyle name="40 % - Akzent6 5 2 3 2 3" xfId="32885" xr:uid="{00000000-0005-0000-0000-000037060000}"/>
    <cellStyle name="40 % - Akzent6 5 2 3 2 4" xfId="46376" xr:uid="{00000000-0005-0000-0000-000037060000}"/>
    <cellStyle name="40 % - Akzent6 5 2 3 3" xfId="9306" xr:uid="{00000000-0005-0000-0000-000037060000}"/>
    <cellStyle name="40 % - Akzent6 5 2 3 3 2" xfId="22757" xr:uid="{00000000-0005-0000-0000-000037060000}"/>
    <cellStyle name="40 % - Akzent6 5 2 3 3 3" xfId="36241" xr:uid="{00000000-0005-0000-0000-000037060000}"/>
    <cellStyle name="40 % - Akzent6 5 2 3 3 4" xfId="49732" xr:uid="{00000000-0005-0000-0000-000037060000}"/>
    <cellStyle name="40 % - Akzent6 5 2 3 4" xfId="12662" xr:uid="{00000000-0005-0000-0000-000037060000}"/>
    <cellStyle name="40 % - Akzent6 5 2 3 4 2" xfId="26113" xr:uid="{00000000-0005-0000-0000-000037060000}"/>
    <cellStyle name="40 % - Akzent6 5 2 3 4 3" xfId="39597" xr:uid="{00000000-0005-0000-0000-000037060000}"/>
    <cellStyle name="40 % - Akzent6 5 2 3 4 4" xfId="53088" xr:uid="{00000000-0005-0000-0000-000037060000}"/>
    <cellStyle name="40 % - Akzent6 5 2 3 5" xfId="16044" xr:uid="{00000000-0005-0000-0000-000037060000}"/>
    <cellStyle name="40 % - Akzent6 5 2 3 6" xfId="29528" xr:uid="{00000000-0005-0000-0000-000037060000}"/>
    <cellStyle name="40 % - Akzent6 5 2 3 7" xfId="43019" xr:uid="{00000000-0005-0000-0000-000037060000}"/>
    <cellStyle name="40 % - Akzent6 5 2 4" xfId="3694" xr:uid="{00000000-0005-0000-0000-000038060000}"/>
    <cellStyle name="40 % - Akzent6 5 2 4 2" xfId="7055" xr:uid="{00000000-0005-0000-0000-000038060000}"/>
    <cellStyle name="40 % - Akzent6 5 2 4 2 2" xfId="20506" xr:uid="{00000000-0005-0000-0000-000038060000}"/>
    <cellStyle name="40 % - Akzent6 5 2 4 2 3" xfId="33990" xr:uid="{00000000-0005-0000-0000-000038060000}"/>
    <cellStyle name="40 % - Akzent6 5 2 4 2 4" xfId="47481" xr:uid="{00000000-0005-0000-0000-000038060000}"/>
    <cellStyle name="40 % - Akzent6 5 2 4 3" xfId="10411" xr:uid="{00000000-0005-0000-0000-000038060000}"/>
    <cellStyle name="40 % - Akzent6 5 2 4 3 2" xfId="23862" xr:uid="{00000000-0005-0000-0000-000038060000}"/>
    <cellStyle name="40 % - Akzent6 5 2 4 3 3" xfId="37346" xr:uid="{00000000-0005-0000-0000-000038060000}"/>
    <cellStyle name="40 % - Akzent6 5 2 4 3 4" xfId="50837" xr:uid="{00000000-0005-0000-0000-000038060000}"/>
    <cellStyle name="40 % - Akzent6 5 2 4 4" xfId="13767" xr:uid="{00000000-0005-0000-0000-000038060000}"/>
    <cellStyle name="40 % - Akzent6 5 2 4 4 2" xfId="27218" xr:uid="{00000000-0005-0000-0000-000038060000}"/>
    <cellStyle name="40 % - Akzent6 5 2 4 4 3" xfId="40702" xr:uid="{00000000-0005-0000-0000-000038060000}"/>
    <cellStyle name="40 % - Akzent6 5 2 4 4 4" xfId="54193" xr:uid="{00000000-0005-0000-0000-000038060000}"/>
    <cellStyle name="40 % - Akzent6 5 2 4 5" xfId="17149" xr:uid="{00000000-0005-0000-0000-000038060000}"/>
    <cellStyle name="40 % - Akzent6 5 2 4 6" xfId="30633" xr:uid="{00000000-0005-0000-0000-000038060000}"/>
    <cellStyle name="40 % - Akzent6 5 2 4 7" xfId="44124" xr:uid="{00000000-0005-0000-0000-000038060000}"/>
    <cellStyle name="40 % - Akzent6 5 2 5" xfId="4274" xr:uid="{00000000-0005-0000-0000-000039060000}"/>
    <cellStyle name="40 % - Akzent6 5 2 5 2" xfId="7631" xr:uid="{00000000-0005-0000-0000-000039060000}"/>
    <cellStyle name="40 % - Akzent6 5 2 5 2 2" xfId="21082" xr:uid="{00000000-0005-0000-0000-000039060000}"/>
    <cellStyle name="40 % - Akzent6 5 2 5 2 3" xfId="34566" xr:uid="{00000000-0005-0000-0000-000039060000}"/>
    <cellStyle name="40 % - Akzent6 5 2 5 2 4" xfId="48057" xr:uid="{00000000-0005-0000-0000-000039060000}"/>
    <cellStyle name="40 % - Akzent6 5 2 5 3" xfId="10987" xr:uid="{00000000-0005-0000-0000-000039060000}"/>
    <cellStyle name="40 % - Akzent6 5 2 5 3 2" xfId="24438" xr:uid="{00000000-0005-0000-0000-000039060000}"/>
    <cellStyle name="40 % - Akzent6 5 2 5 3 3" xfId="37922" xr:uid="{00000000-0005-0000-0000-000039060000}"/>
    <cellStyle name="40 % - Akzent6 5 2 5 3 4" xfId="51413" xr:uid="{00000000-0005-0000-0000-000039060000}"/>
    <cellStyle name="40 % - Akzent6 5 2 5 4" xfId="14343" xr:uid="{00000000-0005-0000-0000-000039060000}"/>
    <cellStyle name="40 % - Akzent6 5 2 5 4 2" xfId="27794" xr:uid="{00000000-0005-0000-0000-000039060000}"/>
    <cellStyle name="40 % - Akzent6 5 2 5 4 3" xfId="41278" xr:uid="{00000000-0005-0000-0000-000039060000}"/>
    <cellStyle name="40 % - Akzent6 5 2 5 4 4" xfId="54769" xr:uid="{00000000-0005-0000-0000-000039060000}"/>
    <cellStyle name="40 % - Akzent6 5 2 5 5" xfId="17725" xr:uid="{00000000-0005-0000-0000-000039060000}"/>
    <cellStyle name="40 % - Akzent6 5 2 5 6" xfId="31209" xr:uid="{00000000-0005-0000-0000-000039060000}"/>
    <cellStyle name="40 % - Akzent6 5 2 5 7" xfId="44700" xr:uid="{00000000-0005-0000-0000-000039060000}"/>
    <cellStyle name="40 % - Akzent6 5 2 6" xfId="4824" xr:uid="{00000000-0005-0000-0000-000034060000}"/>
    <cellStyle name="40 % - Akzent6 5 2 6 2" xfId="18275" xr:uid="{00000000-0005-0000-0000-000034060000}"/>
    <cellStyle name="40 % - Akzent6 5 2 6 3" xfId="31759" xr:uid="{00000000-0005-0000-0000-000034060000}"/>
    <cellStyle name="40 % - Akzent6 5 2 6 4" xfId="45250" xr:uid="{00000000-0005-0000-0000-000034060000}"/>
    <cellStyle name="40 % - Akzent6 5 2 7" xfId="8180" xr:uid="{00000000-0005-0000-0000-000034060000}"/>
    <cellStyle name="40 % - Akzent6 5 2 7 2" xfId="21631" xr:uid="{00000000-0005-0000-0000-000034060000}"/>
    <cellStyle name="40 % - Akzent6 5 2 7 3" xfId="35115" xr:uid="{00000000-0005-0000-0000-000034060000}"/>
    <cellStyle name="40 % - Akzent6 5 2 7 4" xfId="48606" xr:uid="{00000000-0005-0000-0000-000034060000}"/>
    <cellStyle name="40 % - Akzent6 5 2 8" xfId="11536" xr:uid="{00000000-0005-0000-0000-000034060000}"/>
    <cellStyle name="40 % - Akzent6 5 2 8 2" xfId="24987" xr:uid="{00000000-0005-0000-0000-000034060000}"/>
    <cellStyle name="40 % - Akzent6 5 2 8 3" xfId="38471" xr:uid="{00000000-0005-0000-0000-000034060000}"/>
    <cellStyle name="40 % - Akzent6 5 2 8 4" xfId="51962" xr:uid="{00000000-0005-0000-0000-000034060000}"/>
    <cellStyle name="40 % - Akzent6 5 2 9" xfId="14917" xr:uid="{00000000-0005-0000-0000-000034060000}"/>
    <cellStyle name="40 % - Akzent6 5 3" xfId="1760" xr:uid="{00000000-0005-0000-0000-00003A060000}"/>
    <cellStyle name="40 % - Akzent6 5 3 2" xfId="2899" xr:uid="{00000000-0005-0000-0000-00003B060000}"/>
    <cellStyle name="40 % - Akzent6 5 3 2 2" xfId="6260" xr:uid="{00000000-0005-0000-0000-00003B060000}"/>
    <cellStyle name="40 % - Akzent6 5 3 2 2 2" xfId="19711" xr:uid="{00000000-0005-0000-0000-00003B060000}"/>
    <cellStyle name="40 % - Akzent6 5 3 2 2 3" xfId="33195" xr:uid="{00000000-0005-0000-0000-00003B060000}"/>
    <cellStyle name="40 % - Akzent6 5 3 2 2 4" xfId="46686" xr:uid="{00000000-0005-0000-0000-00003B060000}"/>
    <cellStyle name="40 % - Akzent6 5 3 2 3" xfId="9616" xr:uid="{00000000-0005-0000-0000-00003B060000}"/>
    <cellStyle name="40 % - Akzent6 5 3 2 3 2" xfId="23067" xr:uid="{00000000-0005-0000-0000-00003B060000}"/>
    <cellStyle name="40 % - Akzent6 5 3 2 3 3" xfId="36551" xr:uid="{00000000-0005-0000-0000-00003B060000}"/>
    <cellStyle name="40 % - Akzent6 5 3 2 3 4" xfId="50042" xr:uid="{00000000-0005-0000-0000-00003B060000}"/>
    <cellStyle name="40 % - Akzent6 5 3 2 4" xfId="12972" xr:uid="{00000000-0005-0000-0000-00003B060000}"/>
    <cellStyle name="40 % - Akzent6 5 3 2 4 2" xfId="26423" xr:uid="{00000000-0005-0000-0000-00003B060000}"/>
    <cellStyle name="40 % - Akzent6 5 3 2 4 3" xfId="39907" xr:uid="{00000000-0005-0000-0000-00003B060000}"/>
    <cellStyle name="40 % - Akzent6 5 3 2 4 4" xfId="53398" xr:uid="{00000000-0005-0000-0000-00003B060000}"/>
    <cellStyle name="40 % - Akzent6 5 3 2 5" xfId="16354" xr:uid="{00000000-0005-0000-0000-00003B060000}"/>
    <cellStyle name="40 % - Akzent6 5 3 2 6" xfId="29838" xr:uid="{00000000-0005-0000-0000-00003B060000}"/>
    <cellStyle name="40 % - Akzent6 5 3 2 7" xfId="43329" xr:uid="{00000000-0005-0000-0000-00003B060000}"/>
    <cellStyle name="40 % - Akzent6 5 3 3" xfId="5133" xr:uid="{00000000-0005-0000-0000-00003A060000}"/>
    <cellStyle name="40 % - Akzent6 5 3 3 2" xfId="18584" xr:uid="{00000000-0005-0000-0000-00003A060000}"/>
    <cellStyle name="40 % - Akzent6 5 3 3 3" xfId="32068" xr:uid="{00000000-0005-0000-0000-00003A060000}"/>
    <cellStyle name="40 % - Akzent6 5 3 3 4" xfId="45559" xr:uid="{00000000-0005-0000-0000-00003A060000}"/>
    <cellStyle name="40 % - Akzent6 5 3 4" xfId="8489" xr:uid="{00000000-0005-0000-0000-00003A060000}"/>
    <cellStyle name="40 % - Akzent6 5 3 4 2" xfId="21940" xr:uid="{00000000-0005-0000-0000-00003A060000}"/>
    <cellStyle name="40 % - Akzent6 5 3 4 3" xfId="35424" xr:uid="{00000000-0005-0000-0000-00003A060000}"/>
    <cellStyle name="40 % - Akzent6 5 3 4 4" xfId="48915" xr:uid="{00000000-0005-0000-0000-00003A060000}"/>
    <cellStyle name="40 % - Akzent6 5 3 5" xfId="11845" xr:uid="{00000000-0005-0000-0000-00003A060000}"/>
    <cellStyle name="40 % - Akzent6 5 3 5 2" xfId="25296" xr:uid="{00000000-0005-0000-0000-00003A060000}"/>
    <cellStyle name="40 % - Akzent6 5 3 5 3" xfId="38780" xr:uid="{00000000-0005-0000-0000-00003A060000}"/>
    <cellStyle name="40 % - Akzent6 5 3 5 4" xfId="52271" xr:uid="{00000000-0005-0000-0000-00003A060000}"/>
    <cellStyle name="40 % - Akzent6 5 3 6" xfId="15227" xr:uid="{00000000-0005-0000-0000-00003A060000}"/>
    <cellStyle name="40 % - Akzent6 5 3 7" xfId="28711" xr:uid="{00000000-0005-0000-0000-00003A060000}"/>
    <cellStyle name="40 % - Akzent6 5 3 8" xfId="42202" xr:uid="{00000000-0005-0000-0000-00003A060000}"/>
    <cellStyle name="40 % - Akzent6 5 4" xfId="2338" xr:uid="{00000000-0005-0000-0000-00003C060000}"/>
    <cellStyle name="40 % - Akzent6 5 4 2" xfId="5700" xr:uid="{00000000-0005-0000-0000-00003C060000}"/>
    <cellStyle name="40 % - Akzent6 5 4 2 2" xfId="19151" xr:uid="{00000000-0005-0000-0000-00003C060000}"/>
    <cellStyle name="40 % - Akzent6 5 4 2 3" xfId="32635" xr:uid="{00000000-0005-0000-0000-00003C060000}"/>
    <cellStyle name="40 % - Akzent6 5 4 2 4" xfId="46126" xr:uid="{00000000-0005-0000-0000-00003C060000}"/>
    <cellStyle name="40 % - Akzent6 5 4 3" xfId="9056" xr:uid="{00000000-0005-0000-0000-00003C060000}"/>
    <cellStyle name="40 % - Akzent6 5 4 3 2" xfId="22507" xr:uid="{00000000-0005-0000-0000-00003C060000}"/>
    <cellStyle name="40 % - Akzent6 5 4 3 3" xfId="35991" xr:uid="{00000000-0005-0000-0000-00003C060000}"/>
    <cellStyle name="40 % - Akzent6 5 4 3 4" xfId="49482" xr:uid="{00000000-0005-0000-0000-00003C060000}"/>
    <cellStyle name="40 % - Akzent6 5 4 4" xfId="12412" xr:uid="{00000000-0005-0000-0000-00003C060000}"/>
    <cellStyle name="40 % - Akzent6 5 4 4 2" xfId="25863" xr:uid="{00000000-0005-0000-0000-00003C060000}"/>
    <cellStyle name="40 % - Akzent6 5 4 4 3" xfId="39347" xr:uid="{00000000-0005-0000-0000-00003C060000}"/>
    <cellStyle name="40 % - Akzent6 5 4 4 4" xfId="52838" xr:uid="{00000000-0005-0000-0000-00003C060000}"/>
    <cellStyle name="40 % - Akzent6 5 4 5" xfId="15794" xr:uid="{00000000-0005-0000-0000-00003C060000}"/>
    <cellStyle name="40 % - Akzent6 5 4 6" xfId="29278" xr:uid="{00000000-0005-0000-0000-00003C060000}"/>
    <cellStyle name="40 % - Akzent6 5 4 7" xfId="42769" xr:uid="{00000000-0005-0000-0000-00003C060000}"/>
    <cellStyle name="40 % - Akzent6 5 5" xfId="3444" xr:uid="{00000000-0005-0000-0000-00003D060000}"/>
    <cellStyle name="40 % - Akzent6 5 5 2" xfId="6805" xr:uid="{00000000-0005-0000-0000-00003D060000}"/>
    <cellStyle name="40 % - Akzent6 5 5 2 2" xfId="20256" xr:uid="{00000000-0005-0000-0000-00003D060000}"/>
    <cellStyle name="40 % - Akzent6 5 5 2 3" xfId="33740" xr:uid="{00000000-0005-0000-0000-00003D060000}"/>
    <cellStyle name="40 % - Akzent6 5 5 2 4" xfId="47231" xr:uid="{00000000-0005-0000-0000-00003D060000}"/>
    <cellStyle name="40 % - Akzent6 5 5 3" xfId="10161" xr:uid="{00000000-0005-0000-0000-00003D060000}"/>
    <cellStyle name="40 % - Akzent6 5 5 3 2" xfId="23612" xr:uid="{00000000-0005-0000-0000-00003D060000}"/>
    <cellStyle name="40 % - Akzent6 5 5 3 3" xfId="37096" xr:uid="{00000000-0005-0000-0000-00003D060000}"/>
    <cellStyle name="40 % - Akzent6 5 5 3 4" xfId="50587" xr:uid="{00000000-0005-0000-0000-00003D060000}"/>
    <cellStyle name="40 % - Akzent6 5 5 4" xfId="13517" xr:uid="{00000000-0005-0000-0000-00003D060000}"/>
    <cellStyle name="40 % - Akzent6 5 5 4 2" xfId="26968" xr:uid="{00000000-0005-0000-0000-00003D060000}"/>
    <cellStyle name="40 % - Akzent6 5 5 4 3" xfId="40452" xr:uid="{00000000-0005-0000-0000-00003D060000}"/>
    <cellStyle name="40 % - Akzent6 5 5 4 4" xfId="53943" xr:uid="{00000000-0005-0000-0000-00003D060000}"/>
    <cellStyle name="40 % - Akzent6 5 5 5" xfId="16899" xr:uid="{00000000-0005-0000-0000-00003D060000}"/>
    <cellStyle name="40 % - Akzent6 5 5 6" xfId="30383" xr:uid="{00000000-0005-0000-0000-00003D060000}"/>
    <cellStyle name="40 % - Akzent6 5 5 7" xfId="43874" xr:uid="{00000000-0005-0000-0000-00003D060000}"/>
    <cellStyle name="40 % - Akzent6 5 6" xfId="4024" xr:uid="{00000000-0005-0000-0000-00003E060000}"/>
    <cellStyle name="40 % - Akzent6 5 6 2" xfId="7381" xr:uid="{00000000-0005-0000-0000-00003E060000}"/>
    <cellStyle name="40 % - Akzent6 5 6 2 2" xfId="20832" xr:uid="{00000000-0005-0000-0000-00003E060000}"/>
    <cellStyle name="40 % - Akzent6 5 6 2 3" xfId="34316" xr:uid="{00000000-0005-0000-0000-00003E060000}"/>
    <cellStyle name="40 % - Akzent6 5 6 2 4" xfId="47807" xr:uid="{00000000-0005-0000-0000-00003E060000}"/>
    <cellStyle name="40 % - Akzent6 5 6 3" xfId="10737" xr:uid="{00000000-0005-0000-0000-00003E060000}"/>
    <cellStyle name="40 % - Akzent6 5 6 3 2" xfId="24188" xr:uid="{00000000-0005-0000-0000-00003E060000}"/>
    <cellStyle name="40 % - Akzent6 5 6 3 3" xfId="37672" xr:uid="{00000000-0005-0000-0000-00003E060000}"/>
    <cellStyle name="40 % - Akzent6 5 6 3 4" xfId="51163" xr:uid="{00000000-0005-0000-0000-00003E060000}"/>
    <cellStyle name="40 % - Akzent6 5 6 4" xfId="14093" xr:uid="{00000000-0005-0000-0000-00003E060000}"/>
    <cellStyle name="40 % - Akzent6 5 6 4 2" xfId="27544" xr:uid="{00000000-0005-0000-0000-00003E060000}"/>
    <cellStyle name="40 % - Akzent6 5 6 4 3" xfId="41028" xr:uid="{00000000-0005-0000-0000-00003E060000}"/>
    <cellStyle name="40 % - Akzent6 5 6 4 4" xfId="54519" xr:uid="{00000000-0005-0000-0000-00003E060000}"/>
    <cellStyle name="40 % - Akzent6 5 6 5" xfId="17475" xr:uid="{00000000-0005-0000-0000-00003E060000}"/>
    <cellStyle name="40 % - Akzent6 5 6 6" xfId="30959" xr:uid="{00000000-0005-0000-0000-00003E060000}"/>
    <cellStyle name="40 % - Akzent6 5 6 7" xfId="44450" xr:uid="{00000000-0005-0000-0000-00003E060000}"/>
    <cellStyle name="40 % - Akzent6 5 7" xfId="4574" xr:uid="{00000000-0005-0000-0000-000033060000}"/>
    <cellStyle name="40 % - Akzent6 5 7 2" xfId="18025" xr:uid="{00000000-0005-0000-0000-000033060000}"/>
    <cellStyle name="40 % - Akzent6 5 7 3" xfId="31509" xr:uid="{00000000-0005-0000-0000-000033060000}"/>
    <cellStyle name="40 % - Akzent6 5 7 4" xfId="45000" xr:uid="{00000000-0005-0000-0000-000033060000}"/>
    <cellStyle name="40 % - Akzent6 5 8" xfId="7930" xr:uid="{00000000-0005-0000-0000-000033060000}"/>
    <cellStyle name="40 % - Akzent6 5 8 2" xfId="21381" xr:uid="{00000000-0005-0000-0000-000033060000}"/>
    <cellStyle name="40 % - Akzent6 5 8 3" xfId="34865" xr:uid="{00000000-0005-0000-0000-000033060000}"/>
    <cellStyle name="40 % - Akzent6 5 8 4" xfId="48356" xr:uid="{00000000-0005-0000-0000-000033060000}"/>
    <cellStyle name="40 % - Akzent6 5 9" xfId="11286" xr:uid="{00000000-0005-0000-0000-000033060000}"/>
    <cellStyle name="40 % - Akzent6 5 9 2" xfId="24737" xr:uid="{00000000-0005-0000-0000-000033060000}"/>
    <cellStyle name="40 % - Akzent6 5 9 3" xfId="38221" xr:uid="{00000000-0005-0000-0000-000033060000}"/>
    <cellStyle name="40 % - Akzent6 5 9 4" xfId="51712" xr:uid="{00000000-0005-0000-0000-000033060000}"/>
    <cellStyle name="40 % - Akzent6 6" xfId="1295" xr:uid="{00000000-0005-0000-0000-00003F060000}"/>
    <cellStyle name="40 % - Akzent6 6 10" xfId="14768" xr:uid="{00000000-0005-0000-0000-00003F060000}"/>
    <cellStyle name="40 % - Akzent6 6 11" xfId="28251" xr:uid="{00000000-0005-0000-0000-00003F060000}"/>
    <cellStyle name="40 % - Akzent6 6 12" xfId="41742" xr:uid="{00000000-0005-0000-0000-00003F060000}"/>
    <cellStyle name="40 % - Akzent6 6 2" xfId="1533" xr:uid="{00000000-0005-0000-0000-000040060000}"/>
    <cellStyle name="40 % - Akzent6 6 2 10" xfId="28501" xr:uid="{00000000-0005-0000-0000-000040060000}"/>
    <cellStyle name="40 % - Akzent6 6 2 11" xfId="41992" xr:uid="{00000000-0005-0000-0000-000040060000}"/>
    <cellStyle name="40 % - Akzent6 6 2 2" xfId="2109" xr:uid="{00000000-0005-0000-0000-000041060000}"/>
    <cellStyle name="40 % - Akzent6 6 2 2 2" xfId="3250" xr:uid="{00000000-0005-0000-0000-000042060000}"/>
    <cellStyle name="40 % - Akzent6 6 2 2 2 2" xfId="6611" xr:uid="{00000000-0005-0000-0000-000042060000}"/>
    <cellStyle name="40 % - Akzent6 6 2 2 2 2 2" xfId="20062" xr:uid="{00000000-0005-0000-0000-000042060000}"/>
    <cellStyle name="40 % - Akzent6 6 2 2 2 2 3" xfId="33546" xr:uid="{00000000-0005-0000-0000-000042060000}"/>
    <cellStyle name="40 % - Akzent6 6 2 2 2 2 4" xfId="47037" xr:uid="{00000000-0005-0000-0000-000042060000}"/>
    <cellStyle name="40 % - Akzent6 6 2 2 2 3" xfId="9967" xr:uid="{00000000-0005-0000-0000-000042060000}"/>
    <cellStyle name="40 % - Akzent6 6 2 2 2 3 2" xfId="23418" xr:uid="{00000000-0005-0000-0000-000042060000}"/>
    <cellStyle name="40 % - Akzent6 6 2 2 2 3 3" xfId="36902" xr:uid="{00000000-0005-0000-0000-000042060000}"/>
    <cellStyle name="40 % - Akzent6 6 2 2 2 3 4" xfId="50393" xr:uid="{00000000-0005-0000-0000-000042060000}"/>
    <cellStyle name="40 % - Akzent6 6 2 2 2 4" xfId="13323" xr:uid="{00000000-0005-0000-0000-000042060000}"/>
    <cellStyle name="40 % - Akzent6 6 2 2 2 4 2" xfId="26774" xr:uid="{00000000-0005-0000-0000-000042060000}"/>
    <cellStyle name="40 % - Akzent6 6 2 2 2 4 3" xfId="40258" xr:uid="{00000000-0005-0000-0000-000042060000}"/>
    <cellStyle name="40 % - Akzent6 6 2 2 2 4 4" xfId="53749" xr:uid="{00000000-0005-0000-0000-000042060000}"/>
    <cellStyle name="40 % - Akzent6 6 2 2 2 5" xfId="16705" xr:uid="{00000000-0005-0000-0000-000042060000}"/>
    <cellStyle name="40 % - Akzent6 6 2 2 2 6" xfId="30189" xr:uid="{00000000-0005-0000-0000-000042060000}"/>
    <cellStyle name="40 % - Akzent6 6 2 2 2 7" xfId="43680" xr:uid="{00000000-0005-0000-0000-000042060000}"/>
    <cellStyle name="40 % - Akzent6 6 2 2 3" xfId="5484" xr:uid="{00000000-0005-0000-0000-000041060000}"/>
    <cellStyle name="40 % - Akzent6 6 2 2 3 2" xfId="18935" xr:uid="{00000000-0005-0000-0000-000041060000}"/>
    <cellStyle name="40 % - Akzent6 6 2 2 3 3" xfId="32419" xr:uid="{00000000-0005-0000-0000-000041060000}"/>
    <cellStyle name="40 % - Akzent6 6 2 2 3 4" xfId="45910" xr:uid="{00000000-0005-0000-0000-000041060000}"/>
    <cellStyle name="40 % - Akzent6 6 2 2 4" xfId="8840" xr:uid="{00000000-0005-0000-0000-000041060000}"/>
    <cellStyle name="40 % - Akzent6 6 2 2 4 2" xfId="22291" xr:uid="{00000000-0005-0000-0000-000041060000}"/>
    <cellStyle name="40 % - Akzent6 6 2 2 4 3" xfId="35775" xr:uid="{00000000-0005-0000-0000-000041060000}"/>
    <cellStyle name="40 % - Akzent6 6 2 2 4 4" xfId="49266" xr:uid="{00000000-0005-0000-0000-000041060000}"/>
    <cellStyle name="40 % - Akzent6 6 2 2 5" xfId="12196" xr:uid="{00000000-0005-0000-0000-000041060000}"/>
    <cellStyle name="40 % - Akzent6 6 2 2 5 2" xfId="25647" xr:uid="{00000000-0005-0000-0000-000041060000}"/>
    <cellStyle name="40 % - Akzent6 6 2 2 5 3" xfId="39131" xr:uid="{00000000-0005-0000-0000-000041060000}"/>
    <cellStyle name="40 % - Akzent6 6 2 2 5 4" xfId="52622" xr:uid="{00000000-0005-0000-0000-000041060000}"/>
    <cellStyle name="40 % - Akzent6 6 2 2 6" xfId="15578" xr:uid="{00000000-0005-0000-0000-000041060000}"/>
    <cellStyle name="40 % - Akzent6 6 2 2 7" xfId="29062" xr:uid="{00000000-0005-0000-0000-000041060000}"/>
    <cellStyle name="40 % - Akzent6 6 2 2 8" xfId="42553" xr:uid="{00000000-0005-0000-0000-000041060000}"/>
    <cellStyle name="40 % - Akzent6 6 2 3" xfId="2690" xr:uid="{00000000-0005-0000-0000-000043060000}"/>
    <cellStyle name="40 % - Akzent6 6 2 3 2" xfId="6051" xr:uid="{00000000-0005-0000-0000-000043060000}"/>
    <cellStyle name="40 % - Akzent6 6 2 3 2 2" xfId="19502" xr:uid="{00000000-0005-0000-0000-000043060000}"/>
    <cellStyle name="40 % - Akzent6 6 2 3 2 3" xfId="32986" xr:uid="{00000000-0005-0000-0000-000043060000}"/>
    <cellStyle name="40 % - Akzent6 6 2 3 2 4" xfId="46477" xr:uid="{00000000-0005-0000-0000-000043060000}"/>
    <cellStyle name="40 % - Akzent6 6 2 3 3" xfId="9407" xr:uid="{00000000-0005-0000-0000-000043060000}"/>
    <cellStyle name="40 % - Akzent6 6 2 3 3 2" xfId="22858" xr:uid="{00000000-0005-0000-0000-000043060000}"/>
    <cellStyle name="40 % - Akzent6 6 2 3 3 3" xfId="36342" xr:uid="{00000000-0005-0000-0000-000043060000}"/>
    <cellStyle name="40 % - Akzent6 6 2 3 3 4" xfId="49833" xr:uid="{00000000-0005-0000-0000-000043060000}"/>
    <cellStyle name="40 % - Akzent6 6 2 3 4" xfId="12763" xr:uid="{00000000-0005-0000-0000-000043060000}"/>
    <cellStyle name="40 % - Akzent6 6 2 3 4 2" xfId="26214" xr:uid="{00000000-0005-0000-0000-000043060000}"/>
    <cellStyle name="40 % - Akzent6 6 2 3 4 3" xfId="39698" xr:uid="{00000000-0005-0000-0000-000043060000}"/>
    <cellStyle name="40 % - Akzent6 6 2 3 4 4" xfId="53189" xr:uid="{00000000-0005-0000-0000-000043060000}"/>
    <cellStyle name="40 % - Akzent6 6 2 3 5" xfId="16145" xr:uid="{00000000-0005-0000-0000-000043060000}"/>
    <cellStyle name="40 % - Akzent6 6 2 3 6" xfId="29629" xr:uid="{00000000-0005-0000-0000-000043060000}"/>
    <cellStyle name="40 % - Akzent6 6 2 3 7" xfId="43120" xr:uid="{00000000-0005-0000-0000-000043060000}"/>
    <cellStyle name="40 % - Akzent6 6 2 4" xfId="3795" xr:uid="{00000000-0005-0000-0000-000044060000}"/>
    <cellStyle name="40 % - Akzent6 6 2 4 2" xfId="7156" xr:uid="{00000000-0005-0000-0000-000044060000}"/>
    <cellStyle name="40 % - Akzent6 6 2 4 2 2" xfId="20607" xr:uid="{00000000-0005-0000-0000-000044060000}"/>
    <cellStyle name="40 % - Akzent6 6 2 4 2 3" xfId="34091" xr:uid="{00000000-0005-0000-0000-000044060000}"/>
    <cellStyle name="40 % - Akzent6 6 2 4 2 4" xfId="47582" xr:uid="{00000000-0005-0000-0000-000044060000}"/>
    <cellStyle name="40 % - Akzent6 6 2 4 3" xfId="10512" xr:uid="{00000000-0005-0000-0000-000044060000}"/>
    <cellStyle name="40 % - Akzent6 6 2 4 3 2" xfId="23963" xr:uid="{00000000-0005-0000-0000-000044060000}"/>
    <cellStyle name="40 % - Akzent6 6 2 4 3 3" xfId="37447" xr:uid="{00000000-0005-0000-0000-000044060000}"/>
    <cellStyle name="40 % - Akzent6 6 2 4 3 4" xfId="50938" xr:uid="{00000000-0005-0000-0000-000044060000}"/>
    <cellStyle name="40 % - Akzent6 6 2 4 4" xfId="13868" xr:uid="{00000000-0005-0000-0000-000044060000}"/>
    <cellStyle name="40 % - Akzent6 6 2 4 4 2" xfId="27319" xr:uid="{00000000-0005-0000-0000-000044060000}"/>
    <cellStyle name="40 % - Akzent6 6 2 4 4 3" xfId="40803" xr:uid="{00000000-0005-0000-0000-000044060000}"/>
    <cellStyle name="40 % - Akzent6 6 2 4 4 4" xfId="54294" xr:uid="{00000000-0005-0000-0000-000044060000}"/>
    <cellStyle name="40 % - Akzent6 6 2 4 5" xfId="17250" xr:uid="{00000000-0005-0000-0000-000044060000}"/>
    <cellStyle name="40 % - Akzent6 6 2 4 6" xfId="30734" xr:uid="{00000000-0005-0000-0000-000044060000}"/>
    <cellStyle name="40 % - Akzent6 6 2 4 7" xfId="44225" xr:uid="{00000000-0005-0000-0000-000044060000}"/>
    <cellStyle name="40 % - Akzent6 6 2 5" xfId="4375" xr:uid="{00000000-0005-0000-0000-000045060000}"/>
    <cellStyle name="40 % - Akzent6 6 2 5 2" xfId="7732" xr:uid="{00000000-0005-0000-0000-000045060000}"/>
    <cellStyle name="40 % - Akzent6 6 2 5 2 2" xfId="21183" xr:uid="{00000000-0005-0000-0000-000045060000}"/>
    <cellStyle name="40 % - Akzent6 6 2 5 2 3" xfId="34667" xr:uid="{00000000-0005-0000-0000-000045060000}"/>
    <cellStyle name="40 % - Akzent6 6 2 5 2 4" xfId="48158" xr:uid="{00000000-0005-0000-0000-000045060000}"/>
    <cellStyle name="40 % - Akzent6 6 2 5 3" xfId="11088" xr:uid="{00000000-0005-0000-0000-000045060000}"/>
    <cellStyle name="40 % - Akzent6 6 2 5 3 2" xfId="24539" xr:uid="{00000000-0005-0000-0000-000045060000}"/>
    <cellStyle name="40 % - Akzent6 6 2 5 3 3" xfId="38023" xr:uid="{00000000-0005-0000-0000-000045060000}"/>
    <cellStyle name="40 % - Akzent6 6 2 5 3 4" xfId="51514" xr:uid="{00000000-0005-0000-0000-000045060000}"/>
    <cellStyle name="40 % - Akzent6 6 2 5 4" xfId="14444" xr:uid="{00000000-0005-0000-0000-000045060000}"/>
    <cellStyle name="40 % - Akzent6 6 2 5 4 2" xfId="27895" xr:uid="{00000000-0005-0000-0000-000045060000}"/>
    <cellStyle name="40 % - Akzent6 6 2 5 4 3" xfId="41379" xr:uid="{00000000-0005-0000-0000-000045060000}"/>
    <cellStyle name="40 % - Akzent6 6 2 5 4 4" xfId="54870" xr:uid="{00000000-0005-0000-0000-000045060000}"/>
    <cellStyle name="40 % - Akzent6 6 2 5 5" xfId="17826" xr:uid="{00000000-0005-0000-0000-000045060000}"/>
    <cellStyle name="40 % - Akzent6 6 2 5 6" xfId="31310" xr:uid="{00000000-0005-0000-0000-000045060000}"/>
    <cellStyle name="40 % - Akzent6 6 2 5 7" xfId="44801" xr:uid="{00000000-0005-0000-0000-000045060000}"/>
    <cellStyle name="40 % - Akzent6 6 2 6" xfId="4925" xr:uid="{00000000-0005-0000-0000-000040060000}"/>
    <cellStyle name="40 % - Akzent6 6 2 6 2" xfId="18376" xr:uid="{00000000-0005-0000-0000-000040060000}"/>
    <cellStyle name="40 % - Akzent6 6 2 6 3" xfId="31860" xr:uid="{00000000-0005-0000-0000-000040060000}"/>
    <cellStyle name="40 % - Akzent6 6 2 6 4" xfId="45351" xr:uid="{00000000-0005-0000-0000-000040060000}"/>
    <cellStyle name="40 % - Akzent6 6 2 7" xfId="8281" xr:uid="{00000000-0005-0000-0000-000040060000}"/>
    <cellStyle name="40 % - Akzent6 6 2 7 2" xfId="21732" xr:uid="{00000000-0005-0000-0000-000040060000}"/>
    <cellStyle name="40 % - Akzent6 6 2 7 3" xfId="35216" xr:uid="{00000000-0005-0000-0000-000040060000}"/>
    <cellStyle name="40 % - Akzent6 6 2 7 4" xfId="48707" xr:uid="{00000000-0005-0000-0000-000040060000}"/>
    <cellStyle name="40 % - Akzent6 6 2 8" xfId="11637" xr:uid="{00000000-0005-0000-0000-000040060000}"/>
    <cellStyle name="40 % - Akzent6 6 2 8 2" xfId="25088" xr:uid="{00000000-0005-0000-0000-000040060000}"/>
    <cellStyle name="40 % - Akzent6 6 2 8 3" xfId="38572" xr:uid="{00000000-0005-0000-0000-000040060000}"/>
    <cellStyle name="40 % - Akzent6 6 2 8 4" xfId="52063" xr:uid="{00000000-0005-0000-0000-000040060000}"/>
    <cellStyle name="40 % - Akzent6 6 2 9" xfId="15018" xr:uid="{00000000-0005-0000-0000-000040060000}"/>
    <cellStyle name="40 % - Akzent6 6 3" xfId="1860" xr:uid="{00000000-0005-0000-0000-000046060000}"/>
    <cellStyle name="40 % - Akzent6 6 3 2" xfId="3000" xr:uid="{00000000-0005-0000-0000-000047060000}"/>
    <cellStyle name="40 % - Akzent6 6 3 2 2" xfId="6361" xr:uid="{00000000-0005-0000-0000-000047060000}"/>
    <cellStyle name="40 % - Akzent6 6 3 2 2 2" xfId="19812" xr:uid="{00000000-0005-0000-0000-000047060000}"/>
    <cellStyle name="40 % - Akzent6 6 3 2 2 3" xfId="33296" xr:uid="{00000000-0005-0000-0000-000047060000}"/>
    <cellStyle name="40 % - Akzent6 6 3 2 2 4" xfId="46787" xr:uid="{00000000-0005-0000-0000-000047060000}"/>
    <cellStyle name="40 % - Akzent6 6 3 2 3" xfId="9717" xr:uid="{00000000-0005-0000-0000-000047060000}"/>
    <cellStyle name="40 % - Akzent6 6 3 2 3 2" xfId="23168" xr:uid="{00000000-0005-0000-0000-000047060000}"/>
    <cellStyle name="40 % - Akzent6 6 3 2 3 3" xfId="36652" xr:uid="{00000000-0005-0000-0000-000047060000}"/>
    <cellStyle name="40 % - Akzent6 6 3 2 3 4" xfId="50143" xr:uid="{00000000-0005-0000-0000-000047060000}"/>
    <cellStyle name="40 % - Akzent6 6 3 2 4" xfId="13073" xr:uid="{00000000-0005-0000-0000-000047060000}"/>
    <cellStyle name="40 % - Akzent6 6 3 2 4 2" xfId="26524" xr:uid="{00000000-0005-0000-0000-000047060000}"/>
    <cellStyle name="40 % - Akzent6 6 3 2 4 3" xfId="40008" xr:uid="{00000000-0005-0000-0000-000047060000}"/>
    <cellStyle name="40 % - Akzent6 6 3 2 4 4" xfId="53499" xr:uid="{00000000-0005-0000-0000-000047060000}"/>
    <cellStyle name="40 % - Akzent6 6 3 2 5" xfId="16455" xr:uid="{00000000-0005-0000-0000-000047060000}"/>
    <cellStyle name="40 % - Akzent6 6 3 2 6" xfId="29939" xr:uid="{00000000-0005-0000-0000-000047060000}"/>
    <cellStyle name="40 % - Akzent6 6 3 2 7" xfId="43430" xr:uid="{00000000-0005-0000-0000-000047060000}"/>
    <cellStyle name="40 % - Akzent6 6 3 3" xfId="5234" xr:uid="{00000000-0005-0000-0000-000046060000}"/>
    <cellStyle name="40 % - Akzent6 6 3 3 2" xfId="18685" xr:uid="{00000000-0005-0000-0000-000046060000}"/>
    <cellStyle name="40 % - Akzent6 6 3 3 3" xfId="32169" xr:uid="{00000000-0005-0000-0000-000046060000}"/>
    <cellStyle name="40 % - Akzent6 6 3 3 4" xfId="45660" xr:uid="{00000000-0005-0000-0000-000046060000}"/>
    <cellStyle name="40 % - Akzent6 6 3 4" xfId="8590" xr:uid="{00000000-0005-0000-0000-000046060000}"/>
    <cellStyle name="40 % - Akzent6 6 3 4 2" xfId="22041" xr:uid="{00000000-0005-0000-0000-000046060000}"/>
    <cellStyle name="40 % - Akzent6 6 3 4 3" xfId="35525" xr:uid="{00000000-0005-0000-0000-000046060000}"/>
    <cellStyle name="40 % - Akzent6 6 3 4 4" xfId="49016" xr:uid="{00000000-0005-0000-0000-000046060000}"/>
    <cellStyle name="40 % - Akzent6 6 3 5" xfId="11946" xr:uid="{00000000-0005-0000-0000-000046060000}"/>
    <cellStyle name="40 % - Akzent6 6 3 5 2" xfId="25397" xr:uid="{00000000-0005-0000-0000-000046060000}"/>
    <cellStyle name="40 % - Akzent6 6 3 5 3" xfId="38881" xr:uid="{00000000-0005-0000-0000-000046060000}"/>
    <cellStyle name="40 % - Akzent6 6 3 5 4" xfId="52372" xr:uid="{00000000-0005-0000-0000-000046060000}"/>
    <cellStyle name="40 % - Akzent6 6 3 6" xfId="15328" xr:uid="{00000000-0005-0000-0000-000046060000}"/>
    <cellStyle name="40 % - Akzent6 6 3 7" xfId="28812" xr:uid="{00000000-0005-0000-0000-000046060000}"/>
    <cellStyle name="40 % - Akzent6 6 3 8" xfId="42303" xr:uid="{00000000-0005-0000-0000-000046060000}"/>
    <cellStyle name="40 % - Akzent6 6 4" xfId="2439" xr:uid="{00000000-0005-0000-0000-000048060000}"/>
    <cellStyle name="40 % - Akzent6 6 4 2" xfId="5801" xr:uid="{00000000-0005-0000-0000-000048060000}"/>
    <cellStyle name="40 % - Akzent6 6 4 2 2" xfId="19252" xr:uid="{00000000-0005-0000-0000-000048060000}"/>
    <cellStyle name="40 % - Akzent6 6 4 2 3" xfId="32736" xr:uid="{00000000-0005-0000-0000-000048060000}"/>
    <cellStyle name="40 % - Akzent6 6 4 2 4" xfId="46227" xr:uid="{00000000-0005-0000-0000-000048060000}"/>
    <cellStyle name="40 % - Akzent6 6 4 3" xfId="9157" xr:uid="{00000000-0005-0000-0000-000048060000}"/>
    <cellStyle name="40 % - Akzent6 6 4 3 2" xfId="22608" xr:uid="{00000000-0005-0000-0000-000048060000}"/>
    <cellStyle name="40 % - Akzent6 6 4 3 3" xfId="36092" xr:uid="{00000000-0005-0000-0000-000048060000}"/>
    <cellStyle name="40 % - Akzent6 6 4 3 4" xfId="49583" xr:uid="{00000000-0005-0000-0000-000048060000}"/>
    <cellStyle name="40 % - Akzent6 6 4 4" xfId="12513" xr:uid="{00000000-0005-0000-0000-000048060000}"/>
    <cellStyle name="40 % - Akzent6 6 4 4 2" xfId="25964" xr:uid="{00000000-0005-0000-0000-000048060000}"/>
    <cellStyle name="40 % - Akzent6 6 4 4 3" xfId="39448" xr:uid="{00000000-0005-0000-0000-000048060000}"/>
    <cellStyle name="40 % - Akzent6 6 4 4 4" xfId="52939" xr:uid="{00000000-0005-0000-0000-000048060000}"/>
    <cellStyle name="40 % - Akzent6 6 4 5" xfId="15895" xr:uid="{00000000-0005-0000-0000-000048060000}"/>
    <cellStyle name="40 % - Akzent6 6 4 6" xfId="29379" xr:uid="{00000000-0005-0000-0000-000048060000}"/>
    <cellStyle name="40 % - Akzent6 6 4 7" xfId="42870" xr:uid="{00000000-0005-0000-0000-000048060000}"/>
    <cellStyle name="40 % - Akzent6 6 5" xfId="3545" xr:uid="{00000000-0005-0000-0000-000049060000}"/>
    <cellStyle name="40 % - Akzent6 6 5 2" xfId="6906" xr:uid="{00000000-0005-0000-0000-000049060000}"/>
    <cellStyle name="40 % - Akzent6 6 5 2 2" xfId="20357" xr:uid="{00000000-0005-0000-0000-000049060000}"/>
    <cellStyle name="40 % - Akzent6 6 5 2 3" xfId="33841" xr:uid="{00000000-0005-0000-0000-000049060000}"/>
    <cellStyle name="40 % - Akzent6 6 5 2 4" xfId="47332" xr:uid="{00000000-0005-0000-0000-000049060000}"/>
    <cellStyle name="40 % - Akzent6 6 5 3" xfId="10262" xr:uid="{00000000-0005-0000-0000-000049060000}"/>
    <cellStyle name="40 % - Akzent6 6 5 3 2" xfId="23713" xr:uid="{00000000-0005-0000-0000-000049060000}"/>
    <cellStyle name="40 % - Akzent6 6 5 3 3" xfId="37197" xr:uid="{00000000-0005-0000-0000-000049060000}"/>
    <cellStyle name="40 % - Akzent6 6 5 3 4" xfId="50688" xr:uid="{00000000-0005-0000-0000-000049060000}"/>
    <cellStyle name="40 % - Akzent6 6 5 4" xfId="13618" xr:uid="{00000000-0005-0000-0000-000049060000}"/>
    <cellStyle name="40 % - Akzent6 6 5 4 2" xfId="27069" xr:uid="{00000000-0005-0000-0000-000049060000}"/>
    <cellStyle name="40 % - Akzent6 6 5 4 3" xfId="40553" xr:uid="{00000000-0005-0000-0000-000049060000}"/>
    <cellStyle name="40 % - Akzent6 6 5 4 4" xfId="54044" xr:uid="{00000000-0005-0000-0000-000049060000}"/>
    <cellStyle name="40 % - Akzent6 6 5 5" xfId="17000" xr:uid="{00000000-0005-0000-0000-000049060000}"/>
    <cellStyle name="40 % - Akzent6 6 5 6" xfId="30484" xr:uid="{00000000-0005-0000-0000-000049060000}"/>
    <cellStyle name="40 % - Akzent6 6 5 7" xfId="43975" xr:uid="{00000000-0005-0000-0000-000049060000}"/>
    <cellStyle name="40 % - Akzent6 6 6" xfId="4125" xr:uid="{00000000-0005-0000-0000-00004A060000}"/>
    <cellStyle name="40 % - Akzent6 6 6 2" xfId="7482" xr:uid="{00000000-0005-0000-0000-00004A060000}"/>
    <cellStyle name="40 % - Akzent6 6 6 2 2" xfId="20933" xr:uid="{00000000-0005-0000-0000-00004A060000}"/>
    <cellStyle name="40 % - Akzent6 6 6 2 3" xfId="34417" xr:uid="{00000000-0005-0000-0000-00004A060000}"/>
    <cellStyle name="40 % - Akzent6 6 6 2 4" xfId="47908" xr:uid="{00000000-0005-0000-0000-00004A060000}"/>
    <cellStyle name="40 % - Akzent6 6 6 3" xfId="10838" xr:uid="{00000000-0005-0000-0000-00004A060000}"/>
    <cellStyle name="40 % - Akzent6 6 6 3 2" xfId="24289" xr:uid="{00000000-0005-0000-0000-00004A060000}"/>
    <cellStyle name="40 % - Akzent6 6 6 3 3" xfId="37773" xr:uid="{00000000-0005-0000-0000-00004A060000}"/>
    <cellStyle name="40 % - Akzent6 6 6 3 4" xfId="51264" xr:uid="{00000000-0005-0000-0000-00004A060000}"/>
    <cellStyle name="40 % - Akzent6 6 6 4" xfId="14194" xr:uid="{00000000-0005-0000-0000-00004A060000}"/>
    <cellStyle name="40 % - Akzent6 6 6 4 2" xfId="27645" xr:uid="{00000000-0005-0000-0000-00004A060000}"/>
    <cellStyle name="40 % - Akzent6 6 6 4 3" xfId="41129" xr:uid="{00000000-0005-0000-0000-00004A060000}"/>
    <cellStyle name="40 % - Akzent6 6 6 4 4" xfId="54620" xr:uid="{00000000-0005-0000-0000-00004A060000}"/>
    <cellStyle name="40 % - Akzent6 6 6 5" xfId="17576" xr:uid="{00000000-0005-0000-0000-00004A060000}"/>
    <cellStyle name="40 % - Akzent6 6 6 6" xfId="31060" xr:uid="{00000000-0005-0000-0000-00004A060000}"/>
    <cellStyle name="40 % - Akzent6 6 6 7" xfId="44551" xr:uid="{00000000-0005-0000-0000-00004A060000}"/>
    <cellStyle name="40 % - Akzent6 6 7" xfId="4675" xr:uid="{00000000-0005-0000-0000-00003F060000}"/>
    <cellStyle name="40 % - Akzent6 6 7 2" xfId="18126" xr:uid="{00000000-0005-0000-0000-00003F060000}"/>
    <cellStyle name="40 % - Akzent6 6 7 3" xfId="31610" xr:uid="{00000000-0005-0000-0000-00003F060000}"/>
    <cellStyle name="40 % - Akzent6 6 7 4" xfId="45101" xr:uid="{00000000-0005-0000-0000-00003F060000}"/>
    <cellStyle name="40 % - Akzent6 6 8" xfId="8031" xr:uid="{00000000-0005-0000-0000-00003F060000}"/>
    <cellStyle name="40 % - Akzent6 6 8 2" xfId="21482" xr:uid="{00000000-0005-0000-0000-00003F060000}"/>
    <cellStyle name="40 % - Akzent6 6 8 3" xfId="34966" xr:uid="{00000000-0005-0000-0000-00003F060000}"/>
    <cellStyle name="40 % - Akzent6 6 8 4" xfId="48457" xr:uid="{00000000-0005-0000-0000-00003F060000}"/>
    <cellStyle name="40 % - Akzent6 6 9" xfId="11387" xr:uid="{00000000-0005-0000-0000-00003F060000}"/>
    <cellStyle name="40 % - Akzent6 6 9 2" xfId="24838" xr:uid="{00000000-0005-0000-0000-00003F060000}"/>
    <cellStyle name="40 % - Akzent6 6 9 3" xfId="38322" xr:uid="{00000000-0005-0000-0000-00003F060000}"/>
    <cellStyle name="40 % - Akzent6 6 9 4" xfId="51813" xr:uid="{00000000-0005-0000-0000-00003F060000}"/>
    <cellStyle name="40 % - Akzent6 7" xfId="1352" xr:uid="{00000000-0005-0000-0000-00004B060000}"/>
    <cellStyle name="40 % - Akzent6 7 10" xfId="28314" xr:uid="{00000000-0005-0000-0000-00004B060000}"/>
    <cellStyle name="40 % - Akzent6 7 11" xfId="41805" xr:uid="{00000000-0005-0000-0000-00004B060000}"/>
    <cellStyle name="40 % - Akzent6 7 2" xfId="1923" xr:uid="{00000000-0005-0000-0000-00004C060000}"/>
    <cellStyle name="40 % - Akzent6 7 2 2" xfId="3063" xr:uid="{00000000-0005-0000-0000-00004D060000}"/>
    <cellStyle name="40 % - Akzent6 7 2 2 2" xfId="6424" xr:uid="{00000000-0005-0000-0000-00004D060000}"/>
    <cellStyle name="40 % - Akzent6 7 2 2 2 2" xfId="19875" xr:uid="{00000000-0005-0000-0000-00004D060000}"/>
    <cellStyle name="40 % - Akzent6 7 2 2 2 3" xfId="33359" xr:uid="{00000000-0005-0000-0000-00004D060000}"/>
    <cellStyle name="40 % - Akzent6 7 2 2 2 4" xfId="46850" xr:uid="{00000000-0005-0000-0000-00004D060000}"/>
    <cellStyle name="40 % - Akzent6 7 2 2 3" xfId="9780" xr:uid="{00000000-0005-0000-0000-00004D060000}"/>
    <cellStyle name="40 % - Akzent6 7 2 2 3 2" xfId="23231" xr:uid="{00000000-0005-0000-0000-00004D060000}"/>
    <cellStyle name="40 % - Akzent6 7 2 2 3 3" xfId="36715" xr:uid="{00000000-0005-0000-0000-00004D060000}"/>
    <cellStyle name="40 % - Akzent6 7 2 2 3 4" xfId="50206" xr:uid="{00000000-0005-0000-0000-00004D060000}"/>
    <cellStyle name="40 % - Akzent6 7 2 2 4" xfId="13136" xr:uid="{00000000-0005-0000-0000-00004D060000}"/>
    <cellStyle name="40 % - Akzent6 7 2 2 4 2" xfId="26587" xr:uid="{00000000-0005-0000-0000-00004D060000}"/>
    <cellStyle name="40 % - Akzent6 7 2 2 4 3" xfId="40071" xr:uid="{00000000-0005-0000-0000-00004D060000}"/>
    <cellStyle name="40 % - Akzent6 7 2 2 4 4" xfId="53562" xr:uid="{00000000-0005-0000-0000-00004D060000}"/>
    <cellStyle name="40 % - Akzent6 7 2 2 5" xfId="16518" xr:uid="{00000000-0005-0000-0000-00004D060000}"/>
    <cellStyle name="40 % - Akzent6 7 2 2 6" xfId="30002" xr:uid="{00000000-0005-0000-0000-00004D060000}"/>
    <cellStyle name="40 % - Akzent6 7 2 2 7" xfId="43493" xr:uid="{00000000-0005-0000-0000-00004D060000}"/>
    <cellStyle name="40 % - Akzent6 7 2 3" xfId="5297" xr:uid="{00000000-0005-0000-0000-00004C060000}"/>
    <cellStyle name="40 % - Akzent6 7 2 3 2" xfId="18748" xr:uid="{00000000-0005-0000-0000-00004C060000}"/>
    <cellStyle name="40 % - Akzent6 7 2 3 3" xfId="32232" xr:uid="{00000000-0005-0000-0000-00004C060000}"/>
    <cellStyle name="40 % - Akzent6 7 2 3 4" xfId="45723" xr:uid="{00000000-0005-0000-0000-00004C060000}"/>
    <cellStyle name="40 % - Akzent6 7 2 4" xfId="8653" xr:uid="{00000000-0005-0000-0000-00004C060000}"/>
    <cellStyle name="40 % - Akzent6 7 2 4 2" xfId="22104" xr:uid="{00000000-0005-0000-0000-00004C060000}"/>
    <cellStyle name="40 % - Akzent6 7 2 4 3" xfId="35588" xr:uid="{00000000-0005-0000-0000-00004C060000}"/>
    <cellStyle name="40 % - Akzent6 7 2 4 4" xfId="49079" xr:uid="{00000000-0005-0000-0000-00004C060000}"/>
    <cellStyle name="40 % - Akzent6 7 2 5" xfId="12009" xr:uid="{00000000-0005-0000-0000-00004C060000}"/>
    <cellStyle name="40 % - Akzent6 7 2 5 2" xfId="25460" xr:uid="{00000000-0005-0000-0000-00004C060000}"/>
    <cellStyle name="40 % - Akzent6 7 2 5 3" xfId="38944" xr:uid="{00000000-0005-0000-0000-00004C060000}"/>
    <cellStyle name="40 % - Akzent6 7 2 5 4" xfId="52435" xr:uid="{00000000-0005-0000-0000-00004C060000}"/>
    <cellStyle name="40 % - Akzent6 7 2 6" xfId="15391" xr:uid="{00000000-0005-0000-0000-00004C060000}"/>
    <cellStyle name="40 % - Akzent6 7 2 7" xfId="28875" xr:uid="{00000000-0005-0000-0000-00004C060000}"/>
    <cellStyle name="40 % - Akzent6 7 2 8" xfId="42366" xr:uid="{00000000-0005-0000-0000-00004C060000}"/>
    <cellStyle name="40 % - Akzent6 7 3" xfId="2503" xr:uid="{00000000-0005-0000-0000-00004E060000}"/>
    <cellStyle name="40 % - Akzent6 7 3 2" xfId="5864" xr:uid="{00000000-0005-0000-0000-00004E060000}"/>
    <cellStyle name="40 % - Akzent6 7 3 2 2" xfId="19315" xr:uid="{00000000-0005-0000-0000-00004E060000}"/>
    <cellStyle name="40 % - Akzent6 7 3 2 3" xfId="32799" xr:uid="{00000000-0005-0000-0000-00004E060000}"/>
    <cellStyle name="40 % - Akzent6 7 3 2 4" xfId="46290" xr:uid="{00000000-0005-0000-0000-00004E060000}"/>
    <cellStyle name="40 % - Akzent6 7 3 3" xfId="9220" xr:uid="{00000000-0005-0000-0000-00004E060000}"/>
    <cellStyle name="40 % - Akzent6 7 3 3 2" xfId="22671" xr:uid="{00000000-0005-0000-0000-00004E060000}"/>
    <cellStyle name="40 % - Akzent6 7 3 3 3" xfId="36155" xr:uid="{00000000-0005-0000-0000-00004E060000}"/>
    <cellStyle name="40 % - Akzent6 7 3 3 4" xfId="49646" xr:uid="{00000000-0005-0000-0000-00004E060000}"/>
    <cellStyle name="40 % - Akzent6 7 3 4" xfId="12576" xr:uid="{00000000-0005-0000-0000-00004E060000}"/>
    <cellStyle name="40 % - Akzent6 7 3 4 2" xfId="26027" xr:uid="{00000000-0005-0000-0000-00004E060000}"/>
    <cellStyle name="40 % - Akzent6 7 3 4 3" xfId="39511" xr:uid="{00000000-0005-0000-0000-00004E060000}"/>
    <cellStyle name="40 % - Akzent6 7 3 4 4" xfId="53002" xr:uid="{00000000-0005-0000-0000-00004E060000}"/>
    <cellStyle name="40 % - Akzent6 7 3 5" xfId="15958" xr:uid="{00000000-0005-0000-0000-00004E060000}"/>
    <cellStyle name="40 % - Akzent6 7 3 6" xfId="29442" xr:uid="{00000000-0005-0000-0000-00004E060000}"/>
    <cellStyle name="40 % - Akzent6 7 3 7" xfId="42933" xr:uid="{00000000-0005-0000-0000-00004E060000}"/>
    <cellStyle name="40 % - Akzent6 7 4" xfId="3608" xr:uid="{00000000-0005-0000-0000-00004F060000}"/>
    <cellStyle name="40 % - Akzent6 7 4 2" xfId="6969" xr:uid="{00000000-0005-0000-0000-00004F060000}"/>
    <cellStyle name="40 % - Akzent6 7 4 2 2" xfId="20420" xr:uid="{00000000-0005-0000-0000-00004F060000}"/>
    <cellStyle name="40 % - Akzent6 7 4 2 3" xfId="33904" xr:uid="{00000000-0005-0000-0000-00004F060000}"/>
    <cellStyle name="40 % - Akzent6 7 4 2 4" xfId="47395" xr:uid="{00000000-0005-0000-0000-00004F060000}"/>
    <cellStyle name="40 % - Akzent6 7 4 3" xfId="10325" xr:uid="{00000000-0005-0000-0000-00004F060000}"/>
    <cellStyle name="40 % - Akzent6 7 4 3 2" xfId="23776" xr:uid="{00000000-0005-0000-0000-00004F060000}"/>
    <cellStyle name="40 % - Akzent6 7 4 3 3" xfId="37260" xr:uid="{00000000-0005-0000-0000-00004F060000}"/>
    <cellStyle name="40 % - Akzent6 7 4 3 4" xfId="50751" xr:uid="{00000000-0005-0000-0000-00004F060000}"/>
    <cellStyle name="40 % - Akzent6 7 4 4" xfId="13681" xr:uid="{00000000-0005-0000-0000-00004F060000}"/>
    <cellStyle name="40 % - Akzent6 7 4 4 2" xfId="27132" xr:uid="{00000000-0005-0000-0000-00004F060000}"/>
    <cellStyle name="40 % - Akzent6 7 4 4 3" xfId="40616" xr:uid="{00000000-0005-0000-0000-00004F060000}"/>
    <cellStyle name="40 % - Akzent6 7 4 4 4" xfId="54107" xr:uid="{00000000-0005-0000-0000-00004F060000}"/>
    <cellStyle name="40 % - Akzent6 7 4 5" xfId="17063" xr:uid="{00000000-0005-0000-0000-00004F060000}"/>
    <cellStyle name="40 % - Akzent6 7 4 6" xfId="30547" xr:uid="{00000000-0005-0000-0000-00004F060000}"/>
    <cellStyle name="40 % - Akzent6 7 4 7" xfId="44038" xr:uid="{00000000-0005-0000-0000-00004F060000}"/>
    <cellStyle name="40 % - Akzent6 7 5" xfId="4188" xr:uid="{00000000-0005-0000-0000-000050060000}"/>
    <cellStyle name="40 % - Akzent6 7 5 2" xfId="7545" xr:uid="{00000000-0005-0000-0000-000050060000}"/>
    <cellStyle name="40 % - Akzent6 7 5 2 2" xfId="20996" xr:uid="{00000000-0005-0000-0000-000050060000}"/>
    <cellStyle name="40 % - Akzent6 7 5 2 3" xfId="34480" xr:uid="{00000000-0005-0000-0000-000050060000}"/>
    <cellStyle name="40 % - Akzent6 7 5 2 4" xfId="47971" xr:uid="{00000000-0005-0000-0000-000050060000}"/>
    <cellStyle name="40 % - Akzent6 7 5 3" xfId="10901" xr:uid="{00000000-0005-0000-0000-000050060000}"/>
    <cellStyle name="40 % - Akzent6 7 5 3 2" xfId="24352" xr:uid="{00000000-0005-0000-0000-000050060000}"/>
    <cellStyle name="40 % - Akzent6 7 5 3 3" xfId="37836" xr:uid="{00000000-0005-0000-0000-000050060000}"/>
    <cellStyle name="40 % - Akzent6 7 5 3 4" xfId="51327" xr:uid="{00000000-0005-0000-0000-000050060000}"/>
    <cellStyle name="40 % - Akzent6 7 5 4" xfId="14257" xr:uid="{00000000-0005-0000-0000-000050060000}"/>
    <cellStyle name="40 % - Akzent6 7 5 4 2" xfId="27708" xr:uid="{00000000-0005-0000-0000-000050060000}"/>
    <cellStyle name="40 % - Akzent6 7 5 4 3" xfId="41192" xr:uid="{00000000-0005-0000-0000-000050060000}"/>
    <cellStyle name="40 % - Akzent6 7 5 4 4" xfId="54683" xr:uid="{00000000-0005-0000-0000-000050060000}"/>
    <cellStyle name="40 % - Akzent6 7 5 5" xfId="17639" xr:uid="{00000000-0005-0000-0000-000050060000}"/>
    <cellStyle name="40 % - Akzent6 7 5 6" xfId="31123" xr:uid="{00000000-0005-0000-0000-000050060000}"/>
    <cellStyle name="40 % - Akzent6 7 5 7" xfId="44614" xr:uid="{00000000-0005-0000-0000-000050060000}"/>
    <cellStyle name="40 % - Akzent6 7 6" xfId="4738" xr:uid="{00000000-0005-0000-0000-00004B060000}"/>
    <cellStyle name="40 % - Akzent6 7 6 2" xfId="18189" xr:uid="{00000000-0005-0000-0000-00004B060000}"/>
    <cellStyle name="40 % - Akzent6 7 6 3" xfId="31673" xr:uid="{00000000-0005-0000-0000-00004B060000}"/>
    <cellStyle name="40 % - Akzent6 7 6 4" xfId="45164" xr:uid="{00000000-0005-0000-0000-00004B060000}"/>
    <cellStyle name="40 % - Akzent6 7 7" xfId="8094" xr:uid="{00000000-0005-0000-0000-00004B060000}"/>
    <cellStyle name="40 % - Akzent6 7 7 2" xfId="21545" xr:uid="{00000000-0005-0000-0000-00004B060000}"/>
    <cellStyle name="40 % - Akzent6 7 7 3" xfId="35029" xr:uid="{00000000-0005-0000-0000-00004B060000}"/>
    <cellStyle name="40 % - Akzent6 7 7 4" xfId="48520" xr:uid="{00000000-0005-0000-0000-00004B060000}"/>
    <cellStyle name="40 % - Akzent6 7 8" xfId="11450" xr:uid="{00000000-0005-0000-0000-00004B060000}"/>
    <cellStyle name="40 % - Akzent6 7 8 2" xfId="24901" xr:uid="{00000000-0005-0000-0000-00004B060000}"/>
    <cellStyle name="40 % - Akzent6 7 8 3" xfId="38385" xr:uid="{00000000-0005-0000-0000-00004B060000}"/>
    <cellStyle name="40 % - Akzent6 7 8 4" xfId="51876" xr:uid="{00000000-0005-0000-0000-00004B060000}"/>
    <cellStyle name="40 % - Akzent6 7 9" xfId="14831" xr:uid="{00000000-0005-0000-0000-00004B060000}"/>
    <cellStyle name="40 % - Akzent6 8" xfId="1586" xr:uid="{00000000-0005-0000-0000-000051060000}"/>
    <cellStyle name="40 % - Akzent6 8 10" xfId="28555" xr:uid="{00000000-0005-0000-0000-000051060000}"/>
    <cellStyle name="40 % - Akzent6 8 11" xfId="42046" xr:uid="{00000000-0005-0000-0000-000051060000}"/>
    <cellStyle name="40 % - Akzent6 8 2" xfId="2163" xr:uid="{00000000-0005-0000-0000-000052060000}"/>
    <cellStyle name="40 % - Akzent6 8 2 2" xfId="3304" xr:uid="{00000000-0005-0000-0000-000053060000}"/>
    <cellStyle name="40 % - Akzent6 8 2 2 2" xfId="6665" xr:uid="{00000000-0005-0000-0000-000053060000}"/>
    <cellStyle name="40 % - Akzent6 8 2 2 2 2" xfId="20116" xr:uid="{00000000-0005-0000-0000-000053060000}"/>
    <cellStyle name="40 % - Akzent6 8 2 2 2 3" xfId="33600" xr:uid="{00000000-0005-0000-0000-000053060000}"/>
    <cellStyle name="40 % - Akzent6 8 2 2 2 4" xfId="47091" xr:uid="{00000000-0005-0000-0000-000053060000}"/>
    <cellStyle name="40 % - Akzent6 8 2 2 3" xfId="10021" xr:uid="{00000000-0005-0000-0000-000053060000}"/>
    <cellStyle name="40 % - Akzent6 8 2 2 3 2" xfId="23472" xr:uid="{00000000-0005-0000-0000-000053060000}"/>
    <cellStyle name="40 % - Akzent6 8 2 2 3 3" xfId="36956" xr:uid="{00000000-0005-0000-0000-000053060000}"/>
    <cellStyle name="40 % - Akzent6 8 2 2 3 4" xfId="50447" xr:uid="{00000000-0005-0000-0000-000053060000}"/>
    <cellStyle name="40 % - Akzent6 8 2 2 4" xfId="13377" xr:uid="{00000000-0005-0000-0000-000053060000}"/>
    <cellStyle name="40 % - Akzent6 8 2 2 4 2" xfId="26828" xr:uid="{00000000-0005-0000-0000-000053060000}"/>
    <cellStyle name="40 % - Akzent6 8 2 2 4 3" xfId="40312" xr:uid="{00000000-0005-0000-0000-000053060000}"/>
    <cellStyle name="40 % - Akzent6 8 2 2 4 4" xfId="53803" xr:uid="{00000000-0005-0000-0000-000053060000}"/>
    <cellStyle name="40 % - Akzent6 8 2 2 5" xfId="16759" xr:uid="{00000000-0005-0000-0000-000053060000}"/>
    <cellStyle name="40 % - Akzent6 8 2 2 6" xfId="30243" xr:uid="{00000000-0005-0000-0000-000053060000}"/>
    <cellStyle name="40 % - Akzent6 8 2 2 7" xfId="43734" xr:uid="{00000000-0005-0000-0000-000053060000}"/>
    <cellStyle name="40 % - Akzent6 8 2 3" xfId="5538" xr:uid="{00000000-0005-0000-0000-000052060000}"/>
    <cellStyle name="40 % - Akzent6 8 2 3 2" xfId="18989" xr:uid="{00000000-0005-0000-0000-000052060000}"/>
    <cellStyle name="40 % - Akzent6 8 2 3 3" xfId="32473" xr:uid="{00000000-0005-0000-0000-000052060000}"/>
    <cellStyle name="40 % - Akzent6 8 2 3 4" xfId="45964" xr:uid="{00000000-0005-0000-0000-000052060000}"/>
    <cellStyle name="40 % - Akzent6 8 2 4" xfId="8894" xr:uid="{00000000-0005-0000-0000-000052060000}"/>
    <cellStyle name="40 % - Akzent6 8 2 4 2" xfId="22345" xr:uid="{00000000-0005-0000-0000-000052060000}"/>
    <cellStyle name="40 % - Akzent6 8 2 4 3" xfId="35829" xr:uid="{00000000-0005-0000-0000-000052060000}"/>
    <cellStyle name="40 % - Akzent6 8 2 4 4" xfId="49320" xr:uid="{00000000-0005-0000-0000-000052060000}"/>
    <cellStyle name="40 % - Akzent6 8 2 5" xfId="12250" xr:uid="{00000000-0005-0000-0000-000052060000}"/>
    <cellStyle name="40 % - Akzent6 8 2 5 2" xfId="25701" xr:uid="{00000000-0005-0000-0000-000052060000}"/>
    <cellStyle name="40 % - Akzent6 8 2 5 3" xfId="39185" xr:uid="{00000000-0005-0000-0000-000052060000}"/>
    <cellStyle name="40 % - Akzent6 8 2 5 4" xfId="52676" xr:uid="{00000000-0005-0000-0000-000052060000}"/>
    <cellStyle name="40 % - Akzent6 8 2 6" xfId="15632" xr:uid="{00000000-0005-0000-0000-000052060000}"/>
    <cellStyle name="40 % - Akzent6 8 2 7" xfId="29116" xr:uid="{00000000-0005-0000-0000-000052060000}"/>
    <cellStyle name="40 % - Akzent6 8 2 8" xfId="42607" xr:uid="{00000000-0005-0000-0000-000052060000}"/>
    <cellStyle name="40 % - Akzent6 8 3" xfId="2744" xr:uid="{00000000-0005-0000-0000-000054060000}"/>
    <cellStyle name="40 % - Akzent6 8 3 2" xfId="6105" xr:uid="{00000000-0005-0000-0000-000054060000}"/>
    <cellStyle name="40 % - Akzent6 8 3 2 2" xfId="19556" xr:uid="{00000000-0005-0000-0000-000054060000}"/>
    <cellStyle name="40 % - Akzent6 8 3 2 3" xfId="33040" xr:uid="{00000000-0005-0000-0000-000054060000}"/>
    <cellStyle name="40 % - Akzent6 8 3 2 4" xfId="46531" xr:uid="{00000000-0005-0000-0000-000054060000}"/>
    <cellStyle name="40 % - Akzent6 8 3 3" xfId="9461" xr:uid="{00000000-0005-0000-0000-000054060000}"/>
    <cellStyle name="40 % - Akzent6 8 3 3 2" xfId="22912" xr:uid="{00000000-0005-0000-0000-000054060000}"/>
    <cellStyle name="40 % - Akzent6 8 3 3 3" xfId="36396" xr:uid="{00000000-0005-0000-0000-000054060000}"/>
    <cellStyle name="40 % - Akzent6 8 3 3 4" xfId="49887" xr:uid="{00000000-0005-0000-0000-000054060000}"/>
    <cellStyle name="40 % - Akzent6 8 3 4" xfId="12817" xr:uid="{00000000-0005-0000-0000-000054060000}"/>
    <cellStyle name="40 % - Akzent6 8 3 4 2" xfId="26268" xr:uid="{00000000-0005-0000-0000-000054060000}"/>
    <cellStyle name="40 % - Akzent6 8 3 4 3" xfId="39752" xr:uid="{00000000-0005-0000-0000-000054060000}"/>
    <cellStyle name="40 % - Akzent6 8 3 4 4" xfId="53243" xr:uid="{00000000-0005-0000-0000-000054060000}"/>
    <cellStyle name="40 % - Akzent6 8 3 5" xfId="16199" xr:uid="{00000000-0005-0000-0000-000054060000}"/>
    <cellStyle name="40 % - Akzent6 8 3 6" xfId="29683" xr:uid="{00000000-0005-0000-0000-000054060000}"/>
    <cellStyle name="40 % - Akzent6 8 3 7" xfId="43174" xr:uid="{00000000-0005-0000-0000-000054060000}"/>
    <cellStyle name="40 % - Akzent6 8 4" xfId="3849" xr:uid="{00000000-0005-0000-0000-000055060000}"/>
    <cellStyle name="40 % - Akzent6 8 4 2" xfId="7210" xr:uid="{00000000-0005-0000-0000-000055060000}"/>
    <cellStyle name="40 % - Akzent6 8 4 2 2" xfId="20661" xr:uid="{00000000-0005-0000-0000-000055060000}"/>
    <cellStyle name="40 % - Akzent6 8 4 2 3" xfId="34145" xr:uid="{00000000-0005-0000-0000-000055060000}"/>
    <cellStyle name="40 % - Akzent6 8 4 2 4" xfId="47636" xr:uid="{00000000-0005-0000-0000-000055060000}"/>
    <cellStyle name="40 % - Akzent6 8 4 3" xfId="10566" xr:uid="{00000000-0005-0000-0000-000055060000}"/>
    <cellStyle name="40 % - Akzent6 8 4 3 2" xfId="24017" xr:uid="{00000000-0005-0000-0000-000055060000}"/>
    <cellStyle name="40 % - Akzent6 8 4 3 3" xfId="37501" xr:uid="{00000000-0005-0000-0000-000055060000}"/>
    <cellStyle name="40 % - Akzent6 8 4 3 4" xfId="50992" xr:uid="{00000000-0005-0000-0000-000055060000}"/>
    <cellStyle name="40 % - Akzent6 8 4 4" xfId="13922" xr:uid="{00000000-0005-0000-0000-000055060000}"/>
    <cellStyle name="40 % - Akzent6 8 4 4 2" xfId="27373" xr:uid="{00000000-0005-0000-0000-000055060000}"/>
    <cellStyle name="40 % - Akzent6 8 4 4 3" xfId="40857" xr:uid="{00000000-0005-0000-0000-000055060000}"/>
    <cellStyle name="40 % - Akzent6 8 4 4 4" xfId="54348" xr:uid="{00000000-0005-0000-0000-000055060000}"/>
    <cellStyle name="40 % - Akzent6 8 4 5" xfId="17304" xr:uid="{00000000-0005-0000-0000-000055060000}"/>
    <cellStyle name="40 % - Akzent6 8 4 6" xfId="30788" xr:uid="{00000000-0005-0000-0000-000055060000}"/>
    <cellStyle name="40 % - Akzent6 8 4 7" xfId="44279" xr:uid="{00000000-0005-0000-0000-000055060000}"/>
    <cellStyle name="40 % - Akzent6 8 5" xfId="4429" xr:uid="{00000000-0005-0000-0000-000056060000}"/>
    <cellStyle name="40 % - Akzent6 8 5 2" xfId="7786" xr:uid="{00000000-0005-0000-0000-000056060000}"/>
    <cellStyle name="40 % - Akzent6 8 5 2 2" xfId="21237" xr:uid="{00000000-0005-0000-0000-000056060000}"/>
    <cellStyle name="40 % - Akzent6 8 5 2 3" xfId="34721" xr:uid="{00000000-0005-0000-0000-000056060000}"/>
    <cellStyle name="40 % - Akzent6 8 5 2 4" xfId="48212" xr:uid="{00000000-0005-0000-0000-000056060000}"/>
    <cellStyle name="40 % - Akzent6 8 5 3" xfId="11142" xr:uid="{00000000-0005-0000-0000-000056060000}"/>
    <cellStyle name="40 % - Akzent6 8 5 3 2" xfId="24593" xr:uid="{00000000-0005-0000-0000-000056060000}"/>
    <cellStyle name="40 % - Akzent6 8 5 3 3" xfId="38077" xr:uid="{00000000-0005-0000-0000-000056060000}"/>
    <cellStyle name="40 % - Akzent6 8 5 3 4" xfId="51568" xr:uid="{00000000-0005-0000-0000-000056060000}"/>
    <cellStyle name="40 % - Akzent6 8 5 4" xfId="14498" xr:uid="{00000000-0005-0000-0000-000056060000}"/>
    <cellStyle name="40 % - Akzent6 8 5 4 2" xfId="27949" xr:uid="{00000000-0005-0000-0000-000056060000}"/>
    <cellStyle name="40 % - Akzent6 8 5 4 3" xfId="41433" xr:uid="{00000000-0005-0000-0000-000056060000}"/>
    <cellStyle name="40 % - Akzent6 8 5 4 4" xfId="54924" xr:uid="{00000000-0005-0000-0000-000056060000}"/>
    <cellStyle name="40 % - Akzent6 8 5 5" xfId="17880" xr:uid="{00000000-0005-0000-0000-000056060000}"/>
    <cellStyle name="40 % - Akzent6 8 5 6" xfId="31364" xr:uid="{00000000-0005-0000-0000-000056060000}"/>
    <cellStyle name="40 % - Akzent6 8 5 7" xfId="44855" xr:uid="{00000000-0005-0000-0000-000056060000}"/>
    <cellStyle name="40 % - Akzent6 8 6" xfId="4979" xr:uid="{00000000-0005-0000-0000-000051060000}"/>
    <cellStyle name="40 % - Akzent6 8 6 2" xfId="18430" xr:uid="{00000000-0005-0000-0000-000051060000}"/>
    <cellStyle name="40 % - Akzent6 8 6 3" xfId="31914" xr:uid="{00000000-0005-0000-0000-000051060000}"/>
    <cellStyle name="40 % - Akzent6 8 6 4" xfId="45405" xr:uid="{00000000-0005-0000-0000-000051060000}"/>
    <cellStyle name="40 % - Akzent6 8 7" xfId="8335" xr:uid="{00000000-0005-0000-0000-000051060000}"/>
    <cellStyle name="40 % - Akzent6 8 7 2" xfId="21786" xr:uid="{00000000-0005-0000-0000-000051060000}"/>
    <cellStyle name="40 % - Akzent6 8 7 3" xfId="35270" xr:uid="{00000000-0005-0000-0000-000051060000}"/>
    <cellStyle name="40 % - Akzent6 8 7 4" xfId="48761" xr:uid="{00000000-0005-0000-0000-000051060000}"/>
    <cellStyle name="40 % - Akzent6 8 8" xfId="11691" xr:uid="{00000000-0005-0000-0000-000051060000}"/>
    <cellStyle name="40 % - Akzent6 8 8 2" xfId="25142" xr:uid="{00000000-0005-0000-0000-000051060000}"/>
    <cellStyle name="40 % - Akzent6 8 8 3" xfId="38626" xr:uid="{00000000-0005-0000-0000-000051060000}"/>
    <cellStyle name="40 % - Akzent6 8 8 4" xfId="52117" xr:uid="{00000000-0005-0000-0000-000051060000}"/>
    <cellStyle name="40 % - Akzent6 8 9" xfId="15072" xr:uid="{00000000-0005-0000-0000-000051060000}"/>
    <cellStyle name="40 % - Akzent6 9" xfId="1628" xr:uid="{00000000-0005-0000-0000-000057060000}"/>
    <cellStyle name="40 % - Akzent6 9 2" xfId="2182" xr:uid="{00000000-0005-0000-0000-000058060000}"/>
    <cellStyle name="40 % - Akzent6 9 2 2" xfId="3323" xr:uid="{00000000-0005-0000-0000-000059060000}"/>
    <cellStyle name="40 % - Akzent6 9 2 2 2" xfId="6684" xr:uid="{00000000-0005-0000-0000-000059060000}"/>
    <cellStyle name="40 % - Akzent6 9 2 2 2 2" xfId="20135" xr:uid="{00000000-0005-0000-0000-000059060000}"/>
    <cellStyle name="40 % - Akzent6 9 2 2 2 3" xfId="33619" xr:uid="{00000000-0005-0000-0000-000059060000}"/>
    <cellStyle name="40 % - Akzent6 9 2 2 2 4" xfId="47110" xr:uid="{00000000-0005-0000-0000-000059060000}"/>
    <cellStyle name="40 % - Akzent6 9 2 2 3" xfId="10040" xr:uid="{00000000-0005-0000-0000-000059060000}"/>
    <cellStyle name="40 % - Akzent6 9 2 2 3 2" xfId="23491" xr:uid="{00000000-0005-0000-0000-000059060000}"/>
    <cellStyle name="40 % - Akzent6 9 2 2 3 3" xfId="36975" xr:uid="{00000000-0005-0000-0000-000059060000}"/>
    <cellStyle name="40 % - Akzent6 9 2 2 3 4" xfId="50466" xr:uid="{00000000-0005-0000-0000-000059060000}"/>
    <cellStyle name="40 % - Akzent6 9 2 2 4" xfId="13396" xr:uid="{00000000-0005-0000-0000-000059060000}"/>
    <cellStyle name="40 % - Akzent6 9 2 2 4 2" xfId="26847" xr:uid="{00000000-0005-0000-0000-000059060000}"/>
    <cellStyle name="40 % - Akzent6 9 2 2 4 3" xfId="40331" xr:uid="{00000000-0005-0000-0000-000059060000}"/>
    <cellStyle name="40 % - Akzent6 9 2 2 4 4" xfId="53822" xr:uid="{00000000-0005-0000-0000-000059060000}"/>
    <cellStyle name="40 % - Akzent6 9 2 2 5" xfId="16778" xr:uid="{00000000-0005-0000-0000-000059060000}"/>
    <cellStyle name="40 % - Akzent6 9 2 2 6" xfId="30262" xr:uid="{00000000-0005-0000-0000-000059060000}"/>
    <cellStyle name="40 % - Akzent6 9 2 2 7" xfId="43753" xr:uid="{00000000-0005-0000-0000-000059060000}"/>
    <cellStyle name="40 % - Akzent6 9 2 3" xfId="5557" xr:uid="{00000000-0005-0000-0000-000058060000}"/>
    <cellStyle name="40 % - Akzent6 9 2 3 2" xfId="19008" xr:uid="{00000000-0005-0000-0000-000058060000}"/>
    <cellStyle name="40 % - Akzent6 9 2 3 3" xfId="32492" xr:uid="{00000000-0005-0000-0000-000058060000}"/>
    <cellStyle name="40 % - Akzent6 9 2 3 4" xfId="45983" xr:uid="{00000000-0005-0000-0000-000058060000}"/>
    <cellStyle name="40 % - Akzent6 9 2 4" xfId="8913" xr:uid="{00000000-0005-0000-0000-000058060000}"/>
    <cellStyle name="40 % - Akzent6 9 2 4 2" xfId="22364" xr:uid="{00000000-0005-0000-0000-000058060000}"/>
    <cellStyle name="40 % - Akzent6 9 2 4 3" xfId="35848" xr:uid="{00000000-0005-0000-0000-000058060000}"/>
    <cellStyle name="40 % - Akzent6 9 2 4 4" xfId="49339" xr:uid="{00000000-0005-0000-0000-000058060000}"/>
    <cellStyle name="40 % - Akzent6 9 2 5" xfId="12269" xr:uid="{00000000-0005-0000-0000-000058060000}"/>
    <cellStyle name="40 % - Akzent6 9 2 5 2" xfId="25720" xr:uid="{00000000-0005-0000-0000-000058060000}"/>
    <cellStyle name="40 % - Akzent6 9 2 5 3" xfId="39204" xr:uid="{00000000-0005-0000-0000-000058060000}"/>
    <cellStyle name="40 % - Akzent6 9 2 5 4" xfId="52695" xr:uid="{00000000-0005-0000-0000-000058060000}"/>
    <cellStyle name="40 % - Akzent6 9 2 6" xfId="15651" xr:uid="{00000000-0005-0000-0000-000058060000}"/>
    <cellStyle name="40 % - Akzent6 9 2 7" xfId="29135" xr:uid="{00000000-0005-0000-0000-000058060000}"/>
    <cellStyle name="40 % - Akzent6 9 2 8" xfId="42626" xr:uid="{00000000-0005-0000-0000-000058060000}"/>
    <cellStyle name="40 % - Akzent6 9 3" xfId="2764" xr:uid="{00000000-0005-0000-0000-00005A060000}"/>
    <cellStyle name="40 % - Akzent6 9 3 2" xfId="6125" xr:uid="{00000000-0005-0000-0000-00005A060000}"/>
    <cellStyle name="40 % - Akzent6 9 3 2 2" xfId="19576" xr:uid="{00000000-0005-0000-0000-00005A060000}"/>
    <cellStyle name="40 % - Akzent6 9 3 2 3" xfId="33060" xr:uid="{00000000-0005-0000-0000-00005A060000}"/>
    <cellStyle name="40 % - Akzent6 9 3 2 4" xfId="46551" xr:uid="{00000000-0005-0000-0000-00005A060000}"/>
    <cellStyle name="40 % - Akzent6 9 3 3" xfId="9481" xr:uid="{00000000-0005-0000-0000-00005A060000}"/>
    <cellStyle name="40 % - Akzent6 9 3 3 2" xfId="22932" xr:uid="{00000000-0005-0000-0000-00005A060000}"/>
    <cellStyle name="40 % - Akzent6 9 3 3 3" xfId="36416" xr:uid="{00000000-0005-0000-0000-00005A060000}"/>
    <cellStyle name="40 % - Akzent6 9 3 3 4" xfId="49907" xr:uid="{00000000-0005-0000-0000-00005A060000}"/>
    <cellStyle name="40 % - Akzent6 9 3 4" xfId="12837" xr:uid="{00000000-0005-0000-0000-00005A060000}"/>
    <cellStyle name="40 % - Akzent6 9 3 4 2" xfId="26288" xr:uid="{00000000-0005-0000-0000-00005A060000}"/>
    <cellStyle name="40 % - Akzent6 9 3 4 3" xfId="39772" xr:uid="{00000000-0005-0000-0000-00005A060000}"/>
    <cellStyle name="40 % - Akzent6 9 3 4 4" xfId="53263" xr:uid="{00000000-0005-0000-0000-00005A060000}"/>
    <cellStyle name="40 % - Akzent6 9 3 5" xfId="16219" xr:uid="{00000000-0005-0000-0000-00005A060000}"/>
    <cellStyle name="40 % - Akzent6 9 3 6" xfId="29703" xr:uid="{00000000-0005-0000-0000-00005A060000}"/>
    <cellStyle name="40 % - Akzent6 9 3 7" xfId="43194" xr:uid="{00000000-0005-0000-0000-00005A060000}"/>
    <cellStyle name="40 % - Akzent6 9 4" xfId="4998" xr:uid="{00000000-0005-0000-0000-000057060000}"/>
    <cellStyle name="40 % - Akzent6 9 4 2" xfId="18449" xr:uid="{00000000-0005-0000-0000-000057060000}"/>
    <cellStyle name="40 % - Akzent6 9 4 3" xfId="31933" xr:uid="{00000000-0005-0000-0000-000057060000}"/>
    <cellStyle name="40 % - Akzent6 9 4 4" xfId="45424" xr:uid="{00000000-0005-0000-0000-000057060000}"/>
    <cellStyle name="40 % - Akzent6 9 5" xfId="8354" xr:uid="{00000000-0005-0000-0000-000057060000}"/>
    <cellStyle name="40 % - Akzent6 9 5 2" xfId="21805" xr:uid="{00000000-0005-0000-0000-000057060000}"/>
    <cellStyle name="40 % - Akzent6 9 5 3" xfId="35289" xr:uid="{00000000-0005-0000-0000-000057060000}"/>
    <cellStyle name="40 % - Akzent6 9 5 4" xfId="48780" xr:uid="{00000000-0005-0000-0000-000057060000}"/>
    <cellStyle name="40 % - Akzent6 9 6" xfId="11710" xr:uid="{00000000-0005-0000-0000-000057060000}"/>
    <cellStyle name="40 % - Akzent6 9 6 2" xfId="25161" xr:uid="{00000000-0005-0000-0000-000057060000}"/>
    <cellStyle name="40 % - Akzent6 9 6 3" xfId="38645" xr:uid="{00000000-0005-0000-0000-000057060000}"/>
    <cellStyle name="40 % - Akzent6 9 6 4" xfId="52136" xr:uid="{00000000-0005-0000-0000-000057060000}"/>
    <cellStyle name="40 % - Akzent6 9 7" xfId="15092" xr:uid="{00000000-0005-0000-0000-000057060000}"/>
    <cellStyle name="40 % - Akzent6 9 8" xfId="28576" xr:uid="{00000000-0005-0000-0000-000057060000}"/>
    <cellStyle name="40 % - Akzent6 9 9" xfId="42067" xr:uid="{00000000-0005-0000-0000-000057060000}"/>
    <cellStyle name="40% - Akzent1" xfId="61" xr:uid="{00000000-0005-0000-0000-00005C000000}"/>
    <cellStyle name="40% - Akzent1 2" xfId="288" xr:uid="{00000000-0005-0000-0000-00005D000000}"/>
    <cellStyle name="40% - Akzent1 2 2" xfId="639" xr:uid="{00000000-0005-0000-0000-00005E000000}"/>
    <cellStyle name="40% - Akzent1 3" xfId="289" xr:uid="{00000000-0005-0000-0000-00005F000000}"/>
    <cellStyle name="40% - Akzent1 3 2" xfId="507" xr:uid="{00000000-0005-0000-0000-000060000000}"/>
    <cellStyle name="40% - Akzent1 4" xfId="1596" xr:uid="{00000000-0005-0000-0000-00005E060000}"/>
    <cellStyle name="40% - Akzent2" xfId="62" xr:uid="{00000000-0005-0000-0000-000061000000}"/>
    <cellStyle name="40% - Akzent2 2" xfId="1597" xr:uid="{00000000-0005-0000-0000-000060060000}"/>
    <cellStyle name="40% - Akzent3" xfId="63" xr:uid="{00000000-0005-0000-0000-000062000000}"/>
    <cellStyle name="40% - Akzent3 2" xfId="290" xr:uid="{00000000-0005-0000-0000-000063000000}"/>
    <cellStyle name="40% - Akzent3 2 2" xfId="640" xr:uid="{00000000-0005-0000-0000-000064000000}"/>
    <cellStyle name="40% - Akzent3 3" xfId="291" xr:uid="{00000000-0005-0000-0000-000065000000}"/>
    <cellStyle name="40% - Akzent3 3 2" xfId="508" xr:uid="{00000000-0005-0000-0000-000066000000}"/>
    <cellStyle name="40% - Akzent3 4" xfId="1598" xr:uid="{00000000-0005-0000-0000-000064060000}"/>
    <cellStyle name="40% - Akzent4" xfId="64" xr:uid="{00000000-0005-0000-0000-000067000000}"/>
    <cellStyle name="40% - Akzent4 2" xfId="292" xr:uid="{00000000-0005-0000-0000-000068000000}"/>
    <cellStyle name="40% - Akzent4 2 2" xfId="641" xr:uid="{00000000-0005-0000-0000-000069000000}"/>
    <cellStyle name="40% - Akzent4 3" xfId="293" xr:uid="{00000000-0005-0000-0000-00006A000000}"/>
    <cellStyle name="40% - Akzent4 3 2" xfId="509" xr:uid="{00000000-0005-0000-0000-00006B000000}"/>
    <cellStyle name="40% - Akzent4 4" xfId="1599" xr:uid="{00000000-0005-0000-0000-000068060000}"/>
    <cellStyle name="40% - Akzent5" xfId="65" xr:uid="{00000000-0005-0000-0000-00006C000000}"/>
    <cellStyle name="40% - Akzent5 2" xfId="294" xr:uid="{00000000-0005-0000-0000-00006D000000}"/>
    <cellStyle name="40% - Akzent5 2 2" xfId="642" xr:uid="{00000000-0005-0000-0000-00006E000000}"/>
    <cellStyle name="40% - Akzent5 3" xfId="295" xr:uid="{00000000-0005-0000-0000-00006F000000}"/>
    <cellStyle name="40% - Akzent5 3 2" xfId="510" xr:uid="{00000000-0005-0000-0000-000070000000}"/>
    <cellStyle name="40% - Akzent5 4" xfId="1600" xr:uid="{00000000-0005-0000-0000-00006C060000}"/>
    <cellStyle name="40% - Akzent6" xfId="66" xr:uid="{00000000-0005-0000-0000-000071000000}"/>
    <cellStyle name="40% - Akzent6 2" xfId="296" xr:uid="{00000000-0005-0000-0000-000072000000}"/>
    <cellStyle name="40% - Akzent6 2 2" xfId="643" xr:uid="{00000000-0005-0000-0000-000073000000}"/>
    <cellStyle name="40% - Akzent6 3" xfId="297" xr:uid="{00000000-0005-0000-0000-000074000000}"/>
    <cellStyle name="40% - Akzent6 3 2" xfId="511" xr:uid="{00000000-0005-0000-0000-000075000000}"/>
    <cellStyle name="40% - Akzent6 4" xfId="1601" xr:uid="{00000000-0005-0000-0000-000070060000}"/>
    <cellStyle name="4mitP" xfId="197" xr:uid="{00000000-0005-0000-0000-000076000000}"/>
    <cellStyle name="4mitP 2" xfId="713" xr:uid="{00000000-0005-0000-0000-000077000000}"/>
    <cellStyle name="4ohneP" xfId="198" xr:uid="{00000000-0005-0000-0000-000078000000}"/>
    <cellStyle name="5x indented GHG Textfiels" xfId="199" xr:uid="{00000000-0005-0000-0000-000079000000}"/>
    <cellStyle name="60 % - Akzent1" xfId="257" builtinId="32" customBuiltin="1"/>
    <cellStyle name="60 % - Akzent1 2" xfId="555" xr:uid="{00000000-0005-0000-0000-00007B000000}"/>
    <cellStyle name="60 % - Akzent1 3" xfId="3890" xr:uid="{00000000-0005-0000-0000-000076060000}"/>
    <cellStyle name="60 % - Akzent1 3 2" xfId="7251" xr:uid="{00000000-0005-0000-0000-000076060000}"/>
    <cellStyle name="60 % - Akzent1 3 2 2" xfId="20702" xr:uid="{00000000-0005-0000-0000-000076060000}"/>
    <cellStyle name="60 % - Akzent1 3 2 3" xfId="34186" xr:uid="{00000000-0005-0000-0000-000076060000}"/>
    <cellStyle name="60 % - Akzent1 3 2 4" xfId="47677" xr:uid="{00000000-0005-0000-0000-000076060000}"/>
    <cellStyle name="60 % - Akzent1 3 3" xfId="10607" xr:uid="{00000000-0005-0000-0000-000076060000}"/>
    <cellStyle name="60 % - Akzent1 3 3 2" xfId="24058" xr:uid="{00000000-0005-0000-0000-000076060000}"/>
    <cellStyle name="60 % - Akzent1 3 3 3" xfId="37542" xr:uid="{00000000-0005-0000-0000-000076060000}"/>
    <cellStyle name="60 % - Akzent1 3 3 4" xfId="51033" xr:uid="{00000000-0005-0000-0000-000076060000}"/>
    <cellStyle name="60 % - Akzent1 3 4" xfId="13963" xr:uid="{00000000-0005-0000-0000-000076060000}"/>
    <cellStyle name="60 % - Akzent1 3 4 2" xfId="27414" xr:uid="{00000000-0005-0000-0000-000076060000}"/>
    <cellStyle name="60 % - Akzent1 3 4 3" xfId="40898" xr:uid="{00000000-0005-0000-0000-000076060000}"/>
    <cellStyle name="60 % - Akzent1 3 4 4" xfId="54389" xr:uid="{00000000-0005-0000-0000-000076060000}"/>
    <cellStyle name="60 % - Akzent1 3 5" xfId="17345" xr:uid="{00000000-0005-0000-0000-000076060000}"/>
    <cellStyle name="60 % - Akzent1 3 6" xfId="30829" xr:uid="{00000000-0005-0000-0000-000076060000}"/>
    <cellStyle name="60 % - Akzent1 3 7" xfId="44320" xr:uid="{00000000-0005-0000-0000-000076060000}"/>
    <cellStyle name="60 % - Akzent1 4" xfId="1053" xr:uid="{00000000-0005-0000-0000-0000EB060000}"/>
    <cellStyle name="60 % - Akzent2" xfId="261" builtinId="36" customBuiltin="1"/>
    <cellStyle name="60 % - Akzent2 2" xfId="564" xr:uid="{00000000-0005-0000-0000-00007D000000}"/>
    <cellStyle name="60 % - Akzent2 3" xfId="3877" xr:uid="{00000000-0005-0000-0000-000079060000}"/>
    <cellStyle name="60 % - Akzent2 3 2" xfId="7238" xr:uid="{00000000-0005-0000-0000-000079060000}"/>
    <cellStyle name="60 % - Akzent2 3 2 2" xfId="20689" xr:uid="{00000000-0005-0000-0000-000079060000}"/>
    <cellStyle name="60 % - Akzent2 3 2 3" xfId="34173" xr:uid="{00000000-0005-0000-0000-000079060000}"/>
    <cellStyle name="60 % - Akzent2 3 2 4" xfId="47664" xr:uid="{00000000-0005-0000-0000-000079060000}"/>
    <cellStyle name="60 % - Akzent2 3 3" xfId="10594" xr:uid="{00000000-0005-0000-0000-000079060000}"/>
    <cellStyle name="60 % - Akzent2 3 3 2" xfId="24045" xr:uid="{00000000-0005-0000-0000-000079060000}"/>
    <cellStyle name="60 % - Akzent2 3 3 3" xfId="37529" xr:uid="{00000000-0005-0000-0000-000079060000}"/>
    <cellStyle name="60 % - Akzent2 3 3 4" xfId="51020" xr:uid="{00000000-0005-0000-0000-000079060000}"/>
    <cellStyle name="60 % - Akzent2 3 4" xfId="13950" xr:uid="{00000000-0005-0000-0000-000079060000}"/>
    <cellStyle name="60 % - Akzent2 3 4 2" xfId="27401" xr:uid="{00000000-0005-0000-0000-000079060000}"/>
    <cellStyle name="60 % - Akzent2 3 4 3" xfId="40885" xr:uid="{00000000-0005-0000-0000-000079060000}"/>
    <cellStyle name="60 % - Akzent2 3 4 4" xfId="54376" xr:uid="{00000000-0005-0000-0000-000079060000}"/>
    <cellStyle name="60 % - Akzent2 3 5" xfId="17332" xr:uid="{00000000-0005-0000-0000-000079060000}"/>
    <cellStyle name="60 % - Akzent2 3 6" xfId="30816" xr:uid="{00000000-0005-0000-0000-000079060000}"/>
    <cellStyle name="60 % - Akzent2 3 7" xfId="44307" xr:uid="{00000000-0005-0000-0000-000079060000}"/>
    <cellStyle name="60 % - Akzent2 4" xfId="1054" xr:uid="{00000000-0005-0000-0000-0000EE060000}"/>
    <cellStyle name="60 % - Akzent3" xfId="265" builtinId="40" customBuiltin="1"/>
    <cellStyle name="60 % - Akzent3 2" xfId="560" xr:uid="{00000000-0005-0000-0000-00007F000000}"/>
    <cellStyle name="60 % - Akzent3 3" xfId="3895" xr:uid="{00000000-0005-0000-0000-00007C060000}"/>
    <cellStyle name="60 % - Akzent3 3 2" xfId="7256" xr:uid="{00000000-0005-0000-0000-00007C060000}"/>
    <cellStyle name="60 % - Akzent3 3 2 2" xfId="20707" xr:uid="{00000000-0005-0000-0000-00007C060000}"/>
    <cellStyle name="60 % - Akzent3 3 2 3" xfId="34191" xr:uid="{00000000-0005-0000-0000-00007C060000}"/>
    <cellStyle name="60 % - Akzent3 3 2 4" xfId="47682" xr:uid="{00000000-0005-0000-0000-00007C060000}"/>
    <cellStyle name="60 % - Akzent3 3 3" xfId="10612" xr:uid="{00000000-0005-0000-0000-00007C060000}"/>
    <cellStyle name="60 % - Akzent3 3 3 2" xfId="24063" xr:uid="{00000000-0005-0000-0000-00007C060000}"/>
    <cellStyle name="60 % - Akzent3 3 3 3" xfId="37547" xr:uid="{00000000-0005-0000-0000-00007C060000}"/>
    <cellStyle name="60 % - Akzent3 3 3 4" xfId="51038" xr:uid="{00000000-0005-0000-0000-00007C060000}"/>
    <cellStyle name="60 % - Akzent3 3 4" xfId="13968" xr:uid="{00000000-0005-0000-0000-00007C060000}"/>
    <cellStyle name="60 % - Akzent3 3 4 2" xfId="27419" xr:uid="{00000000-0005-0000-0000-00007C060000}"/>
    <cellStyle name="60 % - Akzent3 3 4 3" xfId="40903" xr:uid="{00000000-0005-0000-0000-00007C060000}"/>
    <cellStyle name="60 % - Akzent3 3 4 4" xfId="54394" xr:uid="{00000000-0005-0000-0000-00007C060000}"/>
    <cellStyle name="60 % - Akzent3 3 5" xfId="17350" xr:uid="{00000000-0005-0000-0000-00007C060000}"/>
    <cellStyle name="60 % - Akzent3 3 6" xfId="30834" xr:uid="{00000000-0005-0000-0000-00007C060000}"/>
    <cellStyle name="60 % - Akzent3 3 7" xfId="44325" xr:uid="{00000000-0005-0000-0000-00007C060000}"/>
    <cellStyle name="60 % - Akzent3 4" xfId="1055" xr:uid="{00000000-0005-0000-0000-0000F1060000}"/>
    <cellStyle name="60 % - Akzent4" xfId="269" builtinId="44" customBuiltin="1"/>
    <cellStyle name="60 % - Akzent4 2" xfId="557" xr:uid="{00000000-0005-0000-0000-000081000000}"/>
    <cellStyle name="60 % - Akzent4 3" xfId="3858" xr:uid="{00000000-0005-0000-0000-00007F060000}"/>
    <cellStyle name="60 % - Akzent4 3 2" xfId="7219" xr:uid="{00000000-0005-0000-0000-00007F060000}"/>
    <cellStyle name="60 % - Akzent4 3 2 2" xfId="20670" xr:uid="{00000000-0005-0000-0000-00007F060000}"/>
    <cellStyle name="60 % - Akzent4 3 2 3" xfId="34154" xr:uid="{00000000-0005-0000-0000-00007F060000}"/>
    <cellStyle name="60 % - Akzent4 3 2 4" xfId="47645" xr:uid="{00000000-0005-0000-0000-00007F060000}"/>
    <cellStyle name="60 % - Akzent4 3 3" xfId="10575" xr:uid="{00000000-0005-0000-0000-00007F060000}"/>
    <cellStyle name="60 % - Akzent4 3 3 2" xfId="24026" xr:uid="{00000000-0005-0000-0000-00007F060000}"/>
    <cellStyle name="60 % - Akzent4 3 3 3" xfId="37510" xr:uid="{00000000-0005-0000-0000-00007F060000}"/>
    <cellStyle name="60 % - Akzent4 3 3 4" xfId="51001" xr:uid="{00000000-0005-0000-0000-00007F060000}"/>
    <cellStyle name="60 % - Akzent4 3 4" xfId="13931" xr:uid="{00000000-0005-0000-0000-00007F060000}"/>
    <cellStyle name="60 % - Akzent4 3 4 2" xfId="27382" xr:uid="{00000000-0005-0000-0000-00007F060000}"/>
    <cellStyle name="60 % - Akzent4 3 4 3" xfId="40866" xr:uid="{00000000-0005-0000-0000-00007F060000}"/>
    <cellStyle name="60 % - Akzent4 3 4 4" xfId="54357" xr:uid="{00000000-0005-0000-0000-00007F060000}"/>
    <cellStyle name="60 % - Akzent4 3 5" xfId="17313" xr:uid="{00000000-0005-0000-0000-00007F060000}"/>
    <cellStyle name="60 % - Akzent4 3 6" xfId="30797" xr:uid="{00000000-0005-0000-0000-00007F060000}"/>
    <cellStyle name="60 % - Akzent4 3 7" xfId="44288" xr:uid="{00000000-0005-0000-0000-00007F060000}"/>
    <cellStyle name="60 % - Akzent4 4" xfId="1056" xr:uid="{00000000-0005-0000-0000-0000F4060000}"/>
    <cellStyle name="60 % - Akzent5" xfId="273" builtinId="48" customBuiltin="1"/>
    <cellStyle name="60 % - Akzent5 2" xfId="559" xr:uid="{00000000-0005-0000-0000-000083000000}"/>
    <cellStyle name="60 % - Akzent5 3" xfId="3896" xr:uid="{00000000-0005-0000-0000-000082060000}"/>
    <cellStyle name="60 % - Akzent5 3 2" xfId="7257" xr:uid="{00000000-0005-0000-0000-000082060000}"/>
    <cellStyle name="60 % - Akzent5 3 2 2" xfId="20708" xr:uid="{00000000-0005-0000-0000-000082060000}"/>
    <cellStyle name="60 % - Akzent5 3 2 3" xfId="34192" xr:uid="{00000000-0005-0000-0000-000082060000}"/>
    <cellStyle name="60 % - Akzent5 3 2 4" xfId="47683" xr:uid="{00000000-0005-0000-0000-000082060000}"/>
    <cellStyle name="60 % - Akzent5 3 3" xfId="10613" xr:uid="{00000000-0005-0000-0000-000082060000}"/>
    <cellStyle name="60 % - Akzent5 3 3 2" xfId="24064" xr:uid="{00000000-0005-0000-0000-000082060000}"/>
    <cellStyle name="60 % - Akzent5 3 3 3" xfId="37548" xr:uid="{00000000-0005-0000-0000-000082060000}"/>
    <cellStyle name="60 % - Akzent5 3 3 4" xfId="51039" xr:uid="{00000000-0005-0000-0000-000082060000}"/>
    <cellStyle name="60 % - Akzent5 3 4" xfId="13969" xr:uid="{00000000-0005-0000-0000-000082060000}"/>
    <cellStyle name="60 % - Akzent5 3 4 2" xfId="27420" xr:uid="{00000000-0005-0000-0000-000082060000}"/>
    <cellStyle name="60 % - Akzent5 3 4 3" xfId="40904" xr:uid="{00000000-0005-0000-0000-000082060000}"/>
    <cellStyle name="60 % - Akzent5 3 4 4" xfId="54395" xr:uid="{00000000-0005-0000-0000-000082060000}"/>
    <cellStyle name="60 % - Akzent5 3 5" xfId="17351" xr:uid="{00000000-0005-0000-0000-000082060000}"/>
    <cellStyle name="60 % - Akzent5 3 6" xfId="30835" xr:uid="{00000000-0005-0000-0000-000082060000}"/>
    <cellStyle name="60 % - Akzent5 3 7" xfId="44326" xr:uid="{00000000-0005-0000-0000-000082060000}"/>
    <cellStyle name="60 % - Akzent5 4" xfId="1057" xr:uid="{00000000-0005-0000-0000-0000F7060000}"/>
    <cellStyle name="60 % - Akzent6" xfId="277" builtinId="52" customBuiltin="1"/>
    <cellStyle name="60 % - Akzent6 2" xfId="581" xr:uid="{00000000-0005-0000-0000-000085000000}"/>
    <cellStyle name="60 % - Akzent6 3" xfId="3894" xr:uid="{00000000-0005-0000-0000-000085060000}"/>
    <cellStyle name="60 % - Akzent6 3 2" xfId="7255" xr:uid="{00000000-0005-0000-0000-000085060000}"/>
    <cellStyle name="60 % - Akzent6 3 2 2" xfId="20706" xr:uid="{00000000-0005-0000-0000-000085060000}"/>
    <cellStyle name="60 % - Akzent6 3 2 3" xfId="34190" xr:uid="{00000000-0005-0000-0000-000085060000}"/>
    <cellStyle name="60 % - Akzent6 3 2 4" xfId="47681" xr:uid="{00000000-0005-0000-0000-000085060000}"/>
    <cellStyle name="60 % - Akzent6 3 3" xfId="10611" xr:uid="{00000000-0005-0000-0000-000085060000}"/>
    <cellStyle name="60 % - Akzent6 3 3 2" xfId="24062" xr:uid="{00000000-0005-0000-0000-000085060000}"/>
    <cellStyle name="60 % - Akzent6 3 3 3" xfId="37546" xr:uid="{00000000-0005-0000-0000-000085060000}"/>
    <cellStyle name="60 % - Akzent6 3 3 4" xfId="51037" xr:uid="{00000000-0005-0000-0000-000085060000}"/>
    <cellStyle name="60 % - Akzent6 3 4" xfId="13967" xr:uid="{00000000-0005-0000-0000-000085060000}"/>
    <cellStyle name="60 % - Akzent6 3 4 2" xfId="27418" xr:uid="{00000000-0005-0000-0000-000085060000}"/>
    <cellStyle name="60 % - Akzent6 3 4 3" xfId="40902" xr:uid="{00000000-0005-0000-0000-000085060000}"/>
    <cellStyle name="60 % - Akzent6 3 4 4" xfId="54393" xr:uid="{00000000-0005-0000-0000-000085060000}"/>
    <cellStyle name="60 % - Akzent6 3 5" xfId="17349" xr:uid="{00000000-0005-0000-0000-000085060000}"/>
    <cellStyle name="60 % - Akzent6 3 6" xfId="30833" xr:uid="{00000000-0005-0000-0000-000085060000}"/>
    <cellStyle name="60 % - Akzent6 3 7" xfId="44324" xr:uid="{00000000-0005-0000-0000-000085060000}"/>
    <cellStyle name="60 % - Akzent6 4" xfId="1058" xr:uid="{00000000-0005-0000-0000-0000FA060000}"/>
    <cellStyle name="60% - Akzent1" xfId="67" xr:uid="{00000000-0005-0000-0000-000086000000}"/>
    <cellStyle name="60% - Akzent1 2" xfId="298" xr:uid="{00000000-0005-0000-0000-000087000000}"/>
    <cellStyle name="60% - Akzent1 2 2" xfId="644" xr:uid="{00000000-0005-0000-0000-000088000000}"/>
    <cellStyle name="60% - Akzent1 3" xfId="299" xr:uid="{00000000-0005-0000-0000-000089000000}"/>
    <cellStyle name="60% - Akzent1 3 2" xfId="512" xr:uid="{00000000-0005-0000-0000-00008A000000}"/>
    <cellStyle name="60% - Akzent1 4" xfId="1602" xr:uid="{00000000-0005-0000-0000-000089060000}"/>
    <cellStyle name="60% - Akzent2" xfId="68" xr:uid="{00000000-0005-0000-0000-00008B000000}"/>
    <cellStyle name="60% - Akzent2 2" xfId="300" xr:uid="{00000000-0005-0000-0000-00008C000000}"/>
    <cellStyle name="60% - Akzent2 2 2" xfId="645" xr:uid="{00000000-0005-0000-0000-00008D000000}"/>
    <cellStyle name="60% - Akzent2 3" xfId="301" xr:uid="{00000000-0005-0000-0000-00008E000000}"/>
    <cellStyle name="60% - Akzent2 3 2" xfId="513" xr:uid="{00000000-0005-0000-0000-00008F000000}"/>
    <cellStyle name="60% - Akzent2 4" xfId="1603" xr:uid="{00000000-0005-0000-0000-00008D060000}"/>
    <cellStyle name="60% - Akzent3" xfId="69" xr:uid="{00000000-0005-0000-0000-000090000000}"/>
    <cellStyle name="60% - Akzent3 2" xfId="302" xr:uid="{00000000-0005-0000-0000-000091000000}"/>
    <cellStyle name="60% - Akzent3 2 2" xfId="646" xr:uid="{00000000-0005-0000-0000-000092000000}"/>
    <cellStyle name="60% - Akzent3 3" xfId="303" xr:uid="{00000000-0005-0000-0000-000093000000}"/>
    <cellStyle name="60% - Akzent3 3 2" xfId="514" xr:uid="{00000000-0005-0000-0000-000094000000}"/>
    <cellStyle name="60% - Akzent3 4" xfId="1604" xr:uid="{00000000-0005-0000-0000-000091060000}"/>
    <cellStyle name="60% - Akzent4" xfId="70" xr:uid="{00000000-0005-0000-0000-000095000000}"/>
    <cellStyle name="60% - Akzent4 2" xfId="304" xr:uid="{00000000-0005-0000-0000-000096000000}"/>
    <cellStyle name="60% - Akzent4 2 2" xfId="647" xr:uid="{00000000-0005-0000-0000-000097000000}"/>
    <cellStyle name="60% - Akzent4 3" xfId="305" xr:uid="{00000000-0005-0000-0000-000098000000}"/>
    <cellStyle name="60% - Akzent4 3 2" xfId="515" xr:uid="{00000000-0005-0000-0000-000099000000}"/>
    <cellStyle name="60% - Akzent4 4" xfId="1605" xr:uid="{00000000-0005-0000-0000-000095060000}"/>
    <cellStyle name="60% - Akzent5" xfId="71" xr:uid="{00000000-0005-0000-0000-00009A000000}"/>
    <cellStyle name="60% - Akzent5 2" xfId="306" xr:uid="{00000000-0005-0000-0000-00009B000000}"/>
    <cellStyle name="60% - Akzent5 2 2" xfId="648" xr:uid="{00000000-0005-0000-0000-00009C000000}"/>
    <cellStyle name="60% - Akzent5 3" xfId="307" xr:uid="{00000000-0005-0000-0000-00009D000000}"/>
    <cellStyle name="60% - Akzent5 3 2" xfId="516" xr:uid="{00000000-0005-0000-0000-00009E000000}"/>
    <cellStyle name="60% - Akzent5 4" xfId="1606" xr:uid="{00000000-0005-0000-0000-000099060000}"/>
    <cellStyle name="60% - Akzent6" xfId="72" xr:uid="{00000000-0005-0000-0000-00009F000000}"/>
    <cellStyle name="60% - Akzent6 2" xfId="308" xr:uid="{00000000-0005-0000-0000-0000A0000000}"/>
    <cellStyle name="60% - Akzent6 2 2" xfId="649" xr:uid="{00000000-0005-0000-0000-0000A1000000}"/>
    <cellStyle name="60% - Akzent6 3" xfId="309" xr:uid="{00000000-0005-0000-0000-0000A2000000}"/>
    <cellStyle name="60% - Akzent6 3 2" xfId="517" xr:uid="{00000000-0005-0000-0000-0000A3000000}"/>
    <cellStyle name="60% - Akzent6 4" xfId="1607" xr:uid="{00000000-0005-0000-0000-00009D060000}"/>
    <cellStyle name="6mitP" xfId="200" xr:uid="{00000000-0005-0000-0000-0000A4000000}"/>
    <cellStyle name="6mitP 2" xfId="714" xr:uid="{00000000-0005-0000-0000-0000A5000000}"/>
    <cellStyle name="6ohneP" xfId="201" xr:uid="{00000000-0005-0000-0000-0000A6000000}"/>
    <cellStyle name="6ohneP 2" xfId="715" xr:uid="{00000000-0005-0000-0000-0000A7000000}"/>
    <cellStyle name="7mitP" xfId="202" xr:uid="{00000000-0005-0000-0000-0000A8000000}"/>
    <cellStyle name="7mitP 2" xfId="716" xr:uid="{00000000-0005-0000-0000-0000A9000000}"/>
    <cellStyle name="9mitP" xfId="203" xr:uid="{00000000-0005-0000-0000-0000AA000000}"/>
    <cellStyle name="9mitP 2" xfId="717" xr:uid="{00000000-0005-0000-0000-0000AB000000}"/>
    <cellStyle name="9ohneP" xfId="204" xr:uid="{00000000-0005-0000-0000-0000AC000000}"/>
    <cellStyle name="9ohneP 2" xfId="718" xr:uid="{00000000-0005-0000-0000-0000AD000000}"/>
    <cellStyle name="A4 Auto Format" xfId="205" xr:uid="{00000000-0005-0000-0000-0000AE000000}"/>
    <cellStyle name="A4 Auto Format 2" xfId="390" xr:uid="{00000000-0005-0000-0000-0000AF000000}"/>
    <cellStyle name="A4 Auto Format 2 2" xfId="461" xr:uid="{00000000-0005-0000-0000-0000B0000000}"/>
    <cellStyle name="A4 Auto Format 2 2 2" xfId="719" xr:uid="{00000000-0005-0000-0000-0000B1000000}"/>
    <cellStyle name="A4 Auto Format 2 3" xfId="720" xr:uid="{00000000-0005-0000-0000-0000B2000000}"/>
    <cellStyle name="A4 Auto Format 2 3 2" xfId="721" xr:uid="{00000000-0005-0000-0000-0000B3000000}"/>
    <cellStyle name="A4 Auto Format 2 4" xfId="722" xr:uid="{00000000-0005-0000-0000-0000B4000000}"/>
    <cellStyle name="A4 Auto Format 3" xfId="723" xr:uid="{00000000-0005-0000-0000-0000B5000000}"/>
    <cellStyle name="A4 Auto Format 3 2" xfId="724" xr:uid="{00000000-0005-0000-0000-0000B6000000}"/>
    <cellStyle name="A4 Auto Format 4" xfId="725" xr:uid="{00000000-0005-0000-0000-0000B7000000}"/>
    <cellStyle name="A4 Gg" xfId="206" xr:uid="{00000000-0005-0000-0000-0000B8000000}"/>
    <cellStyle name="A4 Gg 2" xfId="391" xr:uid="{00000000-0005-0000-0000-0000B9000000}"/>
    <cellStyle name="A4 Gg 2 2" xfId="726" xr:uid="{00000000-0005-0000-0000-0000BA000000}"/>
    <cellStyle name="A4 Gg 3" xfId="727" xr:uid="{00000000-0005-0000-0000-0000BB000000}"/>
    <cellStyle name="A4 Gg 3 2" xfId="728" xr:uid="{00000000-0005-0000-0000-0000BC000000}"/>
    <cellStyle name="A4 Gg 4" xfId="729" xr:uid="{00000000-0005-0000-0000-0000BD000000}"/>
    <cellStyle name="A4 kg" xfId="207" xr:uid="{00000000-0005-0000-0000-0000BE000000}"/>
    <cellStyle name="A4 kg 2" xfId="392" xr:uid="{00000000-0005-0000-0000-0000BF000000}"/>
    <cellStyle name="A4 kg 2 2" xfId="730" xr:uid="{00000000-0005-0000-0000-0000C0000000}"/>
    <cellStyle name="A4 kg 3" xfId="731" xr:uid="{00000000-0005-0000-0000-0000C1000000}"/>
    <cellStyle name="A4 kg 3 2" xfId="732" xr:uid="{00000000-0005-0000-0000-0000C2000000}"/>
    <cellStyle name="A4 kg 4" xfId="733" xr:uid="{00000000-0005-0000-0000-0000C3000000}"/>
    <cellStyle name="A4 kt" xfId="208" xr:uid="{00000000-0005-0000-0000-0000C4000000}"/>
    <cellStyle name="A4 kt 2" xfId="393" xr:uid="{00000000-0005-0000-0000-0000C5000000}"/>
    <cellStyle name="A4 kt 2 2" xfId="734" xr:uid="{00000000-0005-0000-0000-0000C6000000}"/>
    <cellStyle name="A4 kt 3" xfId="735" xr:uid="{00000000-0005-0000-0000-0000C7000000}"/>
    <cellStyle name="A4 kt 3 2" xfId="736" xr:uid="{00000000-0005-0000-0000-0000C8000000}"/>
    <cellStyle name="A4 kt 4" xfId="737" xr:uid="{00000000-0005-0000-0000-0000C9000000}"/>
    <cellStyle name="A4 No Format" xfId="209" xr:uid="{00000000-0005-0000-0000-0000CA000000}"/>
    <cellStyle name="A4 No Format 2" xfId="394" xr:uid="{00000000-0005-0000-0000-0000CB000000}"/>
    <cellStyle name="A4 No Format 2 2" xfId="462" xr:uid="{00000000-0005-0000-0000-0000CC000000}"/>
    <cellStyle name="A4 No Format 2 2 2" xfId="738" xr:uid="{00000000-0005-0000-0000-0000CD000000}"/>
    <cellStyle name="A4 No Format 2 3" xfId="739" xr:uid="{00000000-0005-0000-0000-0000CE000000}"/>
    <cellStyle name="A4 No Format 2 3 2" xfId="740" xr:uid="{00000000-0005-0000-0000-0000CF000000}"/>
    <cellStyle name="A4 No Format 2 4" xfId="741" xr:uid="{00000000-0005-0000-0000-0000D0000000}"/>
    <cellStyle name="A4 No Format 3" xfId="742" xr:uid="{00000000-0005-0000-0000-0000D1000000}"/>
    <cellStyle name="A4 No Format 3 2" xfId="743" xr:uid="{00000000-0005-0000-0000-0000D2000000}"/>
    <cellStyle name="A4 No Format 4" xfId="744" xr:uid="{00000000-0005-0000-0000-0000D3000000}"/>
    <cellStyle name="A4 Normal" xfId="210" xr:uid="{00000000-0005-0000-0000-0000D4000000}"/>
    <cellStyle name="A4 Normal 2" xfId="395" xr:uid="{00000000-0005-0000-0000-0000D5000000}"/>
    <cellStyle name="A4 Normal 2 2" xfId="463" xr:uid="{00000000-0005-0000-0000-0000D6000000}"/>
    <cellStyle name="A4 Normal 2 2 2" xfId="745" xr:uid="{00000000-0005-0000-0000-0000D7000000}"/>
    <cellStyle name="A4 Normal 2 3" xfId="746" xr:uid="{00000000-0005-0000-0000-0000D8000000}"/>
    <cellStyle name="A4 Normal 2 3 2" xfId="747" xr:uid="{00000000-0005-0000-0000-0000D9000000}"/>
    <cellStyle name="A4 Normal 2 4" xfId="748" xr:uid="{00000000-0005-0000-0000-0000DA000000}"/>
    <cellStyle name="A4 Normal 3" xfId="749" xr:uid="{00000000-0005-0000-0000-0000DB000000}"/>
    <cellStyle name="A4 Normal 3 2" xfId="750" xr:uid="{00000000-0005-0000-0000-0000DC000000}"/>
    <cellStyle name="A4 Normal 4" xfId="751" xr:uid="{00000000-0005-0000-0000-0000DD000000}"/>
    <cellStyle name="A4 Stck" xfId="211" xr:uid="{00000000-0005-0000-0000-0000DE000000}"/>
    <cellStyle name="A4 Stck 2" xfId="396" xr:uid="{00000000-0005-0000-0000-0000DF000000}"/>
    <cellStyle name="A4 Stck 2 2" xfId="752" xr:uid="{00000000-0005-0000-0000-0000E0000000}"/>
    <cellStyle name="A4 Stck 3" xfId="753" xr:uid="{00000000-0005-0000-0000-0000E1000000}"/>
    <cellStyle name="A4 Stck 3 2" xfId="754" xr:uid="{00000000-0005-0000-0000-0000E2000000}"/>
    <cellStyle name="A4 Stck 4" xfId="755" xr:uid="{00000000-0005-0000-0000-0000E3000000}"/>
    <cellStyle name="A4 Stk" xfId="212" xr:uid="{00000000-0005-0000-0000-0000E4000000}"/>
    <cellStyle name="A4 Stk 2" xfId="397" xr:uid="{00000000-0005-0000-0000-0000E5000000}"/>
    <cellStyle name="A4 Stk 2 2" xfId="756" xr:uid="{00000000-0005-0000-0000-0000E6000000}"/>
    <cellStyle name="A4 Stk 3" xfId="757" xr:uid="{00000000-0005-0000-0000-0000E7000000}"/>
    <cellStyle name="A4 Stk 3 2" xfId="758" xr:uid="{00000000-0005-0000-0000-0000E8000000}"/>
    <cellStyle name="A4 Stk 4" xfId="759" xr:uid="{00000000-0005-0000-0000-0000E9000000}"/>
    <cellStyle name="A4 T.Stk" xfId="213" xr:uid="{00000000-0005-0000-0000-0000EA000000}"/>
    <cellStyle name="A4 T.Stk 2" xfId="398" xr:uid="{00000000-0005-0000-0000-0000EB000000}"/>
    <cellStyle name="A4 T.Stk 2 2" xfId="760" xr:uid="{00000000-0005-0000-0000-0000EC000000}"/>
    <cellStyle name="A4 T.Stk 3" xfId="761" xr:uid="{00000000-0005-0000-0000-0000ED000000}"/>
    <cellStyle name="A4 T.Stk 3 2" xfId="762" xr:uid="{00000000-0005-0000-0000-0000EE000000}"/>
    <cellStyle name="A4 T.Stk 4" xfId="763" xr:uid="{00000000-0005-0000-0000-0000EF000000}"/>
    <cellStyle name="A4 TJ" xfId="214" xr:uid="{00000000-0005-0000-0000-0000F0000000}"/>
    <cellStyle name="A4 TJ 2" xfId="399" xr:uid="{00000000-0005-0000-0000-0000F1000000}"/>
    <cellStyle name="A4 TJ 2 2" xfId="764" xr:uid="{00000000-0005-0000-0000-0000F2000000}"/>
    <cellStyle name="A4 TJ 3" xfId="765" xr:uid="{00000000-0005-0000-0000-0000F3000000}"/>
    <cellStyle name="A4 TJ 3 2" xfId="766" xr:uid="{00000000-0005-0000-0000-0000F4000000}"/>
    <cellStyle name="A4 TJ 4" xfId="767" xr:uid="{00000000-0005-0000-0000-0000F5000000}"/>
    <cellStyle name="A4 TStk" xfId="215" xr:uid="{00000000-0005-0000-0000-0000F6000000}"/>
    <cellStyle name="A4 TStk 2" xfId="400" xr:uid="{00000000-0005-0000-0000-0000F7000000}"/>
    <cellStyle name="A4 TStk 2 2" xfId="768" xr:uid="{00000000-0005-0000-0000-0000F8000000}"/>
    <cellStyle name="A4 TStk 3" xfId="769" xr:uid="{00000000-0005-0000-0000-0000F9000000}"/>
    <cellStyle name="A4 TStk 3 2" xfId="770" xr:uid="{00000000-0005-0000-0000-0000FA000000}"/>
    <cellStyle name="A4 TStk 4" xfId="771" xr:uid="{00000000-0005-0000-0000-0000FB000000}"/>
    <cellStyle name="A4 Year" xfId="216" xr:uid="{00000000-0005-0000-0000-0000FC000000}"/>
    <cellStyle name="A4 Year 2" xfId="401" xr:uid="{00000000-0005-0000-0000-0000FD000000}"/>
    <cellStyle name="A4 Year 2 2" xfId="772" xr:uid="{00000000-0005-0000-0000-0000FE000000}"/>
    <cellStyle name="A4 Year 3" xfId="773" xr:uid="{00000000-0005-0000-0000-0000FF000000}"/>
    <cellStyle name="A4 Year 3 2" xfId="774" xr:uid="{00000000-0005-0000-0000-000000010000}"/>
    <cellStyle name="A4 Year 4" xfId="775" xr:uid="{00000000-0005-0000-0000-000001010000}"/>
    <cellStyle name="Akzent1" xfId="254" builtinId="29" customBuiltin="1"/>
    <cellStyle name="Akzent1 2" xfId="87" xr:uid="{00000000-0005-0000-0000-000003010000}"/>
    <cellStyle name="Akzent1 2 2" xfId="650" xr:uid="{00000000-0005-0000-0000-000004010000}"/>
    <cellStyle name="Akzent1 2 3" xfId="523" xr:uid="{00000000-0005-0000-0000-000005010000}"/>
    <cellStyle name="Akzent1 2 4" xfId="470" xr:uid="{00000000-0005-0000-0000-000006010000}"/>
    <cellStyle name="Akzent1 3" xfId="310" xr:uid="{00000000-0005-0000-0000-000007010000}"/>
    <cellStyle name="Akzent1 3 2" xfId="583" xr:uid="{00000000-0005-0000-0000-000008010000}"/>
    <cellStyle name="Akzent1 4" xfId="1130" xr:uid="{00000000-0005-0000-0000-0000C3060000}"/>
    <cellStyle name="Akzent1 5" xfId="1082" xr:uid="{00000000-0005-0000-0000-0000C4060000}"/>
    <cellStyle name="Akzent2" xfId="258" builtinId="33" customBuiltin="1"/>
    <cellStyle name="Akzent2 2" xfId="88" xr:uid="{00000000-0005-0000-0000-00000A010000}"/>
    <cellStyle name="Akzent2 2 2" xfId="651" xr:uid="{00000000-0005-0000-0000-00000B010000}"/>
    <cellStyle name="Akzent2 2 3" xfId="524" xr:uid="{00000000-0005-0000-0000-00000C010000}"/>
    <cellStyle name="Akzent2 2 4" xfId="471" xr:uid="{00000000-0005-0000-0000-00000D010000}"/>
    <cellStyle name="Akzent2 3" xfId="311" xr:uid="{00000000-0005-0000-0000-00000E010000}"/>
    <cellStyle name="Akzent2 3 2" xfId="565" xr:uid="{00000000-0005-0000-0000-00000F010000}"/>
    <cellStyle name="Akzent2 4" xfId="1131" xr:uid="{00000000-0005-0000-0000-0000CA060000}"/>
    <cellStyle name="Akzent2 5" xfId="1083" xr:uid="{00000000-0005-0000-0000-0000CB060000}"/>
    <cellStyle name="Akzent3" xfId="262" builtinId="37" customBuiltin="1"/>
    <cellStyle name="Akzent3 2" xfId="89" xr:uid="{00000000-0005-0000-0000-000011010000}"/>
    <cellStyle name="Akzent3 2 2" xfId="652" xr:uid="{00000000-0005-0000-0000-000012010000}"/>
    <cellStyle name="Akzent3 2 3" xfId="525" xr:uid="{00000000-0005-0000-0000-000013010000}"/>
    <cellStyle name="Akzent3 2 4" xfId="472" xr:uid="{00000000-0005-0000-0000-000014010000}"/>
    <cellStyle name="Akzent3 3" xfId="312" xr:uid="{00000000-0005-0000-0000-000015010000}"/>
    <cellStyle name="Akzent3 3 2" xfId="566" xr:uid="{00000000-0005-0000-0000-000016010000}"/>
    <cellStyle name="Akzent3 4" xfId="1132" xr:uid="{00000000-0005-0000-0000-0000D1060000}"/>
    <cellStyle name="Akzent3 5" xfId="1084" xr:uid="{00000000-0005-0000-0000-0000D2060000}"/>
    <cellStyle name="Akzent4" xfId="266" builtinId="41" customBuiltin="1"/>
    <cellStyle name="Akzent4 2" xfId="90" xr:uid="{00000000-0005-0000-0000-000018010000}"/>
    <cellStyle name="Akzent4 2 2" xfId="653" xr:uid="{00000000-0005-0000-0000-000019010000}"/>
    <cellStyle name="Akzent4 2 3" xfId="526" xr:uid="{00000000-0005-0000-0000-00001A010000}"/>
    <cellStyle name="Akzent4 2 4" xfId="473" xr:uid="{00000000-0005-0000-0000-00001B010000}"/>
    <cellStyle name="Akzent4 3" xfId="313" xr:uid="{00000000-0005-0000-0000-00001C010000}"/>
    <cellStyle name="Akzent4 3 2" xfId="580" xr:uid="{00000000-0005-0000-0000-00001D010000}"/>
    <cellStyle name="Akzent4 4" xfId="1133" xr:uid="{00000000-0005-0000-0000-0000D8060000}"/>
    <cellStyle name="Akzent4 5" xfId="1085" xr:uid="{00000000-0005-0000-0000-0000D9060000}"/>
    <cellStyle name="Akzent5" xfId="270" builtinId="45" customBuiltin="1"/>
    <cellStyle name="Akzent5 2" xfId="91" xr:uid="{00000000-0005-0000-0000-00001F010000}"/>
    <cellStyle name="Akzent5 3" xfId="578" xr:uid="{00000000-0005-0000-0000-000020010000}"/>
    <cellStyle name="Akzent5 4" xfId="1134" xr:uid="{00000000-0005-0000-0000-0000DD060000}"/>
    <cellStyle name="Akzent5 5" xfId="1086" xr:uid="{00000000-0005-0000-0000-0000DE060000}"/>
    <cellStyle name="Akzent6" xfId="274" builtinId="49" customBuiltin="1"/>
    <cellStyle name="Akzent6 2" xfId="92" xr:uid="{00000000-0005-0000-0000-000022010000}"/>
    <cellStyle name="Akzent6 2 2" xfId="654" xr:uid="{00000000-0005-0000-0000-000023010000}"/>
    <cellStyle name="Akzent6 2 3" xfId="527" xr:uid="{00000000-0005-0000-0000-000024010000}"/>
    <cellStyle name="Akzent6 2 4" xfId="474" xr:uid="{00000000-0005-0000-0000-000025010000}"/>
    <cellStyle name="Akzent6 3" xfId="314" xr:uid="{00000000-0005-0000-0000-000026010000}"/>
    <cellStyle name="Akzent6 3 2" xfId="576" xr:uid="{00000000-0005-0000-0000-000027010000}"/>
    <cellStyle name="Akzent6 4" xfId="1135" xr:uid="{00000000-0005-0000-0000-0000E4060000}"/>
    <cellStyle name="Akzent6 5" xfId="1087" xr:uid="{00000000-0005-0000-0000-0000E5060000}"/>
    <cellStyle name="Ausgabe" xfId="247" builtinId="21" customBuiltin="1"/>
    <cellStyle name="Ausgabe 2" xfId="93" xr:uid="{00000000-0005-0000-0000-000029010000}"/>
    <cellStyle name="Ausgabe 2 2" xfId="655" xr:uid="{00000000-0005-0000-0000-00002A010000}"/>
    <cellStyle name="Ausgabe 2 2 2" xfId="28088" xr:uid="{00000000-0005-0000-0000-0000E8060000}"/>
    <cellStyle name="Ausgabe 2 2 3" xfId="41578" xr:uid="{00000000-0005-0000-0000-0000E8060000}"/>
    <cellStyle name="Ausgabe 2 3" xfId="528" xr:uid="{00000000-0005-0000-0000-00002B010000}"/>
    <cellStyle name="Ausgabe 2 3 2" xfId="28067" xr:uid="{00000000-0005-0000-0000-0000E9060000}"/>
    <cellStyle name="Ausgabe 2 3 3" xfId="41543" xr:uid="{00000000-0005-0000-0000-0000E9060000}"/>
    <cellStyle name="Ausgabe 2 4" xfId="475" xr:uid="{00000000-0005-0000-0000-00002C010000}"/>
    <cellStyle name="Ausgabe 2 5" xfId="41517" xr:uid="{00000000-0005-0000-0000-0000E7060000}"/>
    <cellStyle name="Ausgabe 3" xfId="315" xr:uid="{00000000-0005-0000-0000-00002D010000}"/>
    <cellStyle name="Ausgabe 3 2" xfId="556" xr:uid="{00000000-0005-0000-0000-00002E010000}"/>
    <cellStyle name="Ausgabe 4" xfId="1123" xr:uid="{00000000-0005-0000-0000-0000EB060000}"/>
    <cellStyle name="Ausgabe 5" xfId="1088" xr:uid="{00000000-0005-0000-0000-0000EC060000}"/>
    <cellStyle name="Ausgabe 5 2" xfId="28044" xr:uid="{00000000-0005-0000-0000-0000EC060000}"/>
    <cellStyle name="Ausgabe 5 3" xfId="41511" xr:uid="{00000000-0005-0000-0000-0000EC060000}"/>
    <cellStyle name="BasisEineNK" xfId="127" xr:uid="{00000000-0005-0000-0000-00002F010000}"/>
    <cellStyle name="BasisEineNK 2" xfId="128" xr:uid="{00000000-0005-0000-0000-000030010000}"/>
    <cellStyle name="BasisEineNK 2 2" xfId="316" xr:uid="{00000000-0005-0000-0000-000031010000}"/>
    <cellStyle name="BasisOhneNK" xfId="94" xr:uid="{00000000-0005-0000-0000-000032010000}"/>
    <cellStyle name="BasisOhneNK 2" xfId="129" xr:uid="{00000000-0005-0000-0000-000033010000}"/>
    <cellStyle name="Benennungen" xfId="5" xr:uid="{00000000-0005-0000-0000-000034010000}"/>
    <cellStyle name="Berechnung" xfId="248" builtinId="22" customBuiltin="1"/>
    <cellStyle name="Berechnung 2" xfId="95" xr:uid="{00000000-0005-0000-0000-000036010000}"/>
    <cellStyle name="Berechnung 2 2" xfId="656" xr:uid="{00000000-0005-0000-0000-000037010000}"/>
    <cellStyle name="Berechnung 2 2 2" xfId="28089" xr:uid="{00000000-0005-0000-0000-0000F4060000}"/>
    <cellStyle name="Berechnung 2 2 3" xfId="41579" xr:uid="{00000000-0005-0000-0000-0000F4060000}"/>
    <cellStyle name="Berechnung 2 3" xfId="529" xr:uid="{00000000-0005-0000-0000-000038010000}"/>
    <cellStyle name="Berechnung 2 3 2" xfId="28068" xr:uid="{00000000-0005-0000-0000-0000F5060000}"/>
    <cellStyle name="Berechnung 2 3 3" xfId="41544" xr:uid="{00000000-0005-0000-0000-0000F5060000}"/>
    <cellStyle name="Berechnung 2 4" xfId="476" xr:uid="{00000000-0005-0000-0000-000039010000}"/>
    <cellStyle name="Berechnung 2 5" xfId="41518" xr:uid="{00000000-0005-0000-0000-0000F3060000}"/>
    <cellStyle name="Berechnung 3" xfId="317" xr:uid="{00000000-0005-0000-0000-00003A010000}"/>
    <cellStyle name="Berechnung 3 2" xfId="561" xr:uid="{00000000-0005-0000-0000-00003B010000}"/>
    <cellStyle name="Berechnung 4" xfId="1124" xr:uid="{00000000-0005-0000-0000-0000F7060000}"/>
    <cellStyle name="Berechnung 5" xfId="1089" xr:uid="{00000000-0005-0000-0000-0000F8060000}"/>
    <cellStyle name="Berechnung 5 2" xfId="28045" xr:uid="{00000000-0005-0000-0000-0000F8060000}"/>
    <cellStyle name="Berechnung 5 3" xfId="41512" xr:uid="{00000000-0005-0000-0000-0000F8060000}"/>
    <cellStyle name="berichtigtes E. Dezimal" xfId="73" xr:uid="{00000000-0005-0000-0000-00003C010000}"/>
    <cellStyle name="berichtigtes E. ganzzahlig" xfId="152" xr:uid="{00000000-0005-0000-0000-00003D010000}"/>
    <cellStyle name="Bilanz" xfId="96" xr:uid="{00000000-0005-0000-0000-00003E010000}"/>
    <cellStyle name="Bilanz 2" xfId="130" xr:uid="{00000000-0005-0000-0000-00003F010000}"/>
    <cellStyle name="Bilanz 2 2" xfId="318" xr:uid="{00000000-0005-0000-0000-000040010000}"/>
    <cellStyle name="Bold GHG Numbers (0.00)" xfId="217" xr:uid="{00000000-0005-0000-0000-000041010000}"/>
    <cellStyle name="Comma [0]" xfId="1008" xr:uid="{00000000-0005-0000-0000-000038000000}"/>
    <cellStyle name="Comma [0] 10" xfId="1030" xr:uid="{00000000-0005-0000-0000-000038000000}"/>
    <cellStyle name="Comma [0] 11" xfId="14537" xr:uid="{00000000-0005-0000-0000-000038000000}"/>
    <cellStyle name="Comma [0] 12" xfId="27990" xr:uid="{00000000-0005-0000-0000-000038000000}"/>
    <cellStyle name="Comma [0] 13" xfId="41457" xr:uid="{00000000-0005-0000-0000-000038000000}"/>
    <cellStyle name="Comma [0] 2" xfId="1608" xr:uid="{00000000-0005-0000-0000-0000FF060000}"/>
    <cellStyle name="Comma [0] 2 2" xfId="2747" xr:uid="{00000000-0005-0000-0000-000000070000}"/>
    <cellStyle name="Comma [0] 2 2 2" xfId="6108" xr:uid="{00000000-0005-0000-0000-000000070000}"/>
    <cellStyle name="Comma [0] 2 2 2 2" xfId="19559" xr:uid="{00000000-0005-0000-0000-000000070000}"/>
    <cellStyle name="Comma [0] 2 2 2 3" xfId="33043" xr:uid="{00000000-0005-0000-0000-000000070000}"/>
    <cellStyle name="Comma [0] 2 2 2 4" xfId="46534" xr:uid="{00000000-0005-0000-0000-000000070000}"/>
    <cellStyle name="Comma [0] 2 2 3" xfId="9464" xr:uid="{00000000-0005-0000-0000-000000070000}"/>
    <cellStyle name="Comma [0] 2 2 3 2" xfId="22915" xr:uid="{00000000-0005-0000-0000-000000070000}"/>
    <cellStyle name="Comma [0] 2 2 3 3" xfId="36399" xr:uid="{00000000-0005-0000-0000-000000070000}"/>
    <cellStyle name="Comma [0] 2 2 3 4" xfId="49890" xr:uid="{00000000-0005-0000-0000-000000070000}"/>
    <cellStyle name="Comma [0] 2 2 4" xfId="12820" xr:uid="{00000000-0005-0000-0000-000000070000}"/>
    <cellStyle name="Comma [0] 2 2 4 2" xfId="26271" xr:uid="{00000000-0005-0000-0000-000000070000}"/>
    <cellStyle name="Comma [0] 2 2 4 3" xfId="39755" xr:uid="{00000000-0005-0000-0000-000000070000}"/>
    <cellStyle name="Comma [0] 2 2 4 4" xfId="53246" xr:uid="{00000000-0005-0000-0000-000000070000}"/>
    <cellStyle name="Comma [0] 2 2 5" xfId="16202" xr:uid="{00000000-0005-0000-0000-000000070000}"/>
    <cellStyle name="Comma [0] 2 2 6" xfId="29686" xr:uid="{00000000-0005-0000-0000-000000070000}"/>
    <cellStyle name="Comma [0] 2 2 7" xfId="43177" xr:uid="{00000000-0005-0000-0000-000000070000}"/>
    <cellStyle name="Comma [0] 2 3" xfId="15075" xr:uid="{00000000-0005-0000-0000-0000FF060000}"/>
    <cellStyle name="Comma [0] 2 4" xfId="28558" xr:uid="{00000000-0005-0000-0000-0000FF060000}"/>
    <cellStyle name="Comma [0] 2 5" xfId="42049" xr:uid="{00000000-0005-0000-0000-0000FF060000}"/>
    <cellStyle name="Comma [0] 3" xfId="2200" xr:uid="{00000000-0005-0000-0000-000001070000}"/>
    <cellStyle name="Comma [0] 3 2" xfId="5575" xr:uid="{00000000-0005-0000-0000-000001070000}"/>
    <cellStyle name="Comma [0] 3 2 2" xfId="19026" xr:uid="{00000000-0005-0000-0000-000001070000}"/>
    <cellStyle name="Comma [0] 3 2 3" xfId="32510" xr:uid="{00000000-0005-0000-0000-000001070000}"/>
    <cellStyle name="Comma [0] 3 2 4" xfId="46001" xr:uid="{00000000-0005-0000-0000-000001070000}"/>
    <cellStyle name="Comma [0] 3 3" xfId="8931" xr:uid="{00000000-0005-0000-0000-000001070000}"/>
    <cellStyle name="Comma [0] 3 3 2" xfId="22382" xr:uid="{00000000-0005-0000-0000-000001070000}"/>
    <cellStyle name="Comma [0] 3 3 3" xfId="35866" xr:uid="{00000000-0005-0000-0000-000001070000}"/>
    <cellStyle name="Comma [0] 3 3 4" xfId="49357" xr:uid="{00000000-0005-0000-0000-000001070000}"/>
    <cellStyle name="Comma [0] 3 4" xfId="12287" xr:uid="{00000000-0005-0000-0000-000001070000}"/>
    <cellStyle name="Comma [0] 3 4 2" xfId="25738" xr:uid="{00000000-0005-0000-0000-000001070000}"/>
    <cellStyle name="Comma [0] 3 4 3" xfId="39222" xr:uid="{00000000-0005-0000-0000-000001070000}"/>
    <cellStyle name="Comma [0] 3 4 4" xfId="52713" xr:uid="{00000000-0005-0000-0000-000001070000}"/>
    <cellStyle name="Comma [0] 3 5" xfId="15669" xr:uid="{00000000-0005-0000-0000-000001070000}"/>
    <cellStyle name="Comma [0] 3 6" xfId="29153" xr:uid="{00000000-0005-0000-0000-000001070000}"/>
    <cellStyle name="Comma [0] 3 7" xfId="42644" xr:uid="{00000000-0005-0000-0000-000001070000}"/>
    <cellStyle name="Comma [0] 4" xfId="3341" xr:uid="{00000000-0005-0000-0000-000002070000}"/>
    <cellStyle name="Comma [0] 4 2" xfId="6702" xr:uid="{00000000-0005-0000-0000-000002070000}"/>
    <cellStyle name="Comma [0] 4 2 2" xfId="20153" xr:uid="{00000000-0005-0000-0000-000002070000}"/>
    <cellStyle name="Comma [0] 4 2 3" xfId="33637" xr:uid="{00000000-0005-0000-0000-000002070000}"/>
    <cellStyle name="Comma [0] 4 2 4" xfId="47128" xr:uid="{00000000-0005-0000-0000-000002070000}"/>
    <cellStyle name="Comma [0] 4 3" xfId="10058" xr:uid="{00000000-0005-0000-0000-000002070000}"/>
    <cellStyle name="Comma [0] 4 3 2" xfId="23509" xr:uid="{00000000-0005-0000-0000-000002070000}"/>
    <cellStyle name="Comma [0] 4 3 3" xfId="36993" xr:uid="{00000000-0005-0000-0000-000002070000}"/>
    <cellStyle name="Comma [0] 4 3 4" xfId="50484" xr:uid="{00000000-0005-0000-0000-000002070000}"/>
    <cellStyle name="Comma [0] 4 4" xfId="13414" xr:uid="{00000000-0005-0000-0000-000002070000}"/>
    <cellStyle name="Comma [0] 4 4 2" xfId="26865" xr:uid="{00000000-0005-0000-0000-000002070000}"/>
    <cellStyle name="Comma [0] 4 4 3" xfId="40349" xr:uid="{00000000-0005-0000-0000-000002070000}"/>
    <cellStyle name="Comma [0] 4 4 4" xfId="53840" xr:uid="{00000000-0005-0000-0000-000002070000}"/>
    <cellStyle name="Comma [0] 4 5" xfId="16796" xr:uid="{00000000-0005-0000-0000-000002070000}"/>
    <cellStyle name="Comma [0] 4 6" xfId="30280" xr:uid="{00000000-0005-0000-0000-000002070000}"/>
    <cellStyle name="Comma [0] 4 7" xfId="43771" xr:uid="{00000000-0005-0000-0000-000002070000}"/>
    <cellStyle name="Comma [0] 5" xfId="3921" xr:uid="{00000000-0005-0000-0000-000003070000}"/>
    <cellStyle name="Comma [0] 5 2" xfId="7278" xr:uid="{00000000-0005-0000-0000-000003070000}"/>
    <cellStyle name="Comma [0] 5 2 2" xfId="20729" xr:uid="{00000000-0005-0000-0000-000003070000}"/>
    <cellStyle name="Comma [0] 5 2 3" xfId="34213" xr:uid="{00000000-0005-0000-0000-000003070000}"/>
    <cellStyle name="Comma [0] 5 2 4" xfId="47704" xr:uid="{00000000-0005-0000-0000-000003070000}"/>
    <cellStyle name="Comma [0] 5 3" xfId="10634" xr:uid="{00000000-0005-0000-0000-000003070000}"/>
    <cellStyle name="Comma [0] 5 3 2" xfId="24085" xr:uid="{00000000-0005-0000-0000-000003070000}"/>
    <cellStyle name="Comma [0] 5 3 3" xfId="37569" xr:uid="{00000000-0005-0000-0000-000003070000}"/>
    <cellStyle name="Comma [0] 5 3 4" xfId="51060" xr:uid="{00000000-0005-0000-0000-000003070000}"/>
    <cellStyle name="Comma [0] 5 4" xfId="13990" xr:uid="{00000000-0005-0000-0000-000003070000}"/>
    <cellStyle name="Comma [0] 5 4 2" xfId="27441" xr:uid="{00000000-0005-0000-0000-000003070000}"/>
    <cellStyle name="Comma [0] 5 4 3" xfId="40925" xr:uid="{00000000-0005-0000-0000-000003070000}"/>
    <cellStyle name="Comma [0] 5 4 4" xfId="54416" xr:uid="{00000000-0005-0000-0000-000003070000}"/>
    <cellStyle name="Comma [0] 5 5" xfId="17372" xr:uid="{00000000-0005-0000-0000-000003070000}"/>
    <cellStyle name="Comma [0] 5 6" xfId="30856" xr:uid="{00000000-0005-0000-0000-000003070000}"/>
    <cellStyle name="Comma [0] 5 7" xfId="44347" xr:uid="{00000000-0005-0000-0000-000003070000}"/>
    <cellStyle name="Comma [0] 6" xfId="1048" xr:uid="{00000000-0005-0000-0000-0000FE060000}"/>
    <cellStyle name="Comma [0] 6 2" xfId="14554" xr:uid="{00000000-0005-0000-0000-0000FE060000}"/>
    <cellStyle name="Comma [0] 6 3" xfId="28019" xr:uid="{00000000-0005-0000-0000-0000FE060000}"/>
    <cellStyle name="Comma [0] 6 4" xfId="41486" xr:uid="{00000000-0005-0000-0000-0000FE060000}"/>
    <cellStyle name="Comma [0] 7" xfId="4449" xr:uid="{00000000-0005-0000-0000-0000FE060000}"/>
    <cellStyle name="Comma [0] 7 2" xfId="17900" xr:uid="{00000000-0005-0000-0000-0000FE060000}"/>
    <cellStyle name="Comma [0] 7 3" xfId="31384" xr:uid="{00000000-0005-0000-0000-0000FE060000}"/>
    <cellStyle name="Comma [0] 7 4" xfId="44875" xr:uid="{00000000-0005-0000-0000-0000FE060000}"/>
    <cellStyle name="Comma [0] 8" xfId="7805" xr:uid="{00000000-0005-0000-0000-0000FE060000}"/>
    <cellStyle name="Comma [0] 8 2" xfId="21256" xr:uid="{00000000-0005-0000-0000-0000FE060000}"/>
    <cellStyle name="Comma [0] 8 3" xfId="34740" xr:uid="{00000000-0005-0000-0000-0000FE060000}"/>
    <cellStyle name="Comma [0] 8 4" xfId="48231" xr:uid="{00000000-0005-0000-0000-0000FE060000}"/>
    <cellStyle name="Comma [0] 9" xfId="11161" xr:uid="{00000000-0005-0000-0000-0000FE060000}"/>
    <cellStyle name="Comma [0] 9 2" xfId="24612" xr:uid="{00000000-0005-0000-0000-0000FE060000}"/>
    <cellStyle name="Comma [0] 9 3" xfId="38096" xr:uid="{00000000-0005-0000-0000-0000FE060000}"/>
    <cellStyle name="Comma [0] 9 4" xfId="51587" xr:uid="{00000000-0005-0000-0000-0000FE060000}"/>
    <cellStyle name="Currency [0]" xfId="1009" xr:uid="{00000000-0005-0000-0000-000039000000}"/>
    <cellStyle name="Dezimal [0] 2" xfId="1166" xr:uid="{00000000-0005-0000-0000-000005070000}"/>
    <cellStyle name="Dezimal [0] 2 10" xfId="11250" xr:uid="{00000000-0005-0000-0000-000005070000}"/>
    <cellStyle name="Dezimal [0] 2 10 2" xfId="24701" xr:uid="{00000000-0005-0000-0000-000005070000}"/>
    <cellStyle name="Dezimal [0] 2 10 3" xfId="38185" xr:uid="{00000000-0005-0000-0000-000005070000}"/>
    <cellStyle name="Dezimal [0] 2 10 4" xfId="51676" xr:uid="{00000000-0005-0000-0000-000005070000}"/>
    <cellStyle name="Dezimal [0] 2 11" xfId="14631" xr:uid="{00000000-0005-0000-0000-000005070000}"/>
    <cellStyle name="Dezimal [0] 2 12" xfId="28114" xr:uid="{00000000-0005-0000-0000-000005070000}"/>
    <cellStyle name="Dezimal [0] 2 13" xfId="41605" xr:uid="{00000000-0005-0000-0000-000005070000}"/>
    <cellStyle name="Dezimal [0] 2 2" xfId="1260" xr:uid="{00000000-0005-0000-0000-000006070000}"/>
    <cellStyle name="Dezimal [0] 2 2 10" xfId="14733" xr:uid="{00000000-0005-0000-0000-000006070000}"/>
    <cellStyle name="Dezimal [0] 2 2 11" xfId="28216" xr:uid="{00000000-0005-0000-0000-000006070000}"/>
    <cellStyle name="Dezimal [0] 2 2 12" xfId="41707" xr:uid="{00000000-0005-0000-0000-000006070000}"/>
    <cellStyle name="Dezimal [0] 2 2 2" xfId="1498" xr:uid="{00000000-0005-0000-0000-000007070000}"/>
    <cellStyle name="Dezimal [0] 2 2 2 10" xfId="28466" xr:uid="{00000000-0005-0000-0000-000007070000}"/>
    <cellStyle name="Dezimal [0] 2 2 2 11" xfId="41957" xr:uid="{00000000-0005-0000-0000-000007070000}"/>
    <cellStyle name="Dezimal [0] 2 2 2 2" xfId="2074" xr:uid="{00000000-0005-0000-0000-000008070000}"/>
    <cellStyle name="Dezimal [0] 2 2 2 2 2" xfId="3215" xr:uid="{00000000-0005-0000-0000-000009070000}"/>
    <cellStyle name="Dezimal [0] 2 2 2 2 2 2" xfId="6576" xr:uid="{00000000-0005-0000-0000-000009070000}"/>
    <cellStyle name="Dezimal [0] 2 2 2 2 2 2 2" xfId="20027" xr:uid="{00000000-0005-0000-0000-000009070000}"/>
    <cellStyle name="Dezimal [0] 2 2 2 2 2 2 3" xfId="33511" xr:uid="{00000000-0005-0000-0000-000009070000}"/>
    <cellStyle name="Dezimal [0] 2 2 2 2 2 2 4" xfId="47002" xr:uid="{00000000-0005-0000-0000-000009070000}"/>
    <cellStyle name="Dezimal [0] 2 2 2 2 2 3" xfId="9932" xr:uid="{00000000-0005-0000-0000-000009070000}"/>
    <cellStyle name="Dezimal [0] 2 2 2 2 2 3 2" xfId="23383" xr:uid="{00000000-0005-0000-0000-000009070000}"/>
    <cellStyle name="Dezimal [0] 2 2 2 2 2 3 3" xfId="36867" xr:uid="{00000000-0005-0000-0000-000009070000}"/>
    <cellStyle name="Dezimal [0] 2 2 2 2 2 3 4" xfId="50358" xr:uid="{00000000-0005-0000-0000-000009070000}"/>
    <cellStyle name="Dezimal [0] 2 2 2 2 2 4" xfId="13288" xr:uid="{00000000-0005-0000-0000-000009070000}"/>
    <cellStyle name="Dezimal [0] 2 2 2 2 2 4 2" xfId="26739" xr:uid="{00000000-0005-0000-0000-000009070000}"/>
    <cellStyle name="Dezimal [0] 2 2 2 2 2 4 3" xfId="40223" xr:uid="{00000000-0005-0000-0000-000009070000}"/>
    <cellStyle name="Dezimal [0] 2 2 2 2 2 4 4" xfId="53714" xr:uid="{00000000-0005-0000-0000-000009070000}"/>
    <cellStyle name="Dezimal [0] 2 2 2 2 2 5" xfId="16670" xr:uid="{00000000-0005-0000-0000-000009070000}"/>
    <cellStyle name="Dezimal [0] 2 2 2 2 2 6" xfId="30154" xr:uid="{00000000-0005-0000-0000-000009070000}"/>
    <cellStyle name="Dezimal [0] 2 2 2 2 2 7" xfId="43645" xr:uid="{00000000-0005-0000-0000-000009070000}"/>
    <cellStyle name="Dezimal [0] 2 2 2 2 3" xfId="5449" xr:uid="{00000000-0005-0000-0000-000008070000}"/>
    <cellStyle name="Dezimal [0] 2 2 2 2 3 2" xfId="18900" xr:uid="{00000000-0005-0000-0000-000008070000}"/>
    <cellStyle name="Dezimal [0] 2 2 2 2 3 3" xfId="32384" xr:uid="{00000000-0005-0000-0000-000008070000}"/>
    <cellStyle name="Dezimal [0] 2 2 2 2 3 4" xfId="45875" xr:uid="{00000000-0005-0000-0000-000008070000}"/>
    <cellStyle name="Dezimal [0] 2 2 2 2 4" xfId="8805" xr:uid="{00000000-0005-0000-0000-000008070000}"/>
    <cellStyle name="Dezimal [0] 2 2 2 2 4 2" xfId="22256" xr:uid="{00000000-0005-0000-0000-000008070000}"/>
    <cellStyle name="Dezimal [0] 2 2 2 2 4 3" xfId="35740" xr:uid="{00000000-0005-0000-0000-000008070000}"/>
    <cellStyle name="Dezimal [0] 2 2 2 2 4 4" xfId="49231" xr:uid="{00000000-0005-0000-0000-000008070000}"/>
    <cellStyle name="Dezimal [0] 2 2 2 2 5" xfId="12161" xr:uid="{00000000-0005-0000-0000-000008070000}"/>
    <cellStyle name="Dezimal [0] 2 2 2 2 5 2" xfId="25612" xr:uid="{00000000-0005-0000-0000-000008070000}"/>
    <cellStyle name="Dezimal [0] 2 2 2 2 5 3" xfId="39096" xr:uid="{00000000-0005-0000-0000-000008070000}"/>
    <cellStyle name="Dezimal [0] 2 2 2 2 5 4" xfId="52587" xr:uid="{00000000-0005-0000-0000-000008070000}"/>
    <cellStyle name="Dezimal [0] 2 2 2 2 6" xfId="15543" xr:uid="{00000000-0005-0000-0000-000008070000}"/>
    <cellStyle name="Dezimal [0] 2 2 2 2 7" xfId="29027" xr:uid="{00000000-0005-0000-0000-000008070000}"/>
    <cellStyle name="Dezimal [0] 2 2 2 2 8" xfId="42518" xr:uid="{00000000-0005-0000-0000-000008070000}"/>
    <cellStyle name="Dezimal [0] 2 2 2 3" xfId="2655" xr:uid="{00000000-0005-0000-0000-00000A070000}"/>
    <cellStyle name="Dezimal [0] 2 2 2 3 2" xfId="6016" xr:uid="{00000000-0005-0000-0000-00000A070000}"/>
    <cellStyle name="Dezimal [0] 2 2 2 3 2 2" xfId="19467" xr:uid="{00000000-0005-0000-0000-00000A070000}"/>
    <cellStyle name="Dezimal [0] 2 2 2 3 2 3" xfId="32951" xr:uid="{00000000-0005-0000-0000-00000A070000}"/>
    <cellStyle name="Dezimal [0] 2 2 2 3 2 4" xfId="46442" xr:uid="{00000000-0005-0000-0000-00000A070000}"/>
    <cellStyle name="Dezimal [0] 2 2 2 3 3" xfId="9372" xr:uid="{00000000-0005-0000-0000-00000A070000}"/>
    <cellStyle name="Dezimal [0] 2 2 2 3 3 2" xfId="22823" xr:uid="{00000000-0005-0000-0000-00000A070000}"/>
    <cellStyle name="Dezimal [0] 2 2 2 3 3 3" xfId="36307" xr:uid="{00000000-0005-0000-0000-00000A070000}"/>
    <cellStyle name="Dezimal [0] 2 2 2 3 3 4" xfId="49798" xr:uid="{00000000-0005-0000-0000-00000A070000}"/>
    <cellStyle name="Dezimal [0] 2 2 2 3 4" xfId="12728" xr:uid="{00000000-0005-0000-0000-00000A070000}"/>
    <cellStyle name="Dezimal [0] 2 2 2 3 4 2" xfId="26179" xr:uid="{00000000-0005-0000-0000-00000A070000}"/>
    <cellStyle name="Dezimal [0] 2 2 2 3 4 3" xfId="39663" xr:uid="{00000000-0005-0000-0000-00000A070000}"/>
    <cellStyle name="Dezimal [0] 2 2 2 3 4 4" xfId="53154" xr:uid="{00000000-0005-0000-0000-00000A070000}"/>
    <cellStyle name="Dezimal [0] 2 2 2 3 5" xfId="16110" xr:uid="{00000000-0005-0000-0000-00000A070000}"/>
    <cellStyle name="Dezimal [0] 2 2 2 3 6" xfId="29594" xr:uid="{00000000-0005-0000-0000-00000A070000}"/>
    <cellStyle name="Dezimal [0] 2 2 2 3 7" xfId="43085" xr:uid="{00000000-0005-0000-0000-00000A070000}"/>
    <cellStyle name="Dezimal [0] 2 2 2 4" xfId="3760" xr:uid="{00000000-0005-0000-0000-00000B070000}"/>
    <cellStyle name="Dezimal [0] 2 2 2 4 2" xfId="7121" xr:uid="{00000000-0005-0000-0000-00000B070000}"/>
    <cellStyle name="Dezimal [0] 2 2 2 4 2 2" xfId="20572" xr:uid="{00000000-0005-0000-0000-00000B070000}"/>
    <cellStyle name="Dezimal [0] 2 2 2 4 2 3" xfId="34056" xr:uid="{00000000-0005-0000-0000-00000B070000}"/>
    <cellStyle name="Dezimal [0] 2 2 2 4 2 4" xfId="47547" xr:uid="{00000000-0005-0000-0000-00000B070000}"/>
    <cellStyle name="Dezimal [0] 2 2 2 4 3" xfId="10477" xr:uid="{00000000-0005-0000-0000-00000B070000}"/>
    <cellStyle name="Dezimal [0] 2 2 2 4 3 2" xfId="23928" xr:uid="{00000000-0005-0000-0000-00000B070000}"/>
    <cellStyle name="Dezimal [0] 2 2 2 4 3 3" xfId="37412" xr:uid="{00000000-0005-0000-0000-00000B070000}"/>
    <cellStyle name="Dezimal [0] 2 2 2 4 3 4" xfId="50903" xr:uid="{00000000-0005-0000-0000-00000B070000}"/>
    <cellStyle name="Dezimal [0] 2 2 2 4 4" xfId="13833" xr:uid="{00000000-0005-0000-0000-00000B070000}"/>
    <cellStyle name="Dezimal [0] 2 2 2 4 4 2" xfId="27284" xr:uid="{00000000-0005-0000-0000-00000B070000}"/>
    <cellStyle name="Dezimal [0] 2 2 2 4 4 3" xfId="40768" xr:uid="{00000000-0005-0000-0000-00000B070000}"/>
    <cellStyle name="Dezimal [0] 2 2 2 4 4 4" xfId="54259" xr:uid="{00000000-0005-0000-0000-00000B070000}"/>
    <cellStyle name="Dezimal [0] 2 2 2 4 5" xfId="17215" xr:uid="{00000000-0005-0000-0000-00000B070000}"/>
    <cellStyle name="Dezimal [0] 2 2 2 4 6" xfId="30699" xr:uid="{00000000-0005-0000-0000-00000B070000}"/>
    <cellStyle name="Dezimal [0] 2 2 2 4 7" xfId="44190" xr:uid="{00000000-0005-0000-0000-00000B070000}"/>
    <cellStyle name="Dezimal [0] 2 2 2 5" xfId="4340" xr:uid="{00000000-0005-0000-0000-00000C070000}"/>
    <cellStyle name="Dezimal [0] 2 2 2 5 2" xfId="7697" xr:uid="{00000000-0005-0000-0000-00000C070000}"/>
    <cellStyle name="Dezimal [0] 2 2 2 5 2 2" xfId="21148" xr:uid="{00000000-0005-0000-0000-00000C070000}"/>
    <cellStyle name="Dezimal [0] 2 2 2 5 2 3" xfId="34632" xr:uid="{00000000-0005-0000-0000-00000C070000}"/>
    <cellStyle name="Dezimal [0] 2 2 2 5 2 4" xfId="48123" xr:uid="{00000000-0005-0000-0000-00000C070000}"/>
    <cellStyle name="Dezimal [0] 2 2 2 5 3" xfId="11053" xr:uid="{00000000-0005-0000-0000-00000C070000}"/>
    <cellStyle name="Dezimal [0] 2 2 2 5 3 2" xfId="24504" xr:uid="{00000000-0005-0000-0000-00000C070000}"/>
    <cellStyle name="Dezimal [0] 2 2 2 5 3 3" xfId="37988" xr:uid="{00000000-0005-0000-0000-00000C070000}"/>
    <cellStyle name="Dezimal [0] 2 2 2 5 3 4" xfId="51479" xr:uid="{00000000-0005-0000-0000-00000C070000}"/>
    <cellStyle name="Dezimal [0] 2 2 2 5 4" xfId="14409" xr:uid="{00000000-0005-0000-0000-00000C070000}"/>
    <cellStyle name="Dezimal [0] 2 2 2 5 4 2" xfId="27860" xr:uid="{00000000-0005-0000-0000-00000C070000}"/>
    <cellStyle name="Dezimal [0] 2 2 2 5 4 3" xfId="41344" xr:uid="{00000000-0005-0000-0000-00000C070000}"/>
    <cellStyle name="Dezimal [0] 2 2 2 5 4 4" xfId="54835" xr:uid="{00000000-0005-0000-0000-00000C070000}"/>
    <cellStyle name="Dezimal [0] 2 2 2 5 5" xfId="17791" xr:uid="{00000000-0005-0000-0000-00000C070000}"/>
    <cellStyle name="Dezimal [0] 2 2 2 5 6" xfId="31275" xr:uid="{00000000-0005-0000-0000-00000C070000}"/>
    <cellStyle name="Dezimal [0] 2 2 2 5 7" xfId="44766" xr:uid="{00000000-0005-0000-0000-00000C070000}"/>
    <cellStyle name="Dezimal [0] 2 2 2 6" xfId="4890" xr:uid="{00000000-0005-0000-0000-000007070000}"/>
    <cellStyle name="Dezimal [0] 2 2 2 6 2" xfId="18341" xr:uid="{00000000-0005-0000-0000-000007070000}"/>
    <cellStyle name="Dezimal [0] 2 2 2 6 3" xfId="31825" xr:uid="{00000000-0005-0000-0000-000007070000}"/>
    <cellStyle name="Dezimal [0] 2 2 2 6 4" xfId="45316" xr:uid="{00000000-0005-0000-0000-000007070000}"/>
    <cellStyle name="Dezimal [0] 2 2 2 7" xfId="8246" xr:uid="{00000000-0005-0000-0000-000007070000}"/>
    <cellStyle name="Dezimal [0] 2 2 2 7 2" xfId="21697" xr:uid="{00000000-0005-0000-0000-000007070000}"/>
    <cellStyle name="Dezimal [0] 2 2 2 7 3" xfId="35181" xr:uid="{00000000-0005-0000-0000-000007070000}"/>
    <cellStyle name="Dezimal [0] 2 2 2 7 4" xfId="48672" xr:uid="{00000000-0005-0000-0000-000007070000}"/>
    <cellStyle name="Dezimal [0] 2 2 2 8" xfId="11602" xr:uid="{00000000-0005-0000-0000-000007070000}"/>
    <cellStyle name="Dezimal [0] 2 2 2 8 2" xfId="25053" xr:uid="{00000000-0005-0000-0000-000007070000}"/>
    <cellStyle name="Dezimal [0] 2 2 2 8 3" xfId="38537" xr:uid="{00000000-0005-0000-0000-000007070000}"/>
    <cellStyle name="Dezimal [0] 2 2 2 8 4" xfId="52028" xr:uid="{00000000-0005-0000-0000-000007070000}"/>
    <cellStyle name="Dezimal [0] 2 2 2 9" xfId="14983" xr:uid="{00000000-0005-0000-0000-000007070000}"/>
    <cellStyle name="Dezimal [0] 2 2 3" xfId="1825" xr:uid="{00000000-0005-0000-0000-00000D070000}"/>
    <cellStyle name="Dezimal [0] 2 2 3 2" xfId="2965" xr:uid="{00000000-0005-0000-0000-00000E070000}"/>
    <cellStyle name="Dezimal [0] 2 2 3 2 2" xfId="6326" xr:uid="{00000000-0005-0000-0000-00000E070000}"/>
    <cellStyle name="Dezimal [0] 2 2 3 2 2 2" xfId="19777" xr:uid="{00000000-0005-0000-0000-00000E070000}"/>
    <cellStyle name="Dezimal [0] 2 2 3 2 2 3" xfId="33261" xr:uid="{00000000-0005-0000-0000-00000E070000}"/>
    <cellStyle name="Dezimal [0] 2 2 3 2 2 4" xfId="46752" xr:uid="{00000000-0005-0000-0000-00000E070000}"/>
    <cellStyle name="Dezimal [0] 2 2 3 2 3" xfId="9682" xr:uid="{00000000-0005-0000-0000-00000E070000}"/>
    <cellStyle name="Dezimal [0] 2 2 3 2 3 2" xfId="23133" xr:uid="{00000000-0005-0000-0000-00000E070000}"/>
    <cellStyle name="Dezimal [0] 2 2 3 2 3 3" xfId="36617" xr:uid="{00000000-0005-0000-0000-00000E070000}"/>
    <cellStyle name="Dezimal [0] 2 2 3 2 3 4" xfId="50108" xr:uid="{00000000-0005-0000-0000-00000E070000}"/>
    <cellStyle name="Dezimal [0] 2 2 3 2 4" xfId="13038" xr:uid="{00000000-0005-0000-0000-00000E070000}"/>
    <cellStyle name="Dezimal [0] 2 2 3 2 4 2" xfId="26489" xr:uid="{00000000-0005-0000-0000-00000E070000}"/>
    <cellStyle name="Dezimal [0] 2 2 3 2 4 3" xfId="39973" xr:uid="{00000000-0005-0000-0000-00000E070000}"/>
    <cellStyle name="Dezimal [0] 2 2 3 2 4 4" xfId="53464" xr:uid="{00000000-0005-0000-0000-00000E070000}"/>
    <cellStyle name="Dezimal [0] 2 2 3 2 5" xfId="16420" xr:uid="{00000000-0005-0000-0000-00000E070000}"/>
    <cellStyle name="Dezimal [0] 2 2 3 2 6" xfId="29904" xr:uid="{00000000-0005-0000-0000-00000E070000}"/>
    <cellStyle name="Dezimal [0] 2 2 3 2 7" xfId="43395" xr:uid="{00000000-0005-0000-0000-00000E070000}"/>
    <cellStyle name="Dezimal [0] 2 2 3 3" xfId="5199" xr:uid="{00000000-0005-0000-0000-00000D070000}"/>
    <cellStyle name="Dezimal [0] 2 2 3 3 2" xfId="18650" xr:uid="{00000000-0005-0000-0000-00000D070000}"/>
    <cellStyle name="Dezimal [0] 2 2 3 3 3" xfId="32134" xr:uid="{00000000-0005-0000-0000-00000D070000}"/>
    <cellStyle name="Dezimal [0] 2 2 3 3 4" xfId="45625" xr:uid="{00000000-0005-0000-0000-00000D070000}"/>
    <cellStyle name="Dezimal [0] 2 2 3 4" xfId="8555" xr:uid="{00000000-0005-0000-0000-00000D070000}"/>
    <cellStyle name="Dezimal [0] 2 2 3 4 2" xfId="22006" xr:uid="{00000000-0005-0000-0000-00000D070000}"/>
    <cellStyle name="Dezimal [0] 2 2 3 4 3" xfId="35490" xr:uid="{00000000-0005-0000-0000-00000D070000}"/>
    <cellStyle name="Dezimal [0] 2 2 3 4 4" xfId="48981" xr:uid="{00000000-0005-0000-0000-00000D070000}"/>
    <cellStyle name="Dezimal [0] 2 2 3 5" xfId="11911" xr:uid="{00000000-0005-0000-0000-00000D070000}"/>
    <cellStyle name="Dezimal [0] 2 2 3 5 2" xfId="25362" xr:uid="{00000000-0005-0000-0000-00000D070000}"/>
    <cellStyle name="Dezimal [0] 2 2 3 5 3" xfId="38846" xr:uid="{00000000-0005-0000-0000-00000D070000}"/>
    <cellStyle name="Dezimal [0] 2 2 3 5 4" xfId="52337" xr:uid="{00000000-0005-0000-0000-00000D070000}"/>
    <cellStyle name="Dezimal [0] 2 2 3 6" xfId="15293" xr:uid="{00000000-0005-0000-0000-00000D070000}"/>
    <cellStyle name="Dezimal [0] 2 2 3 7" xfId="28777" xr:uid="{00000000-0005-0000-0000-00000D070000}"/>
    <cellStyle name="Dezimal [0] 2 2 3 8" xfId="42268" xr:uid="{00000000-0005-0000-0000-00000D070000}"/>
    <cellStyle name="Dezimal [0] 2 2 4" xfId="2404" xr:uid="{00000000-0005-0000-0000-00000F070000}"/>
    <cellStyle name="Dezimal [0] 2 2 4 2" xfId="5766" xr:uid="{00000000-0005-0000-0000-00000F070000}"/>
    <cellStyle name="Dezimal [0] 2 2 4 2 2" xfId="19217" xr:uid="{00000000-0005-0000-0000-00000F070000}"/>
    <cellStyle name="Dezimal [0] 2 2 4 2 3" xfId="32701" xr:uid="{00000000-0005-0000-0000-00000F070000}"/>
    <cellStyle name="Dezimal [0] 2 2 4 2 4" xfId="46192" xr:uid="{00000000-0005-0000-0000-00000F070000}"/>
    <cellStyle name="Dezimal [0] 2 2 4 3" xfId="9122" xr:uid="{00000000-0005-0000-0000-00000F070000}"/>
    <cellStyle name="Dezimal [0] 2 2 4 3 2" xfId="22573" xr:uid="{00000000-0005-0000-0000-00000F070000}"/>
    <cellStyle name="Dezimal [0] 2 2 4 3 3" xfId="36057" xr:uid="{00000000-0005-0000-0000-00000F070000}"/>
    <cellStyle name="Dezimal [0] 2 2 4 3 4" xfId="49548" xr:uid="{00000000-0005-0000-0000-00000F070000}"/>
    <cellStyle name="Dezimal [0] 2 2 4 4" xfId="12478" xr:uid="{00000000-0005-0000-0000-00000F070000}"/>
    <cellStyle name="Dezimal [0] 2 2 4 4 2" xfId="25929" xr:uid="{00000000-0005-0000-0000-00000F070000}"/>
    <cellStyle name="Dezimal [0] 2 2 4 4 3" xfId="39413" xr:uid="{00000000-0005-0000-0000-00000F070000}"/>
    <cellStyle name="Dezimal [0] 2 2 4 4 4" xfId="52904" xr:uid="{00000000-0005-0000-0000-00000F070000}"/>
    <cellStyle name="Dezimal [0] 2 2 4 5" xfId="15860" xr:uid="{00000000-0005-0000-0000-00000F070000}"/>
    <cellStyle name="Dezimal [0] 2 2 4 6" xfId="29344" xr:uid="{00000000-0005-0000-0000-00000F070000}"/>
    <cellStyle name="Dezimal [0] 2 2 4 7" xfId="42835" xr:uid="{00000000-0005-0000-0000-00000F070000}"/>
    <cellStyle name="Dezimal [0] 2 2 5" xfId="3510" xr:uid="{00000000-0005-0000-0000-000010070000}"/>
    <cellStyle name="Dezimal [0] 2 2 5 2" xfId="6871" xr:uid="{00000000-0005-0000-0000-000010070000}"/>
    <cellStyle name="Dezimal [0] 2 2 5 2 2" xfId="20322" xr:uid="{00000000-0005-0000-0000-000010070000}"/>
    <cellStyle name="Dezimal [0] 2 2 5 2 3" xfId="33806" xr:uid="{00000000-0005-0000-0000-000010070000}"/>
    <cellStyle name="Dezimal [0] 2 2 5 2 4" xfId="47297" xr:uid="{00000000-0005-0000-0000-000010070000}"/>
    <cellStyle name="Dezimal [0] 2 2 5 3" xfId="10227" xr:uid="{00000000-0005-0000-0000-000010070000}"/>
    <cellStyle name="Dezimal [0] 2 2 5 3 2" xfId="23678" xr:uid="{00000000-0005-0000-0000-000010070000}"/>
    <cellStyle name="Dezimal [0] 2 2 5 3 3" xfId="37162" xr:uid="{00000000-0005-0000-0000-000010070000}"/>
    <cellStyle name="Dezimal [0] 2 2 5 3 4" xfId="50653" xr:uid="{00000000-0005-0000-0000-000010070000}"/>
    <cellStyle name="Dezimal [0] 2 2 5 4" xfId="13583" xr:uid="{00000000-0005-0000-0000-000010070000}"/>
    <cellStyle name="Dezimal [0] 2 2 5 4 2" xfId="27034" xr:uid="{00000000-0005-0000-0000-000010070000}"/>
    <cellStyle name="Dezimal [0] 2 2 5 4 3" xfId="40518" xr:uid="{00000000-0005-0000-0000-000010070000}"/>
    <cellStyle name="Dezimal [0] 2 2 5 4 4" xfId="54009" xr:uid="{00000000-0005-0000-0000-000010070000}"/>
    <cellStyle name="Dezimal [0] 2 2 5 5" xfId="16965" xr:uid="{00000000-0005-0000-0000-000010070000}"/>
    <cellStyle name="Dezimal [0] 2 2 5 6" xfId="30449" xr:uid="{00000000-0005-0000-0000-000010070000}"/>
    <cellStyle name="Dezimal [0] 2 2 5 7" xfId="43940" xr:uid="{00000000-0005-0000-0000-000010070000}"/>
    <cellStyle name="Dezimal [0] 2 2 6" xfId="4090" xr:uid="{00000000-0005-0000-0000-000011070000}"/>
    <cellStyle name="Dezimal [0] 2 2 6 2" xfId="7447" xr:uid="{00000000-0005-0000-0000-000011070000}"/>
    <cellStyle name="Dezimal [0] 2 2 6 2 2" xfId="20898" xr:uid="{00000000-0005-0000-0000-000011070000}"/>
    <cellStyle name="Dezimal [0] 2 2 6 2 3" xfId="34382" xr:uid="{00000000-0005-0000-0000-000011070000}"/>
    <cellStyle name="Dezimal [0] 2 2 6 2 4" xfId="47873" xr:uid="{00000000-0005-0000-0000-000011070000}"/>
    <cellStyle name="Dezimal [0] 2 2 6 3" xfId="10803" xr:uid="{00000000-0005-0000-0000-000011070000}"/>
    <cellStyle name="Dezimal [0] 2 2 6 3 2" xfId="24254" xr:uid="{00000000-0005-0000-0000-000011070000}"/>
    <cellStyle name="Dezimal [0] 2 2 6 3 3" xfId="37738" xr:uid="{00000000-0005-0000-0000-000011070000}"/>
    <cellStyle name="Dezimal [0] 2 2 6 3 4" xfId="51229" xr:uid="{00000000-0005-0000-0000-000011070000}"/>
    <cellStyle name="Dezimal [0] 2 2 6 4" xfId="14159" xr:uid="{00000000-0005-0000-0000-000011070000}"/>
    <cellStyle name="Dezimal [0] 2 2 6 4 2" xfId="27610" xr:uid="{00000000-0005-0000-0000-000011070000}"/>
    <cellStyle name="Dezimal [0] 2 2 6 4 3" xfId="41094" xr:uid="{00000000-0005-0000-0000-000011070000}"/>
    <cellStyle name="Dezimal [0] 2 2 6 4 4" xfId="54585" xr:uid="{00000000-0005-0000-0000-000011070000}"/>
    <cellStyle name="Dezimal [0] 2 2 6 5" xfId="17541" xr:uid="{00000000-0005-0000-0000-000011070000}"/>
    <cellStyle name="Dezimal [0] 2 2 6 6" xfId="31025" xr:uid="{00000000-0005-0000-0000-000011070000}"/>
    <cellStyle name="Dezimal [0] 2 2 6 7" xfId="44516" xr:uid="{00000000-0005-0000-0000-000011070000}"/>
    <cellStyle name="Dezimal [0] 2 2 7" xfId="4640" xr:uid="{00000000-0005-0000-0000-000006070000}"/>
    <cellStyle name="Dezimal [0] 2 2 7 2" xfId="18091" xr:uid="{00000000-0005-0000-0000-000006070000}"/>
    <cellStyle name="Dezimal [0] 2 2 7 3" xfId="31575" xr:uid="{00000000-0005-0000-0000-000006070000}"/>
    <cellStyle name="Dezimal [0] 2 2 7 4" xfId="45066" xr:uid="{00000000-0005-0000-0000-000006070000}"/>
    <cellStyle name="Dezimal [0] 2 2 8" xfId="7996" xr:uid="{00000000-0005-0000-0000-000006070000}"/>
    <cellStyle name="Dezimal [0] 2 2 8 2" xfId="21447" xr:uid="{00000000-0005-0000-0000-000006070000}"/>
    <cellStyle name="Dezimal [0] 2 2 8 3" xfId="34931" xr:uid="{00000000-0005-0000-0000-000006070000}"/>
    <cellStyle name="Dezimal [0] 2 2 8 4" xfId="48422" xr:uid="{00000000-0005-0000-0000-000006070000}"/>
    <cellStyle name="Dezimal [0] 2 2 9" xfId="11352" xr:uid="{00000000-0005-0000-0000-000006070000}"/>
    <cellStyle name="Dezimal [0] 2 2 9 2" xfId="24803" xr:uid="{00000000-0005-0000-0000-000006070000}"/>
    <cellStyle name="Dezimal [0] 2 2 9 3" xfId="38287" xr:uid="{00000000-0005-0000-0000-000006070000}"/>
    <cellStyle name="Dezimal [0] 2 2 9 4" xfId="51778" xr:uid="{00000000-0005-0000-0000-000006070000}"/>
    <cellStyle name="Dezimal [0] 2 3" xfId="1400" xr:uid="{00000000-0005-0000-0000-000012070000}"/>
    <cellStyle name="Dezimal [0] 2 3 10" xfId="28365" xr:uid="{00000000-0005-0000-0000-000012070000}"/>
    <cellStyle name="Dezimal [0] 2 3 11" xfId="41856" xr:uid="{00000000-0005-0000-0000-000012070000}"/>
    <cellStyle name="Dezimal [0] 2 3 2" xfId="1974" xr:uid="{00000000-0005-0000-0000-000013070000}"/>
    <cellStyle name="Dezimal [0] 2 3 2 2" xfId="3114" xr:uid="{00000000-0005-0000-0000-000014070000}"/>
    <cellStyle name="Dezimal [0] 2 3 2 2 2" xfId="6475" xr:uid="{00000000-0005-0000-0000-000014070000}"/>
    <cellStyle name="Dezimal [0] 2 3 2 2 2 2" xfId="19926" xr:uid="{00000000-0005-0000-0000-000014070000}"/>
    <cellStyle name="Dezimal [0] 2 3 2 2 2 3" xfId="33410" xr:uid="{00000000-0005-0000-0000-000014070000}"/>
    <cellStyle name="Dezimal [0] 2 3 2 2 2 4" xfId="46901" xr:uid="{00000000-0005-0000-0000-000014070000}"/>
    <cellStyle name="Dezimal [0] 2 3 2 2 3" xfId="9831" xr:uid="{00000000-0005-0000-0000-000014070000}"/>
    <cellStyle name="Dezimal [0] 2 3 2 2 3 2" xfId="23282" xr:uid="{00000000-0005-0000-0000-000014070000}"/>
    <cellStyle name="Dezimal [0] 2 3 2 2 3 3" xfId="36766" xr:uid="{00000000-0005-0000-0000-000014070000}"/>
    <cellStyle name="Dezimal [0] 2 3 2 2 3 4" xfId="50257" xr:uid="{00000000-0005-0000-0000-000014070000}"/>
    <cellStyle name="Dezimal [0] 2 3 2 2 4" xfId="13187" xr:uid="{00000000-0005-0000-0000-000014070000}"/>
    <cellStyle name="Dezimal [0] 2 3 2 2 4 2" xfId="26638" xr:uid="{00000000-0005-0000-0000-000014070000}"/>
    <cellStyle name="Dezimal [0] 2 3 2 2 4 3" xfId="40122" xr:uid="{00000000-0005-0000-0000-000014070000}"/>
    <cellStyle name="Dezimal [0] 2 3 2 2 4 4" xfId="53613" xr:uid="{00000000-0005-0000-0000-000014070000}"/>
    <cellStyle name="Dezimal [0] 2 3 2 2 5" xfId="16569" xr:uid="{00000000-0005-0000-0000-000014070000}"/>
    <cellStyle name="Dezimal [0] 2 3 2 2 6" xfId="30053" xr:uid="{00000000-0005-0000-0000-000014070000}"/>
    <cellStyle name="Dezimal [0] 2 3 2 2 7" xfId="43544" xr:uid="{00000000-0005-0000-0000-000014070000}"/>
    <cellStyle name="Dezimal [0] 2 3 2 3" xfId="5348" xr:uid="{00000000-0005-0000-0000-000013070000}"/>
    <cellStyle name="Dezimal [0] 2 3 2 3 2" xfId="18799" xr:uid="{00000000-0005-0000-0000-000013070000}"/>
    <cellStyle name="Dezimal [0] 2 3 2 3 3" xfId="32283" xr:uid="{00000000-0005-0000-0000-000013070000}"/>
    <cellStyle name="Dezimal [0] 2 3 2 3 4" xfId="45774" xr:uid="{00000000-0005-0000-0000-000013070000}"/>
    <cellStyle name="Dezimal [0] 2 3 2 4" xfId="8704" xr:uid="{00000000-0005-0000-0000-000013070000}"/>
    <cellStyle name="Dezimal [0] 2 3 2 4 2" xfId="22155" xr:uid="{00000000-0005-0000-0000-000013070000}"/>
    <cellStyle name="Dezimal [0] 2 3 2 4 3" xfId="35639" xr:uid="{00000000-0005-0000-0000-000013070000}"/>
    <cellStyle name="Dezimal [0] 2 3 2 4 4" xfId="49130" xr:uid="{00000000-0005-0000-0000-000013070000}"/>
    <cellStyle name="Dezimal [0] 2 3 2 5" xfId="12060" xr:uid="{00000000-0005-0000-0000-000013070000}"/>
    <cellStyle name="Dezimal [0] 2 3 2 5 2" xfId="25511" xr:uid="{00000000-0005-0000-0000-000013070000}"/>
    <cellStyle name="Dezimal [0] 2 3 2 5 3" xfId="38995" xr:uid="{00000000-0005-0000-0000-000013070000}"/>
    <cellStyle name="Dezimal [0] 2 3 2 5 4" xfId="52486" xr:uid="{00000000-0005-0000-0000-000013070000}"/>
    <cellStyle name="Dezimal [0] 2 3 2 6" xfId="15442" xr:uid="{00000000-0005-0000-0000-000013070000}"/>
    <cellStyle name="Dezimal [0] 2 3 2 7" xfId="28926" xr:uid="{00000000-0005-0000-0000-000013070000}"/>
    <cellStyle name="Dezimal [0] 2 3 2 8" xfId="42417" xr:uid="{00000000-0005-0000-0000-000013070000}"/>
    <cellStyle name="Dezimal [0] 2 3 3" xfId="2554" xr:uid="{00000000-0005-0000-0000-000015070000}"/>
    <cellStyle name="Dezimal [0] 2 3 3 2" xfId="5915" xr:uid="{00000000-0005-0000-0000-000015070000}"/>
    <cellStyle name="Dezimal [0] 2 3 3 2 2" xfId="19366" xr:uid="{00000000-0005-0000-0000-000015070000}"/>
    <cellStyle name="Dezimal [0] 2 3 3 2 3" xfId="32850" xr:uid="{00000000-0005-0000-0000-000015070000}"/>
    <cellStyle name="Dezimal [0] 2 3 3 2 4" xfId="46341" xr:uid="{00000000-0005-0000-0000-000015070000}"/>
    <cellStyle name="Dezimal [0] 2 3 3 3" xfId="9271" xr:uid="{00000000-0005-0000-0000-000015070000}"/>
    <cellStyle name="Dezimal [0] 2 3 3 3 2" xfId="22722" xr:uid="{00000000-0005-0000-0000-000015070000}"/>
    <cellStyle name="Dezimal [0] 2 3 3 3 3" xfId="36206" xr:uid="{00000000-0005-0000-0000-000015070000}"/>
    <cellStyle name="Dezimal [0] 2 3 3 3 4" xfId="49697" xr:uid="{00000000-0005-0000-0000-000015070000}"/>
    <cellStyle name="Dezimal [0] 2 3 3 4" xfId="12627" xr:uid="{00000000-0005-0000-0000-000015070000}"/>
    <cellStyle name="Dezimal [0] 2 3 3 4 2" xfId="26078" xr:uid="{00000000-0005-0000-0000-000015070000}"/>
    <cellStyle name="Dezimal [0] 2 3 3 4 3" xfId="39562" xr:uid="{00000000-0005-0000-0000-000015070000}"/>
    <cellStyle name="Dezimal [0] 2 3 3 4 4" xfId="53053" xr:uid="{00000000-0005-0000-0000-000015070000}"/>
    <cellStyle name="Dezimal [0] 2 3 3 5" xfId="16009" xr:uid="{00000000-0005-0000-0000-000015070000}"/>
    <cellStyle name="Dezimal [0] 2 3 3 6" xfId="29493" xr:uid="{00000000-0005-0000-0000-000015070000}"/>
    <cellStyle name="Dezimal [0] 2 3 3 7" xfId="42984" xr:uid="{00000000-0005-0000-0000-000015070000}"/>
    <cellStyle name="Dezimal [0] 2 3 4" xfId="3659" xr:uid="{00000000-0005-0000-0000-000016070000}"/>
    <cellStyle name="Dezimal [0] 2 3 4 2" xfId="7020" xr:uid="{00000000-0005-0000-0000-000016070000}"/>
    <cellStyle name="Dezimal [0] 2 3 4 2 2" xfId="20471" xr:uid="{00000000-0005-0000-0000-000016070000}"/>
    <cellStyle name="Dezimal [0] 2 3 4 2 3" xfId="33955" xr:uid="{00000000-0005-0000-0000-000016070000}"/>
    <cellStyle name="Dezimal [0] 2 3 4 2 4" xfId="47446" xr:uid="{00000000-0005-0000-0000-000016070000}"/>
    <cellStyle name="Dezimal [0] 2 3 4 3" xfId="10376" xr:uid="{00000000-0005-0000-0000-000016070000}"/>
    <cellStyle name="Dezimal [0] 2 3 4 3 2" xfId="23827" xr:uid="{00000000-0005-0000-0000-000016070000}"/>
    <cellStyle name="Dezimal [0] 2 3 4 3 3" xfId="37311" xr:uid="{00000000-0005-0000-0000-000016070000}"/>
    <cellStyle name="Dezimal [0] 2 3 4 3 4" xfId="50802" xr:uid="{00000000-0005-0000-0000-000016070000}"/>
    <cellStyle name="Dezimal [0] 2 3 4 4" xfId="13732" xr:uid="{00000000-0005-0000-0000-000016070000}"/>
    <cellStyle name="Dezimal [0] 2 3 4 4 2" xfId="27183" xr:uid="{00000000-0005-0000-0000-000016070000}"/>
    <cellStyle name="Dezimal [0] 2 3 4 4 3" xfId="40667" xr:uid="{00000000-0005-0000-0000-000016070000}"/>
    <cellStyle name="Dezimal [0] 2 3 4 4 4" xfId="54158" xr:uid="{00000000-0005-0000-0000-000016070000}"/>
    <cellStyle name="Dezimal [0] 2 3 4 5" xfId="17114" xr:uid="{00000000-0005-0000-0000-000016070000}"/>
    <cellStyle name="Dezimal [0] 2 3 4 6" xfId="30598" xr:uid="{00000000-0005-0000-0000-000016070000}"/>
    <cellStyle name="Dezimal [0] 2 3 4 7" xfId="44089" xr:uid="{00000000-0005-0000-0000-000016070000}"/>
    <cellStyle name="Dezimal [0] 2 3 5" xfId="4239" xr:uid="{00000000-0005-0000-0000-000017070000}"/>
    <cellStyle name="Dezimal [0] 2 3 5 2" xfId="7596" xr:uid="{00000000-0005-0000-0000-000017070000}"/>
    <cellStyle name="Dezimal [0] 2 3 5 2 2" xfId="21047" xr:uid="{00000000-0005-0000-0000-000017070000}"/>
    <cellStyle name="Dezimal [0] 2 3 5 2 3" xfId="34531" xr:uid="{00000000-0005-0000-0000-000017070000}"/>
    <cellStyle name="Dezimal [0] 2 3 5 2 4" xfId="48022" xr:uid="{00000000-0005-0000-0000-000017070000}"/>
    <cellStyle name="Dezimal [0] 2 3 5 3" xfId="10952" xr:uid="{00000000-0005-0000-0000-000017070000}"/>
    <cellStyle name="Dezimal [0] 2 3 5 3 2" xfId="24403" xr:uid="{00000000-0005-0000-0000-000017070000}"/>
    <cellStyle name="Dezimal [0] 2 3 5 3 3" xfId="37887" xr:uid="{00000000-0005-0000-0000-000017070000}"/>
    <cellStyle name="Dezimal [0] 2 3 5 3 4" xfId="51378" xr:uid="{00000000-0005-0000-0000-000017070000}"/>
    <cellStyle name="Dezimal [0] 2 3 5 4" xfId="14308" xr:uid="{00000000-0005-0000-0000-000017070000}"/>
    <cellStyle name="Dezimal [0] 2 3 5 4 2" xfId="27759" xr:uid="{00000000-0005-0000-0000-000017070000}"/>
    <cellStyle name="Dezimal [0] 2 3 5 4 3" xfId="41243" xr:uid="{00000000-0005-0000-0000-000017070000}"/>
    <cellStyle name="Dezimal [0] 2 3 5 4 4" xfId="54734" xr:uid="{00000000-0005-0000-0000-000017070000}"/>
    <cellStyle name="Dezimal [0] 2 3 5 5" xfId="17690" xr:uid="{00000000-0005-0000-0000-000017070000}"/>
    <cellStyle name="Dezimal [0] 2 3 5 6" xfId="31174" xr:uid="{00000000-0005-0000-0000-000017070000}"/>
    <cellStyle name="Dezimal [0] 2 3 5 7" xfId="44665" xr:uid="{00000000-0005-0000-0000-000017070000}"/>
    <cellStyle name="Dezimal [0] 2 3 6" xfId="4789" xr:uid="{00000000-0005-0000-0000-000012070000}"/>
    <cellStyle name="Dezimal [0] 2 3 6 2" xfId="18240" xr:uid="{00000000-0005-0000-0000-000012070000}"/>
    <cellStyle name="Dezimal [0] 2 3 6 3" xfId="31724" xr:uid="{00000000-0005-0000-0000-000012070000}"/>
    <cellStyle name="Dezimal [0] 2 3 6 4" xfId="45215" xr:uid="{00000000-0005-0000-0000-000012070000}"/>
    <cellStyle name="Dezimal [0] 2 3 7" xfId="8145" xr:uid="{00000000-0005-0000-0000-000012070000}"/>
    <cellStyle name="Dezimal [0] 2 3 7 2" xfId="21596" xr:uid="{00000000-0005-0000-0000-000012070000}"/>
    <cellStyle name="Dezimal [0] 2 3 7 3" xfId="35080" xr:uid="{00000000-0005-0000-0000-000012070000}"/>
    <cellStyle name="Dezimal [0] 2 3 7 4" xfId="48571" xr:uid="{00000000-0005-0000-0000-000012070000}"/>
    <cellStyle name="Dezimal [0] 2 3 8" xfId="11501" xr:uid="{00000000-0005-0000-0000-000012070000}"/>
    <cellStyle name="Dezimal [0] 2 3 8 2" xfId="24952" xr:uid="{00000000-0005-0000-0000-000012070000}"/>
    <cellStyle name="Dezimal [0] 2 3 8 3" xfId="38436" xr:uid="{00000000-0005-0000-0000-000012070000}"/>
    <cellStyle name="Dezimal [0] 2 3 8 4" xfId="51927" xr:uid="{00000000-0005-0000-0000-000012070000}"/>
    <cellStyle name="Dezimal [0] 2 3 9" xfId="14882" xr:uid="{00000000-0005-0000-0000-000012070000}"/>
    <cellStyle name="Dezimal [0] 2 4" xfId="1725" xr:uid="{00000000-0005-0000-0000-000018070000}"/>
    <cellStyle name="Dezimal [0] 2 4 2" xfId="2864" xr:uid="{00000000-0005-0000-0000-000019070000}"/>
    <cellStyle name="Dezimal [0] 2 4 2 2" xfId="6225" xr:uid="{00000000-0005-0000-0000-000019070000}"/>
    <cellStyle name="Dezimal [0] 2 4 2 2 2" xfId="19676" xr:uid="{00000000-0005-0000-0000-000019070000}"/>
    <cellStyle name="Dezimal [0] 2 4 2 2 3" xfId="33160" xr:uid="{00000000-0005-0000-0000-000019070000}"/>
    <cellStyle name="Dezimal [0] 2 4 2 2 4" xfId="46651" xr:uid="{00000000-0005-0000-0000-000019070000}"/>
    <cellStyle name="Dezimal [0] 2 4 2 3" xfId="9581" xr:uid="{00000000-0005-0000-0000-000019070000}"/>
    <cellStyle name="Dezimal [0] 2 4 2 3 2" xfId="23032" xr:uid="{00000000-0005-0000-0000-000019070000}"/>
    <cellStyle name="Dezimal [0] 2 4 2 3 3" xfId="36516" xr:uid="{00000000-0005-0000-0000-000019070000}"/>
    <cellStyle name="Dezimal [0] 2 4 2 3 4" xfId="50007" xr:uid="{00000000-0005-0000-0000-000019070000}"/>
    <cellStyle name="Dezimal [0] 2 4 2 4" xfId="12937" xr:uid="{00000000-0005-0000-0000-000019070000}"/>
    <cellStyle name="Dezimal [0] 2 4 2 4 2" xfId="26388" xr:uid="{00000000-0005-0000-0000-000019070000}"/>
    <cellStyle name="Dezimal [0] 2 4 2 4 3" xfId="39872" xr:uid="{00000000-0005-0000-0000-000019070000}"/>
    <cellStyle name="Dezimal [0] 2 4 2 4 4" xfId="53363" xr:uid="{00000000-0005-0000-0000-000019070000}"/>
    <cellStyle name="Dezimal [0] 2 4 2 5" xfId="16319" xr:uid="{00000000-0005-0000-0000-000019070000}"/>
    <cellStyle name="Dezimal [0] 2 4 2 6" xfId="29803" xr:uid="{00000000-0005-0000-0000-000019070000}"/>
    <cellStyle name="Dezimal [0] 2 4 2 7" xfId="43294" xr:uid="{00000000-0005-0000-0000-000019070000}"/>
    <cellStyle name="Dezimal [0] 2 4 3" xfId="5098" xr:uid="{00000000-0005-0000-0000-000018070000}"/>
    <cellStyle name="Dezimal [0] 2 4 3 2" xfId="18549" xr:uid="{00000000-0005-0000-0000-000018070000}"/>
    <cellStyle name="Dezimal [0] 2 4 3 3" xfId="32033" xr:uid="{00000000-0005-0000-0000-000018070000}"/>
    <cellStyle name="Dezimal [0] 2 4 3 4" xfId="45524" xr:uid="{00000000-0005-0000-0000-000018070000}"/>
    <cellStyle name="Dezimal [0] 2 4 4" xfId="8454" xr:uid="{00000000-0005-0000-0000-000018070000}"/>
    <cellStyle name="Dezimal [0] 2 4 4 2" xfId="21905" xr:uid="{00000000-0005-0000-0000-000018070000}"/>
    <cellStyle name="Dezimal [0] 2 4 4 3" xfId="35389" xr:uid="{00000000-0005-0000-0000-000018070000}"/>
    <cellStyle name="Dezimal [0] 2 4 4 4" xfId="48880" xr:uid="{00000000-0005-0000-0000-000018070000}"/>
    <cellStyle name="Dezimal [0] 2 4 5" xfId="11810" xr:uid="{00000000-0005-0000-0000-000018070000}"/>
    <cellStyle name="Dezimal [0] 2 4 5 2" xfId="25261" xr:uid="{00000000-0005-0000-0000-000018070000}"/>
    <cellStyle name="Dezimal [0] 2 4 5 3" xfId="38745" xr:uid="{00000000-0005-0000-0000-000018070000}"/>
    <cellStyle name="Dezimal [0] 2 4 5 4" xfId="52236" xr:uid="{00000000-0005-0000-0000-000018070000}"/>
    <cellStyle name="Dezimal [0] 2 4 6" xfId="15192" xr:uid="{00000000-0005-0000-0000-000018070000}"/>
    <cellStyle name="Dezimal [0] 2 4 7" xfId="28676" xr:uid="{00000000-0005-0000-0000-000018070000}"/>
    <cellStyle name="Dezimal [0] 2 4 8" xfId="42167" xr:uid="{00000000-0005-0000-0000-000018070000}"/>
    <cellStyle name="Dezimal [0] 2 5" xfId="2302" xr:uid="{00000000-0005-0000-0000-00001A070000}"/>
    <cellStyle name="Dezimal [0] 2 5 2" xfId="5664" xr:uid="{00000000-0005-0000-0000-00001A070000}"/>
    <cellStyle name="Dezimal [0] 2 5 2 2" xfId="19115" xr:uid="{00000000-0005-0000-0000-00001A070000}"/>
    <cellStyle name="Dezimal [0] 2 5 2 3" xfId="32599" xr:uid="{00000000-0005-0000-0000-00001A070000}"/>
    <cellStyle name="Dezimal [0] 2 5 2 4" xfId="46090" xr:uid="{00000000-0005-0000-0000-00001A070000}"/>
    <cellStyle name="Dezimal [0] 2 5 3" xfId="9020" xr:uid="{00000000-0005-0000-0000-00001A070000}"/>
    <cellStyle name="Dezimal [0] 2 5 3 2" xfId="22471" xr:uid="{00000000-0005-0000-0000-00001A070000}"/>
    <cellStyle name="Dezimal [0] 2 5 3 3" xfId="35955" xr:uid="{00000000-0005-0000-0000-00001A070000}"/>
    <cellStyle name="Dezimal [0] 2 5 3 4" xfId="49446" xr:uid="{00000000-0005-0000-0000-00001A070000}"/>
    <cellStyle name="Dezimal [0] 2 5 4" xfId="12376" xr:uid="{00000000-0005-0000-0000-00001A070000}"/>
    <cellStyle name="Dezimal [0] 2 5 4 2" xfId="25827" xr:uid="{00000000-0005-0000-0000-00001A070000}"/>
    <cellStyle name="Dezimal [0] 2 5 4 3" xfId="39311" xr:uid="{00000000-0005-0000-0000-00001A070000}"/>
    <cellStyle name="Dezimal [0] 2 5 4 4" xfId="52802" xr:uid="{00000000-0005-0000-0000-00001A070000}"/>
    <cellStyle name="Dezimal [0] 2 5 5" xfId="15758" xr:uid="{00000000-0005-0000-0000-00001A070000}"/>
    <cellStyle name="Dezimal [0] 2 5 6" xfId="29242" xr:uid="{00000000-0005-0000-0000-00001A070000}"/>
    <cellStyle name="Dezimal [0] 2 5 7" xfId="42733" xr:uid="{00000000-0005-0000-0000-00001A070000}"/>
    <cellStyle name="Dezimal [0] 2 6" xfId="3408" xr:uid="{00000000-0005-0000-0000-00001B070000}"/>
    <cellStyle name="Dezimal [0] 2 6 2" xfId="6769" xr:uid="{00000000-0005-0000-0000-00001B070000}"/>
    <cellStyle name="Dezimal [0] 2 6 2 2" xfId="20220" xr:uid="{00000000-0005-0000-0000-00001B070000}"/>
    <cellStyle name="Dezimal [0] 2 6 2 3" xfId="33704" xr:uid="{00000000-0005-0000-0000-00001B070000}"/>
    <cellStyle name="Dezimal [0] 2 6 2 4" xfId="47195" xr:uid="{00000000-0005-0000-0000-00001B070000}"/>
    <cellStyle name="Dezimal [0] 2 6 3" xfId="10125" xr:uid="{00000000-0005-0000-0000-00001B070000}"/>
    <cellStyle name="Dezimal [0] 2 6 3 2" xfId="23576" xr:uid="{00000000-0005-0000-0000-00001B070000}"/>
    <cellStyle name="Dezimal [0] 2 6 3 3" xfId="37060" xr:uid="{00000000-0005-0000-0000-00001B070000}"/>
    <cellStyle name="Dezimal [0] 2 6 3 4" xfId="50551" xr:uid="{00000000-0005-0000-0000-00001B070000}"/>
    <cellStyle name="Dezimal [0] 2 6 4" xfId="13481" xr:uid="{00000000-0005-0000-0000-00001B070000}"/>
    <cellStyle name="Dezimal [0] 2 6 4 2" xfId="26932" xr:uid="{00000000-0005-0000-0000-00001B070000}"/>
    <cellStyle name="Dezimal [0] 2 6 4 3" xfId="40416" xr:uid="{00000000-0005-0000-0000-00001B070000}"/>
    <cellStyle name="Dezimal [0] 2 6 4 4" xfId="53907" xr:uid="{00000000-0005-0000-0000-00001B070000}"/>
    <cellStyle name="Dezimal [0] 2 6 5" xfId="16863" xr:uid="{00000000-0005-0000-0000-00001B070000}"/>
    <cellStyle name="Dezimal [0] 2 6 6" xfId="30347" xr:uid="{00000000-0005-0000-0000-00001B070000}"/>
    <cellStyle name="Dezimal [0] 2 6 7" xfId="43838" xr:uid="{00000000-0005-0000-0000-00001B070000}"/>
    <cellStyle name="Dezimal [0] 2 7" xfId="3988" xr:uid="{00000000-0005-0000-0000-00001C070000}"/>
    <cellStyle name="Dezimal [0] 2 7 2" xfId="7345" xr:uid="{00000000-0005-0000-0000-00001C070000}"/>
    <cellStyle name="Dezimal [0] 2 7 2 2" xfId="20796" xr:uid="{00000000-0005-0000-0000-00001C070000}"/>
    <cellStyle name="Dezimal [0] 2 7 2 3" xfId="34280" xr:uid="{00000000-0005-0000-0000-00001C070000}"/>
    <cellStyle name="Dezimal [0] 2 7 2 4" xfId="47771" xr:uid="{00000000-0005-0000-0000-00001C070000}"/>
    <cellStyle name="Dezimal [0] 2 7 3" xfId="10701" xr:uid="{00000000-0005-0000-0000-00001C070000}"/>
    <cellStyle name="Dezimal [0] 2 7 3 2" xfId="24152" xr:uid="{00000000-0005-0000-0000-00001C070000}"/>
    <cellStyle name="Dezimal [0] 2 7 3 3" xfId="37636" xr:uid="{00000000-0005-0000-0000-00001C070000}"/>
    <cellStyle name="Dezimal [0] 2 7 3 4" xfId="51127" xr:uid="{00000000-0005-0000-0000-00001C070000}"/>
    <cellStyle name="Dezimal [0] 2 7 4" xfId="14057" xr:uid="{00000000-0005-0000-0000-00001C070000}"/>
    <cellStyle name="Dezimal [0] 2 7 4 2" xfId="27508" xr:uid="{00000000-0005-0000-0000-00001C070000}"/>
    <cellStyle name="Dezimal [0] 2 7 4 3" xfId="40992" xr:uid="{00000000-0005-0000-0000-00001C070000}"/>
    <cellStyle name="Dezimal [0] 2 7 4 4" xfId="54483" xr:uid="{00000000-0005-0000-0000-00001C070000}"/>
    <cellStyle name="Dezimal [0] 2 7 5" xfId="17439" xr:uid="{00000000-0005-0000-0000-00001C070000}"/>
    <cellStyle name="Dezimal [0] 2 7 6" xfId="30923" xr:uid="{00000000-0005-0000-0000-00001C070000}"/>
    <cellStyle name="Dezimal [0] 2 7 7" xfId="44414" xr:uid="{00000000-0005-0000-0000-00001C070000}"/>
    <cellStyle name="Dezimal [0] 2 8" xfId="4538" xr:uid="{00000000-0005-0000-0000-000005070000}"/>
    <cellStyle name="Dezimal [0] 2 8 2" xfId="17989" xr:uid="{00000000-0005-0000-0000-000005070000}"/>
    <cellStyle name="Dezimal [0] 2 8 3" xfId="31473" xr:uid="{00000000-0005-0000-0000-000005070000}"/>
    <cellStyle name="Dezimal [0] 2 8 4" xfId="44964" xr:uid="{00000000-0005-0000-0000-000005070000}"/>
    <cellStyle name="Dezimal [0] 2 9" xfId="7894" xr:uid="{00000000-0005-0000-0000-000005070000}"/>
    <cellStyle name="Dezimal [0] 2 9 2" xfId="21345" xr:uid="{00000000-0005-0000-0000-000005070000}"/>
    <cellStyle name="Dezimal [0] 2 9 3" xfId="34829" xr:uid="{00000000-0005-0000-0000-000005070000}"/>
    <cellStyle name="Dezimal [0] 2 9 4" xfId="48320" xr:uid="{00000000-0005-0000-0000-000005070000}"/>
    <cellStyle name="Dezimal [0] 3" xfId="1185" xr:uid="{00000000-0005-0000-0000-00001D070000}"/>
    <cellStyle name="Dezimal [0] 3 10" xfId="11269" xr:uid="{00000000-0005-0000-0000-00001D070000}"/>
    <cellStyle name="Dezimal [0] 3 10 2" xfId="24720" xr:uid="{00000000-0005-0000-0000-00001D070000}"/>
    <cellStyle name="Dezimal [0] 3 10 3" xfId="38204" xr:uid="{00000000-0005-0000-0000-00001D070000}"/>
    <cellStyle name="Dezimal [0] 3 10 4" xfId="51695" xr:uid="{00000000-0005-0000-0000-00001D070000}"/>
    <cellStyle name="Dezimal [0] 3 11" xfId="14650" xr:uid="{00000000-0005-0000-0000-00001D070000}"/>
    <cellStyle name="Dezimal [0] 3 12" xfId="28133" xr:uid="{00000000-0005-0000-0000-00001D070000}"/>
    <cellStyle name="Dezimal [0] 3 13" xfId="41624" xr:uid="{00000000-0005-0000-0000-00001D070000}"/>
    <cellStyle name="Dezimal [0] 3 2" xfId="1279" xr:uid="{00000000-0005-0000-0000-00001E070000}"/>
    <cellStyle name="Dezimal [0] 3 2 10" xfId="14752" xr:uid="{00000000-0005-0000-0000-00001E070000}"/>
    <cellStyle name="Dezimal [0] 3 2 11" xfId="28235" xr:uid="{00000000-0005-0000-0000-00001E070000}"/>
    <cellStyle name="Dezimal [0] 3 2 12" xfId="41726" xr:uid="{00000000-0005-0000-0000-00001E070000}"/>
    <cellStyle name="Dezimal [0] 3 2 2" xfId="1517" xr:uid="{00000000-0005-0000-0000-00001F070000}"/>
    <cellStyle name="Dezimal [0] 3 2 2 10" xfId="28485" xr:uid="{00000000-0005-0000-0000-00001F070000}"/>
    <cellStyle name="Dezimal [0] 3 2 2 11" xfId="41976" xr:uid="{00000000-0005-0000-0000-00001F070000}"/>
    <cellStyle name="Dezimal [0] 3 2 2 2" xfId="2093" xr:uid="{00000000-0005-0000-0000-000020070000}"/>
    <cellStyle name="Dezimal [0] 3 2 2 2 2" xfId="3234" xr:uid="{00000000-0005-0000-0000-000021070000}"/>
    <cellStyle name="Dezimal [0] 3 2 2 2 2 2" xfId="6595" xr:uid="{00000000-0005-0000-0000-000021070000}"/>
    <cellStyle name="Dezimal [0] 3 2 2 2 2 2 2" xfId="20046" xr:uid="{00000000-0005-0000-0000-000021070000}"/>
    <cellStyle name="Dezimal [0] 3 2 2 2 2 2 3" xfId="33530" xr:uid="{00000000-0005-0000-0000-000021070000}"/>
    <cellStyle name="Dezimal [0] 3 2 2 2 2 2 4" xfId="47021" xr:uid="{00000000-0005-0000-0000-000021070000}"/>
    <cellStyle name="Dezimal [0] 3 2 2 2 2 3" xfId="9951" xr:uid="{00000000-0005-0000-0000-000021070000}"/>
    <cellStyle name="Dezimal [0] 3 2 2 2 2 3 2" xfId="23402" xr:uid="{00000000-0005-0000-0000-000021070000}"/>
    <cellStyle name="Dezimal [0] 3 2 2 2 2 3 3" xfId="36886" xr:uid="{00000000-0005-0000-0000-000021070000}"/>
    <cellStyle name="Dezimal [0] 3 2 2 2 2 3 4" xfId="50377" xr:uid="{00000000-0005-0000-0000-000021070000}"/>
    <cellStyle name="Dezimal [0] 3 2 2 2 2 4" xfId="13307" xr:uid="{00000000-0005-0000-0000-000021070000}"/>
    <cellStyle name="Dezimal [0] 3 2 2 2 2 4 2" xfId="26758" xr:uid="{00000000-0005-0000-0000-000021070000}"/>
    <cellStyle name="Dezimal [0] 3 2 2 2 2 4 3" xfId="40242" xr:uid="{00000000-0005-0000-0000-000021070000}"/>
    <cellStyle name="Dezimal [0] 3 2 2 2 2 4 4" xfId="53733" xr:uid="{00000000-0005-0000-0000-000021070000}"/>
    <cellStyle name="Dezimal [0] 3 2 2 2 2 5" xfId="16689" xr:uid="{00000000-0005-0000-0000-000021070000}"/>
    <cellStyle name="Dezimal [0] 3 2 2 2 2 6" xfId="30173" xr:uid="{00000000-0005-0000-0000-000021070000}"/>
    <cellStyle name="Dezimal [0] 3 2 2 2 2 7" xfId="43664" xr:uid="{00000000-0005-0000-0000-000021070000}"/>
    <cellStyle name="Dezimal [0] 3 2 2 2 3" xfId="5468" xr:uid="{00000000-0005-0000-0000-000020070000}"/>
    <cellStyle name="Dezimal [0] 3 2 2 2 3 2" xfId="18919" xr:uid="{00000000-0005-0000-0000-000020070000}"/>
    <cellStyle name="Dezimal [0] 3 2 2 2 3 3" xfId="32403" xr:uid="{00000000-0005-0000-0000-000020070000}"/>
    <cellStyle name="Dezimal [0] 3 2 2 2 3 4" xfId="45894" xr:uid="{00000000-0005-0000-0000-000020070000}"/>
    <cellStyle name="Dezimal [0] 3 2 2 2 4" xfId="8824" xr:uid="{00000000-0005-0000-0000-000020070000}"/>
    <cellStyle name="Dezimal [0] 3 2 2 2 4 2" xfId="22275" xr:uid="{00000000-0005-0000-0000-000020070000}"/>
    <cellStyle name="Dezimal [0] 3 2 2 2 4 3" xfId="35759" xr:uid="{00000000-0005-0000-0000-000020070000}"/>
    <cellStyle name="Dezimal [0] 3 2 2 2 4 4" xfId="49250" xr:uid="{00000000-0005-0000-0000-000020070000}"/>
    <cellStyle name="Dezimal [0] 3 2 2 2 5" xfId="12180" xr:uid="{00000000-0005-0000-0000-000020070000}"/>
    <cellStyle name="Dezimal [0] 3 2 2 2 5 2" xfId="25631" xr:uid="{00000000-0005-0000-0000-000020070000}"/>
    <cellStyle name="Dezimal [0] 3 2 2 2 5 3" xfId="39115" xr:uid="{00000000-0005-0000-0000-000020070000}"/>
    <cellStyle name="Dezimal [0] 3 2 2 2 5 4" xfId="52606" xr:uid="{00000000-0005-0000-0000-000020070000}"/>
    <cellStyle name="Dezimal [0] 3 2 2 2 6" xfId="15562" xr:uid="{00000000-0005-0000-0000-000020070000}"/>
    <cellStyle name="Dezimal [0] 3 2 2 2 7" xfId="29046" xr:uid="{00000000-0005-0000-0000-000020070000}"/>
    <cellStyle name="Dezimal [0] 3 2 2 2 8" xfId="42537" xr:uid="{00000000-0005-0000-0000-000020070000}"/>
    <cellStyle name="Dezimal [0] 3 2 2 3" xfId="2674" xr:uid="{00000000-0005-0000-0000-000022070000}"/>
    <cellStyle name="Dezimal [0] 3 2 2 3 2" xfId="6035" xr:uid="{00000000-0005-0000-0000-000022070000}"/>
    <cellStyle name="Dezimal [0] 3 2 2 3 2 2" xfId="19486" xr:uid="{00000000-0005-0000-0000-000022070000}"/>
    <cellStyle name="Dezimal [0] 3 2 2 3 2 3" xfId="32970" xr:uid="{00000000-0005-0000-0000-000022070000}"/>
    <cellStyle name="Dezimal [0] 3 2 2 3 2 4" xfId="46461" xr:uid="{00000000-0005-0000-0000-000022070000}"/>
    <cellStyle name="Dezimal [0] 3 2 2 3 3" xfId="9391" xr:uid="{00000000-0005-0000-0000-000022070000}"/>
    <cellStyle name="Dezimal [0] 3 2 2 3 3 2" xfId="22842" xr:uid="{00000000-0005-0000-0000-000022070000}"/>
    <cellStyle name="Dezimal [0] 3 2 2 3 3 3" xfId="36326" xr:uid="{00000000-0005-0000-0000-000022070000}"/>
    <cellStyle name="Dezimal [0] 3 2 2 3 3 4" xfId="49817" xr:uid="{00000000-0005-0000-0000-000022070000}"/>
    <cellStyle name="Dezimal [0] 3 2 2 3 4" xfId="12747" xr:uid="{00000000-0005-0000-0000-000022070000}"/>
    <cellStyle name="Dezimal [0] 3 2 2 3 4 2" xfId="26198" xr:uid="{00000000-0005-0000-0000-000022070000}"/>
    <cellStyle name="Dezimal [0] 3 2 2 3 4 3" xfId="39682" xr:uid="{00000000-0005-0000-0000-000022070000}"/>
    <cellStyle name="Dezimal [0] 3 2 2 3 4 4" xfId="53173" xr:uid="{00000000-0005-0000-0000-000022070000}"/>
    <cellStyle name="Dezimal [0] 3 2 2 3 5" xfId="16129" xr:uid="{00000000-0005-0000-0000-000022070000}"/>
    <cellStyle name="Dezimal [0] 3 2 2 3 6" xfId="29613" xr:uid="{00000000-0005-0000-0000-000022070000}"/>
    <cellStyle name="Dezimal [0] 3 2 2 3 7" xfId="43104" xr:uid="{00000000-0005-0000-0000-000022070000}"/>
    <cellStyle name="Dezimal [0] 3 2 2 4" xfId="3779" xr:uid="{00000000-0005-0000-0000-000023070000}"/>
    <cellStyle name="Dezimal [0] 3 2 2 4 2" xfId="7140" xr:uid="{00000000-0005-0000-0000-000023070000}"/>
    <cellStyle name="Dezimal [0] 3 2 2 4 2 2" xfId="20591" xr:uid="{00000000-0005-0000-0000-000023070000}"/>
    <cellStyle name="Dezimal [0] 3 2 2 4 2 3" xfId="34075" xr:uid="{00000000-0005-0000-0000-000023070000}"/>
    <cellStyle name="Dezimal [0] 3 2 2 4 2 4" xfId="47566" xr:uid="{00000000-0005-0000-0000-000023070000}"/>
    <cellStyle name="Dezimal [0] 3 2 2 4 3" xfId="10496" xr:uid="{00000000-0005-0000-0000-000023070000}"/>
    <cellStyle name="Dezimal [0] 3 2 2 4 3 2" xfId="23947" xr:uid="{00000000-0005-0000-0000-000023070000}"/>
    <cellStyle name="Dezimal [0] 3 2 2 4 3 3" xfId="37431" xr:uid="{00000000-0005-0000-0000-000023070000}"/>
    <cellStyle name="Dezimal [0] 3 2 2 4 3 4" xfId="50922" xr:uid="{00000000-0005-0000-0000-000023070000}"/>
    <cellStyle name="Dezimal [0] 3 2 2 4 4" xfId="13852" xr:uid="{00000000-0005-0000-0000-000023070000}"/>
    <cellStyle name="Dezimal [0] 3 2 2 4 4 2" xfId="27303" xr:uid="{00000000-0005-0000-0000-000023070000}"/>
    <cellStyle name="Dezimal [0] 3 2 2 4 4 3" xfId="40787" xr:uid="{00000000-0005-0000-0000-000023070000}"/>
    <cellStyle name="Dezimal [0] 3 2 2 4 4 4" xfId="54278" xr:uid="{00000000-0005-0000-0000-000023070000}"/>
    <cellStyle name="Dezimal [0] 3 2 2 4 5" xfId="17234" xr:uid="{00000000-0005-0000-0000-000023070000}"/>
    <cellStyle name="Dezimal [0] 3 2 2 4 6" xfId="30718" xr:uid="{00000000-0005-0000-0000-000023070000}"/>
    <cellStyle name="Dezimal [0] 3 2 2 4 7" xfId="44209" xr:uid="{00000000-0005-0000-0000-000023070000}"/>
    <cellStyle name="Dezimal [0] 3 2 2 5" xfId="4359" xr:uid="{00000000-0005-0000-0000-000024070000}"/>
    <cellStyle name="Dezimal [0] 3 2 2 5 2" xfId="7716" xr:uid="{00000000-0005-0000-0000-000024070000}"/>
    <cellStyle name="Dezimal [0] 3 2 2 5 2 2" xfId="21167" xr:uid="{00000000-0005-0000-0000-000024070000}"/>
    <cellStyle name="Dezimal [0] 3 2 2 5 2 3" xfId="34651" xr:uid="{00000000-0005-0000-0000-000024070000}"/>
    <cellStyle name="Dezimal [0] 3 2 2 5 2 4" xfId="48142" xr:uid="{00000000-0005-0000-0000-000024070000}"/>
    <cellStyle name="Dezimal [0] 3 2 2 5 3" xfId="11072" xr:uid="{00000000-0005-0000-0000-000024070000}"/>
    <cellStyle name="Dezimal [0] 3 2 2 5 3 2" xfId="24523" xr:uid="{00000000-0005-0000-0000-000024070000}"/>
    <cellStyle name="Dezimal [0] 3 2 2 5 3 3" xfId="38007" xr:uid="{00000000-0005-0000-0000-000024070000}"/>
    <cellStyle name="Dezimal [0] 3 2 2 5 3 4" xfId="51498" xr:uid="{00000000-0005-0000-0000-000024070000}"/>
    <cellStyle name="Dezimal [0] 3 2 2 5 4" xfId="14428" xr:uid="{00000000-0005-0000-0000-000024070000}"/>
    <cellStyle name="Dezimal [0] 3 2 2 5 4 2" xfId="27879" xr:uid="{00000000-0005-0000-0000-000024070000}"/>
    <cellStyle name="Dezimal [0] 3 2 2 5 4 3" xfId="41363" xr:uid="{00000000-0005-0000-0000-000024070000}"/>
    <cellStyle name="Dezimal [0] 3 2 2 5 4 4" xfId="54854" xr:uid="{00000000-0005-0000-0000-000024070000}"/>
    <cellStyle name="Dezimal [0] 3 2 2 5 5" xfId="17810" xr:uid="{00000000-0005-0000-0000-000024070000}"/>
    <cellStyle name="Dezimal [0] 3 2 2 5 6" xfId="31294" xr:uid="{00000000-0005-0000-0000-000024070000}"/>
    <cellStyle name="Dezimal [0] 3 2 2 5 7" xfId="44785" xr:uid="{00000000-0005-0000-0000-000024070000}"/>
    <cellStyle name="Dezimal [0] 3 2 2 6" xfId="4909" xr:uid="{00000000-0005-0000-0000-00001F070000}"/>
    <cellStyle name="Dezimal [0] 3 2 2 6 2" xfId="18360" xr:uid="{00000000-0005-0000-0000-00001F070000}"/>
    <cellStyle name="Dezimal [0] 3 2 2 6 3" xfId="31844" xr:uid="{00000000-0005-0000-0000-00001F070000}"/>
    <cellStyle name="Dezimal [0] 3 2 2 6 4" xfId="45335" xr:uid="{00000000-0005-0000-0000-00001F070000}"/>
    <cellStyle name="Dezimal [0] 3 2 2 7" xfId="8265" xr:uid="{00000000-0005-0000-0000-00001F070000}"/>
    <cellStyle name="Dezimal [0] 3 2 2 7 2" xfId="21716" xr:uid="{00000000-0005-0000-0000-00001F070000}"/>
    <cellStyle name="Dezimal [0] 3 2 2 7 3" xfId="35200" xr:uid="{00000000-0005-0000-0000-00001F070000}"/>
    <cellStyle name="Dezimal [0] 3 2 2 7 4" xfId="48691" xr:uid="{00000000-0005-0000-0000-00001F070000}"/>
    <cellStyle name="Dezimal [0] 3 2 2 8" xfId="11621" xr:uid="{00000000-0005-0000-0000-00001F070000}"/>
    <cellStyle name="Dezimal [0] 3 2 2 8 2" xfId="25072" xr:uid="{00000000-0005-0000-0000-00001F070000}"/>
    <cellStyle name="Dezimal [0] 3 2 2 8 3" xfId="38556" xr:uid="{00000000-0005-0000-0000-00001F070000}"/>
    <cellStyle name="Dezimal [0] 3 2 2 8 4" xfId="52047" xr:uid="{00000000-0005-0000-0000-00001F070000}"/>
    <cellStyle name="Dezimal [0] 3 2 2 9" xfId="15002" xr:uid="{00000000-0005-0000-0000-00001F070000}"/>
    <cellStyle name="Dezimal [0] 3 2 3" xfId="1844" xr:uid="{00000000-0005-0000-0000-000025070000}"/>
    <cellStyle name="Dezimal [0] 3 2 3 2" xfId="2984" xr:uid="{00000000-0005-0000-0000-000026070000}"/>
    <cellStyle name="Dezimal [0] 3 2 3 2 2" xfId="6345" xr:uid="{00000000-0005-0000-0000-000026070000}"/>
    <cellStyle name="Dezimal [0] 3 2 3 2 2 2" xfId="19796" xr:uid="{00000000-0005-0000-0000-000026070000}"/>
    <cellStyle name="Dezimal [0] 3 2 3 2 2 3" xfId="33280" xr:uid="{00000000-0005-0000-0000-000026070000}"/>
    <cellStyle name="Dezimal [0] 3 2 3 2 2 4" xfId="46771" xr:uid="{00000000-0005-0000-0000-000026070000}"/>
    <cellStyle name="Dezimal [0] 3 2 3 2 3" xfId="9701" xr:uid="{00000000-0005-0000-0000-000026070000}"/>
    <cellStyle name="Dezimal [0] 3 2 3 2 3 2" xfId="23152" xr:uid="{00000000-0005-0000-0000-000026070000}"/>
    <cellStyle name="Dezimal [0] 3 2 3 2 3 3" xfId="36636" xr:uid="{00000000-0005-0000-0000-000026070000}"/>
    <cellStyle name="Dezimal [0] 3 2 3 2 3 4" xfId="50127" xr:uid="{00000000-0005-0000-0000-000026070000}"/>
    <cellStyle name="Dezimal [0] 3 2 3 2 4" xfId="13057" xr:uid="{00000000-0005-0000-0000-000026070000}"/>
    <cellStyle name="Dezimal [0] 3 2 3 2 4 2" xfId="26508" xr:uid="{00000000-0005-0000-0000-000026070000}"/>
    <cellStyle name="Dezimal [0] 3 2 3 2 4 3" xfId="39992" xr:uid="{00000000-0005-0000-0000-000026070000}"/>
    <cellStyle name="Dezimal [0] 3 2 3 2 4 4" xfId="53483" xr:uid="{00000000-0005-0000-0000-000026070000}"/>
    <cellStyle name="Dezimal [0] 3 2 3 2 5" xfId="16439" xr:uid="{00000000-0005-0000-0000-000026070000}"/>
    <cellStyle name="Dezimal [0] 3 2 3 2 6" xfId="29923" xr:uid="{00000000-0005-0000-0000-000026070000}"/>
    <cellStyle name="Dezimal [0] 3 2 3 2 7" xfId="43414" xr:uid="{00000000-0005-0000-0000-000026070000}"/>
    <cellStyle name="Dezimal [0] 3 2 3 3" xfId="5218" xr:uid="{00000000-0005-0000-0000-000025070000}"/>
    <cellStyle name="Dezimal [0] 3 2 3 3 2" xfId="18669" xr:uid="{00000000-0005-0000-0000-000025070000}"/>
    <cellStyle name="Dezimal [0] 3 2 3 3 3" xfId="32153" xr:uid="{00000000-0005-0000-0000-000025070000}"/>
    <cellStyle name="Dezimal [0] 3 2 3 3 4" xfId="45644" xr:uid="{00000000-0005-0000-0000-000025070000}"/>
    <cellStyle name="Dezimal [0] 3 2 3 4" xfId="8574" xr:uid="{00000000-0005-0000-0000-000025070000}"/>
    <cellStyle name="Dezimal [0] 3 2 3 4 2" xfId="22025" xr:uid="{00000000-0005-0000-0000-000025070000}"/>
    <cellStyle name="Dezimal [0] 3 2 3 4 3" xfId="35509" xr:uid="{00000000-0005-0000-0000-000025070000}"/>
    <cellStyle name="Dezimal [0] 3 2 3 4 4" xfId="49000" xr:uid="{00000000-0005-0000-0000-000025070000}"/>
    <cellStyle name="Dezimal [0] 3 2 3 5" xfId="11930" xr:uid="{00000000-0005-0000-0000-000025070000}"/>
    <cellStyle name="Dezimal [0] 3 2 3 5 2" xfId="25381" xr:uid="{00000000-0005-0000-0000-000025070000}"/>
    <cellStyle name="Dezimal [0] 3 2 3 5 3" xfId="38865" xr:uid="{00000000-0005-0000-0000-000025070000}"/>
    <cellStyle name="Dezimal [0] 3 2 3 5 4" xfId="52356" xr:uid="{00000000-0005-0000-0000-000025070000}"/>
    <cellStyle name="Dezimal [0] 3 2 3 6" xfId="15312" xr:uid="{00000000-0005-0000-0000-000025070000}"/>
    <cellStyle name="Dezimal [0] 3 2 3 7" xfId="28796" xr:uid="{00000000-0005-0000-0000-000025070000}"/>
    <cellStyle name="Dezimal [0] 3 2 3 8" xfId="42287" xr:uid="{00000000-0005-0000-0000-000025070000}"/>
    <cellStyle name="Dezimal [0] 3 2 4" xfId="2423" xr:uid="{00000000-0005-0000-0000-000027070000}"/>
    <cellStyle name="Dezimal [0] 3 2 4 2" xfId="5785" xr:uid="{00000000-0005-0000-0000-000027070000}"/>
    <cellStyle name="Dezimal [0] 3 2 4 2 2" xfId="19236" xr:uid="{00000000-0005-0000-0000-000027070000}"/>
    <cellStyle name="Dezimal [0] 3 2 4 2 3" xfId="32720" xr:uid="{00000000-0005-0000-0000-000027070000}"/>
    <cellStyle name="Dezimal [0] 3 2 4 2 4" xfId="46211" xr:uid="{00000000-0005-0000-0000-000027070000}"/>
    <cellStyle name="Dezimal [0] 3 2 4 3" xfId="9141" xr:uid="{00000000-0005-0000-0000-000027070000}"/>
    <cellStyle name="Dezimal [0] 3 2 4 3 2" xfId="22592" xr:uid="{00000000-0005-0000-0000-000027070000}"/>
    <cellStyle name="Dezimal [0] 3 2 4 3 3" xfId="36076" xr:uid="{00000000-0005-0000-0000-000027070000}"/>
    <cellStyle name="Dezimal [0] 3 2 4 3 4" xfId="49567" xr:uid="{00000000-0005-0000-0000-000027070000}"/>
    <cellStyle name="Dezimal [0] 3 2 4 4" xfId="12497" xr:uid="{00000000-0005-0000-0000-000027070000}"/>
    <cellStyle name="Dezimal [0] 3 2 4 4 2" xfId="25948" xr:uid="{00000000-0005-0000-0000-000027070000}"/>
    <cellStyle name="Dezimal [0] 3 2 4 4 3" xfId="39432" xr:uid="{00000000-0005-0000-0000-000027070000}"/>
    <cellStyle name="Dezimal [0] 3 2 4 4 4" xfId="52923" xr:uid="{00000000-0005-0000-0000-000027070000}"/>
    <cellStyle name="Dezimal [0] 3 2 4 5" xfId="15879" xr:uid="{00000000-0005-0000-0000-000027070000}"/>
    <cellStyle name="Dezimal [0] 3 2 4 6" xfId="29363" xr:uid="{00000000-0005-0000-0000-000027070000}"/>
    <cellStyle name="Dezimal [0] 3 2 4 7" xfId="42854" xr:uid="{00000000-0005-0000-0000-000027070000}"/>
    <cellStyle name="Dezimal [0] 3 2 5" xfId="3529" xr:uid="{00000000-0005-0000-0000-000028070000}"/>
    <cellStyle name="Dezimal [0] 3 2 5 2" xfId="6890" xr:uid="{00000000-0005-0000-0000-000028070000}"/>
    <cellStyle name="Dezimal [0] 3 2 5 2 2" xfId="20341" xr:uid="{00000000-0005-0000-0000-000028070000}"/>
    <cellStyle name="Dezimal [0] 3 2 5 2 3" xfId="33825" xr:uid="{00000000-0005-0000-0000-000028070000}"/>
    <cellStyle name="Dezimal [0] 3 2 5 2 4" xfId="47316" xr:uid="{00000000-0005-0000-0000-000028070000}"/>
    <cellStyle name="Dezimal [0] 3 2 5 3" xfId="10246" xr:uid="{00000000-0005-0000-0000-000028070000}"/>
    <cellStyle name="Dezimal [0] 3 2 5 3 2" xfId="23697" xr:uid="{00000000-0005-0000-0000-000028070000}"/>
    <cellStyle name="Dezimal [0] 3 2 5 3 3" xfId="37181" xr:uid="{00000000-0005-0000-0000-000028070000}"/>
    <cellStyle name="Dezimal [0] 3 2 5 3 4" xfId="50672" xr:uid="{00000000-0005-0000-0000-000028070000}"/>
    <cellStyle name="Dezimal [0] 3 2 5 4" xfId="13602" xr:uid="{00000000-0005-0000-0000-000028070000}"/>
    <cellStyle name="Dezimal [0] 3 2 5 4 2" xfId="27053" xr:uid="{00000000-0005-0000-0000-000028070000}"/>
    <cellStyle name="Dezimal [0] 3 2 5 4 3" xfId="40537" xr:uid="{00000000-0005-0000-0000-000028070000}"/>
    <cellStyle name="Dezimal [0] 3 2 5 4 4" xfId="54028" xr:uid="{00000000-0005-0000-0000-000028070000}"/>
    <cellStyle name="Dezimal [0] 3 2 5 5" xfId="16984" xr:uid="{00000000-0005-0000-0000-000028070000}"/>
    <cellStyle name="Dezimal [0] 3 2 5 6" xfId="30468" xr:uid="{00000000-0005-0000-0000-000028070000}"/>
    <cellStyle name="Dezimal [0] 3 2 5 7" xfId="43959" xr:uid="{00000000-0005-0000-0000-000028070000}"/>
    <cellStyle name="Dezimal [0] 3 2 6" xfId="4109" xr:uid="{00000000-0005-0000-0000-000029070000}"/>
    <cellStyle name="Dezimal [0] 3 2 6 2" xfId="7466" xr:uid="{00000000-0005-0000-0000-000029070000}"/>
    <cellStyle name="Dezimal [0] 3 2 6 2 2" xfId="20917" xr:uid="{00000000-0005-0000-0000-000029070000}"/>
    <cellStyle name="Dezimal [0] 3 2 6 2 3" xfId="34401" xr:uid="{00000000-0005-0000-0000-000029070000}"/>
    <cellStyle name="Dezimal [0] 3 2 6 2 4" xfId="47892" xr:uid="{00000000-0005-0000-0000-000029070000}"/>
    <cellStyle name="Dezimal [0] 3 2 6 3" xfId="10822" xr:uid="{00000000-0005-0000-0000-000029070000}"/>
    <cellStyle name="Dezimal [0] 3 2 6 3 2" xfId="24273" xr:uid="{00000000-0005-0000-0000-000029070000}"/>
    <cellStyle name="Dezimal [0] 3 2 6 3 3" xfId="37757" xr:uid="{00000000-0005-0000-0000-000029070000}"/>
    <cellStyle name="Dezimal [0] 3 2 6 3 4" xfId="51248" xr:uid="{00000000-0005-0000-0000-000029070000}"/>
    <cellStyle name="Dezimal [0] 3 2 6 4" xfId="14178" xr:uid="{00000000-0005-0000-0000-000029070000}"/>
    <cellStyle name="Dezimal [0] 3 2 6 4 2" xfId="27629" xr:uid="{00000000-0005-0000-0000-000029070000}"/>
    <cellStyle name="Dezimal [0] 3 2 6 4 3" xfId="41113" xr:uid="{00000000-0005-0000-0000-000029070000}"/>
    <cellStyle name="Dezimal [0] 3 2 6 4 4" xfId="54604" xr:uid="{00000000-0005-0000-0000-000029070000}"/>
    <cellStyle name="Dezimal [0] 3 2 6 5" xfId="17560" xr:uid="{00000000-0005-0000-0000-000029070000}"/>
    <cellStyle name="Dezimal [0] 3 2 6 6" xfId="31044" xr:uid="{00000000-0005-0000-0000-000029070000}"/>
    <cellStyle name="Dezimal [0] 3 2 6 7" xfId="44535" xr:uid="{00000000-0005-0000-0000-000029070000}"/>
    <cellStyle name="Dezimal [0] 3 2 7" xfId="4659" xr:uid="{00000000-0005-0000-0000-00001E070000}"/>
    <cellStyle name="Dezimal [0] 3 2 7 2" xfId="18110" xr:uid="{00000000-0005-0000-0000-00001E070000}"/>
    <cellStyle name="Dezimal [0] 3 2 7 3" xfId="31594" xr:uid="{00000000-0005-0000-0000-00001E070000}"/>
    <cellStyle name="Dezimal [0] 3 2 7 4" xfId="45085" xr:uid="{00000000-0005-0000-0000-00001E070000}"/>
    <cellStyle name="Dezimal [0] 3 2 8" xfId="8015" xr:uid="{00000000-0005-0000-0000-00001E070000}"/>
    <cellStyle name="Dezimal [0] 3 2 8 2" xfId="21466" xr:uid="{00000000-0005-0000-0000-00001E070000}"/>
    <cellStyle name="Dezimal [0] 3 2 8 3" xfId="34950" xr:uid="{00000000-0005-0000-0000-00001E070000}"/>
    <cellStyle name="Dezimal [0] 3 2 8 4" xfId="48441" xr:uid="{00000000-0005-0000-0000-00001E070000}"/>
    <cellStyle name="Dezimal [0] 3 2 9" xfId="11371" xr:uid="{00000000-0005-0000-0000-00001E070000}"/>
    <cellStyle name="Dezimal [0] 3 2 9 2" xfId="24822" xr:uid="{00000000-0005-0000-0000-00001E070000}"/>
    <cellStyle name="Dezimal [0] 3 2 9 3" xfId="38306" xr:uid="{00000000-0005-0000-0000-00001E070000}"/>
    <cellStyle name="Dezimal [0] 3 2 9 4" xfId="51797" xr:uid="{00000000-0005-0000-0000-00001E070000}"/>
    <cellStyle name="Dezimal [0] 3 3" xfId="1419" xr:uid="{00000000-0005-0000-0000-00002A070000}"/>
    <cellStyle name="Dezimal [0] 3 3 10" xfId="28384" xr:uid="{00000000-0005-0000-0000-00002A070000}"/>
    <cellStyle name="Dezimal [0] 3 3 11" xfId="41875" xr:uid="{00000000-0005-0000-0000-00002A070000}"/>
    <cellStyle name="Dezimal [0] 3 3 2" xfId="1993" xr:uid="{00000000-0005-0000-0000-00002B070000}"/>
    <cellStyle name="Dezimal [0] 3 3 2 2" xfId="3133" xr:uid="{00000000-0005-0000-0000-00002C070000}"/>
    <cellStyle name="Dezimal [0] 3 3 2 2 2" xfId="6494" xr:uid="{00000000-0005-0000-0000-00002C070000}"/>
    <cellStyle name="Dezimal [0] 3 3 2 2 2 2" xfId="19945" xr:uid="{00000000-0005-0000-0000-00002C070000}"/>
    <cellStyle name="Dezimal [0] 3 3 2 2 2 3" xfId="33429" xr:uid="{00000000-0005-0000-0000-00002C070000}"/>
    <cellStyle name="Dezimal [0] 3 3 2 2 2 4" xfId="46920" xr:uid="{00000000-0005-0000-0000-00002C070000}"/>
    <cellStyle name="Dezimal [0] 3 3 2 2 3" xfId="9850" xr:uid="{00000000-0005-0000-0000-00002C070000}"/>
    <cellStyle name="Dezimal [0] 3 3 2 2 3 2" xfId="23301" xr:uid="{00000000-0005-0000-0000-00002C070000}"/>
    <cellStyle name="Dezimal [0] 3 3 2 2 3 3" xfId="36785" xr:uid="{00000000-0005-0000-0000-00002C070000}"/>
    <cellStyle name="Dezimal [0] 3 3 2 2 3 4" xfId="50276" xr:uid="{00000000-0005-0000-0000-00002C070000}"/>
    <cellStyle name="Dezimal [0] 3 3 2 2 4" xfId="13206" xr:uid="{00000000-0005-0000-0000-00002C070000}"/>
    <cellStyle name="Dezimal [0] 3 3 2 2 4 2" xfId="26657" xr:uid="{00000000-0005-0000-0000-00002C070000}"/>
    <cellStyle name="Dezimal [0] 3 3 2 2 4 3" xfId="40141" xr:uid="{00000000-0005-0000-0000-00002C070000}"/>
    <cellStyle name="Dezimal [0] 3 3 2 2 4 4" xfId="53632" xr:uid="{00000000-0005-0000-0000-00002C070000}"/>
    <cellStyle name="Dezimal [0] 3 3 2 2 5" xfId="16588" xr:uid="{00000000-0005-0000-0000-00002C070000}"/>
    <cellStyle name="Dezimal [0] 3 3 2 2 6" xfId="30072" xr:uid="{00000000-0005-0000-0000-00002C070000}"/>
    <cellStyle name="Dezimal [0] 3 3 2 2 7" xfId="43563" xr:uid="{00000000-0005-0000-0000-00002C070000}"/>
    <cellStyle name="Dezimal [0] 3 3 2 3" xfId="5367" xr:uid="{00000000-0005-0000-0000-00002B070000}"/>
    <cellStyle name="Dezimal [0] 3 3 2 3 2" xfId="18818" xr:uid="{00000000-0005-0000-0000-00002B070000}"/>
    <cellStyle name="Dezimal [0] 3 3 2 3 3" xfId="32302" xr:uid="{00000000-0005-0000-0000-00002B070000}"/>
    <cellStyle name="Dezimal [0] 3 3 2 3 4" xfId="45793" xr:uid="{00000000-0005-0000-0000-00002B070000}"/>
    <cellStyle name="Dezimal [0] 3 3 2 4" xfId="8723" xr:uid="{00000000-0005-0000-0000-00002B070000}"/>
    <cellStyle name="Dezimal [0] 3 3 2 4 2" xfId="22174" xr:uid="{00000000-0005-0000-0000-00002B070000}"/>
    <cellStyle name="Dezimal [0] 3 3 2 4 3" xfId="35658" xr:uid="{00000000-0005-0000-0000-00002B070000}"/>
    <cellStyle name="Dezimal [0] 3 3 2 4 4" xfId="49149" xr:uid="{00000000-0005-0000-0000-00002B070000}"/>
    <cellStyle name="Dezimal [0] 3 3 2 5" xfId="12079" xr:uid="{00000000-0005-0000-0000-00002B070000}"/>
    <cellStyle name="Dezimal [0] 3 3 2 5 2" xfId="25530" xr:uid="{00000000-0005-0000-0000-00002B070000}"/>
    <cellStyle name="Dezimal [0] 3 3 2 5 3" xfId="39014" xr:uid="{00000000-0005-0000-0000-00002B070000}"/>
    <cellStyle name="Dezimal [0] 3 3 2 5 4" xfId="52505" xr:uid="{00000000-0005-0000-0000-00002B070000}"/>
    <cellStyle name="Dezimal [0] 3 3 2 6" xfId="15461" xr:uid="{00000000-0005-0000-0000-00002B070000}"/>
    <cellStyle name="Dezimal [0] 3 3 2 7" xfId="28945" xr:uid="{00000000-0005-0000-0000-00002B070000}"/>
    <cellStyle name="Dezimal [0] 3 3 2 8" xfId="42436" xr:uid="{00000000-0005-0000-0000-00002B070000}"/>
    <cellStyle name="Dezimal [0] 3 3 3" xfId="2573" xr:uid="{00000000-0005-0000-0000-00002D070000}"/>
    <cellStyle name="Dezimal [0] 3 3 3 2" xfId="5934" xr:uid="{00000000-0005-0000-0000-00002D070000}"/>
    <cellStyle name="Dezimal [0] 3 3 3 2 2" xfId="19385" xr:uid="{00000000-0005-0000-0000-00002D070000}"/>
    <cellStyle name="Dezimal [0] 3 3 3 2 3" xfId="32869" xr:uid="{00000000-0005-0000-0000-00002D070000}"/>
    <cellStyle name="Dezimal [0] 3 3 3 2 4" xfId="46360" xr:uid="{00000000-0005-0000-0000-00002D070000}"/>
    <cellStyle name="Dezimal [0] 3 3 3 3" xfId="9290" xr:uid="{00000000-0005-0000-0000-00002D070000}"/>
    <cellStyle name="Dezimal [0] 3 3 3 3 2" xfId="22741" xr:uid="{00000000-0005-0000-0000-00002D070000}"/>
    <cellStyle name="Dezimal [0] 3 3 3 3 3" xfId="36225" xr:uid="{00000000-0005-0000-0000-00002D070000}"/>
    <cellStyle name="Dezimal [0] 3 3 3 3 4" xfId="49716" xr:uid="{00000000-0005-0000-0000-00002D070000}"/>
    <cellStyle name="Dezimal [0] 3 3 3 4" xfId="12646" xr:uid="{00000000-0005-0000-0000-00002D070000}"/>
    <cellStyle name="Dezimal [0] 3 3 3 4 2" xfId="26097" xr:uid="{00000000-0005-0000-0000-00002D070000}"/>
    <cellStyle name="Dezimal [0] 3 3 3 4 3" xfId="39581" xr:uid="{00000000-0005-0000-0000-00002D070000}"/>
    <cellStyle name="Dezimal [0] 3 3 3 4 4" xfId="53072" xr:uid="{00000000-0005-0000-0000-00002D070000}"/>
    <cellStyle name="Dezimal [0] 3 3 3 5" xfId="16028" xr:uid="{00000000-0005-0000-0000-00002D070000}"/>
    <cellStyle name="Dezimal [0] 3 3 3 6" xfId="29512" xr:uid="{00000000-0005-0000-0000-00002D070000}"/>
    <cellStyle name="Dezimal [0] 3 3 3 7" xfId="43003" xr:uid="{00000000-0005-0000-0000-00002D070000}"/>
    <cellStyle name="Dezimal [0] 3 3 4" xfId="3678" xr:uid="{00000000-0005-0000-0000-00002E070000}"/>
    <cellStyle name="Dezimal [0] 3 3 4 2" xfId="7039" xr:uid="{00000000-0005-0000-0000-00002E070000}"/>
    <cellStyle name="Dezimal [0] 3 3 4 2 2" xfId="20490" xr:uid="{00000000-0005-0000-0000-00002E070000}"/>
    <cellStyle name="Dezimal [0] 3 3 4 2 3" xfId="33974" xr:uid="{00000000-0005-0000-0000-00002E070000}"/>
    <cellStyle name="Dezimal [0] 3 3 4 2 4" xfId="47465" xr:uid="{00000000-0005-0000-0000-00002E070000}"/>
    <cellStyle name="Dezimal [0] 3 3 4 3" xfId="10395" xr:uid="{00000000-0005-0000-0000-00002E070000}"/>
    <cellStyle name="Dezimal [0] 3 3 4 3 2" xfId="23846" xr:uid="{00000000-0005-0000-0000-00002E070000}"/>
    <cellStyle name="Dezimal [0] 3 3 4 3 3" xfId="37330" xr:uid="{00000000-0005-0000-0000-00002E070000}"/>
    <cellStyle name="Dezimal [0] 3 3 4 3 4" xfId="50821" xr:uid="{00000000-0005-0000-0000-00002E070000}"/>
    <cellStyle name="Dezimal [0] 3 3 4 4" xfId="13751" xr:uid="{00000000-0005-0000-0000-00002E070000}"/>
    <cellStyle name="Dezimal [0] 3 3 4 4 2" xfId="27202" xr:uid="{00000000-0005-0000-0000-00002E070000}"/>
    <cellStyle name="Dezimal [0] 3 3 4 4 3" xfId="40686" xr:uid="{00000000-0005-0000-0000-00002E070000}"/>
    <cellStyle name="Dezimal [0] 3 3 4 4 4" xfId="54177" xr:uid="{00000000-0005-0000-0000-00002E070000}"/>
    <cellStyle name="Dezimal [0] 3 3 4 5" xfId="17133" xr:uid="{00000000-0005-0000-0000-00002E070000}"/>
    <cellStyle name="Dezimal [0] 3 3 4 6" xfId="30617" xr:uid="{00000000-0005-0000-0000-00002E070000}"/>
    <cellStyle name="Dezimal [0] 3 3 4 7" xfId="44108" xr:uid="{00000000-0005-0000-0000-00002E070000}"/>
    <cellStyle name="Dezimal [0] 3 3 5" xfId="4258" xr:uid="{00000000-0005-0000-0000-00002F070000}"/>
    <cellStyle name="Dezimal [0] 3 3 5 2" xfId="7615" xr:uid="{00000000-0005-0000-0000-00002F070000}"/>
    <cellStyle name="Dezimal [0] 3 3 5 2 2" xfId="21066" xr:uid="{00000000-0005-0000-0000-00002F070000}"/>
    <cellStyle name="Dezimal [0] 3 3 5 2 3" xfId="34550" xr:uid="{00000000-0005-0000-0000-00002F070000}"/>
    <cellStyle name="Dezimal [0] 3 3 5 2 4" xfId="48041" xr:uid="{00000000-0005-0000-0000-00002F070000}"/>
    <cellStyle name="Dezimal [0] 3 3 5 3" xfId="10971" xr:uid="{00000000-0005-0000-0000-00002F070000}"/>
    <cellStyle name="Dezimal [0] 3 3 5 3 2" xfId="24422" xr:uid="{00000000-0005-0000-0000-00002F070000}"/>
    <cellStyle name="Dezimal [0] 3 3 5 3 3" xfId="37906" xr:uid="{00000000-0005-0000-0000-00002F070000}"/>
    <cellStyle name="Dezimal [0] 3 3 5 3 4" xfId="51397" xr:uid="{00000000-0005-0000-0000-00002F070000}"/>
    <cellStyle name="Dezimal [0] 3 3 5 4" xfId="14327" xr:uid="{00000000-0005-0000-0000-00002F070000}"/>
    <cellStyle name="Dezimal [0] 3 3 5 4 2" xfId="27778" xr:uid="{00000000-0005-0000-0000-00002F070000}"/>
    <cellStyle name="Dezimal [0] 3 3 5 4 3" xfId="41262" xr:uid="{00000000-0005-0000-0000-00002F070000}"/>
    <cellStyle name="Dezimal [0] 3 3 5 4 4" xfId="54753" xr:uid="{00000000-0005-0000-0000-00002F070000}"/>
    <cellStyle name="Dezimal [0] 3 3 5 5" xfId="17709" xr:uid="{00000000-0005-0000-0000-00002F070000}"/>
    <cellStyle name="Dezimal [0] 3 3 5 6" xfId="31193" xr:uid="{00000000-0005-0000-0000-00002F070000}"/>
    <cellStyle name="Dezimal [0] 3 3 5 7" xfId="44684" xr:uid="{00000000-0005-0000-0000-00002F070000}"/>
    <cellStyle name="Dezimal [0] 3 3 6" xfId="4808" xr:uid="{00000000-0005-0000-0000-00002A070000}"/>
    <cellStyle name="Dezimal [0] 3 3 6 2" xfId="18259" xr:uid="{00000000-0005-0000-0000-00002A070000}"/>
    <cellStyle name="Dezimal [0] 3 3 6 3" xfId="31743" xr:uid="{00000000-0005-0000-0000-00002A070000}"/>
    <cellStyle name="Dezimal [0] 3 3 6 4" xfId="45234" xr:uid="{00000000-0005-0000-0000-00002A070000}"/>
    <cellStyle name="Dezimal [0] 3 3 7" xfId="8164" xr:uid="{00000000-0005-0000-0000-00002A070000}"/>
    <cellStyle name="Dezimal [0] 3 3 7 2" xfId="21615" xr:uid="{00000000-0005-0000-0000-00002A070000}"/>
    <cellStyle name="Dezimal [0] 3 3 7 3" xfId="35099" xr:uid="{00000000-0005-0000-0000-00002A070000}"/>
    <cellStyle name="Dezimal [0] 3 3 7 4" xfId="48590" xr:uid="{00000000-0005-0000-0000-00002A070000}"/>
    <cellStyle name="Dezimal [0] 3 3 8" xfId="11520" xr:uid="{00000000-0005-0000-0000-00002A070000}"/>
    <cellStyle name="Dezimal [0] 3 3 8 2" xfId="24971" xr:uid="{00000000-0005-0000-0000-00002A070000}"/>
    <cellStyle name="Dezimal [0] 3 3 8 3" xfId="38455" xr:uid="{00000000-0005-0000-0000-00002A070000}"/>
    <cellStyle name="Dezimal [0] 3 3 8 4" xfId="51946" xr:uid="{00000000-0005-0000-0000-00002A070000}"/>
    <cellStyle name="Dezimal [0] 3 3 9" xfId="14901" xr:uid="{00000000-0005-0000-0000-00002A070000}"/>
    <cellStyle name="Dezimal [0] 3 4" xfId="1744" xr:uid="{00000000-0005-0000-0000-000030070000}"/>
    <cellStyle name="Dezimal [0] 3 4 2" xfId="2883" xr:uid="{00000000-0005-0000-0000-000031070000}"/>
    <cellStyle name="Dezimal [0] 3 4 2 2" xfId="6244" xr:uid="{00000000-0005-0000-0000-000031070000}"/>
    <cellStyle name="Dezimal [0] 3 4 2 2 2" xfId="19695" xr:uid="{00000000-0005-0000-0000-000031070000}"/>
    <cellStyle name="Dezimal [0] 3 4 2 2 3" xfId="33179" xr:uid="{00000000-0005-0000-0000-000031070000}"/>
    <cellStyle name="Dezimal [0] 3 4 2 2 4" xfId="46670" xr:uid="{00000000-0005-0000-0000-000031070000}"/>
    <cellStyle name="Dezimal [0] 3 4 2 3" xfId="9600" xr:uid="{00000000-0005-0000-0000-000031070000}"/>
    <cellStyle name="Dezimal [0] 3 4 2 3 2" xfId="23051" xr:uid="{00000000-0005-0000-0000-000031070000}"/>
    <cellStyle name="Dezimal [0] 3 4 2 3 3" xfId="36535" xr:uid="{00000000-0005-0000-0000-000031070000}"/>
    <cellStyle name="Dezimal [0] 3 4 2 3 4" xfId="50026" xr:uid="{00000000-0005-0000-0000-000031070000}"/>
    <cellStyle name="Dezimal [0] 3 4 2 4" xfId="12956" xr:uid="{00000000-0005-0000-0000-000031070000}"/>
    <cellStyle name="Dezimal [0] 3 4 2 4 2" xfId="26407" xr:uid="{00000000-0005-0000-0000-000031070000}"/>
    <cellStyle name="Dezimal [0] 3 4 2 4 3" xfId="39891" xr:uid="{00000000-0005-0000-0000-000031070000}"/>
    <cellStyle name="Dezimal [0] 3 4 2 4 4" xfId="53382" xr:uid="{00000000-0005-0000-0000-000031070000}"/>
    <cellStyle name="Dezimal [0] 3 4 2 5" xfId="16338" xr:uid="{00000000-0005-0000-0000-000031070000}"/>
    <cellStyle name="Dezimal [0] 3 4 2 6" xfId="29822" xr:uid="{00000000-0005-0000-0000-000031070000}"/>
    <cellStyle name="Dezimal [0] 3 4 2 7" xfId="43313" xr:uid="{00000000-0005-0000-0000-000031070000}"/>
    <cellStyle name="Dezimal [0] 3 4 3" xfId="5117" xr:uid="{00000000-0005-0000-0000-000030070000}"/>
    <cellStyle name="Dezimal [0] 3 4 3 2" xfId="18568" xr:uid="{00000000-0005-0000-0000-000030070000}"/>
    <cellStyle name="Dezimal [0] 3 4 3 3" xfId="32052" xr:uid="{00000000-0005-0000-0000-000030070000}"/>
    <cellStyle name="Dezimal [0] 3 4 3 4" xfId="45543" xr:uid="{00000000-0005-0000-0000-000030070000}"/>
    <cellStyle name="Dezimal [0] 3 4 4" xfId="8473" xr:uid="{00000000-0005-0000-0000-000030070000}"/>
    <cellStyle name="Dezimal [0] 3 4 4 2" xfId="21924" xr:uid="{00000000-0005-0000-0000-000030070000}"/>
    <cellStyle name="Dezimal [0] 3 4 4 3" xfId="35408" xr:uid="{00000000-0005-0000-0000-000030070000}"/>
    <cellStyle name="Dezimal [0] 3 4 4 4" xfId="48899" xr:uid="{00000000-0005-0000-0000-000030070000}"/>
    <cellStyle name="Dezimal [0] 3 4 5" xfId="11829" xr:uid="{00000000-0005-0000-0000-000030070000}"/>
    <cellStyle name="Dezimal [0] 3 4 5 2" xfId="25280" xr:uid="{00000000-0005-0000-0000-000030070000}"/>
    <cellStyle name="Dezimal [0] 3 4 5 3" xfId="38764" xr:uid="{00000000-0005-0000-0000-000030070000}"/>
    <cellStyle name="Dezimal [0] 3 4 5 4" xfId="52255" xr:uid="{00000000-0005-0000-0000-000030070000}"/>
    <cellStyle name="Dezimal [0] 3 4 6" xfId="15211" xr:uid="{00000000-0005-0000-0000-000030070000}"/>
    <cellStyle name="Dezimal [0] 3 4 7" xfId="28695" xr:uid="{00000000-0005-0000-0000-000030070000}"/>
    <cellStyle name="Dezimal [0] 3 4 8" xfId="42186" xr:uid="{00000000-0005-0000-0000-000030070000}"/>
    <cellStyle name="Dezimal [0] 3 5" xfId="2321" xr:uid="{00000000-0005-0000-0000-000032070000}"/>
    <cellStyle name="Dezimal [0] 3 5 2" xfId="5683" xr:uid="{00000000-0005-0000-0000-000032070000}"/>
    <cellStyle name="Dezimal [0] 3 5 2 2" xfId="19134" xr:uid="{00000000-0005-0000-0000-000032070000}"/>
    <cellStyle name="Dezimal [0] 3 5 2 3" xfId="32618" xr:uid="{00000000-0005-0000-0000-000032070000}"/>
    <cellStyle name="Dezimal [0] 3 5 2 4" xfId="46109" xr:uid="{00000000-0005-0000-0000-000032070000}"/>
    <cellStyle name="Dezimal [0] 3 5 3" xfId="9039" xr:uid="{00000000-0005-0000-0000-000032070000}"/>
    <cellStyle name="Dezimal [0] 3 5 3 2" xfId="22490" xr:uid="{00000000-0005-0000-0000-000032070000}"/>
    <cellStyle name="Dezimal [0] 3 5 3 3" xfId="35974" xr:uid="{00000000-0005-0000-0000-000032070000}"/>
    <cellStyle name="Dezimal [0] 3 5 3 4" xfId="49465" xr:uid="{00000000-0005-0000-0000-000032070000}"/>
    <cellStyle name="Dezimal [0] 3 5 4" xfId="12395" xr:uid="{00000000-0005-0000-0000-000032070000}"/>
    <cellStyle name="Dezimal [0] 3 5 4 2" xfId="25846" xr:uid="{00000000-0005-0000-0000-000032070000}"/>
    <cellStyle name="Dezimal [0] 3 5 4 3" xfId="39330" xr:uid="{00000000-0005-0000-0000-000032070000}"/>
    <cellStyle name="Dezimal [0] 3 5 4 4" xfId="52821" xr:uid="{00000000-0005-0000-0000-000032070000}"/>
    <cellStyle name="Dezimal [0] 3 5 5" xfId="15777" xr:uid="{00000000-0005-0000-0000-000032070000}"/>
    <cellStyle name="Dezimal [0] 3 5 6" xfId="29261" xr:uid="{00000000-0005-0000-0000-000032070000}"/>
    <cellStyle name="Dezimal [0] 3 5 7" xfId="42752" xr:uid="{00000000-0005-0000-0000-000032070000}"/>
    <cellStyle name="Dezimal [0] 3 6" xfId="3427" xr:uid="{00000000-0005-0000-0000-000033070000}"/>
    <cellStyle name="Dezimal [0] 3 6 2" xfId="6788" xr:uid="{00000000-0005-0000-0000-000033070000}"/>
    <cellStyle name="Dezimal [0] 3 6 2 2" xfId="20239" xr:uid="{00000000-0005-0000-0000-000033070000}"/>
    <cellStyle name="Dezimal [0] 3 6 2 3" xfId="33723" xr:uid="{00000000-0005-0000-0000-000033070000}"/>
    <cellStyle name="Dezimal [0] 3 6 2 4" xfId="47214" xr:uid="{00000000-0005-0000-0000-000033070000}"/>
    <cellStyle name="Dezimal [0] 3 6 3" xfId="10144" xr:uid="{00000000-0005-0000-0000-000033070000}"/>
    <cellStyle name="Dezimal [0] 3 6 3 2" xfId="23595" xr:uid="{00000000-0005-0000-0000-000033070000}"/>
    <cellStyle name="Dezimal [0] 3 6 3 3" xfId="37079" xr:uid="{00000000-0005-0000-0000-000033070000}"/>
    <cellStyle name="Dezimal [0] 3 6 3 4" xfId="50570" xr:uid="{00000000-0005-0000-0000-000033070000}"/>
    <cellStyle name="Dezimal [0] 3 6 4" xfId="13500" xr:uid="{00000000-0005-0000-0000-000033070000}"/>
    <cellStyle name="Dezimal [0] 3 6 4 2" xfId="26951" xr:uid="{00000000-0005-0000-0000-000033070000}"/>
    <cellStyle name="Dezimal [0] 3 6 4 3" xfId="40435" xr:uid="{00000000-0005-0000-0000-000033070000}"/>
    <cellStyle name="Dezimal [0] 3 6 4 4" xfId="53926" xr:uid="{00000000-0005-0000-0000-000033070000}"/>
    <cellStyle name="Dezimal [0] 3 6 5" xfId="16882" xr:uid="{00000000-0005-0000-0000-000033070000}"/>
    <cellStyle name="Dezimal [0] 3 6 6" xfId="30366" xr:uid="{00000000-0005-0000-0000-000033070000}"/>
    <cellStyle name="Dezimal [0] 3 6 7" xfId="43857" xr:uid="{00000000-0005-0000-0000-000033070000}"/>
    <cellStyle name="Dezimal [0] 3 7" xfId="4007" xr:uid="{00000000-0005-0000-0000-000034070000}"/>
    <cellStyle name="Dezimal [0] 3 7 2" xfId="7364" xr:uid="{00000000-0005-0000-0000-000034070000}"/>
    <cellStyle name="Dezimal [0] 3 7 2 2" xfId="20815" xr:uid="{00000000-0005-0000-0000-000034070000}"/>
    <cellStyle name="Dezimal [0] 3 7 2 3" xfId="34299" xr:uid="{00000000-0005-0000-0000-000034070000}"/>
    <cellStyle name="Dezimal [0] 3 7 2 4" xfId="47790" xr:uid="{00000000-0005-0000-0000-000034070000}"/>
    <cellStyle name="Dezimal [0] 3 7 3" xfId="10720" xr:uid="{00000000-0005-0000-0000-000034070000}"/>
    <cellStyle name="Dezimal [0] 3 7 3 2" xfId="24171" xr:uid="{00000000-0005-0000-0000-000034070000}"/>
    <cellStyle name="Dezimal [0] 3 7 3 3" xfId="37655" xr:uid="{00000000-0005-0000-0000-000034070000}"/>
    <cellStyle name="Dezimal [0] 3 7 3 4" xfId="51146" xr:uid="{00000000-0005-0000-0000-000034070000}"/>
    <cellStyle name="Dezimal [0] 3 7 4" xfId="14076" xr:uid="{00000000-0005-0000-0000-000034070000}"/>
    <cellStyle name="Dezimal [0] 3 7 4 2" xfId="27527" xr:uid="{00000000-0005-0000-0000-000034070000}"/>
    <cellStyle name="Dezimal [0] 3 7 4 3" xfId="41011" xr:uid="{00000000-0005-0000-0000-000034070000}"/>
    <cellStyle name="Dezimal [0] 3 7 4 4" xfId="54502" xr:uid="{00000000-0005-0000-0000-000034070000}"/>
    <cellStyle name="Dezimal [0] 3 7 5" xfId="17458" xr:uid="{00000000-0005-0000-0000-000034070000}"/>
    <cellStyle name="Dezimal [0] 3 7 6" xfId="30942" xr:uid="{00000000-0005-0000-0000-000034070000}"/>
    <cellStyle name="Dezimal [0] 3 7 7" xfId="44433" xr:uid="{00000000-0005-0000-0000-000034070000}"/>
    <cellStyle name="Dezimal [0] 3 8" xfId="4557" xr:uid="{00000000-0005-0000-0000-00001D070000}"/>
    <cellStyle name="Dezimal [0] 3 8 2" xfId="18008" xr:uid="{00000000-0005-0000-0000-00001D070000}"/>
    <cellStyle name="Dezimal [0] 3 8 3" xfId="31492" xr:uid="{00000000-0005-0000-0000-00001D070000}"/>
    <cellStyle name="Dezimal [0] 3 8 4" xfId="44983" xr:uid="{00000000-0005-0000-0000-00001D070000}"/>
    <cellStyle name="Dezimal [0] 3 9" xfId="7913" xr:uid="{00000000-0005-0000-0000-00001D070000}"/>
    <cellStyle name="Dezimal [0] 3 9 2" xfId="21364" xr:uid="{00000000-0005-0000-0000-00001D070000}"/>
    <cellStyle name="Dezimal [0] 3 9 3" xfId="34848" xr:uid="{00000000-0005-0000-0000-00001D070000}"/>
    <cellStyle name="Dezimal [0] 3 9 4" xfId="48339" xr:uid="{00000000-0005-0000-0000-00001D070000}"/>
    <cellStyle name="Dezimal [0] 4" xfId="1205" xr:uid="{00000000-0005-0000-0000-000035070000}"/>
    <cellStyle name="Dezimal [0] 4 10" xfId="14668" xr:uid="{00000000-0005-0000-0000-000035070000}"/>
    <cellStyle name="Dezimal [0] 4 11" xfId="28151" xr:uid="{00000000-0005-0000-0000-000035070000}"/>
    <cellStyle name="Dezimal [0] 4 12" xfId="41642" xr:uid="{00000000-0005-0000-0000-000035070000}"/>
    <cellStyle name="Dezimal [0] 4 2" xfId="1436" xr:uid="{00000000-0005-0000-0000-000036070000}"/>
    <cellStyle name="Dezimal [0] 4 2 10" xfId="28401" xr:uid="{00000000-0005-0000-0000-000036070000}"/>
    <cellStyle name="Dezimal [0] 4 2 11" xfId="41892" xr:uid="{00000000-0005-0000-0000-000036070000}"/>
    <cellStyle name="Dezimal [0] 4 2 2" xfId="2010" xr:uid="{00000000-0005-0000-0000-000037070000}"/>
    <cellStyle name="Dezimal [0] 4 2 2 2" xfId="3150" xr:uid="{00000000-0005-0000-0000-000038070000}"/>
    <cellStyle name="Dezimal [0] 4 2 2 2 2" xfId="6511" xr:uid="{00000000-0005-0000-0000-000038070000}"/>
    <cellStyle name="Dezimal [0] 4 2 2 2 2 2" xfId="19962" xr:uid="{00000000-0005-0000-0000-000038070000}"/>
    <cellStyle name="Dezimal [0] 4 2 2 2 2 3" xfId="33446" xr:uid="{00000000-0005-0000-0000-000038070000}"/>
    <cellStyle name="Dezimal [0] 4 2 2 2 2 4" xfId="46937" xr:uid="{00000000-0005-0000-0000-000038070000}"/>
    <cellStyle name="Dezimal [0] 4 2 2 2 3" xfId="9867" xr:uid="{00000000-0005-0000-0000-000038070000}"/>
    <cellStyle name="Dezimal [0] 4 2 2 2 3 2" xfId="23318" xr:uid="{00000000-0005-0000-0000-000038070000}"/>
    <cellStyle name="Dezimal [0] 4 2 2 2 3 3" xfId="36802" xr:uid="{00000000-0005-0000-0000-000038070000}"/>
    <cellStyle name="Dezimal [0] 4 2 2 2 3 4" xfId="50293" xr:uid="{00000000-0005-0000-0000-000038070000}"/>
    <cellStyle name="Dezimal [0] 4 2 2 2 4" xfId="13223" xr:uid="{00000000-0005-0000-0000-000038070000}"/>
    <cellStyle name="Dezimal [0] 4 2 2 2 4 2" xfId="26674" xr:uid="{00000000-0005-0000-0000-000038070000}"/>
    <cellStyle name="Dezimal [0] 4 2 2 2 4 3" xfId="40158" xr:uid="{00000000-0005-0000-0000-000038070000}"/>
    <cellStyle name="Dezimal [0] 4 2 2 2 4 4" xfId="53649" xr:uid="{00000000-0005-0000-0000-000038070000}"/>
    <cellStyle name="Dezimal [0] 4 2 2 2 5" xfId="16605" xr:uid="{00000000-0005-0000-0000-000038070000}"/>
    <cellStyle name="Dezimal [0] 4 2 2 2 6" xfId="30089" xr:uid="{00000000-0005-0000-0000-000038070000}"/>
    <cellStyle name="Dezimal [0] 4 2 2 2 7" xfId="43580" xr:uid="{00000000-0005-0000-0000-000038070000}"/>
    <cellStyle name="Dezimal [0] 4 2 2 3" xfId="5384" xr:uid="{00000000-0005-0000-0000-000037070000}"/>
    <cellStyle name="Dezimal [0] 4 2 2 3 2" xfId="18835" xr:uid="{00000000-0005-0000-0000-000037070000}"/>
    <cellStyle name="Dezimal [0] 4 2 2 3 3" xfId="32319" xr:uid="{00000000-0005-0000-0000-000037070000}"/>
    <cellStyle name="Dezimal [0] 4 2 2 3 4" xfId="45810" xr:uid="{00000000-0005-0000-0000-000037070000}"/>
    <cellStyle name="Dezimal [0] 4 2 2 4" xfId="8740" xr:uid="{00000000-0005-0000-0000-000037070000}"/>
    <cellStyle name="Dezimal [0] 4 2 2 4 2" xfId="22191" xr:uid="{00000000-0005-0000-0000-000037070000}"/>
    <cellStyle name="Dezimal [0] 4 2 2 4 3" xfId="35675" xr:uid="{00000000-0005-0000-0000-000037070000}"/>
    <cellStyle name="Dezimal [0] 4 2 2 4 4" xfId="49166" xr:uid="{00000000-0005-0000-0000-000037070000}"/>
    <cellStyle name="Dezimal [0] 4 2 2 5" xfId="12096" xr:uid="{00000000-0005-0000-0000-000037070000}"/>
    <cellStyle name="Dezimal [0] 4 2 2 5 2" xfId="25547" xr:uid="{00000000-0005-0000-0000-000037070000}"/>
    <cellStyle name="Dezimal [0] 4 2 2 5 3" xfId="39031" xr:uid="{00000000-0005-0000-0000-000037070000}"/>
    <cellStyle name="Dezimal [0] 4 2 2 5 4" xfId="52522" xr:uid="{00000000-0005-0000-0000-000037070000}"/>
    <cellStyle name="Dezimal [0] 4 2 2 6" xfId="15478" xr:uid="{00000000-0005-0000-0000-000037070000}"/>
    <cellStyle name="Dezimal [0] 4 2 2 7" xfId="28962" xr:uid="{00000000-0005-0000-0000-000037070000}"/>
    <cellStyle name="Dezimal [0] 4 2 2 8" xfId="42453" xr:uid="{00000000-0005-0000-0000-000037070000}"/>
    <cellStyle name="Dezimal [0] 4 2 3" xfId="2590" xr:uid="{00000000-0005-0000-0000-000039070000}"/>
    <cellStyle name="Dezimal [0] 4 2 3 2" xfId="5951" xr:uid="{00000000-0005-0000-0000-000039070000}"/>
    <cellStyle name="Dezimal [0] 4 2 3 2 2" xfId="19402" xr:uid="{00000000-0005-0000-0000-000039070000}"/>
    <cellStyle name="Dezimal [0] 4 2 3 2 3" xfId="32886" xr:uid="{00000000-0005-0000-0000-000039070000}"/>
    <cellStyle name="Dezimal [0] 4 2 3 2 4" xfId="46377" xr:uid="{00000000-0005-0000-0000-000039070000}"/>
    <cellStyle name="Dezimal [0] 4 2 3 3" xfId="9307" xr:uid="{00000000-0005-0000-0000-000039070000}"/>
    <cellStyle name="Dezimal [0] 4 2 3 3 2" xfId="22758" xr:uid="{00000000-0005-0000-0000-000039070000}"/>
    <cellStyle name="Dezimal [0] 4 2 3 3 3" xfId="36242" xr:uid="{00000000-0005-0000-0000-000039070000}"/>
    <cellStyle name="Dezimal [0] 4 2 3 3 4" xfId="49733" xr:uid="{00000000-0005-0000-0000-000039070000}"/>
    <cellStyle name="Dezimal [0] 4 2 3 4" xfId="12663" xr:uid="{00000000-0005-0000-0000-000039070000}"/>
    <cellStyle name="Dezimal [0] 4 2 3 4 2" xfId="26114" xr:uid="{00000000-0005-0000-0000-000039070000}"/>
    <cellStyle name="Dezimal [0] 4 2 3 4 3" xfId="39598" xr:uid="{00000000-0005-0000-0000-000039070000}"/>
    <cellStyle name="Dezimal [0] 4 2 3 4 4" xfId="53089" xr:uid="{00000000-0005-0000-0000-000039070000}"/>
    <cellStyle name="Dezimal [0] 4 2 3 5" xfId="16045" xr:uid="{00000000-0005-0000-0000-000039070000}"/>
    <cellStyle name="Dezimal [0] 4 2 3 6" xfId="29529" xr:uid="{00000000-0005-0000-0000-000039070000}"/>
    <cellStyle name="Dezimal [0] 4 2 3 7" xfId="43020" xr:uid="{00000000-0005-0000-0000-000039070000}"/>
    <cellStyle name="Dezimal [0] 4 2 4" xfId="3695" xr:uid="{00000000-0005-0000-0000-00003A070000}"/>
    <cellStyle name="Dezimal [0] 4 2 4 2" xfId="7056" xr:uid="{00000000-0005-0000-0000-00003A070000}"/>
    <cellStyle name="Dezimal [0] 4 2 4 2 2" xfId="20507" xr:uid="{00000000-0005-0000-0000-00003A070000}"/>
    <cellStyle name="Dezimal [0] 4 2 4 2 3" xfId="33991" xr:uid="{00000000-0005-0000-0000-00003A070000}"/>
    <cellStyle name="Dezimal [0] 4 2 4 2 4" xfId="47482" xr:uid="{00000000-0005-0000-0000-00003A070000}"/>
    <cellStyle name="Dezimal [0] 4 2 4 3" xfId="10412" xr:uid="{00000000-0005-0000-0000-00003A070000}"/>
    <cellStyle name="Dezimal [0] 4 2 4 3 2" xfId="23863" xr:uid="{00000000-0005-0000-0000-00003A070000}"/>
    <cellStyle name="Dezimal [0] 4 2 4 3 3" xfId="37347" xr:uid="{00000000-0005-0000-0000-00003A070000}"/>
    <cellStyle name="Dezimal [0] 4 2 4 3 4" xfId="50838" xr:uid="{00000000-0005-0000-0000-00003A070000}"/>
    <cellStyle name="Dezimal [0] 4 2 4 4" xfId="13768" xr:uid="{00000000-0005-0000-0000-00003A070000}"/>
    <cellStyle name="Dezimal [0] 4 2 4 4 2" xfId="27219" xr:uid="{00000000-0005-0000-0000-00003A070000}"/>
    <cellStyle name="Dezimal [0] 4 2 4 4 3" xfId="40703" xr:uid="{00000000-0005-0000-0000-00003A070000}"/>
    <cellStyle name="Dezimal [0] 4 2 4 4 4" xfId="54194" xr:uid="{00000000-0005-0000-0000-00003A070000}"/>
    <cellStyle name="Dezimal [0] 4 2 4 5" xfId="17150" xr:uid="{00000000-0005-0000-0000-00003A070000}"/>
    <cellStyle name="Dezimal [0] 4 2 4 6" xfId="30634" xr:uid="{00000000-0005-0000-0000-00003A070000}"/>
    <cellStyle name="Dezimal [0] 4 2 4 7" xfId="44125" xr:uid="{00000000-0005-0000-0000-00003A070000}"/>
    <cellStyle name="Dezimal [0] 4 2 5" xfId="4275" xr:uid="{00000000-0005-0000-0000-00003B070000}"/>
    <cellStyle name="Dezimal [0] 4 2 5 2" xfId="7632" xr:uid="{00000000-0005-0000-0000-00003B070000}"/>
    <cellStyle name="Dezimal [0] 4 2 5 2 2" xfId="21083" xr:uid="{00000000-0005-0000-0000-00003B070000}"/>
    <cellStyle name="Dezimal [0] 4 2 5 2 3" xfId="34567" xr:uid="{00000000-0005-0000-0000-00003B070000}"/>
    <cellStyle name="Dezimal [0] 4 2 5 2 4" xfId="48058" xr:uid="{00000000-0005-0000-0000-00003B070000}"/>
    <cellStyle name="Dezimal [0] 4 2 5 3" xfId="10988" xr:uid="{00000000-0005-0000-0000-00003B070000}"/>
    <cellStyle name="Dezimal [0] 4 2 5 3 2" xfId="24439" xr:uid="{00000000-0005-0000-0000-00003B070000}"/>
    <cellStyle name="Dezimal [0] 4 2 5 3 3" xfId="37923" xr:uid="{00000000-0005-0000-0000-00003B070000}"/>
    <cellStyle name="Dezimal [0] 4 2 5 3 4" xfId="51414" xr:uid="{00000000-0005-0000-0000-00003B070000}"/>
    <cellStyle name="Dezimal [0] 4 2 5 4" xfId="14344" xr:uid="{00000000-0005-0000-0000-00003B070000}"/>
    <cellStyle name="Dezimal [0] 4 2 5 4 2" xfId="27795" xr:uid="{00000000-0005-0000-0000-00003B070000}"/>
    <cellStyle name="Dezimal [0] 4 2 5 4 3" xfId="41279" xr:uid="{00000000-0005-0000-0000-00003B070000}"/>
    <cellStyle name="Dezimal [0] 4 2 5 4 4" xfId="54770" xr:uid="{00000000-0005-0000-0000-00003B070000}"/>
    <cellStyle name="Dezimal [0] 4 2 5 5" xfId="17726" xr:uid="{00000000-0005-0000-0000-00003B070000}"/>
    <cellStyle name="Dezimal [0] 4 2 5 6" xfId="31210" xr:uid="{00000000-0005-0000-0000-00003B070000}"/>
    <cellStyle name="Dezimal [0] 4 2 5 7" xfId="44701" xr:uid="{00000000-0005-0000-0000-00003B070000}"/>
    <cellStyle name="Dezimal [0] 4 2 6" xfId="4825" xr:uid="{00000000-0005-0000-0000-000036070000}"/>
    <cellStyle name="Dezimal [0] 4 2 6 2" xfId="18276" xr:uid="{00000000-0005-0000-0000-000036070000}"/>
    <cellStyle name="Dezimal [0] 4 2 6 3" xfId="31760" xr:uid="{00000000-0005-0000-0000-000036070000}"/>
    <cellStyle name="Dezimal [0] 4 2 6 4" xfId="45251" xr:uid="{00000000-0005-0000-0000-000036070000}"/>
    <cellStyle name="Dezimal [0] 4 2 7" xfId="8181" xr:uid="{00000000-0005-0000-0000-000036070000}"/>
    <cellStyle name="Dezimal [0] 4 2 7 2" xfId="21632" xr:uid="{00000000-0005-0000-0000-000036070000}"/>
    <cellStyle name="Dezimal [0] 4 2 7 3" xfId="35116" xr:uid="{00000000-0005-0000-0000-000036070000}"/>
    <cellStyle name="Dezimal [0] 4 2 7 4" xfId="48607" xr:uid="{00000000-0005-0000-0000-000036070000}"/>
    <cellStyle name="Dezimal [0] 4 2 8" xfId="11537" xr:uid="{00000000-0005-0000-0000-000036070000}"/>
    <cellStyle name="Dezimal [0] 4 2 8 2" xfId="24988" xr:uid="{00000000-0005-0000-0000-000036070000}"/>
    <cellStyle name="Dezimal [0] 4 2 8 3" xfId="38472" xr:uid="{00000000-0005-0000-0000-000036070000}"/>
    <cellStyle name="Dezimal [0] 4 2 8 4" xfId="51963" xr:uid="{00000000-0005-0000-0000-000036070000}"/>
    <cellStyle name="Dezimal [0] 4 2 9" xfId="14918" xr:uid="{00000000-0005-0000-0000-000036070000}"/>
    <cellStyle name="Dezimal [0] 4 3" xfId="1761" xr:uid="{00000000-0005-0000-0000-00003C070000}"/>
    <cellStyle name="Dezimal [0] 4 3 2" xfId="2900" xr:uid="{00000000-0005-0000-0000-00003D070000}"/>
    <cellStyle name="Dezimal [0] 4 3 2 2" xfId="6261" xr:uid="{00000000-0005-0000-0000-00003D070000}"/>
    <cellStyle name="Dezimal [0] 4 3 2 2 2" xfId="19712" xr:uid="{00000000-0005-0000-0000-00003D070000}"/>
    <cellStyle name="Dezimal [0] 4 3 2 2 3" xfId="33196" xr:uid="{00000000-0005-0000-0000-00003D070000}"/>
    <cellStyle name="Dezimal [0] 4 3 2 2 4" xfId="46687" xr:uid="{00000000-0005-0000-0000-00003D070000}"/>
    <cellStyle name="Dezimal [0] 4 3 2 3" xfId="9617" xr:uid="{00000000-0005-0000-0000-00003D070000}"/>
    <cellStyle name="Dezimal [0] 4 3 2 3 2" xfId="23068" xr:uid="{00000000-0005-0000-0000-00003D070000}"/>
    <cellStyle name="Dezimal [0] 4 3 2 3 3" xfId="36552" xr:uid="{00000000-0005-0000-0000-00003D070000}"/>
    <cellStyle name="Dezimal [0] 4 3 2 3 4" xfId="50043" xr:uid="{00000000-0005-0000-0000-00003D070000}"/>
    <cellStyle name="Dezimal [0] 4 3 2 4" xfId="12973" xr:uid="{00000000-0005-0000-0000-00003D070000}"/>
    <cellStyle name="Dezimal [0] 4 3 2 4 2" xfId="26424" xr:uid="{00000000-0005-0000-0000-00003D070000}"/>
    <cellStyle name="Dezimal [0] 4 3 2 4 3" xfId="39908" xr:uid="{00000000-0005-0000-0000-00003D070000}"/>
    <cellStyle name="Dezimal [0] 4 3 2 4 4" xfId="53399" xr:uid="{00000000-0005-0000-0000-00003D070000}"/>
    <cellStyle name="Dezimal [0] 4 3 2 5" xfId="16355" xr:uid="{00000000-0005-0000-0000-00003D070000}"/>
    <cellStyle name="Dezimal [0] 4 3 2 6" xfId="29839" xr:uid="{00000000-0005-0000-0000-00003D070000}"/>
    <cellStyle name="Dezimal [0] 4 3 2 7" xfId="43330" xr:uid="{00000000-0005-0000-0000-00003D070000}"/>
    <cellStyle name="Dezimal [0] 4 3 3" xfId="5134" xr:uid="{00000000-0005-0000-0000-00003C070000}"/>
    <cellStyle name="Dezimal [0] 4 3 3 2" xfId="18585" xr:uid="{00000000-0005-0000-0000-00003C070000}"/>
    <cellStyle name="Dezimal [0] 4 3 3 3" xfId="32069" xr:uid="{00000000-0005-0000-0000-00003C070000}"/>
    <cellStyle name="Dezimal [0] 4 3 3 4" xfId="45560" xr:uid="{00000000-0005-0000-0000-00003C070000}"/>
    <cellStyle name="Dezimal [0] 4 3 4" xfId="8490" xr:uid="{00000000-0005-0000-0000-00003C070000}"/>
    <cellStyle name="Dezimal [0] 4 3 4 2" xfId="21941" xr:uid="{00000000-0005-0000-0000-00003C070000}"/>
    <cellStyle name="Dezimal [0] 4 3 4 3" xfId="35425" xr:uid="{00000000-0005-0000-0000-00003C070000}"/>
    <cellStyle name="Dezimal [0] 4 3 4 4" xfId="48916" xr:uid="{00000000-0005-0000-0000-00003C070000}"/>
    <cellStyle name="Dezimal [0] 4 3 5" xfId="11846" xr:uid="{00000000-0005-0000-0000-00003C070000}"/>
    <cellStyle name="Dezimal [0] 4 3 5 2" xfId="25297" xr:uid="{00000000-0005-0000-0000-00003C070000}"/>
    <cellStyle name="Dezimal [0] 4 3 5 3" xfId="38781" xr:uid="{00000000-0005-0000-0000-00003C070000}"/>
    <cellStyle name="Dezimal [0] 4 3 5 4" xfId="52272" xr:uid="{00000000-0005-0000-0000-00003C070000}"/>
    <cellStyle name="Dezimal [0] 4 3 6" xfId="15228" xr:uid="{00000000-0005-0000-0000-00003C070000}"/>
    <cellStyle name="Dezimal [0] 4 3 7" xfId="28712" xr:uid="{00000000-0005-0000-0000-00003C070000}"/>
    <cellStyle name="Dezimal [0] 4 3 8" xfId="42203" xr:uid="{00000000-0005-0000-0000-00003C070000}"/>
    <cellStyle name="Dezimal [0] 4 4" xfId="2339" xr:uid="{00000000-0005-0000-0000-00003E070000}"/>
    <cellStyle name="Dezimal [0] 4 4 2" xfId="5701" xr:uid="{00000000-0005-0000-0000-00003E070000}"/>
    <cellStyle name="Dezimal [0] 4 4 2 2" xfId="19152" xr:uid="{00000000-0005-0000-0000-00003E070000}"/>
    <cellStyle name="Dezimal [0] 4 4 2 3" xfId="32636" xr:uid="{00000000-0005-0000-0000-00003E070000}"/>
    <cellStyle name="Dezimal [0] 4 4 2 4" xfId="46127" xr:uid="{00000000-0005-0000-0000-00003E070000}"/>
    <cellStyle name="Dezimal [0] 4 4 3" xfId="9057" xr:uid="{00000000-0005-0000-0000-00003E070000}"/>
    <cellStyle name="Dezimal [0] 4 4 3 2" xfId="22508" xr:uid="{00000000-0005-0000-0000-00003E070000}"/>
    <cellStyle name="Dezimal [0] 4 4 3 3" xfId="35992" xr:uid="{00000000-0005-0000-0000-00003E070000}"/>
    <cellStyle name="Dezimal [0] 4 4 3 4" xfId="49483" xr:uid="{00000000-0005-0000-0000-00003E070000}"/>
    <cellStyle name="Dezimal [0] 4 4 4" xfId="12413" xr:uid="{00000000-0005-0000-0000-00003E070000}"/>
    <cellStyle name="Dezimal [0] 4 4 4 2" xfId="25864" xr:uid="{00000000-0005-0000-0000-00003E070000}"/>
    <cellStyle name="Dezimal [0] 4 4 4 3" xfId="39348" xr:uid="{00000000-0005-0000-0000-00003E070000}"/>
    <cellStyle name="Dezimal [0] 4 4 4 4" xfId="52839" xr:uid="{00000000-0005-0000-0000-00003E070000}"/>
    <cellStyle name="Dezimal [0] 4 4 5" xfId="15795" xr:uid="{00000000-0005-0000-0000-00003E070000}"/>
    <cellStyle name="Dezimal [0] 4 4 6" xfId="29279" xr:uid="{00000000-0005-0000-0000-00003E070000}"/>
    <cellStyle name="Dezimal [0] 4 4 7" xfId="42770" xr:uid="{00000000-0005-0000-0000-00003E070000}"/>
    <cellStyle name="Dezimal [0] 4 5" xfId="3445" xr:uid="{00000000-0005-0000-0000-00003F070000}"/>
    <cellStyle name="Dezimal [0] 4 5 2" xfId="6806" xr:uid="{00000000-0005-0000-0000-00003F070000}"/>
    <cellStyle name="Dezimal [0] 4 5 2 2" xfId="20257" xr:uid="{00000000-0005-0000-0000-00003F070000}"/>
    <cellStyle name="Dezimal [0] 4 5 2 3" xfId="33741" xr:uid="{00000000-0005-0000-0000-00003F070000}"/>
    <cellStyle name="Dezimal [0] 4 5 2 4" xfId="47232" xr:uid="{00000000-0005-0000-0000-00003F070000}"/>
    <cellStyle name="Dezimal [0] 4 5 3" xfId="10162" xr:uid="{00000000-0005-0000-0000-00003F070000}"/>
    <cellStyle name="Dezimal [0] 4 5 3 2" xfId="23613" xr:uid="{00000000-0005-0000-0000-00003F070000}"/>
    <cellStyle name="Dezimal [0] 4 5 3 3" xfId="37097" xr:uid="{00000000-0005-0000-0000-00003F070000}"/>
    <cellStyle name="Dezimal [0] 4 5 3 4" xfId="50588" xr:uid="{00000000-0005-0000-0000-00003F070000}"/>
    <cellStyle name="Dezimal [0] 4 5 4" xfId="13518" xr:uid="{00000000-0005-0000-0000-00003F070000}"/>
    <cellStyle name="Dezimal [0] 4 5 4 2" xfId="26969" xr:uid="{00000000-0005-0000-0000-00003F070000}"/>
    <cellStyle name="Dezimal [0] 4 5 4 3" xfId="40453" xr:uid="{00000000-0005-0000-0000-00003F070000}"/>
    <cellStyle name="Dezimal [0] 4 5 4 4" xfId="53944" xr:uid="{00000000-0005-0000-0000-00003F070000}"/>
    <cellStyle name="Dezimal [0] 4 5 5" xfId="16900" xr:uid="{00000000-0005-0000-0000-00003F070000}"/>
    <cellStyle name="Dezimal [0] 4 5 6" xfId="30384" xr:uid="{00000000-0005-0000-0000-00003F070000}"/>
    <cellStyle name="Dezimal [0] 4 5 7" xfId="43875" xr:uid="{00000000-0005-0000-0000-00003F070000}"/>
    <cellStyle name="Dezimal [0] 4 6" xfId="4025" xr:uid="{00000000-0005-0000-0000-000040070000}"/>
    <cellStyle name="Dezimal [0] 4 6 2" xfId="7382" xr:uid="{00000000-0005-0000-0000-000040070000}"/>
    <cellStyle name="Dezimal [0] 4 6 2 2" xfId="20833" xr:uid="{00000000-0005-0000-0000-000040070000}"/>
    <cellStyle name="Dezimal [0] 4 6 2 3" xfId="34317" xr:uid="{00000000-0005-0000-0000-000040070000}"/>
    <cellStyle name="Dezimal [0] 4 6 2 4" xfId="47808" xr:uid="{00000000-0005-0000-0000-000040070000}"/>
    <cellStyle name="Dezimal [0] 4 6 3" xfId="10738" xr:uid="{00000000-0005-0000-0000-000040070000}"/>
    <cellStyle name="Dezimal [0] 4 6 3 2" xfId="24189" xr:uid="{00000000-0005-0000-0000-000040070000}"/>
    <cellStyle name="Dezimal [0] 4 6 3 3" xfId="37673" xr:uid="{00000000-0005-0000-0000-000040070000}"/>
    <cellStyle name="Dezimal [0] 4 6 3 4" xfId="51164" xr:uid="{00000000-0005-0000-0000-000040070000}"/>
    <cellStyle name="Dezimal [0] 4 6 4" xfId="14094" xr:uid="{00000000-0005-0000-0000-000040070000}"/>
    <cellStyle name="Dezimal [0] 4 6 4 2" xfId="27545" xr:uid="{00000000-0005-0000-0000-000040070000}"/>
    <cellStyle name="Dezimal [0] 4 6 4 3" xfId="41029" xr:uid="{00000000-0005-0000-0000-000040070000}"/>
    <cellStyle name="Dezimal [0] 4 6 4 4" xfId="54520" xr:uid="{00000000-0005-0000-0000-000040070000}"/>
    <cellStyle name="Dezimal [0] 4 6 5" xfId="17476" xr:uid="{00000000-0005-0000-0000-000040070000}"/>
    <cellStyle name="Dezimal [0] 4 6 6" xfId="30960" xr:uid="{00000000-0005-0000-0000-000040070000}"/>
    <cellStyle name="Dezimal [0] 4 6 7" xfId="44451" xr:uid="{00000000-0005-0000-0000-000040070000}"/>
    <cellStyle name="Dezimal [0] 4 7" xfId="4575" xr:uid="{00000000-0005-0000-0000-000035070000}"/>
    <cellStyle name="Dezimal [0] 4 7 2" xfId="18026" xr:uid="{00000000-0005-0000-0000-000035070000}"/>
    <cellStyle name="Dezimal [0] 4 7 3" xfId="31510" xr:uid="{00000000-0005-0000-0000-000035070000}"/>
    <cellStyle name="Dezimal [0] 4 7 4" xfId="45001" xr:uid="{00000000-0005-0000-0000-000035070000}"/>
    <cellStyle name="Dezimal [0] 4 8" xfId="7931" xr:uid="{00000000-0005-0000-0000-000035070000}"/>
    <cellStyle name="Dezimal [0] 4 8 2" xfId="21382" xr:uid="{00000000-0005-0000-0000-000035070000}"/>
    <cellStyle name="Dezimal [0] 4 8 3" xfId="34866" xr:uid="{00000000-0005-0000-0000-000035070000}"/>
    <cellStyle name="Dezimal [0] 4 8 4" xfId="48357" xr:uid="{00000000-0005-0000-0000-000035070000}"/>
    <cellStyle name="Dezimal [0] 4 9" xfId="11287" xr:uid="{00000000-0005-0000-0000-000035070000}"/>
    <cellStyle name="Dezimal [0] 4 9 2" xfId="24738" xr:uid="{00000000-0005-0000-0000-000035070000}"/>
    <cellStyle name="Dezimal [0] 4 9 3" xfId="38222" xr:uid="{00000000-0005-0000-0000-000035070000}"/>
    <cellStyle name="Dezimal [0] 4 9 4" xfId="51713" xr:uid="{00000000-0005-0000-0000-000035070000}"/>
    <cellStyle name="Dezimal [0] 5" xfId="1296" xr:uid="{00000000-0005-0000-0000-000041070000}"/>
    <cellStyle name="Dezimal [0] 5 10" xfId="14769" xr:uid="{00000000-0005-0000-0000-000041070000}"/>
    <cellStyle name="Dezimal [0] 5 11" xfId="28252" xr:uid="{00000000-0005-0000-0000-000041070000}"/>
    <cellStyle name="Dezimal [0] 5 12" xfId="41743" xr:uid="{00000000-0005-0000-0000-000041070000}"/>
    <cellStyle name="Dezimal [0] 5 2" xfId="1534" xr:uid="{00000000-0005-0000-0000-000042070000}"/>
    <cellStyle name="Dezimal [0] 5 2 10" xfId="28502" xr:uid="{00000000-0005-0000-0000-000042070000}"/>
    <cellStyle name="Dezimal [0] 5 2 11" xfId="41993" xr:uid="{00000000-0005-0000-0000-000042070000}"/>
    <cellStyle name="Dezimal [0] 5 2 2" xfId="2110" xr:uid="{00000000-0005-0000-0000-000043070000}"/>
    <cellStyle name="Dezimal [0] 5 2 2 2" xfId="3251" xr:uid="{00000000-0005-0000-0000-000044070000}"/>
    <cellStyle name="Dezimal [0] 5 2 2 2 2" xfId="6612" xr:uid="{00000000-0005-0000-0000-000044070000}"/>
    <cellStyle name="Dezimal [0] 5 2 2 2 2 2" xfId="20063" xr:uid="{00000000-0005-0000-0000-000044070000}"/>
    <cellStyle name="Dezimal [0] 5 2 2 2 2 3" xfId="33547" xr:uid="{00000000-0005-0000-0000-000044070000}"/>
    <cellStyle name="Dezimal [0] 5 2 2 2 2 4" xfId="47038" xr:uid="{00000000-0005-0000-0000-000044070000}"/>
    <cellStyle name="Dezimal [0] 5 2 2 2 3" xfId="9968" xr:uid="{00000000-0005-0000-0000-000044070000}"/>
    <cellStyle name="Dezimal [0] 5 2 2 2 3 2" xfId="23419" xr:uid="{00000000-0005-0000-0000-000044070000}"/>
    <cellStyle name="Dezimal [0] 5 2 2 2 3 3" xfId="36903" xr:uid="{00000000-0005-0000-0000-000044070000}"/>
    <cellStyle name="Dezimal [0] 5 2 2 2 3 4" xfId="50394" xr:uid="{00000000-0005-0000-0000-000044070000}"/>
    <cellStyle name="Dezimal [0] 5 2 2 2 4" xfId="13324" xr:uid="{00000000-0005-0000-0000-000044070000}"/>
    <cellStyle name="Dezimal [0] 5 2 2 2 4 2" xfId="26775" xr:uid="{00000000-0005-0000-0000-000044070000}"/>
    <cellStyle name="Dezimal [0] 5 2 2 2 4 3" xfId="40259" xr:uid="{00000000-0005-0000-0000-000044070000}"/>
    <cellStyle name="Dezimal [0] 5 2 2 2 4 4" xfId="53750" xr:uid="{00000000-0005-0000-0000-000044070000}"/>
    <cellStyle name="Dezimal [0] 5 2 2 2 5" xfId="16706" xr:uid="{00000000-0005-0000-0000-000044070000}"/>
    <cellStyle name="Dezimal [0] 5 2 2 2 6" xfId="30190" xr:uid="{00000000-0005-0000-0000-000044070000}"/>
    <cellStyle name="Dezimal [0] 5 2 2 2 7" xfId="43681" xr:uid="{00000000-0005-0000-0000-000044070000}"/>
    <cellStyle name="Dezimal [0] 5 2 2 3" xfId="5485" xr:uid="{00000000-0005-0000-0000-000043070000}"/>
    <cellStyle name="Dezimal [0] 5 2 2 3 2" xfId="18936" xr:uid="{00000000-0005-0000-0000-000043070000}"/>
    <cellStyle name="Dezimal [0] 5 2 2 3 3" xfId="32420" xr:uid="{00000000-0005-0000-0000-000043070000}"/>
    <cellStyle name="Dezimal [0] 5 2 2 3 4" xfId="45911" xr:uid="{00000000-0005-0000-0000-000043070000}"/>
    <cellStyle name="Dezimal [0] 5 2 2 4" xfId="8841" xr:uid="{00000000-0005-0000-0000-000043070000}"/>
    <cellStyle name="Dezimal [0] 5 2 2 4 2" xfId="22292" xr:uid="{00000000-0005-0000-0000-000043070000}"/>
    <cellStyle name="Dezimal [0] 5 2 2 4 3" xfId="35776" xr:uid="{00000000-0005-0000-0000-000043070000}"/>
    <cellStyle name="Dezimal [0] 5 2 2 4 4" xfId="49267" xr:uid="{00000000-0005-0000-0000-000043070000}"/>
    <cellStyle name="Dezimal [0] 5 2 2 5" xfId="12197" xr:uid="{00000000-0005-0000-0000-000043070000}"/>
    <cellStyle name="Dezimal [0] 5 2 2 5 2" xfId="25648" xr:uid="{00000000-0005-0000-0000-000043070000}"/>
    <cellStyle name="Dezimal [0] 5 2 2 5 3" xfId="39132" xr:uid="{00000000-0005-0000-0000-000043070000}"/>
    <cellStyle name="Dezimal [0] 5 2 2 5 4" xfId="52623" xr:uid="{00000000-0005-0000-0000-000043070000}"/>
    <cellStyle name="Dezimal [0] 5 2 2 6" xfId="15579" xr:uid="{00000000-0005-0000-0000-000043070000}"/>
    <cellStyle name="Dezimal [0] 5 2 2 7" xfId="29063" xr:uid="{00000000-0005-0000-0000-000043070000}"/>
    <cellStyle name="Dezimal [0] 5 2 2 8" xfId="42554" xr:uid="{00000000-0005-0000-0000-000043070000}"/>
    <cellStyle name="Dezimal [0] 5 2 3" xfId="2691" xr:uid="{00000000-0005-0000-0000-000045070000}"/>
    <cellStyle name="Dezimal [0] 5 2 3 2" xfId="6052" xr:uid="{00000000-0005-0000-0000-000045070000}"/>
    <cellStyle name="Dezimal [0] 5 2 3 2 2" xfId="19503" xr:uid="{00000000-0005-0000-0000-000045070000}"/>
    <cellStyle name="Dezimal [0] 5 2 3 2 3" xfId="32987" xr:uid="{00000000-0005-0000-0000-000045070000}"/>
    <cellStyle name="Dezimal [0] 5 2 3 2 4" xfId="46478" xr:uid="{00000000-0005-0000-0000-000045070000}"/>
    <cellStyle name="Dezimal [0] 5 2 3 3" xfId="9408" xr:uid="{00000000-0005-0000-0000-000045070000}"/>
    <cellStyle name="Dezimal [0] 5 2 3 3 2" xfId="22859" xr:uid="{00000000-0005-0000-0000-000045070000}"/>
    <cellStyle name="Dezimal [0] 5 2 3 3 3" xfId="36343" xr:uid="{00000000-0005-0000-0000-000045070000}"/>
    <cellStyle name="Dezimal [0] 5 2 3 3 4" xfId="49834" xr:uid="{00000000-0005-0000-0000-000045070000}"/>
    <cellStyle name="Dezimal [0] 5 2 3 4" xfId="12764" xr:uid="{00000000-0005-0000-0000-000045070000}"/>
    <cellStyle name="Dezimal [0] 5 2 3 4 2" xfId="26215" xr:uid="{00000000-0005-0000-0000-000045070000}"/>
    <cellStyle name="Dezimal [0] 5 2 3 4 3" xfId="39699" xr:uid="{00000000-0005-0000-0000-000045070000}"/>
    <cellStyle name="Dezimal [0] 5 2 3 4 4" xfId="53190" xr:uid="{00000000-0005-0000-0000-000045070000}"/>
    <cellStyle name="Dezimal [0] 5 2 3 5" xfId="16146" xr:uid="{00000000-0005-0000-0000-000045070000}"/>
    <cellStyle name="Dezimal [0] 5 2 3 6" xfId="29630" xr:uid="{00000000-0005-0000-0000-000045070000}"/>
    <cellStyle name="Dezimal [0] 5 2 3 7" xfId="43121" xr:uid="{00000000-0005-0000-0000-000045070000}"/>
    <cellStyle name="Dezimal [0] 5 2 4" xfId="3796" xr:uid="{00000000-0005-0000-0000-000046070000}"/>
    <cellStyle name="Dezimal [0] 5 2 4 2" xfId="7157" xr:uid="{00000000-0005-0000-0000-000046070000}"/>
    <cellStyle name="Dezimal [0] 5 2 4 2 2" xfId="20608" xr:uid="{00000000-0005-0000-0000-000046070000}"/>
    <cellStyle name="Dezimal [0] 5 2 4 2 3" xfId="34092" xr:uid="{00000000-0005-0000-0000-000046070000}"/>
    <cellStyle name="Dezimal [0] 5 2 4 2 4" xfId="47583" xr:uid="{00000000-0005-0000-0000-000046070000}"/>
    <cellStyle name="Dezimal [0] 5 2 4 3" xfId="10513" xr:uid="{00000000-0005-0000-0000-000046070000}"/>
    <cellStyle name="Dezimal [0] 5 2 4 3 2" xfId="23964" xr:uid="{00000000-0005-0000-0000-000046070000}"/>
    <cellStyle name="Dezimal [0] 5 2 4 3 3" xfId="37448" xr:uid="{00000000-0005-0000-0000-000046070000}"/>
    <cellStyle name="Dezimal [0] 5 2 4 3 4" xfId="50939" xr:uid="{00000000-0005-0000-0000-000046070000}"/>
    <cellStyle name="Dezimal [0] 5 2 4 4" xfId="13869" xr:uid="{00000000-0005-0000-0000-000046070000}"/>
    <cellStyle name="Dezimal [0] 5 2 4 4 2" xfId="27320" xr:uid="{00000000-0005-0000-0000-000046070000}"/>
    <cellStyle name="Dezimal [0] 5 2 4 4 3" xfId="40804" xr:uid="{00000000-0005-0000-0000-000046070000}"/>
    <cellStyle name="Dezimal [0] 5 2 4 4 4" xfId="54295" xr:uid="{00000000-0005-0000-0000-000046070000}"/>
    <cellStyle name="Dezimal [0] 5 2 4 5" xfId="17251" xr:uid="{00000000-0005-0000-0000-000046070000}"/>
    <cellStyle name="Dezimal [0] 5 2 4 6" xfId="30735" xr:uid="{00000000-0005-0000-0000-000046070000}"/>
    <cellStyle name="Dezimal [0] 5 2 4 7" xfId="44226" xr:uid="{00000000-0005-0000-0000-000046070000}"/>
    <cellStyle name="Dezimal [0] 5 2 5" xfId="4376" xr:uid="{00000000-0005-0000-0000-000047070000}"/>
    <cellStyle name="Dezimal [0] 5 2 5 2" xfId="7733" xr:uid="{00000000-0005-0000-0000-000047070000}"/>
    <cellStyle name="Dezimal [0] 5 2 5 2 2" xfId="21184" xr:uid="{00000000-0005-0000-0000-000047070000}"/>
    <cellStyle name="Dezimal [0] 5 2 5 2 3" xfId="34668" xr:uid="{00000000-0005-0000-0000-000047070000}"/>
    <cellStyle name="Dezimal [0] 5 2 5 2 4" xfId="48159" xr:uid="{00000000-0005-0000-0000-000047070000}"/>
    <cellStyle name="Dezimal [0] 5 2 5 3" xfId="11089" xr:uid="{00000000-0005-0000-0000-000047070000}"/>
    <cellStyle name="Dezimal [0] 5 2 5 3 2" xfId="24540" xr:uid="{00000000-0005-0000-0000-000047070000}"/>
    <cellStyle name="Dezimal [0] 5 2 5 3 3" xfId="38024" xr:uid="{00000000-0005-0000-0000-000047070000}"/>
    <cellStyle name="Dezimal [0] 5 2 5 3 4" xfId="51515" xr:uid="{00000000-0005-0000-0000-000047070000}"/>
    <cellStyle name="Dezimal [0] 5 2 5 4" xfId="14445" xr:uid="{00000000-0005-0000-0000-000047070000}"/>
    <cellStyle name="Dezimal [0] 5 2 5 4 2" xfId="27896" xr:uid="{00000000-0005-0000-0000-000047070000}"/>
    <cellStyle name="Dezimal [0] 5 2 5 4 3" xfId="41380" xr:uid="{00000000-0005-0000-0000-000047070000}"/>
    <cellStyle name="Dezimal [0] 5 2 5 4 4" xfId="54871" xr:uid="{00000000-0005-0000-0000-000047070000}"/>
    <cellStyle name="Dezimal [0] 5 2 5 5" xfId="17827" xr:uid="{00000000-0005-0000-0000-000047070000}"/>
    <cellStyle name="Dezimal [0] 5 2 5 6" xfId="31311" xr:uid="{00000000-0005-0000-0000-000047070000}"/>
    <cellStyle name="Dezimal [0] 5 2 5 7" xfId="44802" xr:uid="{00000000-0005-0000-0000-000047070000}"/>
    <cellStyle name="Dezimal [0] 5 2 6" xfId="4926" xr:uid="{00000000-0005-0000-0000-000042070000}"/>
    <cellStyle name="Dezimal [0] 5 2 6 2" xfId="18377" xr:uid="{00000000-0005-0000-0000-000042070000}"/>
    <cellStyle name="Dezimal [0] 5 2 6 3" xfId="31861" xr:uid="{00000000-0005-0000-0000-000042070000}"/>
    <cellStyle name="Dezimal [0] 5 2 6 4" xfId="45352" xr:uid="{00000000-0005-0000-0000-000042070000}"/>
    <cellStyle name="Dezimal [0] 5 2 7" xfId="8282" xr:uid="{00000000-0005-0000-0000-000042070000}"/>
    <cellStyle name="Dezimal [0] 5 2 7 2" xfId="21733" xr:uid="{00000000-0005-0000-0000-000042070000}"/>
    <cellStyle name="Dezimal [0] 5 2 7 3" xfId="35217" xr:uid="{00000000-0005-0000-0000-000042070000}"/>
    <cellStyle name="Dezimal [0] 5 2 7 4" xfId="48708" xr:uid="{00000000-0005-0000-0000-000042070000}"/>
    <cellStyle name="Dezimal [0] 5 2 8" xfId="11638" xr:uid="{00000000-0005-0000-0000-000042070000}"/>
    <cellStyle name="Dezimal [0] 5 2 8 2" xfId="25089" xr:uid="{00000000-0005-0000-0000-000042070000}"/>
    <cellStyle name="Dezimal [0] 5 2 8 3" xfId="38573" xr:uid="{00000000-0005-0000-0000-000042070000}"/>
    <cellStyle name="Dezimal [0] 5 2 8 4" xfId="52064" xr:uid="{00000000-0005-0000-0000-000042070000}"/>
    <cellStyle name="Dezimal [0] 5 2 9" xfId="15019" xr:uid="{00000000-0005-0000-0000-000042070000}"/>
    <cellStyle name="Dezimal [0] 5 3" xfId="1861" xr:uid="{00000000-0005-0000-0000-000048070000}"/>
    <cellStyle name="Dezimal [0] 5 3 2" xfId="3001" xr:uid="{00000000-0005-0000-0000-000049070000}"/>
    <cellStyle name="Dezimal [0] 5 3 2 2" xfId="6362" xr:uid="{00000000-0005-0000-0000-000049070000}"/>
    <cellStyle name="Dezimal [0] 5 3 2 2 2" xfId="19813" xr:uid="{00000000-0005-0000-0000-000049070000}"/>
    <cellStyle name="Dezimal [0] 5 3 2 2 3" xfId="33297" xr:uid="{00000000-0005-0000-0000-000049070000}"/>
    <cellStyle name="Dezimal [0] 5 3 2 2 4" xfId="46788" xr:uid="{00000000-0005-0000-0000-000049070000}"/>
    <cellStyle name="Dezimal [0] 5 3 2 3" xfId="9718" xr:uid="{00000000-0005-0000-0000-000049070000}"/>
    <cellStyle name="Dezimal [0] 5 3 2 3 2" xfId="23169" xr:uid="{00000000-0005-0000-0000-000049070000}"/>
    <cellStyle name="Dezimal [0] 5 3 2 3 3" xfId="36653" xr:uid="{00000000-0005-0000-0000-000049070000}"/>
    <cellStyle name="Dezimal [0] 5 3 2 3 4" xfId="50144" xr:uid="{00000000-0005-0000-0000-000049070000}"/>
    <cellStyle name="Dezimal [0] 5 3 2 4" xfId="13074" xr:uid="{00000000-0005-0000-0000-000049070000}"/>
    <cellStyle name="Dezimal [0] 5 3 2 4 2" xfId="26525" xr:uid="{00000000-0005-0000-0000-000049070000}"/>
    <cellStyle name="Dezimal [0] 5 3 2 4 3" xfId="40009" xr:uid="{00000000-0005-0000-0000-000049070000}"/>
    <cellStyle name="Dezimal [0] 5 3 2 4 4" xfId="53500" xr:uid="{00000000-0005-0000-0000-000049070000}"/>
    <cellStyle name="Dezimal [0] 5 3 2 5" xfId="16456" xr:uid="{00000000-0005-0000-0000-000049070000}"/>
    <cellStyle name="Dezimal [0] 5 3 2 6" xfId="29940" xr:uid="{00000000-0005-0000-0000-000049070000}"/>
    <cellStyle name="Dezimal [0] 5 3 2 7" xfId="43431" xr:uid="{00000000-0005-0000-0000-000049070000}"/>
    <cellStyle name="Dezimal [0] 5 3 3" xfId="5235" xr:uid="{00000000-0005-0000-0000-000048070000}"/>
    <cellStyle name="Dezimal [0] 5 3 3 2" xfId="18686" xr:uid="{00000000-0005-0000-0000-000048070000}"/>
    <cellStyle name="Dezimal [0] 5 3 3 3" xfId="32170" xr:uid="{00000000-0005-0000-0000-000048070000}"/>
    <cellStyle name="Dezimal [0] 5 3 3 4" xfId="45661" xr:uid="{00000000-0005-0000-0000-000048070000}"/>
    <cellStyle name="Dezimal [0] 5 3 4" xfId="8591" xr:uid="{00000000-0005-0000-0000-000048070000}"/>
    <cellStyle name="Dezimal [0] 5 3 4 2" xfId="22042" xr:uid="{00000000-0005-0000-0000-000048070000}"/>
    <cellStyle name="Dezimal [0] 5 3 4 3" xfId="35526" xr:uid="{00000000-0005-0000-0000-000048070000}"/>
    <cellStyle name="Dezimal [0] 5 3 4 4" xfId="49017" xr:uid="{00000000-0005-0000-0000-000048070000}"/>
    <cellStyle name="Dezimal [0] 5 3 5" xfId="11947" xr:uid="{00000000-0005-0000-0000-000048070000}"/>
    <cellStyle name="Dezimal [0] 5 3 5 2" xfId="25398" xr:uid="{00000000-0005-0000-0000-000048070000}"/>
    <cellStyle name="Dezimal [0] 5 3 5 3" xfId="38882" xr:uid="{00000000-0005-0000-0000-000048070000}"/>
    <cellStyle name="Dezimal [0] 5 3 5 4" xfId="52373" xr:uid="{00000000-0005-0000-0000-000048070000}"/>
    <cellStyle name="Dezimal [0] 5 3 6" xfId="15329" xr:uid="{00000000-0005-0000-0000-000048070000}"/>
    <cellStyle name="Dezimal [0] 5 3 7" xfId="28813" xr:uid="{00000000-0005-0000-0000-000048070000}"/>
    <cellStyle name="Dezimal [0] 5 3 8" xfId="42304" xr:uid="{00000000-0005-0000-0000-000048070000}"/>
    <cellStyle name="Dezimal [0] 5 4" xfId="2440" xr:uid="{00000000-0005-0000-0000-00004A070000}"/>
    <cellStyle name="Dezimal [0] 5 4 2" xfId="5802" xr:uid="{00000000-0005-0000-0000-00004A070000}"/>
    <cellStyle name="Dezimal [0] 5 4 2 2" xfId="19253" xr:uid="{00000000-0005-0000-0000-00004A070000}"/>
    <cellStyle name="Dezimal [0] 5 4 2 3" xfId="32737" xr:uid="{00000000-0005-0000-0000-00004A070000}"/>
    <cellStyle name="Dezimal [0] 5 4 2 4" xfId="46228" xr:uid="{00000000-0005-0000-0000-00004A070000}"/>
    <cellStyle name="Dezimal [0] 5 4 3" xfId="9158" xr:uid="{00000000-0005-0000-0000-00004A070000}"/>
    <cellStyle name="Dezimal [0] 5 4 3 2" xfId="22609" xr:uid="{00000000-0005-0000-0000-00004A070000}"/>
    <cellStyle name="Dezimal [0] 5 4 3 3" xfId="36093" xr:uid="{00000000-0005-0000-0000-00004A070000}"/>
    <cellStyle name="Dezimal [0] 5 4 3 4" xfId="49584" xr:uid="{00000000-0005-0000-0000-00004A070000}"/>
    <cellStyle name="Dezimal [0] 5 4 4" xfId="12514" xr:uid="{00000000-0005-0000-0000-00004A070000}"/>
    <cellStyle name="Dezimal [0] 5 4 4 2" xfId="25965" xr:uid="{00000000-0005-0000-0000-00004A070000}"/>
    <cellStyle name="Dezimal [0] 5 4 4 3" xfId="39449" xr:uid="{00000000-0005-0000-0000-00004A070000}"/>
    <cellStyle name="Dezimal [0] 5 4 4 4" xfId="52940" xr:uid="{00000000-0005-0000-0000-00004A070000}"/>
    <cellStyle name="Dezimal [0] 5 4 5" xfId="15896" xr:uid="{00000000-0005-0000-0000-00004A070000}"/>
    <cellStyle name="Dezimal [0] 5 4 6" xfId="29380" xr:uid="{00000000-0005-0000-0000-00004A070000}"/>
    <cellStyle name="Dezimal [0] 5 4 7" xfId="42871" xr:uid="{00000000-0005-0000-0000-00004A070000}"/>
    <cellStyle name="Dezimal [0] 5 5" xfId="3546" xr:uid="{00000000-0005-0000-0000-00004B070000}"/>
    <cellStyle name="Dezimal [0] 5 5 2" xfId="6907" xr:uid="{00000000-0005-0000-0000-00004B070000}"/>
    <cellStyle name="Dezimal [0] 5 5 2 2" xfId="20358" xr:uid="{00000000-0005-0000-0000-00004B070000}"/>
    <cellStyle name="Dezimal [0] 5 5 2 3" xfId="33842" xr:uid="{00000000-0005-0000-0000-00004B070000}"/>
    <cellStyle name="Dezimal [0] 5 5 2 4" xfId="47333" xr:uid="{00000000-0005-0000-0000-00004B070000}"/>
    <cellStyle name="Dezimal [0] 5 5 3" xfId="10263" xr:uid="{00000000-0005-0000-0000-00004B070000}"/>
    <cellStyle name="Dezimal [0] 5 5 3 2" xfId="23714" xr:uid="{00000000-0005-0000-0000-00004B070000}"/>
    <cellStyle name="Dezimal [0] 5 5 3 3" xfId="37198" xr:uid="{00000000-0005-0000-0000-00004B070000}"/>
    <cellStyle name="Dezimal [0] 5 5 3 4" xfId="50689" xr:uid="{00000000-0005-0000-0000-00004B070000}"/>
    <cellStyle name="Dezimal [0] 5 5 4" xfId="13619" xr:uid="{00000000-0005-0000-0000-00004B070000}"/>
    <cellStyle name="Dezimal [0] 5 5 4 2" xfId="27070" xr:uid="{00000000-0005-0000-0000-00004B070000}"/>
    <cellStyle name="Dezimal [0] 5 5 4 3" xfId="40554" xr:uid="{00000000-0005-0000-0000-00004B070000}"/>
    <cellStyle name="Dezimal [0] 5 5 4 4" xfId="54045" xr:uid="{00000000-0005-0000-0000-00004B070000}"/>
    <cellStyle name="Dezimal [0] 5 5 5" xfId="17001" xr:uid="{00000000-0005-0000-0000-00004B070000}"/>
    <cellStyle name="Dezimal [0] 5 5 6" xfId="30485" xr:uid="{00000000-0005-0000-0000-00004B070000}"/>
    <cellStyle name="Dezimal [0] 5 5 7" xfId="43976" xr:uid="{00000000-0005-0000-0000-00004B070000}"/>
    <cellStyle name="Dezimal [0] 5 6" xfId="4126" xr:uid="{00000000-0005-0000-0000-00004C070000}"/>
    <cellStyle name="Dezimal [0] 5 6 2" xfId="7483" xr:uid="{00000000-0005-0000-0000-00004C070000}"/>
    <cellStyle name="Dezimal [0] 5 6 2 2" xfId="20934" xr:uid="{00000000-0005-0000-0000-00004C070000}"/>
    <cellStyle name="Dezimal [0] 5 6 2 3" xfId="34418" xr:uid="{00000000-0005-0000-0000-00004C070000}"/>
    <cellStyle name="Dezimal [0] 5 6 2 4" xfId="47909" xr:uid="{00000000-0005-0000-0000-00004C070000}"/>
    <cellStyle name="Dezimal [0] 5 6 3" xfId="10839" xr:uid="{00000000-0005-0000-0000-00004C070000}"/>
    <cellStyle name="Dezimal [0] 5 6 3 2" xfId="24290" xr:uid="{00000000-0005-0000-0000-00004C070000}"/>
    <cellStyle name="Dezimal [0] 5 6 3 3" xfId="37774" xr:uid="{00000000-0005-0000-0000-00004C070000}"/>
    <cellStyle name="Dezimal [0] 5 6 3 4" xfId="51265" xr:uid="{00000000-0005-0000-0000-00004C070000}"/>
    <cellStyle name="Dezimal [0] 5 6 4" xfId="14195" xr:uid="{00000000-0005-0000-0000-00004C070000}"/>
    <cellStyle name="Dezimal [0] 5 6 4 2" xfId="27646" xr:uid="{00000000-0005-0000-0000-00004C070000}"/>
    <cellStyle name="Dezimal [0] 5 6 4 3" xfId="41130" xr:uid="{00000000-0005-0000-0000-00004C070000}"/>
    <cellStyle name="Dezimal [0] 5 6 4 4" xfId="54621" xr:uid="{00000000-0005-0000-0000-00004C070000}"/>
    <cellStyle name="Dezimal [0] 5 6 5" xfId="17577" xr:uid="{00000000-0005-0000-0000-00004C070000}"/>
    <cellStyle name="Dezimal [0] 5 6 6" xfId="31061" xr:uid="{00000000-0005-0000-0000-00004C070000}"/>
    <cellStyle name="Dezimal [0] 5 6 7" xfId="44552" xr:uid="{00000000-0005-0000-0000-00004C070000}"/>
    <cellStyle name="Dezimal [0] 5 7" xfId="4676" xr:uid="{00000000-0005-0000-0000-000041070000}"/>
    <cellStyle name="Dezimal [0] 5 7 2" xfId="18127" xr:uid="{00000000-0005-0000-0000-000041070000}"/>
    <cellStyle name="Dezimal [0] 5 7 3" xfId="31611" xr:uid="{00000000-0005-0000-0000-000041070000}"/>
    <cellStyle name="Dezimal [0] 5 7 4" xfId="45102" xr:uid="{00000000-0005-0000-0000-000041070000}"/>
    <cellStyle name="Dezimal [0] 5 8" xfId="8032" xr:uid="{00000000-0005-0000-0000-000041070000}"/>
    <cellStyle name="Dezimal [0] 5 8 2" xfId="21483" xr:uid="{00000000-0005-0000-0000-000041070000}"/>
    <cellStyle name="Dezimal [0] 5 8 3" xfId="34967" xr:uid="{00000000-0005-0000-0000-000041070000}"/>
    <cellStyle name="Dezimal [0] 5 8 4" xfId="48458" xr:uid="{00000000-0005-0000-0000-000041070000}"/>
    <cellStyle name="Dezimal [0] 5 9" xfId="11388" xr:uid="{00000000-0005-0000-0000-000041070000}"/>
    <cellStyle name="Dezimal [0] 5 9 2" xfId="24839" xr:uid="{00000000-0005-0000-0000-000041070000}"/>
    <cellStyle name="Dezimal [0] 5 9 3" xfId="38323" xr:uid="{00000000-0005-0000-0000-000041070000}"/>
    <cellStyle name="Dezimal [0] 5 9 4" xfId="51814" xr:uid="{00000000-0005-0000-0000-000041070000}"/>
    <cellStyle name="Dezimal [0] 6" xfId="1629" xr:uid="{00000000-0005-0000-0000-00004D070000}"/>
    <cellStyle name="Dezimal [0] 6 2" xfId="2183" xr:uid="{00000000-0005-0000-0000-00004E070000}"/>
    <cellStyle name="Dezimal [0] 6 2 2" xfId="3324" xr:uid="{00000000-0005-0000-0000-00004F070000}"/>
    <cellStyle name="Dezimal [0] 6 2 2 2" xfId="6685" xr:uid="{00000000-0005-0000-0000-00004F070000}"/>
    <cellStyle name="Dezimal [0] 6 2 2 2 2" xfId="20136" xr:uid="{00000000-0005-0000-0000-00004F070000}"/>
    <cellStyle name="Dezimal [0] 6 2 2 2 3" xfId="33620" xr:uid="{00000000-0005-0000-0000-00004F070000}"/>
    <cellStyle name="Dezimal [0] 6 2 2 2 4" xfId="47111" xr:uid="{00000000-0005-0000-0000-00004F070000}"/>
    <cellStyle name="Dezimal [0] 6 2 2 3" xfId="10041" xr:uid="{00000000-0005-0000-0000-00004F070000}"/>
    <cellStyle name="Dezimal [0] 6 2 2 3 2" xfId="23492" xr:uid="{00000000-0005-0000-0000-00004F070000}"/>
    <cellStyle name="Dezimal [0] 6 2 2 3 3" xfId="36976" xr:uid="{00000000-0005-0000-0000-00004F070000}"/>
    <cellStyle name="Dezimal [0] 6 2 2 3 4" xfId="50467" xr:uid="{00000000-0005-0000-0000-00004F070000}"/>
    <cellStyle name="Dezimal [0] 6 2 2 4" xfId="13397" xr:uid="{00000000-0005-0000-0000-00004F070000}"/>
    <cellStyle name="Dezimal [0] 6 2 2 4 2" xfId="26848" xr:uid="{00000000-0005-0000-0000-00004F070000}"/>
    <cellStyle name="Dezimal [0] 6 2 2 4 3" xfId="40332" xr:uid="{00000000-0005-0000-0000-00004F070000}"/>
    <cellStyle name="Dezimal [0] 6 2 2 4 4" xfId="53823" xr:uid="{00000000-0005-0000-0000-00004F070000}"/>
    <cellStyle name="Dezimal [0] 6 2 2 5" xfId="16779" xr:uid="{00000000-0005-0000-0000-00004F070000}"/>
    <cellStyle name="Dezimal [0] 6 2 2 6" xfId="30263" xr:uid="{00000000-0005-0000-0000-00004F070000}"/>
    <cellStyle name="Dezimal [0] 6 2 2 7" xfId="43754" xr:uid="{00000000-0005-0000-0000-00004F070000}"/>
    <cellStyle name="Dezimal [0] 6 2 3" xfId="5558" xr:uid="{00000000-0005-0000-0000-00004E070000}"/>
    <cellStyle name="Dezimal [0] 6 2 3 2" xfId="19009" xr:uid="{00000000-0005-0000-0000-00004E070000}"/>
    <cellStyle name="Dezimal [0] 6 2 3 3" xfId="32493" xr:uid="{00000000-0005-0000-0000-00004E070000}"/>
    <cellStyle name="Dezimal [0] 6 2 3 4" xfId="45984" xr:uid="{00000000-0005-0000-0000-00004E070000}"/>
    <cellStyle name="Dezimal [0] 6 2 4" xfId="8914" xr:uid="{00000000-0005-0000-0000-00004E070000}"/>
    <cellStyle name="Dezimal [0] 6 2 4 2" xfId="22365" xr:uid="{00000000-0005-0000-0000-00004E070000}"/>
    <cellStyle name="Dezimal [0] 6 2 4 3" xfId="35849" xr:uid="{00000000-0005-0000-0000-00004E070000}"/>
    <cellStyle name="Dezimal [0] 6 2 4 4" xfId="49340" xr:uid="{00000000-0005-0000-0000-00004E070000}"/>
    <cellStyle name="Dezimal [0] 6 2 5" xfId="12270" xr:uid="{00000000-0005-0000-0000-00004E070000}"/>
    <cellStyle name="Dezimal [0] 6 2 5 2" xfId="25721" xr:uid="{00000000-0005-0000-0000-00004E070000}"/>
    <cellStyle name="Dezimal [0] 6 2 5 3" xfId="39205" xr:uid="{00000000-0005-0000-0000-00004E070000}"/>
    <cellStyle name="Dezimal [0] 6 2 5 4" xfId="52696" xr:uid="{00000000-0005-0000-0000-00004E070000}"/>
    <cellStyle name="Dezimal [0] 6 2 6" xfId="15652" xr:uid="{00000000-0005-0000-0000-00004E070000}"/>
    <cellStyle name="Dezimal [0] 6 2 7" xfId="29136" xr:uid="{00000000-0005-0000-0000-00004E070000}"/>
    <cellStyle name="Dezimal [0] 6 2 8" xfId="42627" xr:uid="{00000000-0005-0000-0000-00004E070000}"/>
    <cellStyle name="Dezimal [0] 6 3" xfId="2765" xr:uid="{00000000-0005-0000-0000-000050070000}"/>
    <cellStyle name="Dezimal [0] 6 3 2" xfId="6126" xr:uid="{00000000-0005-0000-0000-000050070000}"/>
    <cellStyle name="Dezimal [0] 6 3 2 2" xfId="19577" xr:uid="{00000000-0005-0000-0000-000050070000}"/>
    <cellStyle name="Dezimal [0] 6 3 2 3" xfId="33061" xr:uid="{00000000-0005-0000-0000-000050070000}"/>
    <cellStyle name="Dezimal [0] 6 3 2 4" xfId="46552" xr:uid="{00000000-0005-0000-0000-000050070000}"/>
    <cellStyle name="Dezimal [0] 6 3 3" xfId="9482" xr:uid="{00000000-0005-0000-0000-000050070000}"/>
    <cellStyle name="Dezimal [0] 6 3 3 2" xfId="22933" xr:uid="{00000000-0005-0000-0000-000050070000}"/>
    <cellStyle name="Dezimal [0] 6 3 3 3" xfId="36417" xr:uid="{00000000-0005-0000-0000-000050070000}"/>
    <cellStyle name="Dezimal [0] 6 3 3 4" xfId="49908" xr:uid="{00000000-0005-0000-0000-000050070000}"/>
    <cellStyle name="Dezimal [0] 6 3 4" xfId="12838" xr:uid="{00000000-0005-0000-0000-000050070000}"/>
    <cellStyle name="Dezimal [0] 6 3 4 2" xfId="26289" xr:uid="{00000000-0005-0000-0000-000050070000}"/>
    <cellStyle name="Dezimal [0] 6 3 4 3" xfId="39773" xr:uid="{00000000-0005-0000-0000-000050070000}"/>
    <cellStyle name="Dezimal [0] 6 3 4 4" xfId="53264" xr:uid="{00000000-0005-0000-0000-000050070000}"/>
    <cellStyle name="Dezimal [0] 6 3 5" xfId="16220" xr:uid="{00000000-0005-0000-0000-000050070000}"/>
    <cellStyle name="Dezimal [0] 6 3 6" xfId="29704" xr:uid="{00000000-0005-0000-0000-000050070000}"/>
    <cellStyle name="Dezimal [0] 6 3 7" xfId="43195" xr:uid="{00000000-0005-0000-0000-000050070000}"/>
    <cellStyle name="Dezimal [0] 6 4" xfId="4999" xr:uid="{00000000-0005-0000-0000-00004D070000}"/>
    <cellStyle name="Dezimal [0] 6 4 2" xfId="18450" xr:uid="{00000000-0005-0000-0000-00004D070000}"/>
    <cellStyle name="Dezimal [0] 6 4 3" xfId="31934" xr:uid="{00000000-0005-0000-0000-00004D070000}"/>
    <cellStyle name="Dezimal [0] 6 4 4" xfId="45425" xr:uid="{00000000-0005-0000-0000-00004D070000}"/>
    <cellStyle name="Dezimal [0] 6 5" xfId="8355" xr:uid="{00000000-0005-0000-0000-00004D070000}"/>
    <cellStyle name="Dezimal [0] 6 5 2" xfId="21806" xr:uid="{00000000-0005-0000-0000-00004D070000}"/>
    <cellStyle name="Dezimal [0] 6 5 3" xfId="35290" xr:uid="{00000000-0005-0000-0000-00004D070000}"/>
    <cellStyle name="Dezimal [0] 6 5 4" xfId="48781" xr:uid="{00000000-0005-0000-0000-00004D070000}"/>
    <cellStyle name="Dezimal [0] 6 6" xfId="11711" xr:uid="{00000000-0005-0000-0000-00004D070000}"/>
    <cellStyle name="Dezimal [0] 6 6 2" xfId="25162" xr:uid="{00000000-0005-0000-0000-00004D070000}"/>
    <cellStyle name="Dezimal [0] 6 6 3" xfId="38646" xr:uid="{00000000-0005-0000-0000-00004D070000}"/>
    <cellStyle name="Dezimal [0] 6 6 4" xfId="52137" xr:uid="{00000000-0005-0000-0000-00004D070000}"/>
    <cellStyle name="Dezimal [0] 6 7" xfId="15093" xr:uid="{00000000-0005-0000-0000-00004D070000}"/>
    <cellStyle name="Dezimal [0] 6 8" xfId="28577" xr:uid="{00000000-0005-0000-0000-00004D070000}"/>
    <cellStyle name="Dezimal [0] 6 9" xfId="42068" xr:uid="{00000000-0005-0000-0000-00004D070000}"/>
    <cellStyle name="Dezimal_7 Statistischer Bericht 1998" xfId="85" xr:uid="{00000000-0005-0000-0000-000042010000}"/>
    <cellStyle name="Eingabe" xfId="246" builtinId="20" customBuiltin="1"/>
    <cellStyle name="Eingabe 2" xfId="97" xr:uid="{00000000-0005-0000-0000-000044010000}"/>
    <cellStyle name="Eingabe 2 2" xfId="657" xr:uid="{00000000-0005-0000-0000-000045010000}"/>
    <cellStyle name="Eingabe 2 2 2" xfId="28090" xr:uid="{00000000-0005-0000-0000-000053070000}"/>
    <cellStyle name="Eingabe 2 2 3" xfId="41580" xr:uid="{00000000-0005-0000-0000-000053070000}"/>
    <cellStyle name="Eingabe 2 3" xfId="530" xr:uid="{00000000-0005-0000-0000-000046010000}"/>
    <cellStyle name="Eingabe 2 3 2" xfId="28069" xr:uid="{00000000-0005-0000-0000-000054070000}"/>
    <cellStyle name="Eingabe 2 3 3" xfId="41545" xr:uid="{00000000-0005-0000-0000-000054070000}"/>
    <cellStyle name="Eingabe 2 4" xfId="477" xr:uid="{00000000-0005-0000-0000-000047010000}"/>
    <cellStyle name="Eingabe 2 5" xfId="41519" xr:uid="{00000000-0005-0000-0000-000052070000}"/>
    <cellStyle name="Eingabe 3" xfId="319" xr:uid="{00000000-0005-0000-0000-000048010000}"/>
    <cellStyle name="Eingabe 3 2" xfId="568" xr:uid="{00000000-0005-0000-0000-000049010000}"/>
    <cellStyle name="Eingabe 4" xfId="1122" xr:uid="{00000000-0005-0000-0000-000056070000}"/>
    <cellStyle name="Eingabe 5" xfId="1090" xr:uid="{00000000-0005-0000-0000-000057070000}"/>
    <cellStyle name="Eingabe 5 2" xfId="28046" xr:uid="{00000000-0005-0000-0000-000057070000}"/>
    <cellStyle name="Eingabe 5 3" xfId="41513" xr:uid="{00000000-0005-0000-0000-000057070000}"/>
    <cellStyle name="Ergebnis" xfId="253" builtinId="25" customBuiltin="1"/>
    <cellStyle name="Ergebnis 1" xfId="1609" xr:uid="{00000000-0005-0000-0000-000059070000}"/>
    <cellStyle name="Ergebnis 1 2" xfId="27973" xr:uid="{00000000-0005-0000-0000-000015000000}"/>
    <cellStyle name="Ergebnis 1 3" xfId="28559" xr:uid="{00000000-0005-0000-0000-000059070000}"/>
    <cellStyle name="Ergebnis 1 4" xfId="42050" xr:uid="{00000000-0005-0000-0000-000059070000}"/>
    <cellStyle name="Ergebnis 2" xfId="98" xr:uid="{00000000-0005-0000-0000-00004B010000}"/>
    <cellStyle name="Ergebnis 2 2" xfId="658" xr:uid="{00000000-0005-0000-0000-00004C010000}"/>
    <cellStyle name="Ergebnis 2 2 2" xfId="28091" xr:uid="{00000000-0005-0000-0000-00005B070000}"/>
    <cellStyle name="Ergebnis 2 2 3" xfId="41581" xr:uid="{00000000-0005-0000-0000-00005B070000}"/>
    <cellStyle name="Ergebnis 2 3" xfId="531" xr:uid="{00000000-0005-0000-0000-00004D010000}"/>
    <cellStyle name="Ergebnis 2 3 2" xfId="28070" xr:uid="{00000000-0005-0000-0000-00005C070000}"/>
    <cellStyle name="Ergebnis 2 3 3" xfId="41546" xr:uid="{00000000-0005-0000-0000-00005C070000}"/>
    <cellStyle name="Ergebnis 2 4" xfId="478" xr:uid="{00000000-0005-0000-0000-00004E010000}"/>
    <cellStyle name="Ergebnis 2 5" xfId="41520" xr:uid="{00000000-0005-0000-0000-00005A070000}"/>
    <cellStyle name="Ergebnis 3" xfId="320" xr:uid="{00000000-0005-0000-0000-00004F010000}"/>
    <cellStyle name="Ergebnis 3 2" xfId="562" xr:uid="{00000000-0005-0000-0000-000050010000}"/>
    <cellStyle name="Ergebnis 4" xfId="1129" xr:uid="{00000000-0005-0000-0000-00005E070000}"/>
    <cellStyle name="Ergebnis 5" xfId="1091" xr:uid="{00000000-0005-0000-0000-00005F070000}"/>
    <cellStyle name="Ergebnis 5 2" xfId="28047" xr:uid="{00000000-0005-0000-0000-00005F070000}"/>
    <cellStyle name="Ergebnis 5 3" xfId="41514" xr:uid="{00000000-0005-0000-0000-00005F070000}"/>
    <cellStyle name="Erklärender Text" xfId="252" builtinId="53" customBuiltin="1"/>
    <cellStyle name="Erklärender Text 2" xfId="99" xr:uid="{00000000-0005-0000-0000-000052010000}"/>
    <cellStyle name="Erklärender Text 3" xfId="584" xr:uid="{00000000-0005-0000-0000-000053010000}"/>
    <cellStyle name="Erklärender Text 4" xfId="1128" xr:uid="{00000000-0005-0000-0000-000063070000}"/>
    <cellStyle name="Erklärender Text 5" xfId="1092" xr:uid="{00000000-0005-0000-0000-000064070000}"/>
    <cellStyle name="Euro" xfId="131" xr:uid="{00000000-0005-0000-0000-000054010000}"/>
    <cellStyle name="Euro 2" xfId="132" xr:uid="{00000000-0005-0000-0000-000055010000}"/>
    <cellStyle name="Euro 2 2" xfId="321" xr:uid="{00000000-0005-0000-0000-000056010000}"/>
    <cellStyle name="Euro 2 2 2" xfId="415" xr:uid="{00000000-0005-0000-0000-000057010000}"/>
    <cellStyle name="Euro 2 2 2 2" xfId="816" xr:uid="{00000000-0005-0000-0000-000057010000}"/>
    <cellStyle name="Euro 2 2 2 2 2" xfId="925" xr:uid="{00000000-0005-0000-0000-000057010000}"/>
    <cellStyle name="Euro 2 2 2 3" xfId="847" xr:uid="{00000000-0005-0000-0000-000057010000}"/>
    <cellStyle name="Euro 2 2 2 3 2" xfId="952" xr:uid="{00000000-0005-0000-0000-000057010000}"/>
    <cellStyle name="Euro 2 2 2 4" xfId="873" xr:uid="{00000000-0005-0000-0000-000057010000}"/>
    <cellStyle name="Euro 2 2 2 4 2" xfId="978" xr:uid="{00000000-0005-0000-0000-000057010000}"/>
    <cellStyle name="Euro 2 2 2 5" xfId="899" xr:uid="{00000000-0005-0000-0000-000057010000}"/>
    <cellStyle name="Euro 2 2 2 6" xfId="54941" xr:uid="{00000000-0005-0000-0000-000033000000}"/>
    <cellStyle name="Euro 2 2 3" xfId="465" xr:uid="{00000000-0005-0000-0000-000058010000}"/>
    <cellStyle name="Euro 2 2 4" xfId="809" xr:uid="{00000000-0005-0000-0000-000056010000}"/>
    <cellStyle name="Euro 2 2 4 2" xfId="918" xr:uid="{00000000-0005-0000-0000-000056010000}"/>
    <cellStyle name="Euro 2 2 5" xfId="840" xr:uid="{00000000-0005-0000-0000-000056010000}"/>
    <cellStyle name="Euro 2 2 5 2" xfId="945" xr:uid="{00000000-0005-0000-0000-000056010000}"/>
    <cellStyle name="Euro 2 2 6" xfId="866" xr:uid="{00000000-0005-0000-0000-000056010000}"/>
    <cellStyle name="Euro 2 2 6 2" xfId="971" xr:uid="{00000000-0005-0000-0000-000056010000}"/>
    <cellStyle name="Euro 2 2 7" xfId="892" xr:uid="{00000000-0005-0000-0000-000056010000}"/>
    <cellStyle name="Euro 2 3" xfId="373" xr:uid="{00000000-0005-0000-0000-000059010000}"/>
    <cellStyle name="Euro 2 3 2" xfId="630" xr:uid="{00000000-0005-0000-0000-00005A010000}"/>
    <cellStyle name="Euro 2 3 3" xfId="813" xr:uid="{00000000-0005-0000-0000-000059010000}"/>
    <cellStyle name="Euro 2 3 3 2" xfId="922" xr:uid="{00000000-0005-0000-0000-000059010000}"/>
    <cellStyle name="Euro 2 3 4" xfId="844" xr:uid="{00000000-0005-0000-0000-000059010000}"/>
    <cellStyle name="Euro 2 3 4 2" xfId="949" xr:uid="{00000000-0005-0000-0000-000059010000}"/>
    <cellStyle name="Euro 2 3 5" xfId="870" xr:uid="{00000000-0005-0000-0000-000059010000}"/>
    <cellStyle name="Euro 2 3 5 2" xfId="975" xr:uid="{00000000-0005-0000-0000-000059010000}"/>
    <cellStyle name="Euro 2 3 6" xfId="896" xr:uid="{00000000-0005-0000-0000-000059010000}"/>
    <cellStyle name="Euro 2 4" xfId="543" xr:uid="{00000000-0005-0000-0000-00005B010000}"/>
    <cellStyle name="Euro 2 4 10" xfId="28072" xr:uid="{00000000-0005-0000-0000-000069070000}"/>
    <cellStyle name="Euro 2 4 11" xfId="41550" xr:uid="{00000000-0005-0000-0000-000069070000}"/>
    <cellStyle name="Euro 2 4 12" xfId="1139" xr:uid="{00000000-0005-0000-0000-000069070000}"/>
    <cellStyle name="Euro 2 4 2" xfId="818" xr:uid="{00000000-0005-0000-0000-00005B010000}"/>
    <cellStyle name="Euro 2 4 2 2" xfId="927" xr:uid="{00000000-0005-0000-0000-00005B010000}"/>
    <cellStyle name="Euro 2 4 2 2 2" xfId="19077" xr:uid="{00000000-0005-0000-0000-00006A070000}"/>
    <cellStyle name="Euro 2 4 2 2 3" xfId="32561" xr:uid="{00000000-0005-0000-0000-00006A070000}"/>
    <cellStyle name="Euro 2 4 2 2 4" xfId="46052" xr:uid="{00000000-0005-0000-0000-00006A070000}"/>
    <cellStyle name="Euro 2 4 2 2 5" xfId="5626" xr:uid="{00000000-0005-0000-0000-00006A070000}"/>
    <cellStyle name="Euro 2 4 2 3" xfId="8982" xr:uid="{00000000-0005-0000-0000-00006A070000}"/>
    <cellStyle name="Euro 2 4 2 3 2" xfId="22433" xr:uid="{00000000-0005-0000-0000-00006A070000}"/>
    <cellStyle name="Euro 2 4 2 3 3" xfId="35917" xr:uid="{00000000-0005-0000-0000-00006A070000}"/>
    <cellStyle name="Euro 2 4 2 3 4" xfId="49408" xr:uid="{00000000-0005-0000-0000-00006A070000}"/>
    <cellStyle name="Euro 2 4 2 4" xfId="12338" xr:uid="{00000000-0005-0000-0000-00006A070000}"/>
    <cellStyle name="Euro 2 4 2 4 2" xfId="25789" xr:uid="{00000000-0005-0000-0000-00006A070000}"/>
    <cellStyle name="Euro 2 4 2 4 3" xfId="39273" xr:uid="{00000000-0005-0000-0000-00006A070000}"/>
    <cellStyle name="Euro 2 4 2 4 4" xfId="52764" xr:uid="{00000000-0005-0000-0000-00006A070000}"/>
    <cellStyle name="Euro 2 4 2 5" xfId="15720" xr:uid="{00000000-0005-0000-0000-00006A070000}"/>
    <cellStyle name="Euro 2 4 2 6" xfId="29204" xr:uid="{00000000-0005-0000-0000-00006A070000}"/>
    <cellStyle name="Euro 2 4 2 7" xfId="42695" xr:uid="{00000000-0005-0000-0000-00006A070000}"/>
    <cellStyle name="Euro 2 4 2 8" xfId="2252" xr:uid="{00000000-0005-0000-0000-00006A070000}"/>
    <cellStyle name="Euro 2 4 3" xfId="849" xr:uid="{00000000-0005-0000-0000-00005B010000}"/>
    <cellStyle name="Euro 2 4 3 2" xfId="954" xr:uid="{00000000-0005-0000-0000-00005B010000}"/>
    <cellStyle name="Euro 2 4 3 2 2" xfId="20182" xr:uid="{00000000-0005-0000-0000-00006B070000}"/>
    <cellStyle name="Euro 2 4 3 2 3" xfId="33666" xr:uid="{00000000-0005-0000-0000-00006B070000}"/>
    <cellStyle name="Euro 2 4 3 2 4" xfId="47157" xr:uid="{00000000-0005-0000-0000-00006B070000}"/>
    <cellStyle name="Euro 2 4 3 2 5" xfId="6731" xr:uid="{00000000-0005-0000-0000-00006B070000}"/>
    <cellStyle name="Euro 2 4 3 3" xfId="10087" xr:uid="{00000000-0005-0000-0000-00006B070000}"/>
    <cellStyle name="Euro 2 4 3 3 2" xfId="23538" xr:uid="{00000000-0005-0000-0000-00006B070000}"/>
    <cellStyle name="Euro 2 4 3 3 3" xfId="37022" xr:uid="{00000000-0005-0000-0000-00006B070000}"/>
    <cellStyle name="Euro 2 4 3 3 4" xfId="50513" xr:uid="{00000000-0005-0000-0000-00006B070000}"/>
    <cellStyle name="Euro 2 4 3 4" xfId="13443" xr:uid="{00000000-0005-0000-0000-00006B070000}"/>
    <cellStyle name="Euro 2 4 3 4 2" xfId="26894" xr:uid="{00000000-0005-0000-0000-00006B070000}"/>
    <cellStyle name="Euro 2 4 3 4 3" xfId="40378" xr:uid="{00000000-0005-0000-0000-00006B070000}"/>
    <cellStyle name="Euro 2 4 3 4 4" xfId="53869" xr:uid="{00000000-0005-0000-0000-00006B070000}"/>
    <cellStyle name="Euro 2 4 3 5" xfId="16825" xr:uid="{00000000-0005-0000-0000-00006B070000}"/>
    <cellStyle name="Euro 2 4 3 6" xfId="30309" xr:uid="{00000000-0005-0000-0000-00006B070000}"/>
    <cellStyle name="Euro 2 4 3 7" xfId="43800" xr:uid="{00000000-0005-0000-0000-00006B070000}"/>
    <cellStyle name="Euro 2 4 3 8" xfId="3370" xr:uid="{00000000-0005-0000-0000-00006B070000}"/>
    <cellStyle name="Euro 2 4 4" xfId="875" xr:uid="{00000000-0005-0000-0000-00005B010000}"/>
    <cellStyle name="Euro 2 4 4 2" xfId="980" xr:uid="{00000000-0005-0000-0000-00005B010000}"/>
    <cellStyle name="Euro 2 4 4 2 2" xfId="20716" xr:uid="{00000000-0005-0000-0000-00006C070000}"/>
    <cellStyle name="Euro 2 4 4 2 3" xfId="34200" xr:uid="{00000000-0005-0000-0000-00006C070000}"/>
    <cellStyle name="Euro 2 4 4 2 4" xfId="47691" xr:uid="{00000000-0005-0000-0000-00006C070000}"/>
    <cellStyle name="Euro 2 4 4 2 5" xfId="7265" xr:uid="{00000000-0005-0000-0000-00006C070000}"/>
    <cellStyle name="Euro 2 4 4 3" xfId="10621" xr:uid="{00000000-0005-0000-0000-00006C070000}"/>
    <cellStyle name="Euro 2 4 4 3 2" xfId="24072" xr:uid="{00000000-0005-0000-0000-00006C070000}"/>
    <cellStyle name="Euro 2 4 4 3 3" xfId="37556" xr:uid="{00000000-0005-0000-0000-00006C070000}"/>
    <cellStyle name="Euro 2 4 4 3 4" xfId="51047" xr:uid="{00000000-0005-0000-0000-00006C070000}"/>
    <cellStyle name="Euro 2 4 4 4" xfId="13977" xr:uid="{00000000-0005-0000-0000-00006C070000}"/>
    <cellStyle name="Euro 2 4 4 4 2" xfId="27428" xr:uid="{00000000-0005-0000-0000-00006C070000}"/>
    <cellStyle name="Euro 2 4 4 4 3" xfId="40912" xr:uid="{00000000-0005-0000-0000-00006C070000}"/>
    <cellStyle name="Euro 2 4 4 4 4" xfId="54403" xr:uid="{00000000-0005-0000-0000-00006C070000}"/>
    <cellStyle name="Euro 2 4 4 5" xfId="17359" xr:uid="{00000000-0005-0000-0000-00006C070000}"/>
    <cellStyle name="Euro 2 4 4 6" xfId="30843" xr:uid="{00000000-0005-0000-0000-00006C070000}"/>
    <cellStyle name="Euro 2 4 4 7" xfId="44334" xr:uid="{00000000-0005-0000-0000-00006C070000}"/>
    <cellStyle name="Euro 2 4 4 8" xfId="3905" xr:uid="{00000000-0005-0000-0000-00006C070000}"/>
    <cellStyle name="Euro 2 4 5" xfId="901" xr:uid="{00000000-0005-0000-0000-00005B010000}"/>
    <cellStyle name="Euro 2 4 5 2" xfId="7307" xr:uid="{00000000-0005-0000-0000-00006D070000}"/>
    <cellStyle name="Euro 2 4 5 2 2" xfId="20758" xr:uid="{00000000-0005-0000-0000-00006D070000}"/>
    <cellStyle name="Euro 2 4 5 2 3" xfId="34242" xr:uid="{00000000-0005-0000-0000-00006D070000}"/>
    <cellStyle name="Euro 2 4 5 2 4" xfId="47733" xr:uid="{00000000-0005-0000-0000-00006D070000}"/>
    <cellStyle name="Euro 2 4 5 3" xfId="10663" xr:uid="{00000000-0005-0000-0000-00006D070000}"/>
    <cellStyle name="Euro 2 4 5 3 2" xfId="24114" xr:uid="{00000000-0005-0000-0000-00006D070000}"/>
    <cellStyle name="Euro 2 4 5 3 3" xfId="37598" xr:uid="{00000000-0005-0000-0000-00006D070000}"/>
    <cellStyle name="Euro 2 4 5 3 4" xfId="51089" xr:uid="{00000000-0005-0000-0000-00006D070000}"/>
    <cellStyle name="Euro 2 4 5 4" xfId="14019" xr:uid="{00000000-0005-0000-0000-00006D070000}"/>
    <cellStyle name="Euro 2 4 5 4 2" xfId="27470" xr:uid="{00000000-0005-0000-0000-00006D070000}"/>
    <cellStyle name="Euro 2 4 5 4 3" xfId="40954" xr:uid="{00000000-0005-0000-0000-00006D070000}"/>
    <cellStyle name="Euro 2 4 5 4 4" xfId="54445" xr:uid="{00000000-0005-0000-0000-00006D070000}"/>
    <cellStyle name="Euro 2 4 5 5" xfId="17401" xr:uid="{00000000-0005-0000-0000-00006D070000}"/>
    <cellStyle name="Euro 2 4 5 6" xfId="30885" xr:uid="{00000000-0005-0000-0000-00006D070000}"/>
    <cellStyle name="Euro 2 4 5 7" xfId="44376" xr:uid="{00000000-0005-0000-0000-00006D070000}"/>
    <cellStyle name="Euro 2 4 5 8" xfId="3950" xr:uid="{00000000-0005-0000-0000-00006D070000}"/>
    <cellStyle name="Euro 2 4 6" xfId="4500" xr:uid="{00000000-0005-0000-0000-000069070000}"/>
    <cellStyle name="Euro 2 4 6 2" xfId="17951" xr:uid="{00000000-0005-0000-0000-000069070000}"/>
    <cellStyle name="Euro 2 4 6 3" xfId="31435" xr:uid="{00000000-0005-0000-0000-000069070000}"/>
    <cellStyle name="Euro 2 4 6 4" xfId="44926" xr:uid="{00000000-0005-0000-0000-000069070000}"/>
    <cellStyle name="Euro 2 4 7" xfId="7856" xr:uid="{00000000-0005-0000-0000-000069070000}"/>
    <cellStyle name="Euro 2 4 7 2" xfId="21307" xr:uid="{00000000-0005-0000-0000-000069070000}"/>
    <cellStyle name="Euro 2 4 7 3" xfId="34791" xr:uid="{00000000-0005-0000-0000-000069070000}"/>
    <cellStyle name="Euro 2 4 7 4" xfId="48282" xr:uid="{00000000-0005-0000-0000-000069070000}"/>
    <cellStyle name="Euro 2 4 8" xfId="11212" xr:uid="{00000000-0005-0000-0000-000069070000}"/>
    <cellStyle name="Euro 2 4 8 2" xfId="24663" xr:uid="{00000000-0005-0000-0000-000069070000}"/>
    <cellStyle name="Euro 2 4 8 3" xfId="38147" xr:uid="{00000000-0005-0000-0000-000069070000}"/>
    <cellStyle name="Euro 2 4 8 4" xfId="51638" xr:uid="{00000000-0005-0000-0000-000069070000}"/>
    <cellStyle name="Euro 2 4 9" xfId="14593" xr:uid="{00000000-0005-0000-0000-000069070000}"/>
    <cellStyle name="Euro 2 5" xfId="464" xr:uid="{00000000-0005-0000-0000-00005C010000}"/>
    <cellStyle name="Euro 2 5 2" xfId="7235" xr:uid="{00000000-0005-0000-0000-00006E070000}"/>
    <cellStyle name="Euro 2 5 2 2" xfId="20686" xr:uid="{00000000-0005-0000-0000-00006E070000}"/>
    <cellStyle name="Euro 2 5 2 3" xfId="34170" xr:uid="{00000000-0005-0000-0000-00006E070000}"/>
    <cellStyle name="Euro 2 5 2 4" xfId="47661" xr:uid="{00000000-0005-0000-0000-00006E070000}"/>
    <cellStyle name="Euro 2 5 3" xfId="10591" xr:uid="{00000000-0005-0000-0000-00006E070000}"/>
    <cellStyle name="Euro 2 5 3 2" xfId="24042" xr:uid="{00000000-0005-0000-0000-00006E070000}"/>
    <cellStyle name="Euro 2 5 3 3" xfId="37526" xr:uid="{00000000-0005-0000-0000-00006E070000}"/>
    <cellStyle name="Euro 2 5 3 4" xfId="51017" xr:uid="{00000000-0005-0000-0000-00006E070000}"/>
    <cellStyle name="Euro 2 5 4" xfId="13947" xr:uid="{00000000-0005-0000-0000-00006E070000}"/>
    <cellStyle name="Euro 2 5 4 2" xfId="27398" xr:uid="{00000000-0005-0000-0000-00006E070000}"/>
    <cellStyle name="Euro 2 5 4 3" xfId="40882" xr:uid="{00000000-0005-0000-0000-00006E070000}"/>
    <cellStyle name="Euro 2 5 4 4" xfId="54373" xr:uid="{00000000-0005-0000-0000-00006E070000}"/>
    <cellStyle name="Euro 2 5 5" xfId="17329" xr:uid="{00000000-0005-0000-0000-00006E070000}"/>
    <cellStyle name="Euro 2 5 6" xfId="30813" xr:uid="{00000000-0005-0000-0000-00006E070000}"/>
    <cellStyle name="Euro 2 5 7" xfId="44304" xr:uid="{00000000-0005-0000-0000-00006E070000}"/>
    <cellStyle name="Euro 2 5 8" xfId="3874" xr:uid="{00000000-0005-0000-0000-00006E070000}"/>
    <cellStyle name="Euro 2 6" xfId="808" xr:uid="{00000000-0005-0000-0000-000055010000}"/>
    <cellStyle name="Euro 2 6 2" xfId="917" xr:uid="{00000000-0005-0000-0000-000055010000}"/>
    <cellStyle name="Euro 2 7" xfId="839" xr:uid="{00000000-0005-0000-0000-000055010000}"/>
    <cellStyle name="Euro 2 7 2" xfId="944" xr:uid="{00000000-0005-0000-0000-000055010000}"/>
    <cellStyle name="Euro 2 8" xfId="865" xr:uid="{00000000-0005-0000-0000-000055010000}"/>
    <cellStyle name="Euro 2 8 2" xfId="970" xr:uid="{00000000-0005-0000-0000-000055010000}"/>
    <cellStyle name="Euro 2 9" xfId="891" xr:uid="{00000000-0005-0000-0000-000055010000}"/>
    <cellStyle name="Euro 3" xfId="218" xr:uid="{00000000-0005-0000-0000-00005D010000}"/>
    <cellStyle name="Euro 3 2" xfId="323" xr:uid="{00000000-0005-0000-0000-00005E010000}"/>
    <cellStyle name="Euro 3 2 2" xfId="416" xr:uid="{00000000-0005-0000-0000-00005F010000}"/>
    <cellStyle name="Euro 3 3" xfId="402" xr:uid="{00000000-0005-0000-0000-000060010000}"/>
    <cellStyle name="Euro 3 4" xfId="414" xr:uid="{00000000-0005-0000-0000-000061010000}"/>
    <cellStyle name="Euro 3 4 2" xfId="815" xr:uid="{00000000-0005-0000-0000-000061010000}"/>
    <cellStyle name="Euro 3 4 2 2" xfId="924" xr:uid="{00000000-0005-0000-0000-000061010000}"/>
    <cellStyle name="Euro 3 4 3" xfId="846" xr:uid="{00000000-0005-0000-0000-000061010000}"/>
    <cellStyle name="Euro 3 4 3 2" xfId="951" xr:uid="{00000000-0005-0000-0000-000061010000}"/>
    <cellStyle name="Euro 3 4 4" xfId="872" xr:uid="{00000000-0005-0000-0000-000061010000}"/>
    <cellStyle name="Euro 3 4 4 2" xfId="977" xr:uid="{00000000-0005-0000-0000-000061010000}"/>
    <cellStyle name="Euro 3 4 5" xfId="898" xr:uid="{00000000-0005-0000-0000-000061010000}"/>
    <cellStyle name="Euro 3 5" xfId="322" xr:uid="{00000000-0005-0000-0000-000062010000}"/>
    <cellStyle name="Euro 3 5 2" xfId="810" xr:uid="{00000000-0005-0000-0000-000062010000}"/>
    <cellStyle name="Euro 3 5 2 2" xfId="919" xr:uid="{00000000-0005-0000-0000-000062010000}"/>
    <cellStyle name="Euro 3 5 3" xfId="841" xr:uid="{00000000-0005-0000-0000-000062010000}"/>
    <cellStyle name="Euro 3 5 3 2" xfId="946" xr:uid="{00000000-0005-0000-0000-000062010000}"/>
    <cellStyle name="Euro 3 5 4" xfId="867" xr:uid="{00000000-0005-0000-0000-000062010000}"/>
    <cellStyle name="Euro 3 5 4 2" xfId="972" xr:uid="{00000000-0005-0000-0000-000062010000}"/>
    <cellStyle name="Euro 3 5 5" xfId="893" xr:uid="{00000000-0005-0000-0000-000062010000}"/>
    <cellStyle name="Euro 3 6" xfId="1010" xr:uid="{00000000-0005-0000-0000-00003C000000}"/>
    <cellStyle name="Euro 4" xfId="542" xr:uid="{00000000-0005-0000-0000-000063010000}"/>
    <cellStyle name="Euro 4 10" xfId="28071" xr:uid="{00000000-0005-0000-0000-000071070000}"/>
    <cellStyle name="Euro 4 11" xfId="41549" xr:uid="{00000000-0005-0000-0000-000071070000}"/>
    <cellStyle name="Euro 4 12" xfId="1138" xr:uid="{00000000-0005-0000-0000-000071070000}"/>
    <cellStyle name="Euro 4 2" xfId="817" xr:uid="{00000000-0005-0000-0000-000063010000}"/>
    <cellStyle name="Euro 4 2 2" xfId="926" xr:uid="{00000000-0005-0000-0000-000063010000}"/>
    <cellStyle name="Euro 4 2 2 2" xfId="19076" xr:uid="{00000000-0005-0000-0000-000072070000}"/>
    <cellStyle name="Euro 4 2 2 3" xfId="32560" xr:uid="{00000000-0005-0000-0000-000072070000}"/>
    <cellStyle name="Euro 4 2 2 4" xfId="46051" xr:uid="{00000000-0005-0000-0000-000072070000}"/>
    <cellStyle name="Euro 4 2 2 5" xfId="5625" xr:uid="{00000000-0005-0000-0000-000072070000}"/>
    <cellStyle name="Euro 4 2 3" xfId="8981" xr:uid="{00000000-0005-0000-0000-000072070000}"/>
    <cellStyle name="Euro 4 2 3 2" xfId="22432" xr:uid="{00000000-0005-0000-0000-000072070000}"/>
    <cellStyle name="Euro 4 2 3 3" xfId="35916" xr:uid="{00000000-0005-0000-0000-000072070000}"/>
    <cellStyle name="Euro 4 2 3 4" xfId="49407" xr:uid="{00000000-0005-0000-0000-000072070000}"/>
    <cellStyle name="Euro 4 2 4" xfId="12337" xr:uid="{00000000-0005-0000-0000-000072070000}"/>
    <cellStyle name="Euro 4 2 4 2" xfId="25788" xr:uid="{00000000-0005-0000-0000-000072070000}"/>
    <cellStyle name="Euro 4 2 4 3" xfId="39272" xr:uid="{00000000-0005-0000-0000-000072070000}"/>
    <cellStyle name="Euro 4 2 4 4" xfId="52763" xr:uid="{00000000-0005-0000-0000-000072070000}"/>
    <cellStyle name="Euro 4 2 5" xfId="15719" xr:uid="{00000000-0005-0000-0000-000072070000}"/>
    <cellStyle name="Euro 4 2 6" xfId="29203" xr:uid="{00000000-0005-0000-0000-000072070000}"/>
    <cellStyle name="Euro 4 2 7" xfId="42694" xr:uid="{00000000-0005-0000-0000-000072070000}"/>
    <cellStyle name="Euro 4 2 8" xfId="2251" xr:uid="{00000000-0005-0000-0000-000072070000}"/>
    <cellStyle name="Euro 4 3" xfId="848" xr:uid="{00000000-0005-0000-0000-000063010000}"/>
    <cellStyle name="Euro 4 3 2" xfId="953" xr:uid="{00000000-0005-0000-0000-000063010000}"/>
    <cellStyle name="Euro 4 3 2 2" xfId="20181" xr:uid="{00000000-0005-0000-0000-000073070000}"/>
    <cellStyle name="Euro 4 3 2 3" xfId="33665" xr:uid="{00000000-0005-0000-0000-000073070000}"/>
    <cellStyle name="Euro 4 3 2 4" xfId="47156" xr:uid="{00000000-0005-0000-0000-000073070000}"/>
    <cellStyle name="Euro 4 3 2 5" xfId="6730" xr:uid="{00000000-0005-0000-0000-000073070000}"/>
    <cellStyle name="Euro 4 3 3" xfId="10086" xr:uid="{00000000-0005-0000-0000-000073070000}"/>
    <cellStyle name="Euro 4 3 3 2" xfId="23537" xr:uid="{00000000-0005-0000-0000-000073070000}"/>
    <cellStyle name="Euro 4 3 3 3" xfId="37021" xr:uid="{00000000-0005-0000-0000-000073070000}"/>
    <cellStyle name="Euro 4 3 3 4" xfId="50512" xr:uid="{00000000-0005-0000-0000-000073070000}"/>
    <cellStyle name="Euro 4 3 4" xfId="13442" xr:uid="{00000000-0005-0000-0000-000073070000}"/>
    <cellStyle name="Euro 4 3 4 2" xfId="26893" xr:uid="{00000000-0005-0000-0000-000073070000}"/>
    <cellStyle name="Euro 4 3 4 3" xfId="40377" xr:uid="{00000000-0005-0000-0000-000073070000}"/>
    <cellStyle name="Euro 4 3 4 4" xfId="53868" xr:uid="{00000000-0005-0000-0000-000073070000}"/>
    <cellStyle name="Euro 4 3 5" xfId="16824" xr:uid="{00000000-0005-0000-0000-000073070000}"/>
    <cellStyle name="Euro 4 3 6" xfId="30308" xr:uid="{00000000-0005-0000-0000-000073070000}"/>
    <cellStyle name="Euro 4 3 7" xfId="43799" xr:uid="{00000000-0005-0000-0000-000073070000}"/>
    <cellStyle name="Euro 4 3 8" xfId="3369" xr:uid="{00000000-0005-0000-0000-000073070000}"/>
    <cellStyle name="Euro 4 4" xfId="874" xr:uid="{00000000-0005-0000-0000-000063010000}"/>
    <cellStyle name="Euro 4 4 2" xfId="979" xr:uid="{00000000-0005-0000-0000-000063010000}"/>
    <cellStyle name="Euro 4 4 2 2" xfId="20715" xr:uid="{00000000-0005-0000-0000-000074070000}"/>
    <cellStyle name="Euro 4 4 2 3" xfId="34199" xr:uid="{00000000-0005-0000-0000-000074070000}"/>
    <cellStyle name="Euro 4 4 2 4" xfId="47690" xr:uid="{00000000-0005-0000-0000-000074070000}"/>
    <cellStyle name="Euro 4 4 2 5" xfId="7264" xr:uid="{00000000-0005-0000-0000-000074070000}"/>
    <cellStyle name="Euro 4 4 3" xfId="10620" xr:uid="{00000000-0005-0000-0000-000074070000}"/>
    <cellStyle name="Euro 4 4 3 2" xfId="24071" xr:uid="{00000000-0005-0000-0000-000074070000}"/>
    <cellStyle name="Euro 4 4 3 3" xfId="37555" xr:uid="{00000000-0005-0000-0000-000074070000}"/>
    <cellStyle name="Euro 4 4 3 4" xfId="51046" xr:uid="{00000000-0005-0000-0000-000074070000}"/>
    <cellStyle name="Euro 4 4 4" xfId="13976" xr:uid="{00000000-0005-0000-0000-000074070000}"/>
    <cellStyle name="Euro 4 4 4 2" xfId="27427" xr:uid="{00000000-0005-0000-0000-000074070000}"/>
    <cellStyle name="Euro 4 4 4 3" xfId="40911" xr:uid="{00000000-0005-0000-0000-000074070000}"/>
    <cellStyle name="Euro 4 4 4 4" xfId="54402" xr:uid="{00000000-0005-0000-0000-000074070000}"/>
    <cellStyle name="Euro 4 4 5" xfId="17358" xr:uid="{00000000-0005-0000-0000-000074070000}"/>
    <cellStyle name="Euro 4 4 6" xfId="30842" xr:uid="{00000000-0005-0000-0000-000074070000}"/>
    <cellStyle name="Euro 4 4 7" xfId="44333" xr:uid="{00000000-0005-0000-0000-000074070000}"/>
    <cellStyle name="Euro 4 4 8" xfId="3904" xr:uid="{00000000-0005-0000-0000-000074070000}"/>
    <cellStyle name="Euro 4 5" xfId="900" xr:uid="{00000000-0005-0000-0000-000063010000}"/>
    <cellStyle name="Euro 4 5 2" xfId="7306" xr:uid="{00000000-0005-0000-0000-000075070000}"/>
    <cellStyle name="Euro 4 5 2 2" xfId="20757" xr:uid="{00000000-0005-0000-0000-000075070000}"/>
    <cellStyle name="Euro 4 5 2 3" xfId="34241" xr:uid="{00000000-0005-0000-0000-000075070000}"/>
    <cellStyle name="Euro 4 5 2 4" xfId="47732" xr:uid="{00000000-0005-0000-0000-000075070000}"/>
    <cellStyle name="Euro 4 5 3" xfId="10662" xr:uid="{00000000-0005-0000-0000-000075070000}"/>
    <cellStyle name="Euro 4 5 3 2" xfId="24113" xr:uid="{00000000-0005-0000-0000-000075070000}"/>
    <cellStyle name="Euro 4 5 3 3" xfId="37597" xr:uid="{00000000-0005-0000-0000-000075070000}"/>
    <cellStyle name="Euro 4 5 3 4" xfId="51088" xr:uid="{00000000-0005-0000-0000-000075070000}"/>
    <cellStyle name="Euro 4 5 4" xfId="14018" xr:uid="{00000000-0005-0000-0000-000075070000}"/>
    <cellStyle name="Euro 4 5 4 2" xfId="27469" xr:uid="{00000000-0005-0000-0000-000075070000}"/>
    <cellStyle name="Euro 4 5 4 3" xfId="40953" xr:uid="{00000000-0005-0000-0000-000075070000}"/>
    <cellStyle name="Euro 4 5 4 4" xfId="54444" xr:uid="{00000000-0005-0000-0000-000075070000}"/>
    <cellStyle name="Euro 4 5 5" xfId="17400" xr:uid="{00000000-0005-0000-0000-000075070000}"/>
    <cellStyle name="Euro 4 5 6" xfId="30884" xr:uid="{00000000-0005-0000-0000-000075070000}"/>
    <cellStyle name="Euro 4 5 7" xfId="44375" xr:uid="{00000000-0005-0000-0000-000075070000}"/>
    <cellStyle name="Euro 4 5 8" xfId="3949" xr:uid="{00000000-0005-0000-0000-000075070000}"/>
    <cellStyle name="Euro 4 6" xfId="4499" xr:uid="{00000000-0005-0000-0000-000071070000}"/>
    <cellStyle name="Euro 4 6 2" xfId="17950" xr:uid="{00000000-0005-0000-0000-000071070000}"/>
    <cellStyle name="Euro 4 6 3" xfId="31434" xr:uid="{00000000-0005-0000-0000-000071070000}"/>
    <cellStyle name="Euro 4 6 4" xfId="44925" xr:uid="{00000000-0005-0000-0000-000071070000}"/>
    <cellStyle name="Euro 4 7" xfId="7855" xr:uid="{00000000-0005-0000-0000-000071070000}"/>
    <cellStyle name="Euro 4 7 2" xfId="21306" xr:uid="{00000000-0005-0000-0000-000071070000}"/>
    <cellStyle name="Euro 4 7 3" xfId="34790" xr:uid="{00000000-0005-0000-0000-000071070000}"/>
    <cellStyle name="Euro 4 7 4" xfId="48281" xr:uid="{00000000-0005-0000-0000-000071070000}"/>
    <cellStyle name="Euro 4 8" xfId="11211" xr:uid="{00000000-0005-0000-0000-000071070000}"/>
    <cellStyle name="Euro 4 8 2" xfId="24662" xr:uid="{00000000-0005-0000-0000-000071070000}"/>
    <cellStyle name="Euro 4 8 3" xfId="38146" xr:uid="{00000000-0005-0000-0000-000071070000}"/>
    <cellStyle name="Euro 4 8 4" xfId="51637" xr:uid="{00000000-0005-0000-0000-000071070000}"/>
    <cellStyle name="Euro 4 9" xfId="14592" xr:uid="{00000000-0005-0000-0000-000071070000}"/>
    <cellStyle name="Euro 5" xfId="807" xr:uid="{00000000-0005-0000-0000-000054010000}"/>
    <cellStyle name="Euro 5 2" xfId="916" xr:uid="{00000000-0005-0000-0000-000054010000}"/>
    <cellStyle name="Euro 5 2 2" xfId="20685" xr:uid="{00000000-0005-0000-0000-000076070000}"/>
    <cellStyle name="Euro 5 2 3" xfId="34169" xr:uid="{00000000-0005-0000-0000-000076070000}"/>
    <cellStyle name="Euro 5 2 4" xfId="47660" xr:uid="{00000000-0005-0000-0000-000076070000}"/>
    <cellStyle name="Euro 5 2 5" xfId="7234" xr:uid="{00000000-0005-0000-0000-000076070000}"/>
    <cellStyle name="Euro 5 3" xfId="10590" xr:uid="{00000000-0005-0000-0000-000076070000}"/>
    <cellStyle name="Euro 5 3 2" xfId="24041" xr:uid="{00000000-0005-0000-0000-000076070000}"/>
    <cellStyle name="Euro 5 3 3" xfId="37525" xr:uid="{00000000-0005-0000-0000-000076070000}"/>
    <cellStyle name="Euro 5 3 4" xfId="51016" xr:uid="{00000000-0005-0000-0000-000076070000}"/>
    <cellStyle name="Euro 5 4" xfId="13946" xr:uid="{00000000-0005-0000-0000-000076070000}"/>
    <cellStyle name="Euro 5 4 2" xfId="27397" xr:uid="{00000000-0005-0000-0000-000076070000}"/>
    <cellStyle name="Euro 5 4 3" xfId="40881" xr:uid="{00000000-0005-0000-0000-000076070000}"/>
    <cellStyle name="Euro 5 4 4" xfId="54372" xr:uid="{00000000-0005-0000-0000-000076070000}"/>
    <cellStyle name="Euro 5 5" xfId="17328" xr:uid="{00000000-0005-0000-0000-000076070000}"/>
    <cellStyle name="Euro 5 6" xfId="30812" xr:uid="{00000000-0005-0000-0000-000076070000}"/>
    <cellStyle name="Euro 5 7" xfId="44303" xr:uid="{00000000-0005-0000-0000-000076070000}"/>
    <cellStyle name="Euro 5 8" xfId="3873" xr:uid="{00000000-0005-0000-0000-000076070000}"/>
    <cellStyle name="Euro 6" xfId="838" xr:uid="{00000000-0005-0000-0000-000054010000}"/>
    <cellStyle name="Euro 6 2" xfId="943" xr:uid="{00000000-0005-0000-0000-000054010000}"/>
    <cellStyle name="Euro 7" xfId="864" xr:uid="{00000000-0005-0000-0000-000054010000}"/>
    <cellStyle name="Euro 7 2" xfId="969" xr:uid="{00000000-0005-0000-0000-000054010000}"/>
    <cellStyle name="Euro 8" xfId="890" xr:uid="{00000000-0005-0000-0000-000054010000}"/>
    <cellStyle name="Geheimhaltung" xfId="100" xr:uid="{00000000-0005-0000-0000-000064010000}"/>
    <cellStyle name="Geheimhaltung 2" xfId="101" xr:uid="{00000000-0005-0000-0000-000065010000}"/>
    <cellStyle name="Geheimhaltung 2 2" xfId="153" xr:uid="{00000000-0005-0000-0000-000066010000}"/>
    <cellStyle name="Geheimhaltung 3" xfId="154" xr:uid="{00000000-0005-0000-0000-000067010000}"/>
    <cellStyle name="Geheimhaltung_Kopie von sg36_energieverw_vg_ab_2005" xfId="102" xr:uid="{00000000-0005-0000-0000-000068010000}"/>
    <cellStyle name="geschätztes E. Dezimal" xfId="155" xr:uid="{00000000-0005-0000-0000-000069010000}"/>
    <cellStyle name="geschätztes E. ganzzahlig" xfId="156" xr:uid="{00000000-0005-0000-0000-00006A010000}"/>
    <cellStyle name="Gut" xfId="243" builtinId="26" customBuiltin="1"/>
    <cellStyle name="Gut 2" xfId="103" xr:uid="{00000000-0005-0000-0000-00006C010000}"/>
    <cellStyle name="Gut 2 2" xfId="659" xr:uid="{00000000-0005-0000-0000-00006D010000}"/>
    <cellStyle name="Gut 2 3" xfId="532" xr:uid="{00000000-0005-0000-0000-00006E010000}"/>
    <cellStyle name="Gut 2 4" xfId="479" xr:uid="{00000000-0005-0000-0000-00006F010000}"/>
    <cellStyle name="Gut 3" xfId="324" xr:uid="{00000000-0005-0000-0000-000070010000}"/>
    <cellStyle name="Gut 3 2" xfId="585" xr:uid="{00000000-0005-0000-0000-000071010000}"/>
    <cellStyle name="Gut 4" xfId="1119" xr:uid="{00000000-0005-0000-0000-000083070000}"/>
    <cellStyle name="Gut 5" xfId="1093" xr:uid="{00000000-0005-0000-0000-000084070000}"/>
    <cellStyle name="Headline" xfId="219" xr:uid="{00000000-0005-0000-0000-000072010000}"/>
    <cellStyle name="Hyperlink 2" xfId="6" xr:uid="{00000000-0005-0000-0000-000073010000}"/>
    <cellStyle name="Hyperlink 2 2" xfId="104" xr:uid="{00000000-0005-0000-0000-000074010000}"/>
    <cellStyle name="Hyperlink 2 2 2" xfId="133" xr:uid="{00000000-0005-0000-0000-000075010000}"/>
    <cellStyle name="Hyperlink 2 2 3" xfId="325" xr:uid="{00000000-0005-0000-0000-000076010000}"/>
    <cellStyle name="Hyperlink 2 3" xfId="168" xr:uid="{00000000-0005-0000-0000-000077010000}"/>
    <cellStyle name="Hyperlink 2 3 2" xfId="327" xr:uid="{00000000-0005-0000-0000-000078010000}"/>
    <cellStyle name="Hyperlink 2 3 3" xfId="326" xr:uid="{00000000-0005-0000-0000-000079010000}"/>
    <cellStyle name="Hyperlink 2 4" xfId="328" xr:uid="{00000000-0005-0000-0000-00007A010000}"/>
    <cellStyle name="Hyperlink 2 5" xfId="329" xr:uid="{00000000-0005-0000-0000-00007B010000}"/>
    <cellStyle name="Hyperlink 2 6" xfId="997" xr:uid="{00000000-0005-0000-0000-00003F000000}"/>
    <cellStyle name="Hyperlink 3" xfId="7" xr:uid="{00000000-0005-0000-0000-00007C010000}"/>
    <cellStyle name="Hyperlink 3 2" xfId="134" xr:uid="{00000000-0005-0000-0000-00007D010000}"/>
    <cellStyle name="Hyperlink 4" xfId="330" xr:uid="{00000000-0005-0000-0000-00007E010000}"/>
    <cellStyle name="Hyperlink 4 2" xfId="1150" xr:uid="{00000000-0005-0000-0000-00008E070000}"/>
    <cellStyle name="Hyperlink 5" xfId="776" xr:uid="{00000000-0005-0000-0000-00007F010000}"/>
    <cellStyle name="Hyperlink 5 2" xfId="777" xr:uid="{00000000-0005-0000-0000-000080010000}"/>
    <cellStyle name="in Millionen" xfId="157" xr:uid="{00000000-0005-0000-0000-000081010000}"/>
    <cellStyle name="in Tausend" xfId="105" xr:uid="{00000000-0005-0000-0000-000082010000}"/>
    <cellStyle name="InhaltNormal" xfId="331" xr:uid="{00000000-0005-0000-0000-000083010000}"/>
    <cellStyle name="InhaltNormal 2" xfId="778" xr:uid="{00000000-0005-0000-0000-000084010000}"/>
    <cellStyle name="Jahr" xfId="135" xr:uid="{00000000-0005-0000-0000-000085010000}"/>
    <cellStyle name="Jahr 2" xfId="136" xr:uid="{00000000-0005-0000-0000-000086010000}"/>
    <cellStyle name="Jahr 2 2" xfId="332" xr:uid="{00000000-0005-0000-0000-000087010000}"/>
    <cellStyle name="Komma" xfId="832" builtinId="3"/>
    <cellStyle name="Komma 10" xfId="1630" xr:uid="{00000000-0005-0000-0000-000094070000}"/>
    <cellStyle name="Komma 10 2" xfId="2184" xr:uid="{00000000-0005-0000-0000-000095070000}"/>
    <cellStyle name="Komma 10 2 2" xfId="3325" xr:uid="{00000000-0005-0000-0000-000096070000}"/>
    <cellStyle name="Komma 10 2 2 2" xfId="6686" xr:uid="{00000000-0005-0000-0000-000096070000}"/>
    <cellStyle name="Komma 10 2 2 2 2" xfId="20137" xr:uid="{00000000-0005-0000-0000-000096070000}"/>
    <cellStyle name="Komma 10 2 2 2 3" xfId="33621" xr:uid="{00000000-0005-0000-0000-000096070000}"/>
    <cellStyle name="Komma 10 2 2 2 4" xfId="47112" xr:uid="{00000000-0005-0000-0000-000096070000}"/>
    <cellStyle name="Komma 10 2 2 3" xfId="10042" xr:uid="{00000000-0005-0000-0000-000096070000}"/>
    <cellStyle name="Komma 10 2 2 3 2" xfId="23493" xr:uid="{00000000-0005-0000-0000-000096070000}"/>
    <cellStyle name="Komma 10 2 2 3 3" xfId="36977" xr:uid="{00000000-0005-0000-0000-000096070000}"/>
    <cellStyle name="Komma 10 2 2 3 4" xfId="50468" xr:uid="{00000000-0005-0000-0000-000096070000}"/>
    <cellStyle name="Komma 10 2 2 4" xfId="13398" xr:uid="{00000000-0005-0000-0000-000096070000}"/>
    <cellStyle name="Komma 10 2 2 4 2" xfId="26849" xr:uid="{00000000-0005-0000-0000-000096070000}"/>
    <cellStyle name="Komma 10 2 2 4 3" xfId="40333" xr:uid="{00000000-0005-0000-0000-000096070000}"/>
    <cellStyle name="Komma 10 2 2 4 4" xfId="53824" xr:uid="{00000000-0005-0000-0000-000096070000}"/>
    <cellStyle name="Komma 10 2 2 5" xfId="16780" xr:uid="{00000000-0005-0000-0000-000096070000}"/>
    <cellStyle name="Komma 10 2 2 6" xfId="30264" xr:uid="{00000000-0005-0000-0000-000096070000}"/>
    <cellStyle name="Komma 10 2 2 7" xfId="43755" xr:uid="{00000000-0005-0000-0000-000096070000}"/>
    <cellStyle name="Komma 10 2 3" xfId="5559" xr:uid="{00000000-0005-0000-0000-000095070000}"/>
    <cellStyle name="Komma 10 2 3 2" xfId="19010" xr:uid="{00000000-0005-0000-0000-000095070000}"/>
    <cellStyle name="Komma 10 2 3 3" xfId="32494" xr:uid="{00000000-0005-0000-0000-000095070000}"/>
    <cellStyle name="Komma 10 2 3 4" xfId="45985" xr:uid="{00000000-0005-0000-0000-000095070000}"/>
    <cellStyle name="Komma 10 2 4" xfId="8915" xr:uid="{00000000-0005-0000-0000-000095070000}"/>
    <cellStyle name="Komma 10 2 4 2" xfId="22366" xr:uid="{00000000-0005-0000-0000-000095070000}"/>
    <cellStyle name="Komma 10 2 4 3" xfId="35850" xr:uid="{00000000-0005-0000-0000-000095070000}"/>
    <cellStyle name="Komma 10 2 4 4" xfId="49341" xr:uid="{00000000-0005-0000-0000-000095070000}"/>
    <cellStyle name="Komma 10 2 5" xfId="12271" xr:uid="{00000000-0005-0000-0000-000095070000}"/>
    <cellStyle name="Komma 10 2 5 2" xfId="25722" xr:uid="{00000000-0005-0000-0000-000095070000}"/>
    <cellStyle name="Komma 10 2 5 3" xfId="39206" xr:uid="{00000000-0005-0000-0000-000095070000}"/>
    <cellStyle name="Komma 10 2 5 4" xfId="52697" xr:uid="{00000000-0005-0000-0000-000095070000}"/>
    <cellStyle name="Komma 10 2 6" xfId="15653" xr:uid="{00000000-0005-0000-0000-000095070000}"/>
    <cellStyle name="Komma 10 2 7" xfId="29137" xr:uid="{00000000-0005-0000-0000-000095070000}"/>
    <cellStyle name="Komma 10 2 8" xfId="42628" xr:uid="{00000000-0005-0000-0000-000095070000}"/>
    <cellStyle name="Komma 10 3" xfId="2766" xr:uid="{00000000-0005-0000-0000-000097070000}"/>
    <cellStyle name="Komma 10 3 2" xfId="6127" xr:uid="{00000000-0005-0000-0000-000097070000}"/>
    <cellStyle name="Komma 10 3 2 2" xfId="19578" xr:uid="{00000000-0005-0000-0000-000097070000}"/>
    <cellStyle name="Komma 10 3 2 3" xfId="33062" xr:uid="{00000000-0005-0000-0000-000097070000}"/>
    <cellStyle name="Komma 10 3 2 4" xfId="46553" xr:uid="{00000000-0005-0000-0000-000097070000}"/>
    <cellStyle name="Komma 10 3 3" xfId="9483" xr:uid="{00000000-0005-0000-0000-000097070000}"/>
    <cellStyle name="Komma 10 3 3 2" xfId="22934" xr:uid="{00000000-0005-0000-0000-000097070000}"/>
    <cellStyle name="Komma 10 3 3 3" xfId="36418" xr:uid="{00000000-0005-0000-0000-000097070000}"/>
    <cellStyle name="Komma 10 3 3 4" xfId="49909" xr:uid="{00000000-0005-0000-0000-000097070000}"/>
    <cellStyle name="Komma 10 3 4" xfId="12839" xr:uid="{00000000-0005-0000-0000-000097070000}"/>
    <cellStyle name="Komma 10 3 4 2" xfId="26290" xr:uid="{00000000-0005-0000-0000-000097070000}"/>
    <cellStyle name="Komma 10 3 4 3" xfId="39774" xr:uid="{00000000-0005-0000-0000-000097070000}"/>
    <cellStyle name="Komma 10 3 4 4" xfId="53265" xr:uid="{00000000-0005-0000-0000-000097070000}"/>
    <cellStyle name="Komma 10 3 5" xfId="16221" xr:uid="{00000000-0005-0000-0000-000097070000}"/>
    <cellStyle name="Komma 10 3 6" xfId="29705" xr:uid="{00000000-0005-0000-0000-000097070000}"/>
    <cellStyle name="Komma 10 3 7" xfId="43196" xr:uid="{00000000-0005-0000-0000-000097070000}"/>
    <cellStyle name="Komma 10 4" xfId="5000" xr:uid="{00000000-0005-0000-0000-000094070000}"/>
    <cellStyle name="Komma 10 4 2" xfId="18451" xr:uid="{00000000-0005-0000-0000-000094070000}"/>
    <cellStyle name="Komma 10 4 3" xfId="31935" xr:uid="{00000000-0005-0000-0000-000094070000}"/>
    <cellStyle name="Komma 10 4 4" xfId="45426" xr:uid="{00000000-0005-0000-0000-000094070000}"/>
    <cellStyle name="Komma 10 5" xfId="8356" xr:uid="{00000000-0005-0000-0000-000094070000}"/>
    <cellStyle name="Komma 10 5 2" xfId="21807" xr:uid="{00000000-0005-0000-0000-000094070000}"/>
    <cellStyle name="Komma 10 5 3" xfId="35291" xr:uid="{00000000-0005-0000-0000-000094070000}"/>
    <cellStyle name="Komma 10 5 4" xfId="48782" xr:uid="{00000000-0005-0000-0000-000094070000}"/>
    <cellStyle name="Komma 10 6" xfId="11712" xr:uid="{00000000-0005-0000-0000-000094070000}"/>
    <cellStyle name="Komma 10 6 2" xfId="25163" xr:uid="{00000000-0005-0000-0000-000094070000}"/>
    <cellStyle name="Komma 10 6 3" xfId="38647" xr:uid="{00000000-0005-0000-0000-000094070000}"/>
    <cellStyle name="Komma 10 6 4" xfId="52138" xr:uid="{00000000-0005-0000-0000-000094070000}"/>
    <cellStyle name="Komma 10 7" xfId="15094" xr:uid="{00000000-0005-0000-0000-000094070000}"/>
    <cellStyle name="Komma 10 8" xfId="28578" xr:uid="{00000000-0005-0000-0000-000094070000}"/>
    <cellStyle name="Komma 10 9" xfId="42069" xr:uid="{00000000-0005-0000-0000-000094070000}"/>
    <cellStyle name="Komma 11" xfId="2201" xr:uid="{00000000-0005-0000-0000-000098070000}"/>
    <cellStyle name="Komma 11 2" xfId="5576" xr:uid="{00000000-0005-0000-0000-000098070000}"/>
    <cellStyle name="Komma 11 2 2" xfId="19027" xr:uid="{00000000-0005-0000-0000-000098070000}"/>
    <cellStyle name="Komma 11 2 3" xfId="32511" xr:uid="{00000000-0005-0000-0000-000098070000}"/>
    <cellStyle name="Komma 11 2 4" xfId="46002" xr:uid="{00000000-0005-0000-0000-000098070000}"/>
    <cellStyle name="Komma 11 3" xfId="8932" xr:uid="{00000000-0005-0000-0000-000098070000}"/>
    <cellStyle name="Komma 11 3 2" xfId="22383" xr:uid="{00000000-0005-0000-0000-000098070000}"/>
    <cellStyle name="Komma 11 3 3" xfId="35867" xr:uid="{00000000-0005-0000-0000-000098070000}"/>
    <cellStyle name="Komma 11 3 4" xfId="49358" xr:uid="{00000000-0005-0000-0000-000098070000}"/>
    <cellStyle name="Komma 11 4" xfId="12288" xr:uid="{00000000-0005-0000-0000-000098070000}"/>
    <cellStyle name="Komma 11 4 2" xfId="25739" xr:uid="{00000000-0005-0000-0000-000098070000}"/>
    <cellStyle name="Komma 11 4 3" xfId="39223" xr:uid="{00000000-0005-0000-0000-000098070000}"/>
    <cellStyle name="Komma 11 4 4" xfId="52714" xr:uid="{00000000-0005-0000-0000-000098070000}"/>
    <cellStyle name="Komma 11 5" xfId="15670" xr:uid="{00000000-0005-0000-0000-000098070000}"/>
    <cellStyle name="Komma 11 6" xfId="29154" xr:uid="{00000000-0005-0000-0000-000098070000}"/>
    <cellStyle name="Komma 11 7" xfId="42645" xr:uid="{00000000-0005-0000-0000-000098070000}"/>
    <cellStyle name="Komma 12" xfId="3342" xr:uid="{00000000-0005-0000-0000-000099070000}"/>
    <cellStyle name="Komma 12 2" xfId="6703" xr:uid="{00000000-0005-0000-0000-000099070000}"/>
    <cellStyle name="Komma 12 2 2" xfId="20154" xr:uid="{00000000-0005-0000-0000-000099070000}"/>
    <cellStyle name="Komma 12 2 3" xfId="33638" xr:uid="{00000000-0005-0000-0000-000099070000}"/>
    <cellStyle name="Komma 12 2 4" xfId="47129" xr:uid="{00000000-0005-0000-0000-000099070000}"/>
    <cellStyle name="Komma 12 3" xfId="10059" xr:uid="{00000000-0005-0000-0000-000099070000}"/>
    <cellStyle name="Komma 12 3 2" xfId="23510" xr:uid="{00000000-0005-0000-0000-000099070000}"/>
    <cellStyle name="Komma 12 3 3" xfId="36994" xr:uid="{00000000-0005-0000-0000-000099070000}"/>
    <cellStyle name="Komma 12 3 4" xfId="50485" xr:uid="{00000000-0005-0000-0000-000099070000}"/>
    <cellStyle name="Komma 12 4" xfId="13415" xr:uid="{00000000-0005-0000-0000-000099070000}"/>
    <cellStyle name="Komma 12 4 2" xfId="26866" xr:uid="{00000000-0005-0000-0000-000099070000}"/>
    <cellStyle name="Komma 12 4 3" xfId="40350" xr:uid="{00000000-0005-0000-0000-000099070000}"/>
    <cellStyle name="Komma 12 4 4" xfId="53841" xr:uid="{00000000-0005-0000-0000-000099070000}"/>
    <cellStyle name="Komma 12 5" xfId="16797" xr:uid="{00000000-0005-0000-0000-000099070000}"/>
    <cellStyle name="Komma 12 6" xfId="30281" xr:uid="{00000000-0005-0000-0000-000099070000}"/>
    <cellStyle name="Komma 12 7" xfId="43772" xr:uid="{00000000-0005-0000-0000-000099070000}"/>
    <cellStyle name="Komma 13" xfId="3857" xr:uid="{00000000-0005-0000-0000-00009A070000}"/>
    <cellStyle name="Komma 13 2" xfId="7218" xr:uid="{00000000-0005-0000-0000-00009A070000}"/>
    <cellStyle name="Komma 13 2 2" xfId="20669" xr:uid="{00000000-0005-0000-0000-00009A070000}"/>
    <cellStyle name="Komma 13 2 3" xfId="34153" xr:uid="{00000000-0005-0000-0000-00009A070000}"/>
    <cellStyle name="Komma 13 2 4" xfId="47644" xr:uid="{00000000-0005-0000-0000-00009A070000}"/>
    <cellStyle name="Komma 13 3" xfId="10574" xr:uid="{00000000-0005-0000-0000-00009A070000}"/>
    <cellStyle name="Komma 13 3 2" xfId="24025" xr:uid="{00000000-0005-0000-0000-00009A070000}"/>
    <cellStyle name="Komma 13 3 3" xfId="37509" xr:uid="{00000000-0005-0000-0000-00009A070000}"/>
    <cellStyle name="Komma 13 3 4" xfId="51000" xr:uid="{00000000-0005-0000-0000-00009A070000}"/>
    <cellStyle name="Komma 13 4" xfId="13930" xr:uid="{00000000-0005-0000-0000-00009A070000}"/>
    <cellStyle name="Komma 13 4 2" xfId="27381" xr:uid="{00000000-0005-0000-0000-00009A070000}"/>
    <cellStyle name="Komma 13 4 3" xfId="40865" xr:uid="{00000000-0005-0000-0000-00009A070000}"/>
    <cellStyle name="Komma 13 4 4" xfId="54356" xr:uid="{00000000-0005-0000-0000-00009A070000}"/>
    <cellStyle name="Komma 13 5" xfId="17312" xr:uid="{00000000-0005-0000-0000-00009A070000}"/>
    <cellStyle name="Komma 13 6" xfId="30796" xr:uid="{00000000-0005-0000-0000-00009A070000}"/>
    <cellStyle name="Komma 13 7" xfId="44287" xr:uid="{00000000-0005-0000-0000-00009A070000}"/>
    <cellStyle name="Komma 14" xfId="3922" xr:uid="{00000000-0005-0000-0000-00009B070000}"/>
    <cellStyle name="Komma 14 2" xfId="7279" xr:uid="{00000000-0005-0000-0000-00009B070000}"/>
    <cellStyle name="Komma 14 2 2" xfId="20730" xr:uid="{00000000-0005-0000-0000-00009B070000}"/>
    <cellStyle name="Komma 14 2 3" xfId="34214" xr:uid="{00000000-0005-0000-0000-00009B070000}"/>
    <cellStyle name="Komma 14 2 4" xfId="47705" xr:uid="{00000000-0005-0000-0000-00009B070000}"/>
    <cellStyle name="Komma 14 3" xfId="10635" xr:uid="{00000000-0005-0000-0000-00009B070000}"/>
    <cellStyle name="Komma 14 3 2" xfId="24086" xr:uid="{00000000-0005-0000-0000-00009B070000}"/>
    <cellStyle name="Komma 14 3 3" xfId="37570" xr:uid="{00000000-0005-0000-0000-00009B070000}"/>
    <cellStyle name="Komma 14 3 4" xfId="51061" xr:uid="{00000000-0005-0000-0000-00009B070000}"/>
    <cellStyle name="Komma 14 4" xfId="13991" xr:uid="{00000000-0005-0000-0000-00009B070000}"/>
    <cellStyle name="Komma 14 4 2" xfId="27442" xr:uid="{00000000-0005-0000-0000-00009B070000}"/>
    <cellStyle name="Komma 14 4 3" xfId="40926" xr:uid="{00000000-0005-0000-0000-00009B070000}"/>
    <cellStyle name="Komma 14 4 4" xfId="54417" xr:uid="{00000000-0005-0000-0000-00009B070000}"/>
    <cellStyle name="Komma 14 5" xfId="17373" xr:uid="{00000000-0005-0000-0000-00009B070000}"/>
    <cellStyle name="Komma 14 6" xfId="30857" xr:uid="{00000000-0005-0000-0000-00009B070000}"/>
    <cellStyle name="Komma 14 7" xfId="44348" xr:uid="{00000000-0005-0000-0000-00009B070000}"/>
    <cellStyle name="Komma 15" xfId="1049" xr:uid="{00000000-0005-0000-0000-0000D9070000}"/>
    <cellStyle name="Komma 15 2" xfId="14555" xr:uid="{00000000-0005-0000-0000-0000D9070000}"/>
    <cellStyle name="Komma 15 3" xfId="28020" xr:uid="{00000000-0005-0000-0000-0000D9070000}"/>
    <cellStyle name="Komma 15 4" xfId="41487" xr:uid="{00000000-0005-0000-0000-0000D9070000}"/>
    <cellStyle name="Komma 16" xfId="4450" xr:uid="{00000000-0005-0000-0000-000013160000}"/>
    <cellStyle name="Komma 16 2" xfId="17901" xr:uid="{00000000-0005-0000-0000-000013160000}"/>
    <cellStyle name="Komma 16 3" xfId="31385" xr:uid="{00000000-0005-0000-0000-000013160000}"/>
    <cellStyle name="Komma 16 4" xfId="44876" xr:uid="{00000000-0005-0000-0000-000013160000}"/>
    <cellStyle name="Komma 17" xfId="7806" xr:uid="{00000000-0005-0000-0000-00002F230000}"/>
    <cellStyle name="Komma 17 2" xfId="21257" xr:uid="{00000000-0005-0000-0000-00002F230000}"/>
    <cellStyle name="Komma 17 3" xfId="34741" xr:uid="{00000000-0005-0000-0000-00002F230000}"/>
    <cellStyle name="Komma 17 4" xfId="48232" xr:uid="{00000000-0005-0000-0000-00002F230000}"/>
    <cellStyle name="Komma 18" xfId="11162" xr:uid="{00000000-0005-0000-0000-00004B300000}"/>
    <cellStyle name="Komma 18 2" xfId="24613" xr:uid="{00000000-0005-0000-0000-00004B300000}"/>
    <cellStyle name="Komma 18 3" xfId="38097" xr:uid="{00000000-0005-0000-0000-00004B300000}"/>
    <cellStyle name="Komma 18 4" xfId="51588" xr:uid="{00000000-0005-0000-0000-00004B300000}"/>
    <cellStyle name="Komma 19" xfId="1031" xr:uid="{00000000-0005-0000-0000-00008F1B0000}"/>
    <cellStyle name="Komma 19 2" xfId="14538" xr:uid="{00000000-0005-0000-0000-0000631B0000}"/>
    <cellStyle name="Komma 2" xfId="4" xr:uid="{00000000-0005-0000-0000-000088010000}"/>
    <cellStyle name="Komma 2 10" xfId="11150" xr:uid="{00000000-0005-0000-0000-00009C070000}"/>
    <cellStyle name="Komma 2 10 2" xfId="24601" xr:uid="{00000000-0005-0000-0000-00009C070000}"/>
    <cellStyle name="Komma 2 10 3" xfId="38085" xr:uid="{00000000-0005-0000-0000-00009C070000}"/>
    <cellStyle name="Komma 2 10 4" xfId="51576" xr:uid="{00000000-0005-0000-0000-00009C070000}"/>
    <cellStyle name="Komma 2 11" xfId="1019" xr:uid="{00000000-0005-0000-0000-000044000000}"/>
    <cellStyle name="Komma 2 12" xfId="14526" xr:uid="{00000000-0005-0000-0000-000044000000}"/>
    <cellStyle name="Komma 2 13" xfId="27979" xr:uid="{00000000-0005-0000-0000-000044000000}"/>
    <cellStyle name="Komma 2 14" xfId="41446" xr:uid="{00000000-0005-0000-0000-000044000000}"/>
    <cellStyle name="Komma 2 15" xfId="998" xr:uid="{00000000-0005-0000-0000-000043000000}"/>
    <cellStyle name="Komma 2 16" xfId="54943" xr:uid="{00000000-0005-0000-0000-000093000000}"/>
    <cellStyle name="Komma 2 2" xfId="333" xr:uid="{00000000-0005-0000-0000-000089010000}"/>
    <cellStyle name="Komma 2 2 2" xfId="410" xr:uid="{00000000-0005-0000-0000-00008A010000}"/>
    <cellStyle name="Komma 2 2 2 2" xfId="814" xr:uid="{00000000-0005-0000-0000-00008A010000}"/>
    <cellStyle name="Komma 2 2 2 2 2" xfId="923" xr:uid="{00000000-0005-0000-0000-00008A010000}"/>
    <cellStyle name="Komma 2 2 2 3" xfId="845" xr:uid="{00000000-0005-0000-0000-00008A010000}"/>
    <cellStyle name="Komma 2 2 2 3 2" xfId="950" xr:uid="{00000000-0005-0000-0000-00008A010000}"/>
    <cellStyle name="Komma 2 2 2 4" xfId="871" xr:uid="{00000000-0005-0000-0000-00008A010000}"/>
    <cellStyle name="Komma 2 2 2 4 2" xfId="976" xr:uid="{00000000-0005-0000-0000-00008A010000}"/>
    <cellStyle name="Komma 2 2 2 5" xfId="897" xr:uid="{00000000-0005-0000-0000-00008A010000}"/>
    <cellStyle name="Komma 2 2 3" xfId="811" xr:uid="{00000000-0005-0000-0000-000089010000}"/>
    <cellStyle name="Komma 2 2 3 2" xfId="920" xr:uid="{00000000-0005-0000-0000-000089010000}"/>
    <cellStyle name="Komma 2 2 4" xfId="842" xr:uid="{00000000-0005-0000-0000-000089010000}"/>
    <cellStyle name="Komma 2 2 4 2" xfId="947" xr:uid="{00000000-0005-0000-0000-000089010000}"/>
    <cellStyle name="Komma 2 2 5" xfId="868" xr:uid="{00000000-0005-0000-0000-000089010000}"/>
    <cellStyle name="Komma 2 2 5 2" xfId="973" xr:uid="{00000000-0005-0000-0000-000089010000}"/>
    <cellStyle name="Komma 2 2 6" xfId="894" xr:uid="{00000000-0005-0000-0000-000089010000}"/>
    <cellStyle name="Komma 2 2 7" xfId="1610" xr:uid="{00000000-0005-0000-0000-00009D070000}"/>
    <cellStyle name="Komma 2 3" xfId="366" xr:uid="{00000000-0005-0000-0000-00008B010000}"/>
    <cellStyle name="Komma 2 3 2" xfId="812" xr:uid="{00000000-0005-0000-0000-00008B010000}"/>
    <cellStyle name="Komma 2 3 2 2" xfId="921" xr:uid="{00000000-0005-0000-0000-00008B010000}"/>
    <cellStyle name="Komma 2 3 2 2 2" xfId="19015" xr:uid="{00000000-0005-0000-0000-00009E070000}"/>
    <cellStyle name="Komma 2 3 2 3" xfId="32499" xr:uid="{00000000-0005-0000-0000-00009E070000}"/>
    <cellStyle name="Komma 2 3 2 4" xfId="45990" xr:uid="{00000000-0005-0000-0000-00009E070000}"/>
    <cellStyle name="Komma 2 3 2 5" xfId="5564" xr:uid="{00000000-0005-0000-0000-00009E070000}"/>
    <cellStyle name="Komma 2 3 3" xfId="843" xr:uid="{00000000-0005-0000-0000-00008B010000}"/>
    <cellStyle name="Komma 2 3 3 2" xfId="948" xr:uid="{00000000-0005-0000-0000-00008B010000}"/>
    <cellStyle name="Komma 2 3 3 2 2" xfId="22371" xr:uid="{00000000-0005-0000-0000-00009E070000}"/>
    <cellStyle name="Komma 2 3 3 3" xfId="35855" xr:uid="{00000000-0005-0000-0000-00009E070000}"/>
    <cellStyle name="Komma 2 3 3 4" xfId="49346" xr:uid="{00000000-0005-0000-0000-00009E070000}"/>
    <cellStyle name="Komma 2 3 3 5" xfId="8920" xr:uid="{00000000-0005-0000-0000-00009E070000}"/>
    <cellStyle name="Komma 2 3 4" xfId="869" xr:uid="{00000000-0005-0000-0000-00008B010000}"/>
    <cellStyle name="Komma 2 3 4 2" xfId="974" xr:uid="{00000000-0005-0000-0000-00008B010000}"/>
    <cellStyle name="Komma 2 3 4 2 2" xfId="25727" xr:uid="{00000000-0005-0000-0000-00009E070000}"/>
    <cellStyle name="Komma 2 3 4 3" xfId="39211" xr:uid="{00000000-0005-0000-0000-00009E070000}"/>
    <cellStyle name="Komma 2 3 4 4" xfId="52702" xr:uid="{00000000-0005-0000-0000-00009E070000}"/>
    <cellStyle name="Komma 2 3 4 5" xfId="12276" xr:uid="{00000000-0005-0000-0000-00009E070000}"/>
    <cellStyle name="Komma 2 3 5" xfId="895" xr:uid="{00000000-0005-0000-0000-00008B010000}"/>
    <cellStyle name="Komma 2 3 5 2" xfId="15658" xr:uid="{00000000-0005-0000-0000-00009E070000}"/>
    <cellStyle name="Komma 2 3 6" xfId="29142" xr:uid="{00000000-0005-0000-0000-00009E070000}"/>
    <cellStyle name="Komma 2 3 7" xfId="42633" xr:uid="{00000000-0005-0000-0000-00009E070000}"/>
    <cellStyle name="Komma 2 3 8" xfId="2189" xr:uid="{00000000-0005-0000-0000-00009E070000}"/>
    <cellStyle name="Komma 2 4" xfId="806" xr:uid="{00000000-0005-0000-0000-000088010000}"/>
    <cellStyle name="Komma 2 4 2" xfId="915" xr:uid="{00000000-0005-0000-0000-000088010000}"/>
    <cellStyle name="Komma 2 4 2 2" xfId="20142" xr:uid="{00000000-0005-0000-0000-00009F070000}"/>
    <cellStyle name="Komma 2 4 2 3" xfId="33626" xr:uid="{00000000-0005-0000-0000-00009F070000}"/>
    <cellStyle name="Komma 2 4 2 4" xfId="47117" xr:uid="{00000000-0005-0000-0000-00009F070000}"/>
    <cellStyle name="Komma 2 4 2 5" xfId="6691" xr:uid="{00000000-0005-0000-0000-00009F070000}"/>
    <cellStyle name="Komma 2 4 3" xfId="10047" xr:uid="{00000000-0005-0000-0000-00009F070000}"/>
    <cellStyle name="Komma 2 4 3 2" xfId="23498" xr:uid="{00000000-0005-0000-0000-00009F070000}"/>
    <cellStyle name="Komma 2 4 3 3" xfId="36982" xr:uid="{00000000-0005-0000-0000-00009F070000}"/>
    <cellStyle name="Komma 2 4 3 4" xfId="50473" xr:uid="{00000000-0005-0000-0000-00009F070000}"/>
    <cellStyle name="Komma 2 4 4" xfId="13403" xr:uid="{00000000-0005-0000-0000-00009F070000}"/>
    <cellStyle name="Komma 2 4 4 2" xfId="26854" xr:uid="{00000000-0005-0000-0000-00009F070000}"/>
    <cellStyle name="Komma 2 4 4 3" xfId="40338" xr:uid="{00000000-0005-0000-0000-00009F070000}"/>
    <cellStyle name="Komma 2 4 4 4" xfId="53829" xr:uid="{00000000-0005-0000-0000-00009F070000}"/>
    <cellStyle name="Komma 2 4 5" xfId="16785" xr:uid="{00000000-0005-0000-0000-00009F070000}"/>
    <cellStyle name="Komma 2 4 6" xfId="30269" xr:uid="{00000000-0005-0000-0000-00009F070000}"/>
    <cellStyle name="Komma 2 4 7" xfId="43760" xr:uid="{00000000-0005-0000-0000-00009F070000}"/>
    <cellStyle name="Komma 2 4 8" xfId="3330" xr:uid="{00000000-0005-0000-0000-00009F070000}"/>
    <cellStyle name="Komma 2 5" xfId="837" xr:uid="{00000000-0005-0000-0000-000088010000}"/>
    <cellStyle name="Komma 2 5 2" xfId="942" xr:uid="{00000000-0005-0000-0000-000088010000}"/>
    <cellStyle name="Komma 2 5 2 2" xfId="20684" xr:uid="{00000000-0005-0000-0000-0000A0070000}"/>
    <cellStyle name="Komma 2 5 2 3" xfId="34168" xr:uid="{00000000-0005-0000-0000-0000A0070000}"/>
    <cellStyle name="Komma 2 5 2 4" xfId="47659" xr:uid="{00000000-0005-0000-0000-0000A0070000}"/>
    <cellStyle name="Komma 2 5 2 5" xfId="7233" xr:uid="{00000000-0005-0000-0000-0000A0070000}"/>
    <cellStyle name="Komma 2 5 3" xfId="10589" xr:uid="{00000000-0005-0000-0000-0000A0070000}"/>
    <cellStyle name="Komma 2 5 3 2" xfId="24040" xr:uid="{00000000-0005-0000-0000-0000A0070000}"/>
    <cellStyle name="Komma 2 5 3 3" xfId="37524" xr:uid="{00000000-0005-0000-0000-0000A0070000}"/>
    <cellStyle name="Komma 2 5 3 4" xfId="51015" xr:uid="{00000000-0005-0000-0000-0000A0070000}"/>
    <cellStyle name="Komma 2 5 4" xfId="13945" xr:uid="{00000000-0005-0000-0000-0000A0070000}"/>
    <cellStyle name="Komma 2 5 4 2" xfId="27396" xr:uid="{00000000-0005-0000-0000-0000A0070000}"/>
    <cellStyle name="Komma 2 5 4 3" xfId="40880" xr:uid="{00000000-0005-0000-0000-0000A0070000}"/>
    <cellStyle name="Komma 2 5 4 4" xfId="54371" xr:uid="{00000000-0005-0000-0000-0000A0070000}"/>
    <cellStyle name="Komma 2 5 5" xfId="17327" xr:uid="{00000000-0005-0000-0000-0000A0070000}"/>
    <cellStyle name="Komma 2 5 6" xfId="30811" xr:uid="{00000000-0005-0000-0000-0000A0070000}"/>
    <cellStyle name="Komma 2 5 7" xfId="44302" xr:uid="{00000000-0005-0000-0000-0000A0070000}"/>
    <cellStyle name="Komma 2 5 8" xfId="3872" xr:uid="{00000000-0005-0000-0000-0000A0070000}"/>
    <cellStyle name="Komma 2 6" xfId="863" xr:uid="{00000000-0005-0000-0000-000088010000}"/>
    <cellStyle name="Komma 2 6 2" xfId="968" xr:uid="{00000000-0005-0000-0000-000088010000}"/>
    <cellStyle name="Komma 2 6 2 2" xfId="20718" xr:uid="{00000000-0005-0000-0000-0000A1070000}"/>
    <cellStyle name="Komma 2 6 2 3" xfId="34202" xr:uid="{00000000-0005-0000-0000-0000A1070000}"/>
    <cellStyle name="Komma 2 6 2 4" xfId="47693" xr:uid="{00000000-0005-0000-0000-0000A1070000}"/>
    <cellStyle name="Komma 2 6 2 5" xfId="7267" xr:uid="{00000000-0005-0000-0000-0000A1070000}"/>
    <cellStyle name="Komma 2 6 3" xfId="10623" xr:uid="{00000000-0005-0000-0000-0000A1070000}"/>
    <cellStyle name="Komma 2 6 3 2" xfId="24074" xr:uid="{00000000-0005-0000-0000-0000A1070000}"/>
    <cellStyle name="Komma 2 6 3 3" xfId="37558" xr:uid="{00000000-0005-0000-0000-0000A1070000}"/>
    <cellStyle name="Komma 2 6 3 4" xfId="51049" xr:uid="{00000000-0005-0000-0000-0000A1070000}"/>
    <cellStyle name="Komma 2 6 4" xfId="13979" xr:uid="{00000000-0005-0000-0000-0000A1070000}"/>
    <cellStyle name="Komma 2 6 4 2" xfId="27430" xr:uid="{00000000-0005-0000-0000-0000A1070000}"/>
    <cellStyle name="Komma 2 6 4 3" xfId="40914" xr:uid="{00000000-0005-0000-0000-0000A1070000}"/>
    <cellStyle name="Komma 2 6 4 4" xfId="54405" xr:uid="{00000000-0005-0000-0000-0000A1070000}"/>
    <cellStyle name="Komma 2 6 5" xfId="17361" xr:uid="{00000000-0005-0000-0000-0000A1070000}"/>
    <cellStyle name="Komma 2 6 6" xfId="30845" xr:uid="{00000000-0005-0000-0000-0000A1070000}"/>
    <cellStyle name="Komma 2 6 7" xfId="44336" xr:uid="{00000000-0005-0000-0000-0000A1070000}"/>
    <cellStyle name="Komma 2 6 8" xfId="3910" xr:uid="{00000000-0005-0000-0000-0000A1070000}"/>
    <cellStyle name="Komma 2 7" xfId="889" xr:uid="{00000000-0005-0000-0000-000088010000}"/>
    <cellStyle name="Komma 2 7 2" xfId="14543" xr:uid="{00000000-0005-0000-0000-00009C070000}"/>
    <cellStyle name="Komma 2 7 3" xfId="28008" xr:uid="{00000000-0005-0000-0000-00009C070000}"/>
    <cellStyle name="Komma 2 7 4" xfId="41475" xr:uid="{00000000-0005-0000-0000-00009C070000}"/>
    <cellStyle name="Komma 2 7 5" xfId="1036" xr:uid="{00000000-0005-0000-0000-00009C070000}"/>
    <cellStyle name="Komma 2 8" xfId="4438" xr:uid="{00000000-0005-0000-0000-00009C070000}"/>
    <cellStyle name="Komma 2 8 2" xfId="17889" xr:uid="{00000000-0005-0000-0000-00009C070000}"/>
    <cellStyle name="Komma 2 8 3" xfId="31373" xr:uid="{00000000-0005-0000-0000-00009C070000}"/>
    <cellStyle name="Komma 2 8 4" xfId="44864" xr:uid="{00000000-0005-0000-0000-00009C070000}"/>
    <cellStyle name="Komma 2 9" xfId="7794" xr:uid="{00000000-0005-0000-0000-00009C070000}"/>
    <cellStyle name="Komma 2 9 2" xfId="21245" xr:uid="{00000000-0005-0000-0000-00009C070000}"/>
    <cellStyle name="Komma 2 9 3" xfId="34729" xr:uid="{00000000-0005-0000-0000-00009C070000}"/>
    <cellStyle name="Komma 2 9 4" xfId="48220" xr:uid="{00000000-0005-0000-0000-00009C070000}"/>
    <cellStyle name="Komma 20" xfId="27991" xr:uid="{00000000-0005-0000-0000-0000E2850000}"/>
    <cellStyle name="Komma 21" xfId="41458" xr:uid="{00000000-0005-0000-0000-000086BA0000}"/>
    <cellStyle name="Komma 22" xfId="1016" xr:uid="{00000000-0005-0000-0000-0000606D0000}"/>
    <cellStyle name="Komma 3" xfId="547" xr:uid="{00000000-0005-0000-0000-00008C010000}"/>
    <cellStyle name="Komma 3 10" xfId="3918" xr:uid="{00000000-0005-0000-0000-0000A3070000}"/>
    <cellStyle name="Komma 3 10 2" xfId="7275" xr:uid="{00000000-0005-0000-0000-0000A3070000}"/>
    <cellStyle name="Komma 3 10 2 2" xfId="20726" xr:uid="{00000000-0005-0000-0000-0000A3070000}"/>
    <cellStyle name="Komma 3 10 2 3" xfId="34210" xr:uid="{00000000-0005-0000-0000-0000A3070000}"/>
    <cellStyle name="Komma 3 10 2 4" xfId="47701" xr:uid="{00000000-0005-0000-0000-0000A3070000}"/>
    <cellStyle name="Komma 3 10 3" xfId="10631" xr:uid="{00000000-0005-0000-0000-0000A3070000}"/>
    <cellStyle name="Komma 3 10 3 2" xfId="24082" xr:uid="{00000000-0005-0000-0000-0000A3070000}"/>
    <cellStyle name="Komma 3 10 3 3" xfId="37566" xr:uid="{00000000-0005-0000-0000-0000A3070000}"/>
    <cellStyle name="Komma 3 10 3 4" xfId="51057" xr:uid="{00000000-0005-0000-0000-0000A3070000}"/>
    <cellStyle name="Komma 3 10 4" xfId="13987" xr:uid="{00000000-0005-0000-0000-0000A3070000}"/>
    <cellStyle name="Komma 3 10 4 2" xfId="27438" xr:uid="{00000000-0005-0000-0000-0000A3070000}"/>
    <cellStyle name="Komma 3 10 4 3" xfId="40922" xr:uid="{00000000-0005-0000-0000-0000A3070000}"/>
    <cellStyle name="Komma 3 10 4 4" xfId="54413" xr:uid="{00000000-0005-0000-0000-0000A3070000}"/>
    <cellStyle name="Komma 3 10 5" xfId="17369" xr:uid="{00000000-0005-0000-0000-0000A3070000}"/>
    <cellStyle name="Komma 3 10 6" xfId="30853" xr:uid="{00000000-0005-0000-0000-0000A3070000}"/>
    <cellStyle name="Komma 3 10 7" xfId="44344" xr:uid="{00000000-0005-0000-0000-0000A3070000}"/>
    <cellStyle name="Komma 3 11" xfId="1045" xr:uid="{00000000-0005-0000-0000-0000A2070000}"/>
    <cellStyle name="Komma 3 11 2" xfId="14551" xr:uid="{00000000-0005-0000-0000-0000A2070000}"/>
    <cellStyle name="Komma 3 11 3" xfId="28016" xr:uid="{00000000-0005-0000-0000-0000A2070000}"/>
    <cellStyle name="Komma 3 11 4" xfId="41483" xr:uid="{00000000-0005-0000-0000-0000A2070000}"/>
    <cellStyle name="Komma 3 12" xfId="4446" xr:uid="{00000000-0005-0000-0000-0000A2070000}"/>
    <cellStyle name="Komma 3 12 2" xfId="17897" xr:uid="{00000000-0005-0000-0000-0000A2070000}"/>
    <cellStyle name="Komma 3 12 3" xfId="31381" xr:uid="{00000000-0005-0000-0000-0000A2070000}"/>
    <cellStyle name="Komma 3 12 4" xfId="44872" xr:uid="{00000000-0005-0000-0000-0000A2070000}"/>
    <cellStyle name="Komma 3 13" xfId="7802" xr:uid="{00000000-0005-0000-0000-0000A2070000}"/>
    <cellStyle name="Komma 3 13 2" xfId="21253" xr:uid="{00000000-0005-0000-0000-0000A2070000}"/>
    <cellStyle name="Komma 3 13 3" xfId="34737" xr:uid="{00000000-0005-0000-0000-0000A2070000}"/>
    <cellStyle name="Komma 3 13 4" xfId="48228" xr:uid="{00000000-0005-0000-0000-0000A2070000}"/>
    <cellStyle name="Komma 3 14" xfId="11158" xr:uid="{00000000-0005-0000-0000-0000A2070000}"/>
    <cellStyle name="Komma 3 14 2" xfId="24609" xr:uid="{00000000-0005-0000-0000-0000A2070000}"/>
    <cellStyle name="Komma 3 14 3" xfId="38093" xr:uid="{00000000-0005-0000-0000-0000A2070000}"/>
    <cellStyle name="Komma 3 14 4" xfId="51584" xr:uid="{00000000-0005-0000-0000-0000A2070000}"/>
    <cellStyle name="Komma 3 15" xfId="1027" xr:uid="{00000000-0005-0000-0000-000045000000}"/>
    <cellStyle name="Komma 3 16" xfId="14534" xr:uid="{00000000-0005-0000-0000-000045000000}"/>
    <cellStyle name="Komma 3 17" xfId="27987" xr:uid="{00000000-0005-0000-0000-000045000000}"/>
    <cellStyle name="Komma 3 18" xfId="41454" xr:uid="{00000000-0005-0000-0000-000045000000}"/>
    <cellStyle name="Komma 3 19" xfId="1005" xr:uid="{00000000-0005-0000-0000-000044000000}"/>
    <cellStyle name="Komma 3 2" xfId="779" xr:uid="{00000000-0005-0000-0000-00008D010000}"/>
    <cellStyle name="Komma 3 2 2" xfId="780" xr:uid="{00000000-0005-0000-0000-00008E010000}"/>
    <cellStyle name="Komma 3 2 2 2" xfId="821" xr:uid="{00000000-0005-0000-0000-00008E010000}"/>
    <cellStyle name="Komma 3 2 2 2 2" xfId="930" xr:uid="{00000000-0005-0000-0000-00008E010000}"/>
    <cellStyle name="Komma 3 2 2 3" xfId="852" xr:uid="{00000000-0005-0000-0000-00008E010000}"/>
    <cellStyle name="Komma 3 2 2 3 2" xfId="957" xr:uid="{00000000-0005-0000-0000-00008E010000}"/>
    <cellStyle name="Komma 3 2 2 4" xfId="878" xr:uid="{00000000-0005-0000-0000-00008E010000}"/>
    <cellStyle name="Komma 3 2 2 4 2" xfId="983" xr:uid="{00000000-0005-0000-0000-00008E010000}"/>
    <cellStyle name="Komma 3 2 2 5" xfId="904" xr:uid="{00000000-0005-0000-0000-00008E010000}"/>
    <cellStyle name="Komma 3 2 3" xfId="781" xr:uid="{00000000-0005-0000-0000-00008F010000}"/>
    <cellStyle name="Komma 3 2 3 2" xfId="822" xr:uid="{00000000-0005-0000-0000-00008F010000}"/>
    <cellStyle name="Komma 3 2 3 2 2" xfId="931" xr:uid="{00000000-0005-0000-0000-00008F010000}"/>
    <cellStyle name="Komma 3 2 3 3" xfId="853" xr:uid="{00000000-0005-0000-0000-00008F010000}"/>
    <cellStyle name="Komma 3 2 3 3 2" xfId="958" xr:uid="{00000000-0005-0000-0000-00008F010000}"/>
    <cellStyle name="Komma 3 2 3 4" xfId="879" xr:uid="{00000000-0005-0000-0000-00008F010000}"/>
    <cellStyle name="Komma 3 2 3 4 2" xfId="984" xr:uid="{00000000-0005-0000-0000-00008F010000}"/>
    <cellStyle name="Komma 3 2 3 5" xfId="905" xr:uid="{00000000-0005-0000-0000-00008F010000}"/>
    <cellStyle name="Komma 3 2 4" xfId="820" xr:uid="{00000000-0005-0000-0000-00008D010000}"/>
    <cellStyle name="Komma 3 2 4 2" xfId="929" xr:uid="{00000000-0005-0000-0000-00008D010000}"/>
    <cellStyle name="Komma 3 2 5" xfId="851" xr:uid="{00000000-0005-0000-0000-00008D010000}"/>
    <cellStyle name="Komma 3 2 5 2" xfId="956" xr:uid="{00000000-0005-0000-0000-00008D010000}"/>
    <cellStyle name="Komma 3 2 6" xfId="877" xr:uid="{00000000-0005-0000-0000-00008D010000}"/>
    <cellStyle name="Komma 3 2 6 2" xfId="982" xr:uid="{00000000-0005-0000-0000-00008D010000}"/>
    <cellStyle name="Komma 3 2 7" xfId="903" xr:uid="{00000000-0005-0000-0000-00008D010000}"/>
    <cellStyle name="Komma 3 2 8" xfId="1140" xr:uid="{00000000-0005-0000-0000-0000A4070000}"/>
    <cellStyle name="Komma 3 3" xfId="1216" xr:uid="{00000000-0005-0000-0000-0000A5070000}"/>
    <cellStyle name="Komma 3 3 10" xfId="14679" xr:uid="{00000000-0005-0000-0000-0000A5070000}"/>
    <cellStyle name="Komma 3 3 11" xfId="28162" xr:uid="{00000000-0005-0000-0000-0000A5070000}"/>
    <cellStyle name="Komma 3 3 12" xfId="41653" xr:uid="{00000000-0005-0000-0000-0000A5070000}"/>
    <cellStyle name="Komma 3 3 2" xfId="1447" xr:uid="{00000000-0005-0000-0000-0000A6070000}"/>
    <cellStyle name="Komma 3 3 2 10" xfId="28412" xr:uid="{00000000-0005-0000-0000-0000A6070000}"/>
    <cellStyle name="Komma 3 3 2 11" xfId="41903" xr:uid="{00000000-0005-0000-0000-0000A6070000}"/>
    <cellStyle name="Komma 3 3 2 2" xfId="2021" xr:uid="{00000000-0005-0000-0000-0000A7070000}"/>
    <cellStyle name="Komma 3 3 2 2 2" xfId="3161" xr:uid="{00000000-0005-0000-0000-0000A8070000}"/>
    <cellStyle name="Komma 3 3 2 2 2 2" xfId="6522" xr:uid="{00000000-0005-0000-0000-0000A8070000}"/>
    <cellStyle name="Komma 3 3 2 2 2 2 2" xfId="19973" xr:uid="{00000000-0005-0000-0000-0000A8070000}"/>
    <cellStyle name="Komma 3 3 2 2 2 2 3" xfId="33457" xr:uid="{00000000-0005-0000-0000-0000A8070000}"/>
    <cellStyle name="Komma 3 3 2 2 2 2 4" xfId="46948" xr:uid="{00000000-0005-0000-0000-0000A8070000}"/>
    <cellStyle name="Komma 3 3 2 2 2 3" xfId="9878" xr:uid="{00000000-0005-0000-0000-0000A8070000}"/>
    <cellStyle name="Komma 3 3 2 2 2 3 2" xfId="23329" xr:uid="{00000000-0005-0000-0000-0000A8070000}"/>
    <cellStyle name="Komma 3 3 2 2 2 3 3" xfId="36813" xr:uid="{00000000-0005-0000-0000-0000A8070000}"/>
    <cellStyle name="Komma 3 3 2 2 2 3 4" xfId="50304" xr:uid="{00000000-0005-0000-0000-0000A8070000}"/>
    <cellStyle name="Komma 3 3 2 2 2 4" xfId="13234" xr:uid="{00000000-0005-0000-0000-0000A8070000}"/>
    <cellStyle name="Komma 3 3 2 2 2 4 2" xfId="26685" xr:uid="{00000000-0005-0000-0000-0000A8070000}"/>
    <cellStyle name="Komma 3 3 2 2 2 4 3" xfId="40169" xr:uid="{00000000-0005-0000-0000-0000A8070000}"/>
    <cellStyle name="Komma 3 3 2 2 2 4 4" xfId="53660" xr:uid="{00000000-0005-0000-0000-0000A8070000}"/>
    <cellStyle name="Komma 3 3 2 2 2 5" xfId="16616" xr:uid="{00000000-0005-0000-0000-0000A8070000}"/>
    <cellStyle name="Komma 3 3 2 2 2 6" xfId="30100" xr:uid="{00000000-0005-0000-0000-0000A8070000}"/>
    <cellStyle name="Komma 3 3 2 2 2 7" xfId="43591" xr:uid="{00000000-0005-0000-0000-0000A8070000}"/>
    <cellStyle name="Komma 3 3 2 2 3" xfId="5395" xr:uid="{00000000-0005-0000-0000-0000A7070000}"/>
    <cellStyle name="Komma 3 3 2 2 3 2" xfId="18846" xr:uid="{00000000-0005-0000-0000-0000A7070000}"/>
    <cellStyle name="Komma 3 3 2 2 3 3" xfId="32330" xr:uid="{00000000-0005-0000-0000-0000A7070000}"/>
    <cellStyle name="Komma 3 3 2 2 3 4" xfId="45821" xr:uid="{00000000-0005-0000-0000-0000A7070000}"/>
    <cellStyle name="Komma 3 3 2 2 4" xfId="8751" xr:uid="{00000000-0005-0000-0000-0000A7070000}"/>
    <cellStyle name="Komma 3 3 2 2 4 2" xfId="22202" xr:uid="{00000000-0005-0000-0000-0000A7070000}"/>
    <cellStyle name="Komma 3 3 2 2 4 3" xfId="35686" xr:uid="{00000000-0005-0000-0000-0000A7070000}"/>
    <cellStyle name="Komma 3 3 2 2 4 4" xfId="49177" xr:uid="{00000000-0005-0000-0000-0000A7070000}"/>
    <cellStyle name="Komma 3 3 2 2 5" xfId="12107" xr:uid="{00000000-0005-0000-0000-0000A7070000}"/>
    <cellStyle name="Komma 3 3 2 2 5 2" xfId="25558" xr:uid="{00000000-0005-0000-0000-0000A7070000}"/>
    <cellStyle name="Komma 3 3 2 2 5 3" xfId="39042" xr:uid="{00000000-0005-0000-0000-0000A7070000}"/>
    <cellStyle name="Komma 3 3 2 2 5 4" xfId="52533" xr:uid="{00000000-0005-0000-0000-0000A7070000}"/>
    <cellStyle name="Komma 3 3 2 2 6" xfId="15489" xr:uid="{00000000-0005-0000-0000-0000A7070000}"/>
    <cellStyle name="Komma 3 3 2 2 7" xfId="28973" xr:uid="{00000000-0005-0000-0000-0000A7070000}"/>
    <cellStyle name="Komma 3 3 2 2 8" xfId="42464" xr:uid="{00000000-0005-0000-0000-0000A7070000}"/>
    <cellStyle name="Komma 3 3 2 3" xfId="2601" xr:uid="{00000000-0005-0000-0000-0000A9070000}"/>
    <cellStyle name="Komma 3 3 2 3 2" xfId="5962" xr:uid="{00000000-0005-0000-0000-0000A9070000}"/>
    <cellStyle name="Komma 3 3 2 3 2 2" xfId="19413" xr:uid="{00000000-0005-0000-0000-0000A9070000}"/>
    <cellStyle name="Komma 3 3 2 3 2 3" xfId="32897" xr:uid="{00000000-0005-0000-0000-0000A9070000}"/>
    <cellStyle name="Komma 3 3 2 3 2 4" xfId="46388" xr:uid="{00000000-0005-0000-0000-0000A9070000}"/>
    <cellStyle name="Komma 3 3 2 3 3" xfId="9318" xr:uid="{00000000-0005-0000-0000-0000A9070000}"/>
    <cellStyle name="Komma 3 3 2 3 3 2" xfId="22769" xr:uid="{00000000-0005-0000-0000-0000A9070000}"/>
    <cellStyle name="Komma 3 3 2 3 3 3" xfId="36253" xr:uid="{00000000-0005-0000-0000-0000A9070000}"/>
    <cellStyle name="Komma 3 3 2 3 3 4" xfId="49744" xr:uid="{00000000-0005-0000-0000-0000A9070000}"/>
    <cellStyle name="Komma 3 3 2 3 4" xfId="12674" xr:uid="{00000000-0005-0000-0000-0000A9070000}"/>
    <cellStyle name="Komma 3 3 2 3 4 2" xfId="26125" xr:uid="{00000000-0005-0000-0000-0000A9070000}"/>
    <cellStyle name="Komma 3 3 2 3 4 3" xfId="39609" xr:uid="{00000000-0005-0000-0000-0000A9070000}"/>
    <cellStyle name="Komma 3 3 2 3 4 4" xfId="53100" xr:uid="{00000000-0005-0000-0000-0000A9070000}"/>
    <cellStyle name="Komma 3 3 2 3 5" xfId="16056" xr:uid="{00000000-0005-0000-0000-0000A9070000}"/>
    <cellStyle name="Komma 3 3 2 3 6" xfId="29540" xr:uid="{00000000-0005-0000-0000-0000A9070000}"/>
    <cellStyle name="Komma 3 3 2 3 7" xfId="43031" xr:uid="{00000000-0005-0000-0000-0000A9070000}"/>
    <cellStyle name="Komma 3 3 2 4" xfId="3706" xr:uid="{00000000-0005-0000-0000-0000AA070000}"/>
    <cellStyle name="Komma 3 3 2 4 2" xfId="7067" xr:uid="{00000000-0005-0000-0000-0000AA070000}"/>
    <cellStyle name="Komma 3 3 2 4 2 2" xfId="20518" xr:uid="{00000000-0005-0000-0000-0000AA070000}"/>
    <cellStyle name="Komma 3 3 2 4 2 3" xfId="34002" xr:uid="{00000000-0005-0000-0000-0000AA070000}"/>
    <cellStyle name="Komma 3 3 2 4 2 4" xfId="47493" xr:uid="{00000000-0005-0000-0000-0000AA070000}"/>
    <cellStyle name="Komma 3 3 2 4 3" xfId="10423" xr:uid="{00000000-0005-0000-0000-0000AA070000}"/>
    <cellStyle name="Komma 3 3 2 4 3 2" xfId="23874" xr:uid="{00000000-0005-0000-0000-0000AA070000}"/>
    <cellStyle name="Komma 3 3 2 4 3 3" xfId="37358" xr:uid="{00000000-0005-0000-0000-0000AA070000}"/>
    <cellStyle name="Komma 3 3 2 4 3 4" xfId="50849" xr:uid="{00000000-0005-0000-0000-0000AA070000}"/>
    <cellStyle name="Komma 3 3 2 4 4" xfId="13779" xr:uid="{00000000-0005-0000-0000-0000AA070000}"/>
    <cellStyle name="Komma 3 3 2 4 4 2" xfId="27230" xr:uid="{00000000-0005-0000-0000-0000AA070000}"/>
    <cellStyle name="Komma 3 3 2 4 4 3" xfId="40714" xr:uid="{00000000-0005-0000-0000-0000AA070000}"/>
    <cellStyle name="Komma 3 3 2 4 4 4" xfId="54205" xr:uid="{00000000-0005-0000-0000-0000AA070000}"/>
    <cellStyle name="Komma 3 3 2 4 5" xfId="17161" xr:uid="{00000000-0005-0000-0000-0000AA070000}"/>
    <cellStyle name="Komma 3 3 2 4 6" xfId="30645" xr:uid="{00000000-0005-0000-0000-0000AA070000}"/>
    <cellStyle name="Komma 3 3 2 4 7" xfId="44136" xr:uid="{00000000-0005-0000-0000-0000AA070000}"/>
    <cellStyle name="Komma 3 3 2 5" xfId="4286" xr:uid="{00000000-0005-0000-0000-0000AB070000}"/>
    <cellStyle name="Komma 3 3 2 5 2" xfId="7643" xr:uid="{00000000-0005-0000-0000-0000AB070000}"/>
    <cellStyle name="Komma 3 3 2 5 2 2" xfId="21094" xr:uid="{00000000-0005-0000-0000-0000AB070000}"/>
    <cellStyle name="Komma 3 3 2 5 2 3" xfId="34578" xr:uid="{00000000-0005-0000-0000-0000AB070000}"/>
    <cellStyle name="Komma 3 3 2 5 2 4" xfId="48069" xr:uid="{00000000-0005-0000-0000-0000AB070000}"/>
    <cellStyle name="Komma 3 3 2 5 3" xfId="10999" xr:uid="{00000000-0005-0000-0000-0000AB070000}"/>
    <cellStyle name="Komma 3 3 2 5 3 2" xfId="24450" xr:uid="{00000000-0005-0000-0000-0000AB070000}"/>
    <cellStyle name="Komma 3 3 2 5 3 3" xfId="37934" xr:uid="{00000000-0005-0000-0000-0000AB070000}"/>
    <cellStyle name="Komma 3 3 2 5 3 4" xfId="51425" xr:uid="{00000000-0005-0000-0000-0000AB070000}"/>
    <cellStyle name="Komma 3 3 2 5 4" xfId="14355" xr:uid="{00000000-0005-0000-0000-0000AB070000}"/>
    <cellStyle name="Komma 3 3 2 5 4 2" xfId="27806" xr:uid="{00000000-0005-0000-0000-0000AB070000}"/>
    <cellStyle name="Komma 3 3 2 5 4 3" xfId="41290" xr:uid="{00000000-0005-0000-0000-0000AB070000}"/>
    <cellStyle name="Komma 3 3 2 5 4 4" xfId="54781" xr:uid="{00000000-0005-0000-0000-0000AB070000}"/>
    <cellStyle name="Komma 3 3 2 5 5" xfId="17737" xr:uid="{00000000-0005-0000-0000-0000AB070000}"/>
    <cellStyle name="Komma 3 3 2 5 6" xfId="31221" xr:uid="{00000000-0005-0000-0000-0000AB070000}"/>
    <cellStyle name="Komma 3 3 2 5 7" xfId="44712" xr:uid="{00000000-0005-0000-0000-0000AB070000}"/>
    <cellStyle name="Komma 3 3 2 6" xfId="4836" xr:uid="{00000000-0005-0000-0000-0000A6070000}"/>
    <cellStyle name="Komma 3 3 2 6 2" xfId="18287" xr:uid="{00000000-0005-0000-0000-0000A6070000}"/>
    <cellStyle name="Komma 3 3 2 6 3" xfId="31771" xr:uid="{00000000-0005-0000-0000-0000A6070000}"/>
    <cellStyle name="Komma 3 3 2 6 4" xfId="45262" xr:uid="{00000000-0005-0000-0000-0000A6070000}"/>
    <cellStyle name="Komma 3 3 2 7" xfId="8192" xr:uid="{00000000-0005-0000-0000-0000A6070000}"/>
    <cellStyle name="Komma 3 3 2 7 2" xfId="21643" xr:uid="{00000000-0005-0000-0000-0000A6070000}"/>
    <cellStyle name="Komma 3 3 2 7 3" xfId="35127" xr:uid="{00000000-0005-0000-0000-0000A6070000}"/>
    <cellStyle name="Komma 3 3 2 7 4" xfId="48618" xr:uid="{00000000-0005-0000-0000-0000A6070000}"/>
    <cellStyle name="Komma 3 3 2 8" xfId="11548" xr:uid="{00000000-0005-0000-0000-0000A6070000}"/>
    <cellStyle name="Komma 3 3 2 8 2" xfId="24999" xr:uid="{00000000-0005-0000-0000-0000A6070000}"/>
    <cellStyle name="Komma 3 3 2 8 3" xfId="38483" xr:uid="{00000000-0005-0000-0000-0000A6070000}"/>
    <cellStyle name="Komma 3 3 2 8 4" xfId="51974" xr:uid="{00000000-0005-0000-0000-0000A6070000}"/>
    <cellStyle name="Komma 3 3 2 9" xfId="14929" xr:uid="{00000000-0005-0000-0000-0000A6070000}"/>
    <cellStyle name="Komma 3 3 3" xfId="1772" xr:uid="{00000000-0005-0000-0000-0000AC070000}"/>
    <cellStyle name="Komma 3 3 3 2" xfId="2911" xr:uid="{00000000-0005-0000-0000-0000AD070000}"/>
    <cellStyle name="Komma 3 3 3 2 2" xfId="6272" xr:uid="{00000000-0005-0000-0000-0000AD070000}"/>
    <cellStyle name="Komma 3 3 3 2 2 2" xfId="19723" xr:uid="{00000000-0005-0000-0000-0000AD070000}"/>
    <cellStyle name="Komma 3 3 3 2 2 3" xfId="33207" xr:uid="{00000000-0005-0000-0000-0000AD070000}"/>
    <cellStyle name="Komma 3 3 3 2 2 4" xfId="46698" xr:uid="{00000000-0005-0000-0000-0000AD070000}"/>
    <cellStyle name="Komma 3 3 3 2 3" xfId="9628" xr:uid="{00000000-0005-0000-0000-0000AD070000}"/>
    <cellStyle name="Komma 3 3 3 2 3 2" xfId="23079" xr:uid="{00000000-0005-0000-0000-0000AD070000}"/>
    <cellStyle name="Komma 3 3 3 2 3 3" xfId="36563" xr:uid="{00000000-0005-0000-0000-0000AD070000}"/>
    <cellStyle name="Komma 3 3 3 2 3 4" xfId="50054" xr:uid="{00000000-0005-0000-0000-0000AD070000}"/>
    <cellStyle name="Komma 3 3 3 2 4" xfId="12984" xr:uid="{00000000-0005-0000-0000-0000AD070000}"/>
    <cellStyle name="Komma 3 3 3 2 4 2" xfId="26435" xr:uid="{00000000-0005-0000-0000-0000AD070000}"/>
    <cellStyle name="Komma 3 3 3 2 4 3" xfId="39919" xr:uid="{00000000-0005-0000-0000-0000AD070000}"/>
    <cellStyle name="Komma 3 3 3 2 4 4" xfId="53410" xr:uid="{00000000-0005-0000-0000-0000AD070000}"/>
    <cellStyle name="Komma 3 3 3 2 5" xfId="16366" xr:uid="{00000000-0005-0000-0000-0000AD070000}"/>
    <cellStyle name="Komma 3 3 3 2 6" xfId="29850" xr:uid="{00000000-0005-0000-0000-0000AD070000}"/>
    <cellStyle name="Komma 3 3 3 2 7" xfId="43341" xr:uid="{00000000-0005-0000-0000-0000AD070000}"/>
    <cellStyle name="Komma 3 3 3 3" xfId="5145" xr:uid="{00000000-0005-0000-0000-0000AC070000}"/>
    <cellStyle name="Komma 3 3 3 3 2" xfId="18596" xr:uid="{00000000-0005-0000-0000-0000AC070000}"/>
    <cellStyle name="Komma 3 3 3 3 3" xfId="32080" xr:uid="{00000000-0005-0000-0000-0000AC070000}"/>
    <cellStyle name="Komma 3 3 3 3 4" xfId="45571" xr:uid="{00000000-0005-0000-0000-0000AC070000}"/>
    <cellStyle name="Komma 3 3 3 4" xfId="8501" xr:uid="{00000000-0005-0000-0000-0000AC070000}"/>
    <cellStyle name="Komma 3 3 3 4 2" xfId="21952" xr:uid="{00000000-0005-0000-0000-0000AC070000}"/>
    <cellStyle name="Komma 3 3 3 4 3" xfId="35436" xr:uid="{00000000-0005-0000-0000-0000AC070000}"/>
    <cellStyle name="Komma 3 3 3 4 4" xfId="48927" xr:uid="{00000000-0005-0000-0000-0000AC070000}"/>
    <cellStyle name="Komma 3 3 3 5" xfId="11857" xr:uid="{00000000-0005-0000-0000-0000AC070000}"/>
    <cellStyle name="Komma 3 3 3 5 2" xfId="25308" xr:uid="{00000000-0005-0000-0000-0000AC070000}"/>
    <cellStyle name="Komma 3 3 3 5 3" xfId="38792" xr:uid="{00000000-0005-0000-0000-0000AC070000}"/>
    <cellStyle name="Komma 3 3 3 5 4" xfId="52283" xr:uid="{00000000-0005-0000-0000-0000AC070000}"/>
    <cellStyle name="Komma 3 3 3 6" xfId="15239" xr:uid="{00000000-0005-0000-0000-0000AC070000}"/>
    <cellStyle name="Komma 3 3 3 7" xfId="28723" xr:uid="{00000000-0005-0000-0000-0000AC070000}"/>
    <cellStyle name="Komma 3 3 3 8" xfId="42214" xr:uid="{00000000-0005-0000-0000-0000AC070000}"/>
    <cellStyle name="Komma 3 3 4" xfId="2350" xr:uid="{00000000-0005-0000-0000-0000AE070000}"/>
    <cellStyle name="Komma 3 3 4 2" xfId="5712" xr:uid="{00000000-0005-0000-0000-0000AE070000}"/>
    <cellStyle name="Komma 3 3 4 2 2" xfId="19163" xr:uid="{00000000-0005-0000-0000-0000AE070000}"/>
    <cellStyle name="Komma 3 3 4 2 3" xfId="32647" xr:uid="{00000000-0005-0000-0000-0000AE070000}"/>
    <cellStyle name="Komma 3 3 4 2 4" xfId="46138" xr:uid="{00000000-0005-0000-0000-0000AE070000}"/>
    <cellStyle name="Komma 3 3 4 3" xfId="9068" xr:uid="{00000000-0005-0000-0000-0000AE070000}"/>
    <cellStyle name="Komma 3 3 4 3 2" xfId="22519" xr:uid="{00000000-0005-0000-0000-0000AE070000}"/>
    <cellStyle name="Komma 3 3 4 3 3" xfId="36003" xr:uid="{00000000-0005-0000-0000-0000AE070000}"/>
    <cellStyle name="Komma 3 3 4 3 4" xfId="49494" xr:uid="{00000000-0005-0000-0000-0000AE070000}"/>
    <cellStyle name="Komma 3 3 4 4" xfId="12424" xr:uid="{00000000-0005-0000-0000-0000AE070000}"/>
    <cellStyle name="Komma 3 3 4 4 2" xfId="25875" xr:uid="{00000000-0005-0000-0000-0000AE070000}"/>
    <cellStyle name="Komma 3 3 4 4 3" xfId="39359" xr:uid="{00000000-0005-0000-0000-0000AE070000}"/>
    <cellStyle name="Komma 3 3 4 4 4" xfId="52850" xr:uid="{00000000-0005-0000-0000-0000AE070000}"/>
    <cellStyle name="Komma 3 3 4 5" xfId="15806" xr:uid="{00000000-0005-0000-0000-0000AE070000}"/>
    <cellStyle name="Komma 3 3 4 6" xfId="29290" xr:uid="{00000000-0005-0000-0000-0000AE070000}"/>
    <cellStyle name="Komma 3 3 4 7" xfId="42781" xr:uid="{00000000-0005-0000-0000-0000AE070000}"/>
    <cellStyle name="Komma 3 3 5" xfId="3456" xr:uid="{00000000-0005-0000-0000-0000AF070000}"/>
    <cellStyle name="Komma 3 3 5 2" xfId="6817" xr:uid="{00000000-0005-0000-0000-0000AF070000}"/>
    <cellStyle name="Komma 3 3 5 2 2" xfId="20268" xr:uid="{00000000-0005-0000-0000-0000AF070000}"/>
    <cellStyle name="Komma 3 3 5 2 3" xfId="33752" xr:uid="{00000000-0005-0000-0000-0000AF070000}"/>
    <cellStyle name="Komma 3 3 5 2 4" xfId="47243" xr:uid="{00000000-0005-0000-0000-0000AF070000}"/>
    <cellStyle name="Komma 3 3 5 3" xfId="10173" xr:uid="{00000000-0005-0000-0000-0000AF070000}"/>
    <cellStyle name="Komma 3 3 5 3 2" xfId="23624" xr:uid="{00000000-0005-0000-0000-0000AF070000}"/>
    <cellStyle name="Komma 3 3 5 3 3" xfId="37108" xr:uid="{00000000-0005-0000-0000-0000AF070000}"/>
    <cellStyle name="Komma 3 3 5 3 4" xfId="50599" xr:uid="{00000000-0005-0000-0000-0000AF070000}"/>
    <cellStyle name="Komma 3 3 5 4" xfId="13529" xr:uid="{00000000-0005-0000-0000-0000AF070000}"/>
    <cellStyle name="Komma 3 3 5 4 2" xfId="26980" xr:uid="{00000000-0005-0000-0000-0000AF070000}"/>
    <cellStyle name="Komma 3 3 5 4 3" xfId="40464" xr:uid="{00000000-0005-0000-0000-0000AF070000}"/>
    <cellStyle name="Komma 3 3 5 4 4" xfId="53955" xr:uid="{00000000-0005-0000-0000-0000AF070000}"/>
    <cellStyle name="Komma 3 3 5 5" xfId="16911" xr:uid="{00000000-0005-0000-0000-0000AF070000}"/>
    <cellStyle name="Komma 3 3 5 6" xfId="30395" xr:uid="{00000000-0005-0000-0000-0000AF070000}"/>
    <cellStyle name="Komma 3 3 5 7" xfId="43886" xr:uid="{00000000-0005-0000-0000-0000AF070000}"/>
    <cellStyle name="Komma 3 3 6" xfId="4036" xr:uid="{00000000-0005-0000-0000-0000B0070000}"/>
    <cellStyle name="Komma 3 3 6 2" xfId="7393" xr:uid="{00000000-0005-0000-0000-0000B0070000}"/>
    <cellStyle name="Komma 3 3 6 2 2" xfId="20844" xr:uid="{00000000-0005-0000-0000-0000B0070000}"/>
    <cellStyle name="Komma 3 3 6 2 3" xfId="34328" xr:uid="{00000000-0005-0000-0000-0000B0070000}"/>
    <cellStyle name="Komma 3 3 6 2 4" xfId="47819" xr:uid="{00000000-0005-0000-0000-0000B0070000}"/>
    <cellStyle name="Komma 3 3 6 3" xfId="10749" xr:uid="{00000000-0005-0000-0000-0000B0070000}"/>
    <cellStyle name="Komma 3 3 6 3 2" xfId="24200" xr:uid="{00000000-0005-0000-0000-0000B0070000}"/>
    <cellStyle name="Komma 3 3 6 3 3" xfId="37684" xr:uid="{00000000-0005-0000-0000-0000B0070000}"/>
    <cellStyle name="Komma 3 3 6 3 4" xfId="51175" xr:uid="{00000000-0005-0000-0000-0000B0070000}"/>
    <cellStyle name="Komma 3 3 6 4" xfId="14105" xr:uid="{00000000-0005-0000-0000-0000B0070000}"/>
    <cellStyle name="Komma 3 3 6 4 2" xfId="27556" xr:uid="{00000000-0005-0000-0000-0000B0070000}"/>
    <cellStyle name="Komma 3 3 6 4 3" xfId="41040" xr:uid="{00000000-0005-0000-0000-0000B0070000}"/>
    <cellStyle name="Komma 3 3 6 4 4" xfId="54531" xr:uid="{00000000-0005-0000-0000-0000B0070000}"/>
    <cellStyle name="Komma 3 3 6 5" xfId="17487" xr:uid="{00000000-0005-0000-0000-0000B0070000}"/>
    <cellStyle name="Komma 3 3 6 6" xfId="30971" xr:uid="{00000000-0005-0000-0000-0000B0070000}"/>
    <cellStyle name="Komma 3 3 6 7" xfId="44462" xr:uid="{00000000-0005-0000-0000-0000B0070000}"/>
    <cellStyle name="Komma 3 3 7" xfId="4586" xr:uid="{00000000-0005-0000-0000-0000A5070000}"/>
    <cellStyle name="Komma 3 3 7 2" xfId="18037" xr:uid="{00000000-0005-0000-0000-0000A5070000}"/>
    <cellStyle name="Komma 3 3 7 3" xfId="31521" xr:uid="{00000000-0005-0000-0000-0000A5070000}"/>
    <cellStyle name="Komma 3 3 7 4" xfId="45012" xr:uid="{00000000-0005-0000-0000-0000A5070000}"/>
    <cellStyle name="Komma 3 3 8" xfId="7942" xr:uid="{00000000-0005-0000-0000-0000A5070000}"/>
    <cellStyle name="Komma 3 3 8 2" xfId="21393" xr:uid="{00000000-0005-0000-0000-0000A5070000}"/>
    <cellStyle name="Komma 3 3 8 3" xfId="34877" xr:uid="{00000000-0005-0000-0000-0000A5070000}"/>
    <cellStyle name="Komma 3 3 8 4" xfId="48368" xr:uid="{00000000-0005-0000-0000-0000A5070000}"/>
    <cellStyle name="Komma 3 3 9" xfId="11298" xr:uid="{00000000-0005-0000-0000-0000A5070000}"/>
    <cellStyle name="Komma 3 3 9 2" xfId="24749" xr:uid="{00000000-0005-0000-0000-0000A5070000}"/>
    <cellStyle name="Komma 3 3 9 3" xfId="38233" xr:uid="{00000000-0005-0000-0000-0000A5070000}"/>
    <cellStyle name="Komma 3 3 9 4" xfId="51724" xr:uid="{00000000-0005-0000-0000-0000A5070000}"/>
    <cellStyle name="Komma 3 4" xfId="1338" xr:uid="{00000000-0005-0000-0000-0000B1070000}"/>
    <cellStyle name="Komma 3 4 10" xfId="28299" xr:uid="{00000000-0005-0000-0000-0000B1070000}"/>
    <cellStyle name="Komma 3 4 11" xfId="41790" xr:uid="{00000000-0005-0000-0000-0000B1070000}"/>
    <cellStyle name="Komma 3 4 2" xfId="1908" xr:uid="{00000000-0005-0000-0000-0000B2070000}"/>
    <cellStyle name="Komma 3 4 2 2" xfId="3048" xr:uid="{00000000-0005-0000-0000-0000B3070000}"/>
    <cellStyle name="Komma 3 4 2 2 2" xfId="6409" xr:uid="{00000000-0005-0000-0000-0000B3070000}"/>
    <cellStyle name="Komma 3 4 2 2 2 2" xfId="19860" xr:uid="{00000000-0005-0000-0000-0000B3070000}"/>
    <cellStyle name="Komma 3 4 2 2 2 3" xfId="33344" xr:uid="{00000000-0005-0000-0000-0000B3070000}"/>
    <cellStyle name="Komma 3 4 2 2 2 4" xfId="46835" xr:uid="{00000000-0005-0000-0000-0000B3070000}"/>
    <cellStyle name="Komma 3 4 2 2 3" xfId="9765" xr:uid="{00000000-0005-0000-0000-0000B3070000}"/>
    <cellStyle name="Komma 3 4 2 2 3 2" xfId="23216" xr:uid="{00000000-0005-0000-0000-0000B3070000}"/>
    <cellStyle name="Komma 3 4 2 2 3 3" xfId="36700" xr:uid="{00000000-0005-0000-0000-0000B3070000}"/>
    <cellStyle name="Komma 3 4 2 2 3 4" xfId="50191" xr:uid="{00000000-0005-0000-0000-0000B3070000}"/>
    <cellStyle name="Komma 3 4 2 2 4" xfId="13121" xr:uid="{00000000-0005-0000-0000-0000B3070000}"/>
    <cellStyle name="Komma 3 4 2 2 4 2" xfId="26572" xr:uid="{00000000-0005-0000-0000-0000B3070000}"/>
    <cellStyle name="Komma 3 4 2 2 4 3" xfId="40056" xr:uid="{00000000-0005-0000-0000-0000B3070000}"/>
    <cellStyle name="Komma 3 4 2 2 4 4" xfId="53547" xr:uid="{00000000-0005-0000-0000-0000B3070000}"/>
    <cellStyle name="Komma 3 4 2 2 5" xfId="16503" xr:uid="{00000000-0005-0000-0000-0000B3070000}"/>
    <cellStyle name="Komma 3 4 2 2 6" xfId="29987" xr:uid="{00000000-0005-0000-0000-0000B3070000}"/>
    <cellStyle name="Komma 3 4 2 2 7" xfId="43478" xr:uid="{00000000-0005-0000-0000-0000B3070000}"/>
    <cellStyle name="Komma 3 4 2 3" xfId="5282" xr:uid="{00000000-0005-0000-0000-0000B2070000}"/>
    <cellStyle name="Komma 3 4 2 3 2" xfId="18733" xr:uid="{00000000-0005-0000-0000-0000B2070000}"/>
    <cellStyle name="Komma 3 4 2 3 3" xfId="32217" xr:uid="{00000000-0005-0000-0000-0000B2070000}"/>
    <cellStyle name="Komma 3 4 2 3 4" xfId="45708" xr:uid="{00000000-0005-0000-0000-0000B2070000}"/>
    <cellStyle name="Komma 3 4 2 4" xfId="8638" xr:uid="{00000000-0005-0000-0000-0000B2070000}"/>
    <cellStyle name="Komma 3 4 2 4 2" xfId="22089" xr:uid="{00000000-0005-0000-0000-0000B2070000}"/>
    <cellStyle name="Komma 3 4 2 4 3" xfId="35573" xr:uid="{00000000-0005-0000-0000-0000B2070000}"/>
    <cellStyle name="Komma 3 4 2 4 4" xfId="49064" xr:uid="{00000000-0005-0000-0000-0000B2070000}"/>
    <cellStyle name="Komma 3 4 2 5" xfId="11994" xr:uid="{00000000-0005-0000-0000-0000B2070000}"/>
    <cellStyle name="Komma 3 4 2 5 2" xfId="25445" xr:uid="{00000000-0005-0000-0000-0000B2070000}"/>
    <cellStyle name="Komma 3 4 2 5 3" xfId="38929" xr:uid="{00000000-0005-0000-0000-0000B2070000}"/>
    <cellStyle name="Komma 3 4 2 5 4" xfId="52420" xr:uid="{00000000-0005-0000-0000-0000B2070000}"/>
    <cellStyle name="Komma 3 4 2 6" xfId="15376" xr:uid="{00000000-0005-0000-0000-0000B2070000}"/>
    <cellStyle name="Komma 3 4 2 7" xfId="28860" xr:uid="{00000000-0005-0000-0000-0000B2070000}"/>
    <cellStyle name="Komma 3 4 2 8" xfId="42351" xr:uid="{00000000-0005-0000-0000-0000B2070000}"/>
    <cellStyle name="Komma 3 4 3" xfId="2488" xr:uid="{00000000-0005-0000-0000-0000B4070000}"/>
    <cellStyle name="Komma 3 4 3 2" xfId="5849" xr:uid="{00000000-0005-0000-0000-0000B4070000}"/>
    <cellStyle name="Komma 3 4 3 2 2" xfId="19300" xr:uid="{00000000-0005-0000-0000-0000B4070000}"/>
    <cellStyle name="Komma 3 4 3 2 3" xfId="32784" xr:uid="{00000000-0005-0000-0000-0000B4070000}"/>
    <cellStyle name="Komma 3 4 3 2 4" xfId="46275" xr:uid="{00000000-0005-0000-0000-0000B4070000}"/>
    <cellStyle name="Komma 3 4 3 3" xfId="9205" xr:uid="{00000000-0005-0000-0000-0000B4070000}"/>
    <cellStyle name="Komma 3 4 3 3 2" xfId="22656" xr:uid="{00000000-0005-0000-0000-0000B4070000}"/>
    <cellStyle name="Komma 3 4 3 3 3" xfId="36140" xr:uid="{00000000-0005-0000-0000-0000B4070000}"/>
    <cellStyle name="Komma 3 4 3 3 4" xfId="49631" xr:uid="{00000000-0005-0000-0000-0000B4070000}"/>
    <cellStyle name="Komma 3 4 3 4" xfId="12561" xr:uid="{00000000-0005-0000-0000-0000B4070000}"/>
    <cellStyle name="Komma 3 4 3 4 2" xfId="26012" xr:uid="{00000000-0005-0000-0000-0000B4070000}"/>
    <cellStyle name="Komma 3 4 3 4 3" xfId="39496" xr:uid="{00000000-0005-0000-0000-0000B4070000}"/>
    <cellStyle name="Komma 3 4 3 4 4" xfId="52987" xr:uid="{00000000-0005-0000-0000-0000B4070000}"/>
    <cellStyle name="Komma 3 4 3 5" xfId="15943" xr:uid="{00000000-0005-0000-0000-0000B4070000}"/>
    <cellStyle name="Komma 3 4 3 6" xfId="29427" xr:uid="{00000000-0005-0000-0000-0000B4070000}"/>
    <cellStyle name="Komma 3 4 3 7" xfId="42918" xr:uid="{00000000-0005-0000-0000-0000B4070000}"/>
    <cellStyle name="Komma 3 4 4" xfId="3593" xr:uid="{00000000-0005-0000-0000-0000B5070000}"/>
    <cellStyle name="Komma 3 4 4 2" xfId="6954" xr:uid="{00000000-0005-0000-0000-0000B5070000}"/>
    <cellStyle name="Komma 3 4 4 2 2" xfId="20405" xr:uid="{00000000-0005-0000-0000-0000B5070000}"/>
    <cellStyle name="Komma 3 4 4 2 3" xfId="33889" xr:uid="{00000000-0005-0000-0000-0000B5070000}"/>
    <cellStyle name="Komma 3 4 4 2 4" xfId="47380" xr:uid="{00000000-0005-0000-0000-0000B5070000}"/>
    <cellStyle name="Komma 3 4 4 3" xfId="10310" xr:uid="{00000000-0005-0000-0000-0000B5070000}"/>
    <cellStyle name="Komma 3 4 4 3 2" xfId="23761" xr:uid="{00000000-0005-0000-0000-0000B5070000}"/>
    <cellStyle name="Komma 3 4 4 3 3" xfId="37245" xr:uid="{00000000-0005-0000-0000-0000B5070000}"/>
    <cellStyle name="Komma 3 4 4 3 4" xfId="50736" xr:uid="{00000000-0005-0000-0000-0000B5070000}"/>
    <cellStyle name="Komma 3 4 4 4" xfId="13666" xr:uid="{00000000-0005-0000-0000-0000B5070000}"/>
    <cellStyle name="Komma 3 4 4 4 2" xfId="27117" xr:uid="{00000000-0005-0000-0000-0000B5070000}"/>
    <cellStyle name="Komma 3 4 4 4 3" xfId="40601" xr:uid="{00000000-0005-0000-0000-0000B5070000}"/>
    <cellStyle name="Komma 3 4 4 4 4" xfId="54092" xr:uid="{00000000-0005-0000-0000-0000B5070000}"/>
    <cellStyle name="Komma 3 4 4 5" xfId="17048" xr:uid="{00000000-0005-0000-0000-0000B5070000}"/>
    <cellStyle name="Komma 3 4 4 6" xfId="30532" xr:uid="{00000000-0005-0000-0000-0000B5070000}"/>
    <cellStyle name="Komma 3 4 4 7" xfId="44023" xr:uid="{00000000-0005-0000-0000-0000B5070000}"/>
    <cellStyle name="Komma 3 4 5" xfId="4173" xr:uid="{00000000-0005-0000-0000-0000B6070000}"/>
    <cellStyle name="Komma 3 4 5 2" xfId="7530" xr:uid="{00000000-0005-0000-0000-0000B6070000}"/>
    <cellStyle name="Komma 3 4 5 2 2" xfId="20981" xr:uid="{00000000-0005-0000-0000-0000B6070000}"/>
    <cellStyle name="Komma 3 4 5 2 3" xfId="34465" xr:uid="{00000000-0005-0000-0000-0000B6070000}"/>
    <cellStyle name="Komma 3 4 5 2 4" xfId="47956" xr:uid="{00000000-0005-0000-0000-0000B6070000}"/>
    <cellStyle name="Komma 3 4 5 3" xfId="10886" xr:uid="{00000000-0005-0000-0000-0000B6070000}"/>
    <cellStyle name="Komma 3 4 5 3 2" xfId="24337" xr:uid="{00000000-0005-0000-0000-0000B6070000}"/>
    <cellStyle name="Komma 3 4 5 3 3" xfId="37821" xr:uid="{00000000-0005-0000-0000-0000B6070000}"/>
    <cellStyle name="Komma 3 4 5 3 4" xfId="51312" xr:uid="{00000000-0005-0000-0000-0000B6070000}"/>
    <cellStyle name="Komma 3 4 5 4" xfId="14242" xr:uid="{00000000-0005-0000-0000-0000B6070000}"/>
    <cellStyle name="Komma 3 4 5 4 2" xfId="27693" xr:uid="{00000000-0005-0000-0000-0000B6070000}"/>
    <cellStyle name="Komma 3 4 5 4 3" xfId="41177" xr:uid="{00000000-0005-0000-0000-0000B6070000}"/>
    <cellStyle name="Komma 3 4 5 4 4" xfId="54668" xr:uid="{00000000-0005-0000-0000-0000B6070000}"/>
    <cellStyle name="Komma 3 4 5 5" xfId="17624" xr:uid="{00000000-0005-0000-0000-0000B6070000}"/>
    <cellStyle name="Komma 3 4 5 6" xfId="31108" xr:uid="{00000000-0005-0000-0000-0000B6070000}"/>
    <cellStyle name="Komma 3 4 5 7" xfId="44599" xr:uid="{00000000-0005-0000-0000-0000B6070000}"/>
    <cellStyle name="Komma 3 4 6" xfId="4723" xr:uid="{00000000-0005-0000-0000-0000B1070000}"/>
    <cellStyle name="Komma 3 4 6 2" xfId="18174" xr:uid="{00000000-0005-0000-0000-0000B1070000}"/>
    <cellStyle name="Komma 3 4 6 3" xfId="31658" xr:uid="{00000000-0005-0000-0000-0000B1070000}"/>
    <cellStyle name="Komma 3 4 6 4" xfId="45149" xr:uid="{00000000-0005-0000-0000-0000B1070000}"/>
    <cellStyle name="Komma 3 4 7" xfId="8079" xr:uid="{00000000-0005-0000-0000-0000B1070000}"/>
    <cellStyle name="Komma 3 4 7 2" xfId="21530" xr:uid="{00000000-0005-0000-0000-0000B1070000}"/>
    <cellStyle name="Komma 3 4 7 3" xfId="35014" xr:uid="{00000000-0005-0000-0000-0000B1070000}"/>
    <cellStyle name="Komma 3 4 7 4" xfId="48505" xr:uid="{00000000-0005-0000-0000-0000B1070000}"/>
    <cellStyle name="Komma 3 4 8" xfId="11435" xr:uid="{00000000-0005-0000-0000-0000B1070000}"/>
    <cellStyle name="Komma 3 4 8 2" xfId="24886" xr:uid="{00000000-0005-0000-0000-0000B1070000}"/>
    <cellStyle name="Komma 3 4 8 3" xfId="38370" xr:uid="{00000000-0005-0000-0000-0000B1070000}"/>
    <cellStyle name="Komma 3 4 8 4" xfId="51861" xr:uid="{00000000-0005-0000-0000-0000B1070000}"/>
    <cellStyle name="Komma 3 4 9" xfId="14816" xr:uid="{00000000-0005-0000-0000-0000B1070000}"/>
    <cellStyle name="Komma 3 5" xfId="1078" xr:uid="{00000000-0005-0000-0000-0000B7070000}"/>
    <cellStyle name="Komma 3 5 2" xfId="1674" xr:uid="{00000000-0005-0000-0000-0000B8070000}"/>
    <cellStyle name="Komma 3 5 2 2" xfId="2810" xr:uid="{00000000-0005-0000-0000-0000B9070000}"/>
    <cellStyle name="Komma 3 5 2 2 2" xfId="6171" xr:uid="{00000000-0005-0000-0000-0000B9070000}"/>
    <cellStyle name="Komma 3 5 2 2 2 2" xfId="19622" xr:uid="{00000000-0005-0000-0000-0000B9070000}"/>
    <cellStyle name="Komma 3 5 2 2 2 3" xfId="33106" xr:uid="{00000000-0005-0000-0000-0000B9070000}"/>
    <cellStyle name="Komma 3 5 2 2 2 4" xfId="46597" xr:uid="{00000000-0005-0000-0000-0000B9070000}"/>
    <cellStyle name="Komma 3 5 2 2 3" xfId="9527" xr:uid="{00000000-0005-0000-0000-0000B9070000}"/>
    <cellStyle name="Komma 3 5 2 2 3 2" xfId="22978" xr:uid="{00000000-0005-0000-0000-0000B9070000}"/>
    <cellStyle name="Komma 3 5 2 2 3 3" xfId="36462" xr:uid="{00000000-0005-0000-0000-0000B9070000}"/>
    <cellStyle name="Komma 3 5 2 2 3 4" xfId="49953" xr:uid="{00000000-0005-0000-0000-0000B9070000}"/>
    <cellStyle name="Komma 3 5 2 2 4" xfId="12883" xr:uid="{00000000-0005-0000-0000-0000B9070000}"/>
    <cellStyle name="Komma 3 5 2 2 4 2" xfId="26334" xr:uid="{00000000-0005-0000-0000-0000B9070000}"/>
    <cellStyle name="Komma 3 5 2 2 4 3" xfId="39818" xr:uid="{00000000-0005-0000-0000-0000B9070000}"/>
    <cellStyle name="Komma 3 5 2 2 4 4" xfId="53309" xr:uid="{00000000-0005-0000-0000-0000B9070000}"/>
    <cellStyle name="Komma 3 5 2 2 5" xfId="16265" xr:uid="{00000000-0005-0000-0000-0000B9070000}"/>
    <cellStyle name="Komma 3 5 2 2 6" xfId="29749" xr:uid="{00000000-0005-0000-0000-0000B9070000}"/>
    <cellStyle name="Komma 3 5 2 2 7" xfId="43240" xr:uid="{00000000-0005-0000-0000-0000B9070000}"/>
    <cellStyle name="Komma 3 5 2 3" xfId="5044" xr:uid="{00000000-0005-0000-0000-0000B8070000}"/>
    <cellStyle name="Komma 3 5 2 3 2" xfId="18495" xr:uid="{00000000-0005-0000-0000-0000B8070000}"/>
    <cellStyle name="Komma 3 5 2 3 3" xfId="31979" xr:uid="{00000000-0005-0000-0000-0000B8070000}"/>
    <cellStyle name="Komma 3 5 2 3 4" xfId="45470" xr:uid="{00000000-0005-0000-0000-0000B8070000}"/>
    <cellStyle name="Komma 3 5 2 4" xfId="8400" xr:uid="{00000000-0005-0000-0000-0000B8070000}"/>
    <cellStyle name="Komma 3 5 2 4 2" xfId="21851" xr:uid="{00000000-0005-0000-0000-0000B8070000}"/>
    <cellStyle name="Komma 3 5 2 4 3" xfId="35335" xr:uid="{00000000-0005-0000-0000-0000B8070000}"/>
    <cellStyle name="Komma 3 5 2 4 4" xfId="48826" xr:uid="{00000000-0005-0000-0000-0000B8070000}"/>
    <cellStyle name="Komma 3 5 2 5" xfId="11756" xr:uid="{00000000-0005-0000-0000-0000B8070000}"/>
    <cellStyle name="Komma 3 5 2 5 2" xfId="25207" xr:uid="{00000000-0005-0000-0000-0000B8070000}"/>
    <cellStyle name="Komma 3 5 2 5 3" xfId="38691" xr:uid="{00000000-0005-0000-0000-0000B8070000}"/>
    <cellStyle name="Komma 3 5 2 5 4" xfId="52182" xr:uid="{00000000-0005-0000-0000-0000B8070000}"/>
    <cellStyle name="Komma 3 5 2 6" xfId="15138" xr:uid="{00000000-0005-0000-0000-0000B8070000}"/>
    <cellStyle name="Komma 3 5 2 7" xfId="28622" xr:uid="{00000000-0005-0000-0000-0000B8070000}"/>
    <cellStyle name="Komma 3 5 2 8" xfId="42113" xr:uid="{00000000-0005-0000-0000-0000B8070000}"/>
    <cellStyle name="Komma 3 5 3" xfId="2234" xr:uid="{00000000-0005-0000-0000-0000BA070000}"/>
    <cellStyle name="Komma 3 5 3 2" xfId="5608" xr:uid="{00000000-0005-0000-0000-0000BA070000}"/>
    <cellStyle name="Komma 3 5 3 2 2" xfId="19059" xr:uid="{00000000-0005-0000-0000-0000BA070000}"/>
    <cellStyle name="Komma 3 5 3 2 3" xfId="32543" xr:uid="{00000000-0005-0000-0000-0000BA070000}"/>
    <cellStyle name="Komma 3 5 3 2 4" xfId="46034" xr:uid="{00000000-0005-0000-0000-0000BA070000}"/>
    <cellStyle name="Komma 3 5 3 3" xfId="8964" xr:uid="{00000000-0005-0000-0000-0000BA070000}"/>
    <cellStyle name="Komma 3 5 3 3 2" xfId="22415" xr:uid="{00000000-0005-0000-0000-0000BA070000}"/>
    <cellStyle name="Komma 3 5 3 3 3" xfId="35899" xr:uid="{00000000-0005-0000-0000-0000BA070000}"/>
    <cellStyle name="Komma 3 5 3 3 4" xfId="49390" xr:uid="{00000000-0005-0000-0000-0000BA070000}"/>
    <cellStyle name="Komma 3 5 3 4" xfId="12320" xr:uid="{00000000-0005-0000-0000-0000BA070000}"/>
    <cellStyle name="Komma 3 5 3 4 2" xfId="25771" xr:uid="{00000000-0005-0000-0000-0000BA070000}"/>
    <cellStyle name="Komma 3 5 3 4 3" xfId="39255" xr:uid="{00000000-0005-0000-0000-0000BA070000}"/>
    <cellStyle name="Komma 3 5 3 4 4" xfId="52746" xr:uid="{00000000-0005-0000-0000-0000BA070000}"/>
    <cellStyle name="Komma 3 5 3 5" xfId="15702" xr:uid="{00000000-0005-0000-0000-0000BA070000}"/>
    <cellStyle name="Komma 3 5 3 6" xfId="29186" xr:uid="{00000000-0005-0000-0000-0000BA070000}"/>
    <cellStyle name="Komma 3 5 3 7" xfId="42677" xr:uid="{00000000-0005-0000-0000-0000BA070000}"/>
    <cellStyle name="Komma 3 5 4" xfId="4482" xr:uid="{00000000-0005-0000-0000-0000B7070000}"/>
    <cellStyle name="Komma 3 5 4 2" xfId="17933" xr:uid="{00000000-0005-0000-0000-0000B7070000}"/>
    <cellStyle name="Komma 3 5 4 3" xfId="31417" xr:uid="{00000000-0005-0000-0000-0000B7070000}"/>
    <cellStyle name="Komma 3 5 4 4" xfId="44908" xr:uid="{00000000-0005-0000-0000-0000B7070000}"/>
    <cellStyle name="Komma 3 5 5" xfId="7838" xr:uid="{00000000-0005-0000-0000-0000B7070000}"/>
    <cellStyle name="Komma 3 5 5 2" xfId="21289" xr:uid="{00000000-0005-0000-0000-0000B7070000}"/>
    <cellStyle name="Komma 3 5 5 3" xfId="34773" xr:uid="{00000000-0005-0000-0000-0000B7070000}"/>
    <cellStyle name="Komma 3 5 5 4" xfId="48264" xr:uid="{00000000-0005-0000-0000-0000B7070000}"/>
    <cellStyle name="Komma 3 5 6" xfId="11194" xr:uid="{00000000-0005-0000-0000-0000B7070000}"/>
    <cellStyle name="Komma 3 5 6 2" xfId="24645" xr:uid="{00000000-0005-0000-0000-0000B7070000}"/>
    <cellStyle name="Komma 3 5 6 3" xfId="38129" xr:uid="{00000000-0005-0000-0000-0000B7070000}"/>
    <cellStyle name="Komma 3 5 6 4" xfId="51620" xr:uid="{00000000-0005-0000-0000-0000B7070000}"/>
    <cellStyle name="Komma 3 5 7" xfId="14575" xr:uid="{00000000-0005-0000-0000-0000B7070000}"/>
    <cellStyle name="Komma 3 5 8" xfId="28040" xr:uid="{00000000-0005-0000-0000-0000B7070000}"/>
    <cellStyle name="Komma 3 5 9" xfId="41507" xr:uid="{00000000-0005-0000-0000-0000B7070000}"/>
    <cellStyle name="Komma 3 6" xfId="1066" xr:uid="{00000000-0005-0000-0000-0000BB070000}"/>
    <cellStyle name="Komma 3 6 2" xfId="1663" xr:uid="{00000000-0005-0000-0000-0000BC070000}"/>
    <cellStyle name="Komma 3 6 2 2" xfId="2799" xr:uid="{00000000-0005-0000-0000-0000BD070000}"/>
    <cellStyle name="Komma 3 6 2 2 2" xfId="6160" xr:uid="{00000000-0005-0000-0000-0000BD070000}"/>
    <cellStyle name="Komma 3 6 2 2 2 2" xfId="19611" xr:uid="{00000000-0005-0000-0000-0000BD070000}"/>
    <cellStyle name="Komma 3 6 2 2 2 3" xfId="33095" xr:uid="{00000000-0005-0000-0000-0000BD070000}"/>
    <cellStyle name="Komma 3 6 2 2 2 4" xfId="46586" xr:uid="{00000000-0005-0000-0000-0000BD070000}"/>
    <cellStyle name="Komma 3 6 2 2 3" xfId="9516" xr:uid="{00000000-0005-0000-0000-0000BD070000}"/>
    <cellStyle name="Komma 3 6 2 2 3 2" xfId="22967" xr:uid="{00000000-0005-0000-0000-0000BD070000}"/>
    <cellStyle name="Komma 3 6 2 2 3 3" xfId="36451" xr:uid="{00000000-0005-0000-0000-0000BD070000}"/>
    <cellStyle name="Komma 3 6 2 2 3 4" xfId="49942" xr:uid="{00000000-0005-0000-0000-0000BD070000}"/>
    <cellStyle name="Komma 3 6 2 2 4" xfId="12872" xr:uid="{00000000-0005-0000-0000-0000BD070000}"/>
    <cellStyle name="Komma 3 6 2 2 4 2" xfId="26323" xr:uid="{00000000-0005-0000-0000-0000BD070000}"/>
    <cellStyle name="Komma 3 6 2 2 4 3" xfId="39807" xr:uid="{00000000-0005-0000-0000-0000BD070000}"/>
    <cellStyle name="Komma 3 6 2 2 4 4" xfId="53298" xr:uid="{00000000-0005-0000-0000-0000BD070000}"/>
    <cellStyle name="Komma 3 6 2 2 5" xfId="16254" xr:uid="{00000000-0005-0000-0000-0000BD070000}"/>
    <cellStyle name="Komma 3 6 2 2 6" xfId="29738" xr:uid="{00000000-0005-0000-0000-0000BD070000}"/>
    <cellStyle name="Komma 3 6 2 2 7" xfId="43229" xr:uid="{00000000-0005-0000-0000-0000BD070000}"/>
    <cellStyle name="Komma 3 6 2 3" xfId="5033" xr:uid="{00000000-0005-0000-0000-0000BC070000}"/>
    <cellStyle name="Komma 3 6 2 3 2" xfId="18484" xr:uid="{00000000-0005-0000-0000-0000BC070000}"/>
    <cellStyle name="Komma 3 6 2 3 3" xfId="31968" xr:uid="{00000000-0005-0000-0000-0000BC070000}"/>
    <cellStyle name="Komma 3 6 2 3 4" xfId="45459" xr:uid="{00000000-0005-0000-0000-0000BC070000}"/>
    <cellStyle name="Komma 3 6 2 4" xfId="8389" xr:uid="{00000000-0005-0000-0000-0000BC070000}"/>
    <cellStyle name="Komma 3 6 2 4 2" xfId="21840" xr:uid="{00000000-0005-0000-0000-0000BC070000}"/>
    <cellStyle name="Komma 3 6 2 4 3" xfId="35324" xr:uid="{00000000-0005-0000-0000-0000BC070000}"/>
    <cellStyle name="Komma 3 6 2 4 4" xfId="48815" xr:uid="{00000000-0005-0000-0000-0000BC070000}"/>
    <cellStyle name="Komma 3 6 2 5" xfId="11745" xr:uid="{00000000-0005-0000-0000-0000BC070000}"/>
    <cellStyle name="Komma 3 6 2 5 2" xfId="25196" xr:uid="{00000000-0005-0000-0000-0000BC070000}"/>
    <cellStyle name="Komma 3 6 2 5 3" xfId="38680" xr:uid="{00000000-0005-0000-0000-0000BC070000}"/>
    <cellStyle name="Komma 3 6 2 5 4" xfId="52171" xr:uid="{00000000-0005-0000-0000-0000BC070000}"/>
    <cellStyle name="Komma 3 6 2 6" xfId="15127" xr:uid="{00000000-0005-0000-0000-0000BC070000}"/>
    <cellStyle name="Komma 3 6 2 7" xfId="28611" xr:uid="{00000000-0005-0000-0000-0000BC070000}"/>
    <cellStyle name="Komma 3 6 2 8" xfId="42102" xr:uid="{00000000-0005-0000-0000-0000BC070000}"/>
    <cellStyle name="Komma 3 6 3" xfId="2222" xr:uid="{00000000-0005-0000-0000-0000BE070000}"/>
    <cellStyle name="Komma 3 6 3 2" xfId="5597" xr:uid="{00000000-0005-0000-0000-0000BE070000}"/>
    <cellStyle name="Komma 3 6 3 2 2" xfId="19048" xr:uid="{00000000-0005-0000-0000-0000BE070000}"/>
    <cellStyle name="Komma 3 6 3 2 3" xfId="32532" xr:uid="{00000000-0005-0000-0000-0000BE070000}"/>
    <cellStyle name="Komma 3 6 3 2 4" xfId="46023" xr:uid="{00000000-0005-0000-0000-0000BE070000}"/>
    <cellStyle name="Komma 3 6 3 3" xfId="8953" xr:uid="{00000000-0005-0000-0000-0000BE070000}"/>
    <cellStyle name="Komma 3 6 3 3 2" xfId="22404" xr:uid="{00000000-0005-0000-0000-0000BE070000}"/>
    <cellStyle name="Komma 3 6 3 3 3" xfId="35888" xr:uid="{00000000-0005-0000-0000-0000BE070000}"/>
    <cellStyle name="Komma 3 6 3 3 4" xfId="49379" xr:uid="{00000000-0005-0000-0000-0000BE070000}"/>
    <cellStyle name="Komma 3 6 3 4" xfId="12309" xr:uid="{00000000-0005-0000-0000-0000BE070000}"/>
    <cellStyle name="Komma 3 6 3 4 2" xfId="25760" xr:uid="{00000000-0005-0000-0000-0000BE070000}"/>
    <cellStyle name="Komma 3 6 3 4 3" xfId="39244" xr:uid="{00000000-0005-0000-0000-0000BE070000}"/>
    <cellStyle name="Komma 3 6 3 4 4" xfId="52735" xr:uid="{00000000-0005-0000-0000-0000BE070000}"/>
    <cellStyle name="Komma 3 6 3 5" xfId="15691" xr:uid="{00000000-0005-0000-0000-0000BE070000}"/>
    <cellStyle name="Komma 3 6 3 6" xfId="29175" xr:uid="{00000000-0005-0000-0000-0000BE070000}"/>
    <cellStyle name="Komma 3 6 3 7" xfId="42666" xr:uid="{00000000-0005-0000-0000-0000BE070000}"/>
    <cellStyle name="Komma 3 6 4" xfId="4471" xr:uid="{00000000-0005-0000-0000-0000BB070000}"/>
    <cellStyle name="Komma 3 6 4 2" xfId="17922" xr:uid="{00000000-0005-0000-0000-0000BB070000}"/>
    <cellStyle name="Komma 3 6 4 3" xfId="31406" xr:uid="{00000000-0005-0000-0000-0000BB070000}"/>
    <cellStyle name="Komma 3 6 4 4" xfId="44897" xr:uid="{00000000-0005-0000-0000-0000BB070000}"/>
    <cellStyle name="Komma 3 6 5" xfId="7827" xr:uid="{00000000-0005-0000-0000-0000BB070000}"/>
    <cellStyle name="Komma 3 6 5 2" xfId="21278" xr:uid="{00000000-0005-0000-0000-0000BB070000}"/>
    <cellStyle name="Komma 3 6 5 3" xfId="34762" xr:uid="{00000000-0005-0000-0000-0000BB070000}"/>
    <cellStyle name="Komma 3 6 5 4" xfId="48253" xr:uid="{00000000-0005-0000-0000-0000BB070000}"/>
    <cellStyle name="Komma 3 6 6" xfId="11183" xr:uid="{00000000-0005-0000-0000-0000BB070000}"/>
    <cellStyle name="Komma 3 6 6 2" xfId="24634" xr:uid="{00000000-0005-0000-0000-0000BB070000}"/>
    <cellStyle name="Komma 3 6 6 3" xfId="38118" xr:uid="{00000000-0005-0000-0000-0000BB070000}"/>
    <cellStyle name="Komma 3 6 6 4" xfId="51609" xr:uid="{00000000-0005-0000-0000-0000BB070000}"/>
    <cellStyle name="Komma 3 6 7" xfId="14564" xr:uid="{00000000-0005-0000-0000-0000BB070000}"/>
    <cellStyle name="Komma 3 6 8" xfId="28029" xr:uid="{00000000-0005-0000-0000-0000BB070000}"/>
    <cellStyle name="Komma 3 6 9" xfId="41496" xr:uid="{00000000-0005-0000-0000-0000BB070000}"/>
    <cellStyle name="Komma 3 7" xfId="1640" xr:uid="{00000000-0005-0000-0000-0000BF070000}"/>
    <cellStyle name="Komma 3 7 2" xfId="2776" xr:uid="{00000000-0005-0000-0000-0000C0070000}"/>
    <cellStyle name="Komma 3 7 2 2" xfId="6137" xr:uid="{00000000-0005-0000-0000-0000C0070000}"/>
    <cellStyle name="Komma 3 7 2 2 2" xfId="19588" xr:uid="{00000000-0005-0000-0000-0000C0070000}"/>
    <cellStyle name="Komma 3 7 2 2 3" xfId="33072" xr:uid="{00000000-0005-0000-0000-0000C0070000}"/>
    <cellStyle name="Komma 3 7 2 2 4" xfId="46563" xr:uid="{00000000-0005-0000-0000-0000C0070000}"/>
    <cellStyle name="Komma 3 7 2 3" xfId="9493" xr:uid="{00000000-0005-0000-0000-0000C0070000}"/>
    <cellStyle name="Komma 3 7 2 3 2" xfId="22944" xr:uid="{00000000-0005-0000-0000-0000C0070000}"/>
    <cellStyle name="Komma 3 7 2 3 3" xfId="36428" xr:uid="{00000000-0005-0000-0000-0000C0070000}"/>
    <cellStyle name="Komma 3 7 2 3 4" xfId="49919" xr:uid="{00000000-0005-0000-0000-0000C0070000}"/>
    <cellStyle name="Komma 3 7 2 4" xfId="12849" xr:uid="{00000000-0005-0000-0000-0000C0070000}"/>
    <cellStyle name="Komma 3 7 2 4 2" xfId="26300" xr:uid="{00000000-0005-0000-0000-0000C0070000}"/>
    <cellStyle name="Komma 3 7 2 4 3" xfId="39784" xr:uid="{00000000-0005-0000-0000-0000C0070000}"/>
    <cellStyle name="Komma 3 7 2 4 4" xfId="53275" xr:uid="{00000000-0005-0000-0000-0000C0070000}"/>
    <cellStyle name="Komma 3 7 2 5" xfId="16231" xr:uid="{00000000-0005-0000-0000-0000C0070000}"/>
    <cellStyle name="Komma 3 7 2 6" xfId="29715" xr:uid="{00000000-0005-0000-0000-0000C0070000}"/>
    <cellStyle name="Komma 3 7 2 7" xfId="43206" xr:uid="{00000000-0005-0000-0000-0000C0070000}"/>
    <cellStyle name="Komma 3 7 3" xfId="5010" xr:uid="{00000000-0005-0000-0000-0000BF070000}"/>
    <cellStyle name="Komma 3 7 3 2" xfId="18461" xr:uid="{00000000-0005-0000-0000-0000BF070000}"/>
    <cellStyle name="Komma 3 7 3 3" xfId="31945" xr:uid="{00000000-0005-0000-0000-0000BF070000}"/>
    <cellStyle name="Komma 3 7 3 4" xfId="45436" xr:uid="{00000000-0005-0000-0000-0000BF070000}"/>
    <cellStyle name="Komma 3 7 4" xfId="8366" xr:uid="{00000000-0005-0000-0000-0000BF070000}"/>
    <cellStyle name="Komma 3 7 4 2" xfId="21817" xr:uid="{00000000-0005-0000-0000-0000BF070000}"/>
    <cellStyle name="Komma 3 7 4 3" xfId="35301" xr:uid="{00000000-0005-0000-0000-0000BF070000}"/>
    <cellStyle name="Komma 3 7 4 4" xfId="48792" xr:uid="{00000000-0005-0000-0000-0000BF070000}"/>
    <cellStyle name="Komma 3 7 5" xfId="11722" xr:uid="{00000000-0005-0000-0000-0000BF070000}"/>
    <cellStyle name="Komma 3 7 5 2" xfId="25173" xr:uid="{00000000-0005-0000-0000-0000BF070000}"/>
    <cellStyle name="Komma 3 7 5 3" xfId="38657" xr:uid="{00000000-0005-0000-0000-0000BF070000}"/>
    <cellStyle name="Komma 3 7 5 4" xfId="52148" xr:uid="{00000000-0005-0000-0000-0000BF070000}"/>
    <cellStyle name="Komma 3 7 6" xfId="15104" xr:uid="{00000000-0005-0000-0000-0000BF070000}"/>
    <cellStyle name="Komma 3 7 7" xfId="28588" xr:uid="{00000000-0005-0000-0000-0000BF070000}"/>
    <cellStyle name="Komma 3 7 8" xfId="42079" xr:uid="{00000000-0005-0000-0000-0000BF070000}"/>
    <cellStyle name="Komma 3 8" xfId="2197" xr:uid="{00000000-0005-0000-0000-0000C1070000}"/>
    <cellStyle name="Komma 3 8 2" xfId="5572" xr:uid="{00000000-0005-0000-0000-0000C1070000}"/>
    <cellStyle name="Komma 3 8 2 2" xfId="19023" xr:uid="{00000000-0005-0000-0000-0000C1070000}"/>
    <cellStyle name="Komma 3 8 2 3" xfId="32507" xr:uid="{00000000-0005-0000-0000-0000C1070000}"/>
    <cellStyle name="Komma 3 8 2 4" xfId="45998" xr:uid="{00000000-0005-0000-0000-0000C1070000}"/>
    <cellStyle name="Komma 3 8 3" xfId="8928" xr:uid="{00000000-0005-0000-0000-0000C1070000}"/>
    <cellStyle name="Komma 3 8 3 2" xfId="22379" xr:uid="{00000000-0005-0000-0000-0000C1070000}"/>
    <cellStyle name="Komma 3 8 3 3" xfId="35863" xr:uid="{00000000-0005-0000-0000-0000C1070000}"/>
    <cellStyle name="Komma 3 8 3 4" xfId="49354" xr:uid="{00000000-0005-0000-0000-0000C1070000}"/>
    <cellStyle name="Komma 3 8 4" xfId="12284" xr:uid="{00000000-0005-0000-0000-0000C1070000}"/>
    <cellStyle name="Komma 3 8 4 2" xfId="25735" xr:uid="{00000000-0005-0000-0000-0000C1070000}"/>
    <cellStyle name="Komma 3 8 4 3" xfId="39219" xr:uid="{00000000-0005-0000-0000-0000C1070000}"/>
    <cellStyle name="Komma 3 8 4 4" xfId="52710" xr:uid="{00000000-0005-0000-0000-0000C1070000}"/>
    <cellStyle name="Komma 3 8 5" xfId="15666" xr:uid="{00000000-0005-0000-0000-0000C1070000}"/>
    <cellStyle name="Komma 3 8 6" xfId="29150" xr:uid="{00000000-0005-0000-0000-0000C1070000}"/>
    <cellStyle name="Komma 3 8 7" xfId="42641" xr:uid="{00000000-0005-0000-0000-0000C1070000}"/>
    <cellStyle name="Komma 3 9" xfId="3338" xr:uid="{00000000-0005-0000-0000-0000C2070000}"/>
    <cellStyle name="Komma 3 9 2" xfId="6699" xr:uid="{00000000-0005-0000-0000-0000C2070000}"/>
    <cellStyle name="Komma 3 9 2 2" xfId="20150" xr:uid="{00000000-0005-0000-0000-0000C2070000}"/>
    <cellStyle name="Komma 3 9 2 3" xfId="33634" xr:uid="{00000000-0005-0000-0000-0000C2070000}"/>
    <cellStyle name="Komma 3 9 2 4" xfId="47125" xr:uid="{00000000-0005-0000-0000-0000C2070000}"/>
    <cellStyle name="Komma 3 9 3" xfId="10055" xr:uid="{00000000-0005-0000-0000-0000C2070000}"/>
    <cellStyle name="Komma 3 9 3 2" xfId="23506" xr:uid="{00000000-0005-0000-0000-0000C2070000}"/>
    <cellStyle name="Komma 3 9 3 3" xfId="36990" xr:uid="{00000000-0005-0000-0000-0000C2070000}"/>
    <cellStyle name="Komma 3 9 3 4" xfId="50481" xr:uid="{00000000-0005-0000-0000-0000C2070000}"/>
    <cellStyle name="Komma 3 9 4" xfId="13411" xr:uid="{00000000-0005-0000-0000-0000C2070000}"/>
    <cellStyle name="Komma 3 9 4 2" xfId="26862" xr:uid="{00000000-0005-0000-0000-0000C2070000}"/>
    <cellStyle name="Komma 3 9 4 3" xfId="40346" xr:uid="{00000000-0005-0000-0000-0000C2070000}"/>
    <cellStyle name="Komma 3 9 4 4" xfId="53837" xr:uid="{00000000-0005-0000-0000-0000C2070000}"/>
    <cellStyle name="Komma 3 9 5" xfId="16793" xr:uid="{00000000-0005-0000-0000-0000C2070000}"/>
    <cellStyle name="Komma 3 9 6" xfId="30277" xr:uid="{00000000-0005-0000-0000-0000C2070000}"/>
    <cellStyle name="Komma 3 9 7" xfId="43768" xr:uid="{00000000-0005-0000-0000-0000C2070000}"/>
    <cellStyle name="Komma 4" xfId="554" xr:uid="{00000000-0005-0000-0000-000090010000}"/>
    <cellStyle name="Komma 4 10" xfId="4502" xr:uid="{00000000-0005-0000-0000-0000C3070000}"/>
    <cellStyle name="Komma 4 10 2" xfId="17953" xr:uid="{00000000-0005-0000-0000-0000C3070000}"/>
    <cellStyle name="Komma 4 10 3" xfId="31437" xr:uid="{00000000-0005-0000-0000-0000C3070000}"/>
    <cellStyle name="Komma 4 10 4" xfId="44928" xr:uid="{00000000-0005-0000-0000-0000C3070000}"/>
    <cellStyle name="Komma 4 11" xfId="7858" xr:uid="{00000000-0005-0000-0000-0000C3070000}"/>
    <cellStyle name="Komma 4 11 2" xfId="21309" xr:uid="{00000000-0005-0000-0000-0000C3070000}"/>
    <cellStyle name="Komma 4 11 3" xfId="34793" xr:uid="{00000000-0005-0000-0000-0000C3070000}"/>
    <cellStyle name="Komma 4 11 4" xfId="48284" xr:uid="{00000000-0005-0000-0000-0000C3070000}"/>
    <cellStyle name="Komma 4 12" xfId="11214" xr:uid="{00000000-0005-0000-0000-0000C3070000}"/>
    <cellStyle name="Komma 4 12 2" xfId="24665" xr:uid="{00000000-0005-0000-0000-0000C3070000}"/>
    <cellStyle name="Komma 4 12 3" xfId="38149" xr:uid="{00000000-0005-0000-0000-0000C3070000}"/>
    <cellStyle name="Komma 4 12 4" xfId="51640" xr:uid="{00000000-0005-0000-0000-0000C3070000}"/>
    <cellStyle name="Komma 4 13" xfId="14595" xr:uid="{00000000-0005-0000-0000-0000C3070000}"/>
    <cellStyle name="Komma 4 14" xfId="28074" xr:uid="{00000000-0005-0000-0000-0000C3070000}"/>
    <cellStyle name="Komma 4 15" xfId="41552" xr:uid="{00000000-0005-0000-0000-0000C3070000}"/>
    <cellStyle name="Komma 4 16" xfId="1141" xr:uid="{00000000-0005-0000-0000-0000C3070000}"/>
    <cellStyle name="Komma 4 2" xfId="782" xr:uid="{00000000-0005-0000-0000-000091010000}"/>
    <cellStyle name="Komma 4 2 10" xfId="14697" xr:uid="{00000000-0005-0000-0000-0000C4070000}"/>
    <cellStyle name="Komma 4 2 11" xfId="28180" xr:uid="{00000000-0005-0000-0000-0000C4070000}"/>
    <cellStyle name="Komma 4 2 12" xfId="41671" xr:uid="{00000000-0005-0000-0000-0000C4070000}"/>
    <cellStyle name="Komma 4 2 13" xfId="1228" xr:uid="{00000000-0005-0000-0000-0000C4070000}"/>
    <cellStyle name="Komma 4 2 2" xfId="823" xr:uid="{00000000-0005-0000-0000-000091010000}"/>
    <cellStyle name="Komma 4 2 2 10" xfId="28430" xr:uid="{00000000-0005-0000-0000-0000C5070000}"/>
    <cellStyle name="Komma 4 2 2 11" xfId="41921" xr:uid="{00000000-0005-0000-0000-0000C5070000}"/>
    <cellStyle name="Komma 4 2 2 12" xfId="1463" xr:uid="{00000000-0005-0000-0000-0000C5070000}"/>
    <cellStyle name="Komma 4 2 2 2" xfId="932" xr:uid="{00000000-0005-0000-0000-000091010000}"/>
    <cellStyle name="Komma 4 2 2 2 2" xfId="3179" xr:uid="{00000000-0005-0000-0000-0000C7070000}"/>
    <cellStyle name="Komma 4 2 2 2 2 2" xfId="6540" xr:uid="{00000000-0005-0000-0000-0000C7070000}"/>
    <cellStyle name="Komma 4 2 2 2 2 2 2" xfId="19991" xr:uid="{00000000-0005-0000-0000-0000C7070000}"/>
    <cellStyle name="Komma 4 2 2 2 2 2 3" xfId="33475" xr:uid="{00000000-0005-0000-0000-0000C7070000}"/>
    <cellStyle name="Komma 4 2 2 2 2 2 4" xfId="46966" xr:uid="{00000000-0005-0000-0000-0000C7070000}"/>
    <cellStyle name="Komma 4 2 2 2 2 3" xfId="9896" xr:uid="{00000000-0005-0000-0000-0000C7070000}"/>
    <cellStyle name="Komma 4 2 2 2 2 3 2" xfId="23347" xr:uid="{00000000-0005-0000-0000-0000C7070000}"/>
    <cellStyle name="Komma 4 2 2 2 2 3 3" xfId="36831" xr:uid="{00000000-0005-0000-0000-0000C7070000}"/>
    <cellStyle name="Komma 4 2 2 2 2 3 4" xfId="50322" xr:uid="{00000000-0005-0000-0000-0000C7070000}"/>
    <cellStyle name="Komma 4 2 2 2 2 4" xfId="13252" xr:uid="{00000000-0005-0000-0000-0000C7070000}"/>
    <cellStyle name="Komma 4 2 2 2 2 4 2" xfId="26703" xr:uid="{00000000-0005-0000-0000-0000C7070000}"/>
    <cellStyle name="Komma 4 2 2 2 2 4 3" xfId="40187" xr:uid="{00000000-0005-0000-0000-0000C7070000}"/>
    <cellStyle name="Komma 4 2 2 2 2 4 4" xfId="53678" xr:uid="{00000000-0005-0000-0000-0000C7070000}"/>
    <cellStyle name="Komma 4 2 2 2 2 5" xfId="16634" xr:uid="{00000000-0005-0000-0000-0000C7070000}"/>
    <cellStyle name="Komma 4 2 2 2 2 6" xfId="30118" xr:uid="{00000000-0005-0000-0000-0000C7070000}"/>
    <cellStyle name="Komma 4 2 2 2 2 7" xfId="43609" xr:uid="{00000000-0005-0000-0000-0000C7070000}"/>
    <cellStyle name="Komma 4 2 2 2 3" xfId="5413" xr:uid="{00000000-0005-0000-0000-0000C6070000}"/>
    <cellStyle name="Komma 4 2 2 2 3 2" xfId="18864" xr:uid="{00000000-0005-0000-0000-0000C6070000}"/>
    <cellStyle name="Komma 4 2 2 2 3 3" xfId="32348" xr:uid="{00000000-0005-0000-0000-0000C6070000}"/>
    <cellStyle name="Komma 4 2 2 2 3 4" xfId="45839" xr:uid="{00000000-0005-0000-0000-0000C6070000}"/>
    <cellStyle name="Komma 4 2 2 2 4" xfId="8769" xr:uid="{00000000-0005-0000-0000-0000C6070000}"/>
    <cellStyle name="Komma 4 2 2 2 4 2" xfId="22220" xr:uid="{00000000-0005-0000-0000-0000C6070000}"/>
    <cellStyle name="Komma 4 2 2 2 4 3" xfId="35704" xr:uid="{00000000-0005-0000-0000-0000C6070000}"/>
    <cellStyle name="Komma 4 2 2 2 4 4" xfId="49195" xr:uid="{00000000-0005-0000-0000-0000C6070000}"/>
    <cellStyle name="Komma 4 2 2 2 5" xfId="12125" xr:uid="{00000000-0005-0000-0000-0000C6070000}"/>
    <cellStyle name="Komma 4 2 2 2 5 2" xfId="25576" xr:uid="{00000000-0005-0000-0000-0000C6070000}"/>
    <cellStyle name="Komma 4 2 2 2 5 3" xfId="39060" xr:uid="{00000000-0005-0000-0000-0000C6070000}"/>
    <cellStyle name="Komma 4 2 2 2 5 4" xfId="52551" xr:uid="{00000000-0005-0000-0000-0000C6070000}"/>
    <cellStyle name="Komma 4 2 2 2 6" xfId="15507" xr:uid="{00000000-0005-0000-0000-0000C6070000}"/>
    <cellStyle name="Komma 4 2 2 2 7" xfId="28991" xr:uid="{00000000-0005-0000-0000-0000C6070000}"/>
    <cellStyle name="Komma 4 2 2 2 8" xfId="42482" xr:uid="{00000000-0005-0000-0000-0000C6070000}"/>
    <cellStyle name="Komma 4 2 2 2 9" xfId="2038" xr:uid="{00000000-0005-0000-0000-0000C6070000}"/>
    <cellStyle name="Komma 4 2 2 3" xfId="2619" xr:uid="{00000000-0005-0000-0000-0000C8070000}"/>
    <cellStyle name="Komma 4 2 2 3 2" xfId="5980" xr:uid="{00000000-0005-0000-0000-0000C8070000}"/>
    <cellStyle name="Komma 4 2 2 3 2 2" xfId="19431" xr:uid="{00000000-0005-0000-0000-0000C8070000}"/>
    <cellStyle name="Komma 4 2 2 3 2 3" xfId="32915" xr:uid="{00000000-0005-0000-0000-0000C8070000}"/>
    <cellStyle name="Komma 4 2 2 3 2 4" xfId="46406" xr:uid="{00000000-0005-0000-0000-0000C8070000}"/>
    <cellStyle name="Komma 4 2 2 3 3" xfId="9336" xr:uid="{00000000-0005-0000-0000-0000C8070000}"/>
    <cellStyle name="Komma 4 2 2 3 3 2" xfId="22787" xr:uid="{00000000-0005-0000-0000-0000C8070000}"/>
    <cellStyle name="Komma 4 2 2 3 3 3" xfId="36271" xr:uid="{00000000-0005-0000-0000-0000C8070000}"/>
    <cellStyle name="Komma 4 2 2 3 3 4" xfId="49762" xr:uid="{00000000-0005-0000-0000-0000C8070000}"/>
    <cellStyle name="Komma 4 2 2 3 4" xfId="12692" xr:uid="{00000000-0005-0000-0000-0000C8070000}"/>
    <cellStyle name="Komma 4 2 2 3 4 2" xfId="26143" xr:uid="{00000000-0005-0000-0000-0000C8070000}"/>
    <cellStyle name="Komma 4 2 2 3 4 3" xfId="39627" xr:uid="{00000000-0005-0000-0000-0000C8070000}"/>
    <cellStyle name="Komma 4 2 2 3 4 4" xfId="53118" xr:uid="{00000000-0005-0000-0000-0000C8070000}"/>
    <cellStyle name="Komma 4 2 2 3 5" xfId="16074" xr:uid="{00000000-0005-0000-0000-0000C8070000}"/>
    <cellStyle name="Komma 4 2 2 3 6" xfId="29558" xr:uid="{00000000-0005-0000-0000-0000C8070000}"/>
    <cellStyle name="Komma 4 2 2 3 7" xfId="43049" xr:uid="{00000000-0005-0000-0000-0000C8070000}"/>
    <cellStyle name="Komma 4 2 2 4" xfId="3724" xr:uid="{00000000-0005-0000-0000-0000C9070000}"/>
    <cellStyle name="Komma 4 2 2 4 2" xfId="7085" xr:uid="{00000000-0005-0000-0000-0000C9070000}"/>
    <cellStyle name="Komma 4 2 2 4 2 2" xfId="20536" xr:uid="{00000000-0005-0000-0000-0000C9070000}"/>
    <cellStyle name="Komma 4 2 2 4 2 3" xfId="34020" xr:uid="{00000000-0005-0000-0000-0000C9070000}"/>
    <cellStyle name="Komma 4 2 2 4 2 4" xfId="47511" xr:uid="{00000000-0005-0000-0000-0000C9070000}"/>
    <cellStyle name="Komma 4 2 2 4 3" xfId="10441" xr:uid="{00000000-0005-0000-0000-0000C9070000}"/>
    <cellStyle name="Komma 4 2 2 4 3 2" xfId="23892" xr:uid="{00000000-0005-0000-0000-0000C9070000}"/>
    <cellStyle name="Komma 4 2 2 4 3 3" xfId="37376" xr:uid="{00000000-0005-0000-0000-0000C9070000}"/>
    <cellStyle name="Komma 4 2 2 4 3 4" xfId="50867" xr:uid="{00000000-0005-0000-0000-0000C9070000}"/>
    <cellStyle name="Komma 4 2 2 4 4" xfId="13797" xr:uid="{00000000-0005-0000-0000-0000C9070000}"/>
    <cellStyle name="Komma 4 2 2 4 4 2" xfId="27248" xr:uid="{00000000-0005-0000-0000-0000C9070000}"/>
    <cellStyle name="Komma 4 2 2 4 4 3" xfId="40732" xr:uid="{00000000-0005-0000-0000-0000C9070000}"/>
    <cellStyle name="Komma 4 2 2 4 4 4" xfId="54223" xr:uid="{00000000-0005-0000-0000-0000C9070000}"/>
    <cellStyle name="Komma 4 2 2 4 5" xfId="17179" xr:uid="{00000000-0005-0000-0000-0000C9070000}"/>
    <cellStyle name="Komma 4 2 2 4 6" xfId="30663" xr:uid="{00000000-0005-0000-0000-0000C9070000}"/>
    <cellStyle name="Komma 4 2 2 4 7" xfId="44154" xr:uid="{00000000-0005-0000-0000-0000C9070000}"/>
    <cellStyle name="Komma 4 2 2 5" xfId="4304" xr:uid="{00000000-0005-0000-0000-0000CA070000}"/>
    <cellStyle name="Komma 4 2 2 5 2" xfId="7661" xr:uid="{00000000-0005-0000-0000-0000CA070000}"/>
    <cellStyle name="Komma 4 2 2 5 2 2" xfId="21112" xr:uid="{00000000-0005-0000-0000-0000CA070000}"/>
    <cellStyle name="Komma 4 2 2 5 2 3" xfId="34596" xr:uid="{00000000-0005-0000-0000-0000CA070000}"/>
    <cellStyle name="Komma 4 2 2 5 2 4" xfId="48087" xr:uid="{00000000-0005-0000-0000-0000CA070000}"/>
    <cellStyle name="Komma 4 2 2 5 3" xfId="11017" xr:uid="{00000000-0005-0000-0000-0000CA070000}"/>
    <cellStyle name="Komma 4 2 2 5 3 2" xfId="24468" xr:uid="{00000000-0005-0000-0000-0000CA070000}"/>
    <cellStyle name="Komma 4 2 2 5 3 3" xfId="37952" xr:uid="{00000000-0005-0000-0000-0000CA070000}"/>
    <cellStyle name="Komma 4 2 2 5 3 4" xfId="51443" xr:uid="{00000000-0005-0000-0000-0000CA070000}"/>
    <cellStyle name="Komma 4 2 2 5 4" xfId="14373" xr:uid="{00000000-0005-0000-0000-0000CA070000}"/>
    <cellStyle name="Komma 4 2 2 5 4 2" xfId="27824" xr:uid="{00000000-0005-0000-0000-0000CA070000}"/>
    <cellStyle name="Komma 4 2 2 5 4 3" xfId="41308" xr:uid="{00000000-0005-0000-0000-0000CA070000}"/>
    <cellStyle name="Komma 4 2 2 5 4 4" xfId="54799" xr:uid="{00000000-0005-0000-0000-0000CA070000}"/>
    <cellStyle name="Komma 4 2 2 5 5" xfId="17755" xr:uid="{00000000-0005-0000-0000-0000CA070000}"/>
    <cellStyle name="Komma 4 2 2 5 6" xfId="31239" xr:uid="{00000000-0005-0000-0000-0000CA070000}"/>
    <cellStyle name="Komma 4 2 2 5 7" xfId="44730" xr:uid="{00000000-0005-0000-0000-0000CA070000}"/>
    <cellStyle name="Komma 4 2 2 6" xfId="4854" xr:uid="{00000000-0005-0000-0000-0000C5070000}"/>
    <cellStyle name="Komma 4 2 2 6 2" xfId="18305" xr:uid="{00000000-0005-0000-0000-0000C5070000}"/>
    <cellStyle name="Komma 4 2 2 6 3" xfId="31789" xr:uid="{00000000-0005-0000-0000-0000C5070000}"/>
    <cellStyle name="Komma 4 2 2 6 4" xfId="45280" xr:uid="{00000000-0005-0000-0000-0000C5070000}"/>
    <cellStyle name="Komma 4 2 2 7" xfId="8210" xr:uid="{00000000-0005-0000-0000-0000C5070000}"/>
    <cellStyle name="Komma 4 2 2 7 2" xfId="21661" xr:uid="{00000000-0005-0000-0000-0000C5070000}"/>
    <cellStyle name="Komma 4 2 2 7 3" xfId="35145" xr:uid="{00000000-0005-0000-0000-0000C5070000}"/>
    <cellStyle name="Komma 4 2 2 7 4" xfId="48636" xr:uid="{00000000-0005-0000-0000-0000C5070000}"/>
    <cellStyle name="Komma 4 2 2 8" xfId="11566" xr:uid="{00000000-0005-0000-0000-0000C5070000}"/>
    <cellStyle name="Komma 4 2 2 8 2" xfId="25017" xr:uid="{00000000-0005-0000-0000-0000C5070000}"/>
    <cellStyle name="Komma 4 2 2 8 3" xfId="38501" xr:uid="{00000000-0005-0000-0000-0000C5070000}"/>
    <cellStyle name="Komma 4 2 2 8 4" xfId="51992" xr:uid="{00000000-0005-0000-0000-0000C5070000}"/>
    <cellStyle name="Komma 4 2 2 9" xfId="14947" xr:uid="{00000000-0005-0000-0000-0000C5070000}"/>
    <cellStyle name="Komma 4 2 3" xfId="854" xr:uid="{00000000-0005-0000-0000-000091010000}"/>
    <cellStyle name="Komma 4 2 3 2" xfId="959" xr:uid="{00000000-0005-0000-0000-000091010000}"/>
    <cellStyle name="Komma 4 2 3 2 2" xfId="6290" xr:uid="{00000000-0005-0000-0000-0000CC070000}"/>
    <cellStyle name="Komma 4 2 3 2 2 2" xfId="19741" xr:uid="{00000000-0005-0000-0000-0000CC070000}"/>
    <cellStyle name="Komma 4 2 3 2 2 3" xfId="33225" xr:uid="{00000000-0005-0000-0000-0000CC070000}"/>
    <cellStyle name="Komma 4 2 3 2 2 4" xfId="46716" xr:uid="{00000000-0005-0000-0000-0000CC070000}"/>
    <cellStyle name="Komma 4 2 3 2 3" xfId="9646" xr:uid="{00000000-0005-0000-0000-0000CC070000}"/>
    <cellStyle name="Komma 4 2 3 2 3 2" xfId="23097" xr:uid="{00000000-0005-0000-0000-0000CC070000}"/>
    <cellStyle name="Komma 4 2 3 2 3 3" xfId="36581" xr:uid="{00000000-0005-0000-0000-0000CC070000}"/>
    <cellStyle name="Komma 4 2 3 2 3 4" xfId="50072" xr:uid="{00000000-0005-0000-0000-0000CC070000}"/>
    <cellStyle name="Komma 4 2 3 2 4" xfId="13002" xr:uid="{00000000-0005-0000-0000-0000CC070000}"/>
    <cellStyle name="Komma 4 2 3 2 4 2" xfId="26453" xr:uid="{00000000-0005-0000-0000-0000CC070000}"/>
    <cellStyle name="Komma 4 2 3 2 4 3" xfId="39937" xr:uid="{00000000-0005-0000-0000-0000CC070000}"/>
    <cellStyle name="Komma 4 2 3 2 4 4" xfId="53428" xr:uid="{00000000-0005-0000-0000-0000CC070000}"/>
    <cellStyle name="Komma 4 2 3 2 5" xfId="16384" xr:uid="{00000000-0005-0000-0000-0000CC070000}"/>
    <cellStyle name="Komma 4 2 3 2 6" xfId="29868" xr:uid="{00000000-0005-0000-0000-0000CC070000}"/>
    <cellStyle name="Komma 4 2 3 2 7" xfId="43359" xr:uid="{00000000-0005-0000-0000-0000CC070000}"/>
    <cellStyle name="Komma 4 2 3 2 8" xfId="2929" xr:uid="{00000000-0005-0000-0000-0000CC070000}"/>
    <cellStyle name="Komma 4 2 3 3" xfId="5163" xr:uid="{00000000-0005-0000-0000-0000CB070000}"/>
    <cellStyle name="Komma 4 2 3 3 2" xfId="18614" xr:uid="{00000000-0005-0000-0000-0000CB070000}"/>
    <cellStyle name="Komma 4 2 3 3 3" xfId="32098" xr:uid="{00000000-0005-0000-0000-0000CB070000}"/>
    <cellStyle name="Komma 4 2 3 3 4" xfId="45589" xr:uid="{00000000-0005-0000-0000-0000CB070000}"/>
    <cellStyle name="Komma 4 2 3 4" xfId="8519" xr:uid="{00000000-0005-0000-0000-0000CB070000}"/>
    <cellStyle name="Komma 4 2 3 4 2" xfId="21970" xr:uid="{00000000-0005-0000-0000-0000CB070000}"/>
    <cellStyle name="Komma 4 2 3 4 3" xfId="35454" xr:uid="{00000000-0005-0000-0000-0000CB070000}"/>
    <cellStyle name="Komma 4 2 3 4 4" xfId="48945" xr:uid="{00000000-0005-0000-0000-0000CB070000}"/>
    <cellStyle name="Komma 4 2 3 5" xfId="11875" xr:uid="{00000000-0005-0000-0000-0000CB070000}"/>
    <cellStyle name="Komma 4 2 3 5 2" xfId="25326" xr:uid="{00000000-0005-0000-0000-0000CB070000}"/>
    <cellStyle name="Komma 4 2 3 5 3" xfId="38810" xr:uid="{00000000-0005-0000-0000-0000CB070000}"/>
    <cellStyle name="Komma 4 2 3 5 4" xfId="52301" xr:uid="{00000000-0005-0000-0000-0000CB070000}"/>
    <cellStyle name="Komma 4 2 3 6" xfId="15257" xr:uid="{00000000-0005-0000-0000-0000CB070000}"/>
    <cellStyle name="Komma 4 2 3 7" xfId="28741" xr:uid="{00000000-0005-0000-0000-0000CB070000}"/>
    <cellStyle name="Komma 4 2 3 8" xfId="42232" xr:uid="{00000000-0005-0000-0000-0000CB070000}"/>
    <cellStyle name="Komma 4 2 3 9" xfId="1789" xr:uid="{00000000-0005-0000-0000-0000CB070000}"/>
    <cellStyle name="Komma 4 2 4" xfId="880" xr:uid="{00000000-0005-0000-0000-000091010000}"/>
    <cellStyle name="Komma 4 2 4 2" xfId="985" xr:uid="{00000000-0005-0000-0000-000091010000}"/>
    <cellStyle name="Komma 4 2 4 2 2" xfId="19181" xr:uid="{00000000-0005-0000-0000-0000CD070000}"/>
    <cellStyle name="Komma 4 2 4 2 3" xfId="32665" xr:uid="{00000000-0005-0000-0000-0000CD070000}"/>
    <cellStyle name="Komma 4 2 4 2 4" xfId="46156" xr:uid="{00000000-0005-0000-0000-0000CD070000}"/>
    <cellStyle name="Komma 4 2 4 2 5" xfId="5730" xr:uid="{00000000-0005-0000-0000-0000CD070000}"/>
    <cellStyle name="Komma 4 2 4 3" xfId="9086" xr:uid="{00000000-0005-0000-0000-0000CD070000}"/>
    <cellStyle name="Komma 4 2 4 3 2" xfId="22537" xr:uid="{00000000-0005-0000-0000-0000CD070000}"/>
    <cellStyle name="Komma 4 2 4 3 3" xfId="36021" xr:uid="{00000000-0005-0000-0000-0000CD070000}"/>
    <cellStyle name="Komma 4 2 4 3 4" xfId="49512" xr:uid="{00000000-0005-0000-0000-0000CD070000}"/>
    <cellStyle name="Komma 4 2 4 4" xfId="12442" xr:uid="{00000000-0005-0000-0000-0000CD070000}"/>
    <cellStyle name="Komma 4 2 4 4 2" xfId="25893" xr:uid="{00000000-0005-0000-0000-0000CD070000}"/>
    <cellStyle name="Komma 4 2 4 4 3" xfId="39377" xr:uid="{00000000-0005-0000-0000-0000CD070000}"/>
    <cellStyle name="Komma 4 2 4 4 4" xfId="52868" xr:uid="{00000000-0005-0000-0000-0000CD070000}"/>
    <cellStyle name="Komma 4 2 4 5" xfId="15824" xr:uid="{00000000-0005-0000-0000-0000CD070000}"/>
    <cellStyle name="Komma 4 2 4 6" xfId="29308" xr:uid="{00000000-0005-0000-0000-0000CD070000}"/>
    <cellStyle name="Komma 4 2 4 7" xfId="42799" xr:uid="{00000000-0005-0000-0000-0000CD070000}"/>
    <cellStyle name="Komma 4 2 4 8" xfId="2368" xr:uid="{00000000-0005-0000-0000-0000CD070000}"/>
    <cellStyle name="Komma 4 2 5" xfId="906" xr:uid="{00000000-0005-0000-0000-000091010000}"/>
    <cellStyle name="Komma 4 2 5 2" xfId="6835" xr:uid="{00000000-0005-0000-0000-0000CE070000}"/>
    <cellStyle name="Komma 4 2 5 2 2" xfId="20286" xr:uid="{00000000-0005-0000-0000-0000CE070000}"/>
    <cellStyle name="Komma 4 2 5 2 3" xfId="33770" xr:uid="{00000000-0005-0000-0000-0000CE070000}"/>
    <cellStyle name="Komma 4 2 5 2 4" xfId="47261" xr:uid="{00000000-0005-0000-0000-0000CE070000}"/>
    <cellStyle name="Komma 4 2 5 3" xfId="10191" xr:uid="{00000000-0005-0000-0000-0000CE070000}"/>
    <cellStyle name="Komma 4 2 5 3 2" xfId="23642" xr:uid="{00000000-0005-0000-0000-0000CE070000}"/>
    <cellStyle name="Komma 4 2 5 3 3" xfId="37126" xr:uid="{00000000-0005-0000-0000-0000CE070000}"/>
    <cellStyle name="Komma 4 2 5 3 4" xfId="50617" xr:uid="{00000000-0005-0000-0000-0000CE070000}"/>
    <cellStyle name="Komma 4 2 5 4" xfId="13547" xr:uid="{00000000-0005-0000-0000-0000CE070000}"/>
    <cellStyle name="Komma 4 2 5 4 2" xfId="26998" xr:uid="{00000000-0005-0000-0000-0000CE070000}"/>
    <cellStyle name="Komma 4 2 5 4 3" xfId="40482" xr:uid="{00000000-0005-0000-0000-0000CE070000}"/>
    <cellStyle name="Komma 4 2 5 4 4" xfId="53973" xr:uid="{00000000-0005-0000-0000-0000CE070000}"/>
    <cellStyle name="Komma 4 2 5 5" xfId="16929" xr:uid="{00000000-0005-0000-0000-0000CE070000}"/>
    <cellStyle name="Komma 4 2 5 6" xfId="30413" xr:uid="{00000000-0005-0000-0000-0000CE070000}"/>
    <cellStyle name="Komma 4 2 5 7" xfId="43904" xr:uid="{00000000-0005-0000-0000-0000CE070000}"/>
    <cellStyle name="Komma 4 2 5 8" xfId="3474" xr:uid="{00000000-0005-0000-0000-0000CE070000}"/>
    <cellStyle name="Komma 4 2 6" xfId="4054" xr:uid="{00000000-0005-0000-0000-0000CF070000}"/>
    <cellStyle name="Komma 4 2 6 2" xfId="7411" xr:uid="{00000000-0005-0000-0000-0000CF070000}"/>
    <cellStyle name="Komma 4 2 6 2 2" xfId="20862" xr:uid="{00000000-0005-0000-0000-0000CF070000}"/>
    <cellStyle name="Komma 4 2 6 2 3" xfId="34346" xr:uid="{00000000-0005-0000-0000-0000CF070000}"/>
    <cellStyle name="Komma 4 2 6 2 4" xfId="47837" xr:uid="{00000000-0005-0000-0000-0000CF070000}"/>
    <cellStyle name="Komma 4 2 6 3" xfId="10767" xr:uid="{00000000-0005-0000-0000-0000CF070000}"/>
    <cellStyle name="Komma 4 2 6 3 2" xfId="24218" xr:uid="{00000000-0005-0000-0000-0000CF070000}"/>
    <cellStyle name="Komma 4 2 6 3 3" xfId="37702" xr:uid="{00000000-0005-0000-0000-0000CF070000}"/>
    <cellStyle name="Komma 4 2 6 3 4" xfId="51193" xr:uid="{00000000-0005-0000-0000-0000CF070000}"/>
    <cellStyle name="Komma 4 2 6 4" xfId="14123" xr:uid="{00000000-0005-0000-0000-0000CF070000}"/>
    <cellStyle name="Komma 4 2 6 4 2" xfId="27574" xr:uid="{00000000-0005-0000-0000-0000CF070000}"/>
    <cellStyle name="Komma 4 2 6 4 3" xfId="41058" xr:uid="{00000000-0005-0000-0000-0000CF070000}"/>
    <cellStyle name="Komma 4 2 6 4 4" xfId="54549" xr:uid="{00000000-0005-0000-0000-0000CF070000}"/>
    <cellStyle name="Komma 4 2 6 5" xfId="17505" xr:uid="{00000000-0005-0000-0000-0000CF070000}"/>
    <cellStyle name="Komma 4 2 6 6" xfId="30989" xr:uid="{00000000-0005-0000-0000-0000CF070000}"/>
    <cellStyle name="Komma 4 2 6 7" xfId="44480" xr:uid="{00000000-0005-0000-0000-0000CF070000}"/>
    <cellStyle name="Komma 4 2 7" xfId="4604" xr:uid="{00000000-0005-0000-0000-0000C4070000}"/>
    <cellStyle name="Komma 4 2 7 2" xfId="18055" xr:uid="{00000000-0005-0000-0000-0000C4070000}"/>
    <cellStyle name="Komma 4 2 7 3" xfId="31539" xr:uid="{00000000-0005-0000-0000-0000C4070000}"/>
    <cellStyle name="Komma 4 2 7 4" xfId="45030" xr:uid="{00000000-0005-0000-0000-0000C4070000}"/>
    <cellStyle name="Komma 4 2 8" xfId="7960" xr:uid="{00000000-0005-0000-0000-0000C4070000}"/>
    <cellStyle name="Komma 4 2 8 2" xfId="21411" xr:uid="{00000000-0005-0000-0000-0000C4070000}"/>
    <cellStyle name="Komma 4 2 8 3" xfId="34895" xr:uid="{00000000-0005-0000-0000-0000C4070000}"/>
    <cellStyle name="Komma 4 2 8 4" xfId="48386" xr:uid="{00000000-0005-0000-0000-0000C4070000}"/>
    <cellStyle name="Komma 4 2 9" xfId="11316" xr:uid="{00000000-0005-0000-0000-0000C4070000}"/>
    <cellStyle name="Komma 4 2 9 2" xfId="24767" xr:uid="{00000000-0005-0000-0000-0000C4070000}"/>
    <cellStyle name="Komma 4 2 9 3" xfId="38251" xr:uid="{00000000-0005-0000-0000-0000C4070000}"/>
    <cellStyle name="Komma 4 2 9 4" xfId="51742" xr:uid="{00000000-0005-0000-0000-0000C4070000}"/>
    <cellStyle name="Komma 4 3" xfId="783" xr:uid="{00000000-0005-0000-0000-000092010000}"/>
    <cellStyle name="Komma 4 3 10" xfId="14783" xr:uid="{00000000-0005-0000-0000-0000D0070000}"/>
    <cellStyle name="Komma 4 3 11" xfId="28266" xr:uid="{00000000-0005-0000-0000-0000D0070000}"/>
    <cellStyle name="Komma 4 3 12" xfId="41757" xr:uid="{00000000-0005-0000-0000-0000D0070000}"/>
    <cellStyle name="Komma 4 3 13" xfId="1307" xr:uid="{00000000-0005-0000-0000-0000D0070000}"/>
    <cellStyle name="Komma 4 3 2" xfId="824" xr:uid="{00000000-0005-0000-0000-000092010000}"/>
    <cellStyle name="Komma 4 3 2 10" xfId="28516" xr:uid="{00000000-0005-0000-0000-0000D1070000}"/>
    <cellStyle name="Komma 4 3 2 11" xfId="42007" xr:uid="{00000000-0005-0000-0000-0000D1070000}"/>
    <cellStyle name="Komma 4 3 2 12" xfId="1547" xr:uid="{00000000-0005-0000-0000-0000D1070000}"/>
    <cellStyle name="Komma 4 3 2 2" xfId="933" xr:uid="{00000000-0005-0000-0000-000092010000}"/>
    <cellStyle name="Komma 4 3 2 2 2" xfId="3265" xr:uid="{00000000-0005-0000-0000-0000D3070000}"/>
    <cellStyle name="Komma 4 3 2 2 2 2" xfId="6626" xr:uid="{00000000-0005-0000-0000-0000D3070000}"/>
    <cellStyle name="Komma 4 3 2 2 2 2 2" xfId="20077" xr:uid="{00000000-0005-0000-0000-0000D3070000}"/>
    <cellStyle name="Komma 4 3 2 2 2 2 3" xfId="33561" xr:uid="{00000000-0005-0000-0000-0000D3070000}"/>
    <cellStyle name="Komma 4 3 2 2 2 2 4" xfId="47052" xr:uid="{00000000-0005-0000-0000-0000D3070000}"/>
    <cellStyle name="Komma 4 3 2 2 2 3" xfId="9982" xr:uid="{00000000-0005-0000-0000-0000D3070000}"/>
    <cellStyle name="Komma 4 3 2 2 2 3 2" xfId="23433" xr:uid="{00000000-0005-0000-0000-0000D3070000}"/>
    <cellStyle name="Komma 4 3 2 2 2 3 3" xfId="36917" xr:uid="{00000000-0005-0000-0000-0000D3070000}"/>
    <cellStyle name="Komma 4 3 2 2 2 3 4" xfId="50408" xr:uid="{00000000-0005-0000-0000-0000D3070000}"/>
    <cellStyle name="Komma 4 3 2 2 2 4" xfId="13338" xr:uid="{00000000-0005-0000-0000-0000D3070000}"/>
    <cellStyle name="Komma 4 3 2 2 2 4 2" xfId="26789" xr:uid="{00000000-0005-0000-0000-0000D3070000}"/>
    <cellStyle name="Komma 4 3 2 2 2 4 3" xfId="40273" xr:uid="{00000000-0005-0000-0000-0000D3070000}"/>
    <cellStyle name="Komma 4 3 2 2 2 4 4" xfId="53764" xr:uid="{00000000-0005-0000-0000-0000D3070000}"/>
    <cellStyle name="Komma 4 3 2 2 2 5" xfId="16720" xr:uid="{00000000-0005-0000-0000-0000D3070000}"/>
    <cellStyle name="Komma 4 3 2 2 2 6" xfId="30204" xr:uid="{00000000-0005-0000-0000-0000D3070000}"/>
    <cellStyle name="Komma 4 3 2 2 2 7" xfId="43695" xr:uid="{00000000-0005-0000-0000-0000D3070000}"/>
    <cellStyle name="Komma 4 3 2 2 3" xfId="5499" xr:uid="{00000000-0005-0000-0000-0000D2070000}"/>
    <cellStyle name="Komma 4 3 2 2 3 2" xfId="18950" xr:uid="{00000000-0005-0000-0000-0000D2070000}"/>
    <cellStyle name="Komma 4 3 2 2 3 3" xfId="32434" xr:uid="{00000000-0005-0000-0000-0000D2070000}"/>
    <cellStyle name="Komma 4 3 2 2 3 4" xfId="45925" xr:uid="{00000000-0005-0000-0000-0000D2070000}"/>
    <cellStyle name="Komma 4 3 2 2 4" xfId="8855" xr:uid="{00000000-0005-0000-0000-0000D2070000}"/>
    <cellStyle name="Komma 4 3 2 2 4 2" xfId="22306" xr:uid="{00000000-0005-0000-0000-0000D2070000}"/>
    <cellStyle name="Komma 4 3 2 2 4 3" xfId="35790" xr:uid="{00000000-0005-0000-0000-0000D2070000}"/>
    <cellStyle name="Komma 4 3 2 2 4 4" xfId="49281" xr:uid="{00000000-0005-0000-0000-0000D2070000}"/>
    <cellStyle name="Komma 4 3 2 2 5" xfId="12211" xr:uid="{00000000-0005-0000-0000-0000D2070000}"/>
    <cellStyle name="Komma 4 3 2 2 5 2" xfId="25662" xr:uid="{00000000-0005-0000-0000-0000D2070000}"/>
    <cellStyle name="Komma 4 3 2 2 5 3" xfId="39146" xr:uid="{00000000-0005-0000-0000-0000D2070000}"/>
    <cellStyle name="Komma 4 3 2 2 5 4" xfId="52637" xr:uid="{00000000-0005-0000-0000-0000D2070000}"/>
    <cellStyle name="Komma 4 3 2 2 6" xfId="15593" xr:uid="{00000000-0005-0000-0000-0000D2070000}"/>
    <cellStyle name="Komma 4 3 2 2 7" xfId="29077" xr:uid="{00000000-0005-0000-0000-0000D2070000}"/>
    <cellStyle name="Komma 4 3 2 2 8" xfId="42568" xr:uid="{00000000-0005-0000-0000-0000D2070000}"/>
    <cellStyle name="Komma 4 3 2 2 9" xfId="2124" xr:uid="{00000000-0005-0000-0000-0000D2070000}"/>
    <cellStyle name="Komma 4 3 2 3" xfId="2705" xr:uid="{00000000-0005-0000-0000-0000D4070000}"/>
    <cellStyle name="Komma 4 3 2 3 2" xfId="6066" xr:uid="{00000000-0005-0000-0000-0000D4070000}"/>
    <cellStyle name="Komma 4 3 2 3 2 2" xfId="19517" xr:uid="{00000000-0005-0000-0000-0000D4070000}"/>
    <cellStyle name="Komma 4 3 2 3 2 3" xfId="33001" xr:uid="{00000000-0005-0000-0000-0000D4070000}"/>
    <cellStyle name="Komma 4 3 2 3 2 4" xfId="46492" xr:uid="{00000000-0005-0000-0000-0000D4070000}"/>
    <cellStyle name="Komma 4 3 2 3 3" xfId="9422" xr:uid="{00000000-0005-0000-0000-0000D4070000}"/>
    <cellStyle name="Komma 4 3 2 3 3 2" xfId="22873" xr:uid="{00000000-0005-0000-0000-0000D4070000}"/>
    <cellStyle name="Komma 4 3 2 3 3 3" xfId="36357" xr:uid="{00000000-0005-0000-0000-0000D4070000}"/>
    <cellStyle name="Komma 4 3 2 3 3 4" xfId="49848" xr:uid="{00000000-0005-0000-0000-0000D4070000}"/>
    <cellStyle name="Komma 4 3 2 3 4" xfId="12778" xr:uid="{00000000-0005-0000-0000-0000D4070000}"/>
    <cellStyle name="Komma 4 3 2 3 4 2" xfId="26229" xr:uid="{00000000-0005-0000-0000-0000D4070000}"/>
    <cellStyle name="Komma 4 3 2 3 4 3" xfId="39713" xr:uid="{00000000-0005-0000-0000-0000D4070000}"/>
    <cellStyle name="Komma 4 3 2 3 4 4" xfId="53204" xr:uid="{00000000-0005-0000-0000-0000D4070000}"/>
    <cellStyle name="Komma 4 3 2 3 5" xfId="16160" xr:uid="{00000000-0005-0000-0000-0000D4070000}"/>
    <cellStyle name="Komma 4 3 2 3 6" xfId="29644" xr:uid="{00000000-0005-0000-0000-0000D4070000}"/>
    <cellStyle name="Komma 4 3 2 3 7" xfId="43135" xr:uid="{00000000-0005-0000-0000-0000D4070000}"/>
    <cellStyle name="Komma 4 3 2 4" xfId="3810" xr:uid="{00000000-0005-0000-0000-0000D5070000}"/>
    <cellStyle name="Komma 4 3 2 4 2" xfId="7171" xr:uid="{00000000-0005-0000-0000-0000D5070000}"/>
    <cellStyle name="Komma 4 3 2 4 2 2" xfId="20622" xr:uid="{00000000-0005-0000-0000-0000D5070000}"/>
    <cellStyle name="Komma 4 3 2 4 2 3" xfId="34106" xr:uid="{00000000-0005-0000-0000-0000D5070000}"/>
    <cellStyle name="Komma 4 3 2 4 2 4" xfId="47597" xr:uid="{00000000-0005-0000-0000-0000D5070000}"/>
    <cellStyle name="Komma 4 3 2 4 3" xfId="10527" xr:uid="{00000000-0005-0000-0000-0000D5070000}"/>
    <cellStyle name="Komma 4 3 2 4 3 2" xfId="23978" xr:uid="{00000000-0005-0000-0000-0000D5070000}"/>
    <cellStyle name="Komma 4 3 2 4 3 3" xfId="37462" xr:uid="{00000000-0005-0000-0000-0000D5070000}"/>
    <cellStyle name="Komma 4 3 2 4 3 4" xfId="50953" xr:uid="{00000000-0005-0000-0000-0000D5070000}"/>
    <cellStyle name="Komma 4 3 2 4 4" xfId="13883" xr:uid="{00000000-0005-0000-0000-0000D5070000}"/>
    <cellStyle name="Komma 4 3 2 4 4 2" xfId="27334" xr:uid="{00000000-0005-0000-0000-0000D5070000}"/>
    <cellStyle name="Komma 4 3 2 4 4 3" xfId="40818" xr:uid="{00000000-0005-0000-0000-0000D5070000}"/>
    <cellStyle name="Komma 4 3 2 4 4 4" xfId="54309" xr:uid="{00000000-0005-0000-0000-0000D5070000}"/>
    <cellStyle name="Komma 4 3 2 4 5" xfId="17265" xr:uid="{00000000-0005-0000-0000-0000D5070000}"/>
    <cellStyle name="Komma 4 3 2 4 6" xfId="30749" xr:uid="{00000000-0005-0000-0000-0000D5070000}"/>
    <cellStyle name="Komma 4 3 2 4 7" xfId="44240" xr:uid="{00000000-0005-0000-0000-0000D5070000}"/>
    <cellStyle name="Komma 4 3 2 5" xfId="4390" xr:uid="{00000000-0005-0000-0000-0000D6070000}"/>
    <cellStyle name="Komma 4 3 2 5 2" xfId="7747" xr:uid="{00000000-0005-0000-0000-0000D6070000}"/>
    <cellStyle name="Komma 4 3 2 5 2 2" xfId="21198" xr:uid="{00000000-0005-0000-0000-0000D6070000}"/>
    <cellStyle name="Komma 4 3 2 5 2 3" xfId="34682" xr:uid="{00000000-0005-0000-0000-0000D6070000}"/>
    <cellStyle name="Komma 4 3 2 5 2 4" xfId="48173" xr:uid="{00000000-0005-0000-0000-0000D6070000}"/>
    <cellStyle name="Komma 4 3 2 5 3" xfId="11103" xr:uid="{00000000-0005-0000-0000-0000D6070000}"/>
    <cellStyle name="Komma 4 3 2 5 3 2" xfId="24554" xr:uid="{00000000-0005-0000-0000-0000D6070000}"/>
    <cellStyle name="Komma 4 3 2 5 3 3" xfId="38038" xr:uid="{00000000-0005-0000-0000-0000D6070000}"/>
    <cellStyle name="Komma 4 3 2 5 3 4" xfId="51529" xr:uid="{00000000-0005-0000-0000-0000D6070000}"/>
    <cellStyle name="Komma 4 3 2 5 4" xfId="14459" xr:uid="{00000000-0005-0000-0000-0000D6070000}"/>
    <cellStyle name="Komma 4 3 2 5 4 2" xfId="27910" xr:uid="{00000000-0005-0000-0000-0000D6070000}"/>
    <cellStyle name="Komma 4 3 2 5 4 3" xfId="41394" xr:uid="{00000000-0005-0000-0000-0000D6070000}"/>
    <cellStyle name="Komma 4 3 2 5 4 4" xfId="54885" xr:uid="{00000000-0005-0000-0000-0000D6070000}"/>
    <cellStyle name="Komma 4 3 2 5 5" xfId="17841" xr:uid="{00000000-0005-0000-0000-0000D6070000}"/>
    <cellStyle name="Komma 4 3 2 5 6" xfId="31325" xr:uid="{00000000-0005-0000-0000-0000D6070000}"/>
    <cellStyle name="Komma 4 3 2 5 7" xfId="44816" xr:uid="{00000000-0005-0000-0000-0000D6070000}"/>
    <cellStyle name="Komma 4 3 2 6" xfId="4940" xr:uid="{00000000-0005-0000-0000-0000D1070000}"/>
    <cellStyle name="Komma 4 3 2 6 2" xfId="18391" xr:uid="{00000000-0005-0000-0000-0000D1070000}"/>
    <cellStyle name="Komma 4 3 2 6 3" xfId="31875" xr:uid="{00000000-0005-0000-0000-0000D1070000}"/>
    <cellStyle name="Komma 4 3 2 6 4" xfId="45366" xr:uid="{00000000-0005-0000-0000-0000D1070000}"/>
    <cellStyle name="Komma 4 3 2 7" xfId="8296" xr:uid="{00000000-0005-0000-0000-0000D1070000}"/>
    <cellStyle name="Komma 4 3 2 7 2" xfId="21747" xr:uid="{00000000-0005-0000-0000-0000D1070000}"/>
    <cellStyle name="Komma 4 3 2 7 3" xfId="35231" xr:uid="{00000000-0005-0000-0000-0000D1070000}"/>
    <cellStyle name="Komma 4 3 2 7 4" xfId="48722" xr:uid="{00000000-0005-0000-0000-0000D1070000}"/>
    <cellStyle name="Komma 4 3 2 8" xfId="11652" xr:uid="{00000000-0005-0000-0000-0000D1070000}"/>
    <cellStyle name="Komma 4 3 2 8 2" xfId="25103" xr:uid="{00000000-0005-0000-0000-0000D1070000}"/>
    <cellStyle name="Komma 4 3 2 8 3" xfId="38587" xr:uid="{00000000-0005-0000-0000-0000D1070000}"/>
    <cellStyle name="Komma 4 3 2 8 4" xfId="52078" xr:uid="{00000000-0005-0000-0000-0000D1070000}"/>
    <cellStyle name="Komma 4 3 2 9" xfId="15033" xr:uid="{00000000-0005-0000-0000-0000D1070000}"/>
    <cellStyle name="Komma 4 3 3" xfId="855" xr:uid="{00000000-0005-0000-0000-000092010000}"/>
    <cellStyle name="Komma 4 3 3 2" xfId="960" xr:uid="{00000000-0005-0000-0000-000092010000}"/>
    <cellStyle name="Komma 4 3 3 2 2" xfId="6376" xr:uid="{00000000-0005-0000-0000-0000D8070000}"/>
    <cellStyle name="Komma 4 3 3 2 2 2" xfId="19827" xr:uid="{00000000-0005-0000-0000-0000D8070000}"/>
    <cellStyle name="Komma 4 3 3 2 2 3" xfId="33311" xr:uid="{00000000-0005-0000-0000-0000D8070000}"/>
    <cellStyle name="Komma 4 3 3 2 2 4" xfId="46802" xr:uid="{00000000-0005-0000-0000-0000D8070000}"/>
    <cellStyle name="Komma 4 3 3 2 3" xfId="9732" xr:uid="{00000000-0005-0000-0000-0000D8070000}"/>
    <cellStyle name="Komma 4 3 3 2 3 2" xfId="23183" xr:uid="{00000000-0005-0000-0000-0000D8070000}"/>
    <cellStyle name="Komma 4 3 3 2 3 3" xfId="36667" xr:uid="{00000000-0005-0000-0000-0000D8070000}"/>
    <cellStyle name="Komma 4 3 3 2 3 4" xfId="50158" xr:uid="{00000000-0005-0000-0000-0000D8070000}"/>
    <cellStyle name="Komma 4 3 3 2 4" xfId="13088" xr:uid="{00000000-0005-0000-0000-0000D8070000}"/>
    <cellStyle name="Komma 4 3 3 2 4 2" xfId="26539" xr:uid="{00000000-0005-0000-0000-0000D8070000}"/>
    <cellStyle name="Komma 4 3 3 2 4 3" xfId="40023" xr:uid="{00000000-0005-0000-0000-0000D8070000}"/>
    <cellStyle name="Komma 4 3 3 2 4 4" xfId="53514" xr:uid="{00000000-0005-0000-0000-0000D8070000}"/>
    <cellStyle name="Komma 4 3 3 2 5" xfId="16470" xr:uid="{00000000-0005-0000-0000-0000D8070000}"/>
    <cellStyle name="Komma 4 3 3 2 6" xfId="29954" xr:uid="{00000000-0005-0000-0000-0000D8070000}"/>
    <cellStyle name="Komma 4 3 3 2 7" xfId="43445" xr:uid="{00000000-0005-0000-0000-0000D8070000}"/>
    <cellStyle name="Komma 4 3 3 2 8" xfId="3015" xr:uid="{00000000-0005-0000-0000-0000D8070000}"/>
    <cellStyle name="Komma 4 3 3 3" xfId="5249" xr:uid="{00000000-0005-0000-0000-0000D7070000}"/>
    <cellStyle name="Komma 4 3 3 3 2" xfId="18700" xr:uid="{00000000-0005-0000-0000-0000D7070000}"/>
    <cellStyle name="Komma 4 3 3 3 3" xfId="32184" xr:uid="{00000000-0005-0000-0000-0000D7070000}"/>
    <cellStyle name="Komma 4 3 3 3 4" xfId="45675" xr:uid="{00000000-0005-0000-0000-0000D7070000}"/>
    <cellStyle name="Komma 4 3 3 4" xfId="8605" xr:uid="{00000000-0005-0000-0000-0000D7070000}"/>
    <cellStyle name="Komma 4 3 3 4 2" xfId="22056" xr:uid="{00000000-0005-0000-0000-0000D7070000}"/>
    <cellStyle name="Komma 4 3 3 4 3" xfId="35540" xr:uid="{00000000-0005-0000-0000-0000D7070000}"/>
    <cellStyle name="Komma 4 3 3 4 4" xfId="49031" xr:uid="{00000000-0005-0000-0000-0000D7070000}"/>
    <cellStyle name="Komma 4 3 3 5" xfId="11961" xr:uid="{00000000-0005-0000-0000-0000D7070000}"/>
    <cellStyle name="Komma 4 3 3 5 2" xfId="25412" xr:uid="{00000000-0005-0000-0000-0000D7070000}"/>
    <cellStyle name="Komma 4 3 3 5 3" xfId="38896" xr:uid="{00000000-0005-0000-0000-0000D7070000}"/>
    <cellStyle name="Komma 4 3 3 5 4" xfId="52387" xr:uid="{00000000-0005-0000-0000-0000D7070000}"/>
    <cellStyle name="Komma 4 3 3 6" xfId="15343" xr:uid="{00000000-0005-0000-0000-0000D7070000}"/>
    <cellStyle name="Komma 4 3 3 7" xfId="28827" xr:uid="{00000000-0005-0000-0000-0000D7070000}"/>
    <cellStyle name="Komma 4 3 3 8" xfId="42318" xr:uid="{00000000-0005-0000-0000-0000D7070000}"/>
    <cellStyle name="Komma 4 3 3 9" xfId="1875" xr:uid="{00000000-0005-0000-0000-0000D7070000}"/>
    <cellStyle name="Komma 4 3 4" xfId="881" xr:uid="{00000000-0005-0000-0000-000092010000}"/>
    <cellStyle name="Komma 4 3 4 2" xfId="986" xr:uid="{00000000-0005-0000-0000-000092010000}"/>
    <cellStyle name="Komma 4 3 4 2 2" xfId="19267" xr:uid="{00000000-0005-0000-0000-0000D9070000}"/>
    <cellStyle name="Komma 4 3 4 2 3" xfId="32751" xr:uid="{00000000-0005-0000-0000-0000D9070000}"/>
    <cellStyle name="Komma 4 3 4 2 4" xfId="46242" xr:uid="{00000000-0005-0000-0000-0000D9070000}"/>
    <cellStyle name="Komma 4 3 4 2 5" xfId="5816" xr:uid="{00000000-0005-0000-0000-0000D9070000}"/>
    <cellStyle name="Komma 4 3 4 3" xfId="9172" xr:uid="{00000000-0005-0000-0000-0000D9070000}"/>
    <cellStyle name="Komma 4 3 4 3 2" xfId="22623" xr:uid="{00000000-0005-0000-0000-0000D9070000}"/>
    <cellStyle name="Komma 4 3 4 3 3" xfId="36107" xr:uid="{00000000-0005-0000-0000-0000D9070000}"/>
    <cellStyle name="Komma 4 3 4 3 4" xfId="49598" xr:uid="{00000000-0005-0000-0000-0000D9070000}"/>
    <cellStyle name="Komma 4 3 4 4" xfId="12528" xr:uid="{00000000-0005-0000-0000-0000D9070000}"/>
    <cellStyle name="Komma 4 3 4 4 2" xfId="25979" xr:uid="{00000000-0005-0000-0000-0000D9070000}"/>
    <cellStyle name="Komma 4 3 4 4 3" xfId="39463" xr:uid="{00000000-0005-0000-0000-0000D9070000}"/>
    <cellStyle name="Komma 4 3 4 4 4" xfId="52954" xr:uid="{00000000-0005-0000-0000-0000D9070000}"/>
    <cellStyle name="Komma 4 3 4 5" xfId="15910" xr:uid="{00000000-0005-0000-0000-0000D9070000}"/>
    <cellStyle name="Komma 4 3 4 6" xfId="29394" xr:uid="{00000000-0005-0000-0000-0000D9070000}"/>
    <cellStyle name="Komma 4 3 4 7" xfId="42885" xr:uid="{00000000-0005-0000-0000-0000D9070000}"/>
    <cellStyle name="Komma 4 3 4 8" xfId="2454" xr:uid="{00000000-0005-0000-0000-0000D9070000}"/>
    <cellStyle name="Komma 4 3 5" xfId="907" xr:uid="{00000000-0005-0000-0000-000092010000}"/>
    <cellStyle name="Komma 4 3 5 2" xfId="6921" xr:uid="{00000000-0005-0000-0000-0000DA070000}"/>
    <cellStyle name="Komma 4 3 5 2 2" xfId="20372" xr:uid="{00000000-0005-0000-0000-0000DA070000}"/>
    <cellStyle name="Komma 4 3 5 2 3" xfId="33856" xr:uid="{00000000-0005-0000-0000-0000DA070000}"/>
    <cellStyle name="Komma 4 3 5 2 4" xfId="47347" xr:uid="{00000000-0005-0000-0000-0000DA070000}"/>
    <cellStyle name="Komma 4 3 5 3" xfId="10277" xr:uid="{00000000-0005-0000-0000-0000DA070000}"/>
    <cellStyle name="Komma 4 3 5 3 2" xfId="23728" xr:uid="{00000000-0005-0000-0000-0000DA070000}"/>
    <cellStyle name="Komma 4 3 5 3 3" xfId="37212" xr:uid="{00000000-0005-0000-0000-0000DA070000}"/>
    <cellStyle name="Komma 4 3 5 3 4" xfId="50703" xr:uid="{00000000-0005-0000-0000-0000DA070000}"/>
    <cellStyle name="Komma 4 3 5 4" xfId="13633" xr:uid="{00000000-0005-0000-0000-0000DA070000}"/>
    <cellStyle name="Komma 4 3 5 4 2" xfId="27084" xr:uid="{00000000-0005-0000-0000-0000DA070000}"/>
    <cellStyle name="Komma 4 3 5 4 3" xfId="40568" xr:uid="{00000000-0005-0000-0000-0000DA070000}"/>
    <cellStyle name="Komma 4 3 5 4 4" xfId="54059" xr:uid="{00000000-0005-0000-0000-0000DA070000}"/>
    <cellStyle name="Komma 4 3 5 5" xfId="17015" xr:uid="{00000000-0005-0000-0000-0000DA070000}"/>
    <cellStyle name="Komma 4 3 5 6" xfId="30499" xr:uid="{00000000-0005-0000-0000-0000DA070000}"/>
    <cellStyle name="Komma 4 3 5 7" xfId="43990" xr:uid="{00000000-0005-0000-0000-0000DA070000}"/>
    <cellStyle name="Komma 4 3 5 8" xfId="3560" xr:uid="{00000000-0005-0000-0000-0000DA070000}"/>
    <cellStyle name="Komma 4 3 6" xfId="4140" xr:uid="{00000000-0005-0000-0000-0000DB070000}"/>
    <cellStyle name="Komma 4 3 6 2" xfId="7497" xr:uid="{00000000-0005-0000-0000-0000DB070000}"/>
    <cellStyle name="Komma 4 3 6 2 2" xfId="20948" xr:uid="{00000000-0005-0000-0000-0000DB070000}"/>
    <cellStyle name="Komma 4 3 6 2 3" xfId="34432" xr:uid="{00000000-0005-0000-0000-0000DB070000}"/>
    <cellStyle name="Komma 4 3 6 2 4" xfId="47923" xr:uid="{00000000-0005-0000-0000-0000DB070000}"/>
    <cellStyle name="Komma 4 3 6 3" xfId="10853" xr:uid="{00000000-0005-0000-0000-0000DB070000}"/>
    <cellStyle name="Komma 4 3 6 3 2" xfId="24304" xr:uid="{00000000-0005-0000-0000-0000DB070000}"/>
    <cellStyle name="Komma 4 3 6 3 3" xfId="37788" xr:uid="{00000000-0005-0000-0000-0000DB070000}"/>
    <cellStyle name="Komma 4 3 6 3 4" xfId="51279" xr:uid="{00000000-0005-0000-0000-0000DB070000}"/>
    <cellStyle name="Komma 4 3 6 4" xfId="14209" xr:uid="{00000000-0005-0000-0000-0000DB070000}"/>
    <cellStyle name="Komma 4 3 6 4 2" xfId="27660" xr:uid="{00000000-0005-0000-0000-0000DB070000}"/>
    <cellStyle name="Komma 4 3 6 4 3" xfId="41144" xr:uid="{00000000-0005-0000-0000-0000DB070000}"/>
    <cellStyle name="Komma 4 3 6 4 4" xfId="54635" xr:uid="{00000000-0005-0000-0000-0000DB070000}"/>
    <cellStyle name="Komma 4 3 6 5" xfId="17591" xr:uid="{00000000-0005-0000-0000-0000DB070000}"/>
    <cellStyle name="Komma 4 3 6 6" xfId="31075" xr:uid="{00000000-0005-0000-0000-0000DB070000}"/>
    <cellStyle name="Komma 4 3 6 7" xfId="44566" xr:uid="{00000000-0005-0000-0000-0000DB070000}"/>
    <cellStyle name="Komma 4 3 7" xfId="4690" xr:uid="{00000000-0005-0000-0000-0000D0070000}"/>
    <cellStyle name="Komma 4 3 7 2" xfId="18141" xr:uid="{00000000-0005-0000-0000-0000D0070000}"/>
    <cellStyle name="Komma 4 3 7 3" xfId="31625" xr:uid="{00000000-0005-0000-0000-0000D0070000}"/>
    <cellStyle name="Komma 4 3 7 4" xfId="45116" xr:uid="{00000000-0005-0000-0000-0000D0070000}"/>
    <cellStyle name="Komma 4 3 8" xfId="8046" xr:uid="{00000000-0005-0000-0000-0000D0070000}"/>
    <cellStyle name="Komma 4 3 8 2" xfId="21497" xr:uid="{00000000-0005-0000-0000-0000D0070000}"/>
    <cellStyle name="Komma 4 3 8 3" xfId="34981" xr:uid="{00000000-0005-0000-0000-0000D0070000}"/>
    <cellStyle name="Komma 4 3 8 4" xfId="48472" xr:uid="{00000000-0005-0000-0000-0000D0070000}"/>
    <cellStyle name="Komma 4 3 9" xfId="11402" xr:uid="{00000000-0005-0000-0000-0000D0070000}"/>
    <cellStyle name="Komma 4 3 9 2" xfId="24853" xr:uid="{00000000-0005-0000-0000-0000D0070000}"/>
    <cellStyle name="Komma 4 3 9 3" xfId="38337" xr:uid="{00000000-0005-0000-0000-0000D0070000}"/>
    <cellStyle name="Komma 4 3 9 4" xfId="51828" xr:uid="{00000000-0005-0000-0000-0000D0070000}"/>
    <cellStyle name="Komma 4 4" xfId="819" xr:uid="{00000000-0005-0000-0000-000090010000}"/>
    <cellStyle name="Komma 4 4 10" xfId="28329" xr:uid="{00000000-0005-0000-0000-0000DC070000}"/>
    <cellStyle name="Komma 4 4 11" xfId="41820" xr:uid="{00000000-0005-0000-0000-0000DC070000}"/>
    <cellStyle name="Komma 4 4 12" xfId="1365" xr:uid="{00000000-0005-0000-0000-0000DC070000}"/>
    <cellStyle name="Komma 4 4 2" xfId="928" xr:uid="{00000000-0005-0000-0000-000090010000}"/>
    <cellStyle name="Komma 4 4 2 2" xfId="3078" xr:uid="{00000000-0005-0000-0000-0000DE070000}"/>
    <cellStyle name="Komma 4 4 2 2 2" xfId="6439" xr:uid="{00000000-0005-0000-0000-0000DE070000}"/>
    <cellStyle name="Komma 4 4 2 2 2 2" xfId="19890" xr:uid="{00000000-0005-0000-0000-0000DE070000}"/>
    <cellStyle name="Komma 4 4 2 2 2 3" xfId="33374" xr:uid="{00000000-0005-0000-0000-0000DE070000}"/>
    <cellStyle name="Komma 4 4 2 2 2 4" xfId="46865" xr:uid="{00000000-0005-0000-0000-0000DE070000}"/>
    <cellStyle name="Komma 4 4 2 2 3" xfId="9795" xr:uid="{00000000-0005-0000-0000-0000DE070000}"/>
    <cellStyle name="Komma 4 4 2 2 3 2" xfId="23246" xr:uid="{00000000-0005-0000-0000-0000DE070000}"/>
    <cellStyle name="Komma 4 4 2 2 3 3" xfId="36730" xr:uid="{00000000-0005-0000-0000-0000DE070000}"/>
    <cellStyle name="Komma 4 4 2 2 3 4" xfId="50221" xr:uid="{00000000-0005-0000-0000-0000DE070000}"/>
    <cellStyle name="Komma 4 4 2 2 4" xfId="13151" xr:uid="{00000000-0005-0000-0000-0000DE070000}"/>
    <cellStyle name="Komma 4 4 2 2 4 2" xfId="26602" xr:uid="{00000000-0005-0000-0000-0000DE070000}"/>
    <cellStyle name="Komma 4 4 2 2 4 3" xfId="40086" xr:uid="{00000000-0005-0000-0000-0000DE070000}"/>
    <cellStyle name="Komma 4 4 2 2 4 4" xfId="53577" xr:uid="{00000000-0005-0000-0000-0000DE070000}"/>
    <cellStyle name="Komma 4 4 2 2 5" xfId="16533" xr:uid="{00000000-0005-0000-0000-0000DE070000}"/>
    <cellStyle name="Komma 4 4 2 2 6" xfId="30017" xr:uid="{00000000-0005-0000-0000-0000DE070000}"/>
    <cellStyle name="Komma 4 4 2 2 7" xfId="43508" xr:uid="{00000000-0005-0000-0000-0000DE070000}"/>
    <cellStyle name="Komma 4 4 2 3" xfId="5312" xr:uid="{00000000-0005-0000-0000-0000DD070000}"/>
    <cellStyle name="Komma 4 4 2 3 2" xfId="18763" xr:uid="{00000000-0005-0000-0000-0000DD070000}"/>
    <cellStyle name="Komma 4 4 2 3 3" xfId="32247" xr:uid="{00000000-0005-0000-0000-0000DD070000}"/>
    <cellStyle name="Komma 4 4 2 3 4" xfId="45738" xr:uid="{00000000-0005-0000-0000-0000DD070000}"/>
    <cellStyle name="Komma 4 4 2 4" xfId="8668" xr:uid="{00000000-0005-0000-0000-0000DD070000}"/>
    <cellStyle name="Komma 4 4 2 4 2" xfId="22119" xr:uid="{00000000-0005-0000-0000-0000DD070000}"/>
    <cellStyle name="Komma 4 4 2 4 3" xfId="35603" xr:uid="{00000000-0005-0000-0000-0000DD070000}"/>
    <cellStyle name="Komma 4 4 2 4 4" xfId="49094" xr:uid="{00000000-0005-0000-0000-0000DD070000}"/>
    <cellStyle name="Komma 4 4 2 5" xfId="12024" xr:uid="{00000000-0005-0000-0000-0000DD070000}"/>
    <cellStyle name="Komma 4 4 2 5 2" xfId="25475" xr:uid="{00000000-0005-0000-0000-0000DD070000}"/>
    <cellStyle name="Komma 4 4 2 5 3" xfId="38959" xr:uid="{00000000-0005-0000-0000-0000DD070000}"/>
    <cellStyle name="Komma 4 4 2 5 4" xfId="52450" xr:uid="{00000000-0005-0000-0000-0000DD070000}"/>
    <cellStyle name="Komma 4 4 2 6" xfId="15406" xr:uid="{00000000-0005-0000-0000-0000DD070000}"/>
    <cellStyle name="Komma 4 4 2 7" xfId="28890" xr:uid="{00000000-0005-0000-0000-0000DD070000}"/>
    <cellStyle name="Komma 4 4 2 8" xfId="42381" xr:uid="{00000000-0005-0000-0000-0000DD070000}"/>
    <cellStyle name="Komma 4 4 2 9" xfId="1938" xr:uid="{00000000-0005-0000-0000-0000DD070000}"/>
    <cellStyle name="Komma 4 4 3" xfId="2518" xr:uid="{00000000-0005-0000-0000-0000DF070000}"/>
    <cellStyle name="Komma 4 4 3 2" xfId="5879" xr:uid="{00000000-0005-0000-0000-0000DF070000}"/>
    <cellStyle name="Komma 4 4 3 2 2" xfId="19330" xr:uid="{00000000-0005-0000-0000-0000DF070000}"/>
    <cellStyle name="Komma 4 4 3 2 3" xfId="32814" xr:uid="{00000000-0005-0000-0000-0000DF070000}"/>
    <cellStyle name="Komma 4 4 3 2 4" xfId="46305" xr:uid="{00000000-0005-0000-0000-0000DF070000}"/>
    <cellStyle name="Komma 4 4 3 3" xfId="9235" xr:uid="{00000000-0005-0000-0000-0000DF070000}"/>
    <cellStyle name="Komma 4 4 3 3 2" xfId="22686" xr:uid="{00000000-0005-0000-0000-0000DF070000}"/>
    <cellStyle name="Komma 4 4 3 3 3" xfId="36170" xr:uid="{00000000-0005-0000-0000-0000DF070000}"/>
    <cellStyle name="Komma 4 4 3 3 4" xfId="49661" xr:uid="{00000000-0005-0000-0000-0000DF070000}"/>
    <cellStyle name="Komma 4 4 3 4" xfId="12591" xr:uid="{00000000-0005-0000-0000-0000DF070000}"/>
    <cellStyle name="Komma 4 4 3 4 2" xfId="26042" xr:uid="{00000000-0005-0000-0000-0000DF070000}"/>
    <cellStyle name="Komma 4 4 3 4 3" xfId="39526" xr:uid="{00000000-0005-0000-0000-0000DF070000}"/>
    <cellStyle name="Komma 4 4 3 4 4" xfId="53017" xr:uid="{00000000-0005-0000-0000-0000DF070000}"/>
    <cellStyle name="Komma 4 4 3 5" xfId="15973" xr:uid="{00000000-0005-0000-0000-0000DF070000}"/>
    <cellStyle name="Komma 4 4 3 6" xfId="29457" xr:uid="{00000000-0005-0000-0000-0000DF070000}"/>
    <cellStyle name="Komma 4 4 3 7" xfId="42948" xr:uid="{00000000-0005-0000-0000-0000DF070000}"/>
    <cellStyle name="Komma 4 4 4" xfId="3623" xr:uid="{00000000-0005-0000-0000-0000E0070000}"/>
    <cellStyle name="Komma 4 4 4 2" xfId="6984" xr:uid="{00000000-0005-0000-0000-0000E0070000}"/>
    <cellStyle name="Komma 4 4 4 2 2" xfId="20435" xr:uid="{00000000-0005-0000-0000-0000E0070000}"/>
    <cellStyle name="Komma 4 4 4 2 3" xfId="33919" xr:uid="{00000000-0005-0000-0000-0000E0070000}"/>
    <cellStyle name="Komma 4 4 4 2 4" xfId="47410" xr:uid="{00000000-0005-0000-0000-0000E0070000}"/>
    <cellStyle name="Komma 4 4 4 3" xfId="10340" xr:uid="{00000000-0005-0000-0000-0000E0070000}"/>
    <cellStyle name="Komma 4 4 4 3 2" xfId="23791" xr:uid="{00000000-0005-0000-0000-0000E0070000}"/>
    <cellStyle name="Komma 4 4 4 3 3" xfId="37275" xr:uid="{00000000-0005-0000-0000-0000E0070000}"/>
    <cellStyle name="Komma 4 4 4 3 4" xfId="50766" xr:uid="{00000000-0005-0000-0000-0000E0070000}"/>
    <cellStyle name="Komma 4 4 4 4" xfId="13696" xr:uid="{00000000-0005-0000-0000-0000E0070000}"/>
    <cellStyle name="Komma 4 4 4 4 2" xfId="27147" xr:uid="{00000000-0005-0000-0000-0000E0070000}"/>
    <cellStyle name="Komma 4 4 4 4 3" xfId="40631" xr:uid="{00000000-0005-0000-0000-0000E0070000}"/>
    <cellStyle name="Komma 4 4 4 4 4" xfId="54122" xr:uid="{00000000-0005-0000-0000-0000E0070000}"/>
    <cellStyle name="Komma 4 4 4 5" xfId="17078" xr:uid="{00000000-0005-0000-0000-0000E0070000}"/>
    <cellStyle name="Komma 4 4 4 6" xfId="30562" xr:uid="{00000000-0005-0000-0000-0000E0070000}"/>
    <cellStyle name="Komma 4 4 4 7" xfId="44053" xr:uid="{00000000-0005-0000-0000-0000E0070000}"/>
    <cellStyle name="Komma 4 4 5" xfId="4203" xr:uid="{00000000-0005-0000-0000-0000E1070000}"/>
    <cellStyle name="Komma 4 4 5 2" xfId="7560" xr:uid="{00000000-0005-0000-0000-0000E1070000}"/>
    <cellStyle name="Komma 4 4 5 2 2" xfId="21011" xr:uid="{00000000-0005-0000-0000-0000E1070000}"/>
    <cellStyle name="Komma 4 4 5 2 3" xfId="34495" xr:uid="{00000000-0005-0000-0000-0000E1070000}"/>
    <cellStyle name="Komma 4 4 5 2 4" xfId="47986" xr:uid="{00000000-0005-0000-0000-0000E1070000}"/>
    <cellStyle name="Komma 4 4 5 3" xfId="10916" xr:uid="{00000000-0005-0000-0000-0000E1070000}"/>
    <cellStyle name="Komma 4 4 5 3 2" xfId="24367" xr:uid="{00000000-0005-0000-0000-0000E1070000}"/>
    <cellStyle name="Komma 4 4 5 3 3" xfId="37851" xr:uid="{00000000-0005-0000-0000-0000E1070000}"/>
    <cellStyle name="Komma 4 4 5 3 4" xfId="51342" xr:uid="{00000000-0005-0000-0000-0000E1070000}"/>
    <cellStyle name="Komma 4 4 5 4" xfId="14272" xr:uid="{00000000-0005-0000-0000-0000E1070000}"/>
    <cellStyle name="Komma 4 4 5 4 2" xfId="27723" xr:uid="{00000000-0005-0000-0000-0000E1070000}"/>
    <cellStyle name="Komma 4 4 5 4 3" xfId="41207" xr:uid="{00000000-0005-0000-0000-0000E1070000}"/>
    <cellStyle name="Komma 4 4 5 4 4" xfId="54698" xr:uid="{00000000-0005-0000-0000-0000E1070000}"/>
    <cellStyle name="Komma 4 4 5 5" xfId="17654" xr:uid="{00000000-0005-0000-0000-0000E1070000}"/>
    <cellStyle name="Komma 4 4 5 6" xfId="31138" xr:uid="{00000000-0005-0000-0000-0000E1070000}"/>
    <cellStyle name="Komma 4 4 5 7" xfId="44629" xr:uid="{00000000-0005-0000-0000-0000E1070000}"/>
    <cellStyle name="Komma 4 4 6" xfId="4753" xr:uid="{00000000-0005-0000-0000-0000DC070000}"/>
    <cellStyle name="Komma 4 4 6 2" xfId="18204" xr:uid="{00000000-0005-0000-0000-0000DC070000}"/>
    <cellStyle name="Komma 4 4 6 3" xfId="31688" xr:uid="{00000000-0005-0000-0000-0000DC070000}"/>
    <cellStyle name="Komma 4 4 6 4" xfId="45179" xr:uid="{00000000-0005-0000-0000-0000DC070000}"/>
    <cellStyle name="Komma 4 4 7" xfId="8109" xr:uid="{00000000-0005-0000-0000-0000DC070000}"/>
    <cellStyle name="Komma 4 4 7 2" xfId="21560" xr:uid="{00000000-0005-0000-0000-0000DC070000}"/>
    <cellStyle name="Komma 4 4 7 3" xfId="35044" xr:uid="{00000000-0005-0000-0000-0000DC070000}"/>
    <cellStyle name="Komma 4 4 7 4" xfId="48535" xr:uid="{00000000-0005-0000-0000-0000DC070000}"/>
    <cellStyle name="Komma 4 4 8" xfId="11465" xr:uid="{00000000-0005-0000-0000-0000DC070000}"/>
    <cellStyle name="Komma 4 4 8 2" xfId="24916" xr:uid="{00000000-0005-0000-0000-0000DC070000}"/>
    <cellStyle name="Komma 4 4 8 3" xfId="38400" xr:uid="{00000000-0005-0000-0000-0000DC070000}"/>
    <cellStyle name="Komma 4 4 8 4" xfId="51891" xr:uid="{00000000-0005-0000-0000-0000DC070000}"/>
    <cellStyle name="Komma 4 4 9" xfId="14846" xr:uid="{00000000-0005-0000-0000-0000DC070000}"/>
    <cellStyle name="Komma 4 5" xfId="850" xr:uid="{00000000-0005-0000-0000-000090010000}"/>
    <cellStyle name="Komma 4 5 2" xfId="955" xr:uid="{00000000-0005-0000-0000-000090010000}"/>
    <cellStyle name="Komma 4 5 2 2" xfId="6189" xr:uid="{00000000-0005-0000-0000-0000E3070000}"/>
    <cellStyle name="Komma 4 5 2 2 2" xfId="19640" xr:uid="{00000000-0005-0000-0000-0000E3070000}"/>
    <cellStyle name="Komma 4 5 2 2 3" xfId="33124" xr:uid="{00000000-0005-0000-0000-0000E3070000}"/>
    <cellStyle name="Komma 4 5 2 2 4" xfId="46615" xr:uid="{00000000-0005-0000-0000-0000E3070000}"/>
    <cellStyle name="Komma 4 5 2 3" xfId="9545" xr:uid="{00000000-0005-0000-0000-0000E3070000}"/>
    <cellStyle name="Komma 4 5 2 3 2" xfId="22996" xr:uid="{00000000-0005-0000-0000-0000E3070000}"/>
    <cellStyle name="Komma 4 5 2 3 3" xfId="36480" xr:uid="{00000000-0005-0000-0000-0000E3070000}"/>
    <cellStyle name="Komma 4 5 2 3 4" xfId="49971" xr:uid="{00000000-0005-0000-0000-0000E3070000}"/>
    <cellStyle name="Komma 4 5 2 4" xfId="12901" xr:uid="{00000000-0005-0000-0000-0000E3070000}"/>
    <cellStyle name="Komma 4 5 2 4 2" xfId="26352" xr:uid="{00000000-0005-0000-0000-0000E3070000}"/>
    <cellStyle name="Komma 4 5 2 4 3" xfId="39836" xr:uid="{00000000-0005-0000-0000-0000E3070000}"/>
    <cellStyle name="Komma 4 5 2 4 4" xfId="53327" xr:uid="{00000000-0005-0000-0000-0000E3070000}"/>
    <cellStyle name="Komma 4 5 2 5" xfId="16283" xr:uid="{00000000-0005-0000-0000-0000E3070000}"/>
    <cellStyle name="Komma 4 5 2 6" xfId="29767" xr:uid="{00000000-0005-0000-0000-0000E3070000}"/>
    <cellStyle name="Komma 4 5 2 7" xfId="43258" xr:uid="{00000000-0005-0000-0000-0000E3070000}"/>
    <cellStyle name="Komma 4 5 2 8" xfId="2828" xr:uid="{00000000-0005-0000-0000-0000E3070000}"/>
    <cellStyle name="Komma 4 5 3" xfId="5062" xr:uid="{00000000-0005-0000-0000-0000E2070000}"/>
    <cellStyle name="Komma 4 5 3 2" xfId="18513" xr:uid="{00000000-0005-0000-0000-0000E2070000}"/>
    <cellStyle name="Komma 4 5 3 3" xfId="31997" xr:uid="{00000000-0005-0000-0000-0000E2070000}"/>
    <cellStyle name="Komma 4 5 3 4" xfId="45488" xr:uid="{00000000-0005-0000-0000-0000E2070000}"/>
    <cellStyle name="Komma 4 5 4" xfId="8418" xr:uid="{00000000-0005-0000-0000-0000E2070000}"/>
    <cellStyle name="Komma 4 5 4 2" xfId="21869" xr:uid="{00000000-0005-0000-0000-0000E2070000}"/>
    <cellStyle name="Komma 4 5 4 3" xfId="35353" xr:uid="{00000000-0005-0000-0000-0000E2070000}"/>
    <cellStyle name="Komma 4 5 4 4" xfId="48844" xr:uid="{00000000-0005-0000-0000-0000E2070000}"/>
    <cellStyle name="Komma 4 5 5" xfId="11774" xr:uid="{00000000-0005-0000-0000-0000E2070000}"/>
    <cellStyle name="Komma 4 5 5 2" xfId="25225" xr:uid="{00000000-0005-0000-0000-0000E2070000}"/>
    <cellStyle name="Komma 4 5 5 3" xfId="38709" xr:uid="{00000000-0005-0000-0000-0000E2070000}"/>
    <cellStyle name="Komma 4 5 5 4" xfId="52200" xr:uid="{00000000-0005-0000-0000-0000E2070000}"/>
    <cellStyle name="Komma 4 5 6" xfId="15156" xr:uid="{00000000-0005-0000-0000-0000E2070000}"/>
    <cellStyle name="Komma 4 5 7" xfId="28640" xr:uid="{00000000-0005-0000-0000-0000E2070000}"/>
    <cellStyle name="Komma 4 5 8" xfId="42131" xr:uid="{00000000-0005-0000-0000-0000E2070000}"/>
    <cellStyle name="Komma 4 5 9" xfId="1690" xr:uid="{00000000-0005-0000-0000-0000E2070000}"/>
    <cellStyle name="Komma 4 6" xfId="876" xr:uid="{00000000-0005-0000-0000-000090010000}"/>
    <cellStyle name="Komma 4 6 2" xfId="981" xr:uid="{00000000-0005-0000-0000-000090010000}"/>
    <cellStyle name="Komma 4 6 2 2" xfId="19079" xr:uid="{00000000-0005-0000-0000-0000E4070000}"/>
    <cellStyle name="Komma 4 6 2 3" xfId="32563" xr:uid="{00000000-0005-0000-0000-0000E4070000}"/>
    <cellStyle name="Komma 4 6 2 4" xfId="46054" xr:uid="{00000000-0005-0000-0000-0000E4070000}"/>
    <cellStyle name="Komma 4 6 2 5" xfId="5628" xr:uid="{00000000-0005-0000-0000-0000E4070000}"/>
    <cellStyle name="Komma 4 6 3" xfId="8984" xr:uid="{00000000-0005-0000-0000-0000E4070000}"/>
    <cellStyle name="Komma 4 6 3 2" xfId="22435" xr:uid="{00000000-0005-0000-0000-0000E4070000}"/>
    <cellStyle name="Komma 4 6 3 3" xfId="35919" xr:uid="{00000000-0005-0000-0000-0000E4070000}"/>
    <cellStyle name="Komma 4 6 3 4" xfId="49410" xr:uid="{00000000-0005-0000-0000-0000E4070000}"/>
    <cellStyle name="Komma 4 6 4" xfId="12340" xr:uid="{00000000-0005-0000-0000-0000E4070000}"/>
    <cellStyle name="Komma 4 6 4 2" xfId="25791" xr:uid="{00000000-0005-0000-0000-0000E4070000}"/>
    <cellStyle name="Komma 4 6 4 3" xfId="39275" xr:uid="{00000000-0005-0000-0000-0000E4070000}"/>
    <cellStyle name="Komma 4 6 4 4" xfId="52766" xr:uid="{00000000-0005-0000-0000-0000E4070000}"/>
    <cellStyle name="Komma 4 6 5" xfId="15722" xr:uid="{00000000-0005-0000-0000-0000E4070000}"/>
    <cellStyle name="Komma 4 6 6" xfId="29206" xr:uid="{00000000-0005-0000-0000-0000E4070000}"/>
    <cellStyle name="Komma 4 6 7" xfId="42697" xr:uid="{00000000-0005-0000-0000-0000E4070000}"/>
    <cellStyle name="Komma 4 6 8" xfId="2255" xr:uid="{00000000-0005-0000-0000-0000E4070000}"/>
    <cellStyle name="Komma 4 7" xfId="902" xr:uid="{00000000-0005-0000-0000-000090010000}"/>
    <cellStyle name="Komma 4 7 2" xfId="6733" xr:uid="{00000000-0005-0000-0000-0000E5070000}"/>
    <cellStyle name="Komma 4 7 2 2" xfId="20184" xr:uid="{00000000-0005-0000-0000-0000E5070000}"/>
    <cellStyle name="Komma 4 7 2 3" xfId="33668" xr:uid="{00000000-0005-0000-0000-0000E5070000}"/>
    <cellStyle name="Komma 4 7 2 4" xfId="47159" xr:uid="{00000000-0005-0000-0000-0000E5070000}"/>
    <cellStyle name="Komma 4 7 3" xfId="10089" xr:uid="{00000000-0005-0000-0000-0000E5070000}"/>
    <cellStyle name="Komma 4 7 3 2" xfId="23540" xr:uid="{00000000-0005-0000-0000-0000E5070000}"/>
    <cellStyle name="Komma 4 7 3 3" xfId="37024" xr:uid="{00000000-0005-0000-0000-0000E5070000}"/>
    <cellStyle name="Komma 4 7 3 4" xfId="50515" xr:uid="{00000000-0005-0000-0000-0000E5070000}"/>
    <cellStyle name="Komma 4 7 4" xfId="13445" xr:uid="{00000000-0005-0000-0000-0000E5070000}"/>
    <cellStyle name="Komma 4 7 4 2" xfId="26896" xr:uid="{00000000-0005-0000-0000-0000E5070000}"/>
    <cellStyle name="Komma 4 7 4 3" xfId="40380" xr:uid="{00000000-0005-0000-0000-0000E5070000}"/>
    <cellStyle name="Komma 4 7 4 4" xfId="53871" xr:uid="{00000000-0005-0000-0000-0000E5070000}"/>
    <cellStyle name="Komma 4 7 5" xfId="16827" xr:uid="{00000000-0005-0000-0000-0000E5070000}"/>
    <cellStyle name="Komma 4 7 6" xfId="30311" xr:uid="{00000000-0005-0000-0000-0000E5070000}"/>
    <cellStyle name="Komma 4 7 7" xfId="43802" xr:uid="{00000000-0005-0000-0000-0000E5070000}"/>
    <cellStyle name="Komma 4 7 8" xfId="3372" xr:uid="{00000000-0005-0000-0000-0000E5070000}"/>
    <cellStyle name="Komma 4 8" xfId="3879" xr:uid="{00000000-0005-0000-0000-0000E6070000}"/>
    <cellStyle name="Komma 4 8 2" xfId="7240" xr:uid="{00000000-0005-0000-0000-0000E6070000}"/>
    <cellStyle name="Komma 4 8 2 2" xfId="20691" xr:uid="{00000000-0005-0000-0000-0000E6070000}"/>
    <cellStyle name="Komma 4 8 2 3" xfId="34175" xr:uid="{00000000-0005-0000-0000-0000E6070000}"/>
    <cellStyle name="Komma 4 8 2 4" xfId="47666" xr:uid="{00000000-0005-0000-0000-0000E6070000}"/>
    <cellStyle name="Komma 4 8 3" xfId="10596" xr:uid="{00000000-0005-0000-0000-0000E6070000}"/>
    <cellStyle name="Komma 4 8 3 2" xfId="24047" xr:uid="{00000000-0005-0000-0000-0000E6070000}"/>
    <cellStyle name="Komma 4 8 3 3" xfId="37531" xr:uid="{00000000-0005-0000-0000-0000E6070000}"/>
    <cellStyle name="Komma 4 8 3 4" xfId="51022" xr:uid="{00000000-0005-0000-0000-0000E6070000}"/>
    <cellStyle name="Komma 4 8 4" xfId="13952" xr:uid="{00000000-0005-0000-0000-0000E6070000}"/>
    <cellStyle name="Komma 4 8 4 2" xfId="27403" xr:uid="{00000000-0005-0000-0000-0000E6070000}"/>
    <cellStyle name="Komma 4 8 4 3" xfId="40887" xr:uid="{00000000-0005-0000-0000-0000E6070000}"/>
    <cellStyle name="Komma 4 8 4 4" xfId="54378" xr:uid="{00000000-0005-0000-0000-0000E6070000}"/>
    <cellStyle name="Komma 4 8 5" xfId="17334" xr:uid="{00000000-0005-0000-0000-0000E6070000}"/>
    <cellStyle name="Komma 4 8 6" xfId="30818" xr:uid="{00000000-0005-0000-0000-0000E6070000}"/>
    <cellStyle name="Komma 4 8 7" xfId="44309" xr:uid="{00000000-0005-0000-0000-0000E6070000}"/>
    <cellStyle name="Komma 4 9" xfId="3952" xr:uid="{00000000-0005-0000-0000-0000E7070000}"/>
    <cellStyle name="Komma 4 9 2" xfId="7309" xr:uid="{00000000-0005-0000-0000-0000E7070000}"/>
    <cellStyle name="Komma 4 9 2 2" xfId="20760" xr:uid="{00000000-0005-0000-0000-0000E7070000}"/>
    <cellStyle name="Komma 4 9 2 3" xfId="34244" xr:uid="{00000000-0005-0000-0000-0000E7070000}"/>
    <cellStyle name="Komma 4 9 2 4" xfId="47735" xr:uid="{00000000-0005-0000-0000-0000E7070000}"/>
    <cellStyle name="Komma 4 9 3" xfId="10665" xr:uid="{00000000-0005-0000-0000-0000E7070000}"/>
    <cellStyle name="Komma 4 9 3 2" xfId="24116" xr:uid="{00000000-0005-0000-0000-0000E7070000}"/>
    <cellStyle name="Komma 4 9 3 3" xfId="37600" xr:uid="{00000000-0005-0000-0000-0000E7070000}"/>
    <cellStyle name="Komma 4 9 3 4" xfId="51091" xr:uid="{00000000-0005-0000-0000-0000E7070000}"/>
    <cellStyle name="Komma 4 9 4" xfId="14021" xr:uid="{00000000-0005-0000-0000-0000E7070000}"/>
    <cellStyle name="Komma 4 9 4 2" xfId="27472" xr:uid="{00000000-0005-0000-0000-0000E7070000}"/>
    <cellStyle name="Komma 4 9 4 3" xfId="40956" xr:uid="{00000000-0005-0000-0000-0000E7070000}"/>
    <cellStyle name="Komma 4 9 4 4" xfId="54447" xr:uid="{00000000-0005-0000-0000-0000E7070000}"/>
    <cellStyle name="Komma 4 9 5" xfId="17403" xr:uid="{00000000-0005-0000-0000-0000E7070000}"/>
    <cellStyle name="Komma 4 9 6" xfId="30887" xr:uid="{00000000-0005-0000-0000-0000E7070000}"/>
    <cellStyle name="Komma 4 9 7" xfId="44378" xr:uid="{00000000-0005-0000-0000-0000E7070000}"/>
    <cellStyle name="Komma 5" xfId="784" xr:uid="{00000000-0005-0000-0000-000093010000}"/>
    <cellStyle name="Komma 5 10" xfId="11251" xr:uid="{00000000-0005-0000-0000-0000E8070000}"/>
    <cellStyle name="Komma 5 10 2" xfId="24702" xr:uid="{00000000-0005-0000-0000-0000E8070000}"/>
    <cellStyle name="Komma 5 10 3" xfId="38186" xr:uid="{00000000-0005-0000-0000-0000E8070000}"/>
    <cellStyle name="Komma 5 10 4" xfId="51677" xr:uid="{00000000-0005-0000-0000-0000E8070000}"/>
    <cellStyle name="Komma 5 11" xfId="14632" xr:uid="{00000000-0005-0000-0000-0000E8070000}"/>
    <cellStyle name="Komma 5 12" xfId="28115" xr:uid="{00000000-0005-0000-0000-0000E8070000}"/>
    <cellStyle name="Komma 5 13" xfId="41606" xr:uid="{00000000-0005-0000-0000-0000E8070000}"/>
    <cellStyle name="Komma 5 14" xfId="1167" xr:uid="{00000000-0005-0000-0000-0000E8070000}"/>
    <cellStyle name="Komma 5 2" xfId="825" xr:uid="{00000000-0005-0000-0000-000093010000}"/>
    <cellStyle name="Komma 5 2 10" xfId="14734" xr:uid="{00000000-0005-0000-0000-0000E9070000}"/>
    <cellStyle name="Komma 5 2 11" xfId="28217" xr:uid="{00000000-0005-0000-0000-0000E9070000}"/>
    <cellStyle name="Komma 5 2 12" xfId="41708" xr:uid="{00000000-0005-0000-0000-0000E9070000}"/>
    <cellStyle name="Komma 5 2 13" xfId="1261" xr:uid="{00000000-0005-0000-0000-0000E9070000}"/>
    <cellStyle name="Komma 5 2 2" xfId="934" xr:uid="{00000000-0005-0000-0000-000093010000}"/>
    <cellStyle name="Komma 5 2 2 10" xfId="28467" xr:uid="{00000000-0005-0000-0000-0000EA070000}"/>
    <cellStyle name="Komma 5 2 2 11" xfId="41958" xr:uid="{00000000-0005-0000-0000-0000EA070000}"/>
    <cellStyle name="Komma 5 2 2 12" xfId="1499" xr:uid="{00000000-0005-0000-0000-0000EA070000}"/>
    <cellStyle name="Komma 5 2 2 2" xfId="2075" xr:uid="{00000000-0005-0000-0000-0000EB070000}"/>
    <cellStyle name="Komma 5 2 2 2 2" xfId="3216" xr:uid="{00000000-0005-0000-0000-0000EC070000}"/>
    <cellStyle name="Komma 5 2 2 2 2 2" xfId="6577" xr:uid="{00000000-0005-0000-0000-0000EC070000}"/>
    <cellStyle name="Komma 5 2 2 2 2 2 2" xfId="20028" xr:uid="{00000000-0005-0000-0000-0000EC070000}"/>
    <cellStyle name="Komma 5 2 2 2 2 2 3" xfId="33512" xr:uid="{00000000-0005-0000-0000-0000EC070000}"/>
    <cellStyle name="Komma 5 2 2 2 2 2 4" xfId="47003" xr:uid="{00000000-0005-0000-0000-0000EC070000}"/>
    <cellStyle name="Komma 5 2 2 2 2 3" xfId="9933" xr:uid="{00000000-0005-0000-0000-0000EC070000}"/>
    <cellStyle name="Komma 5 2 2 2 2 3 2" xfId="23384" xr:uid="{00000000-0005-0000-0000-0000EC070000}"/>
    <cellStyle name="Komma 5 2 2 2 2 3 3" xfId="36868" xr:uid="{00000000-0005-0000-0000-0000EC070000}"/>
    <cellStyle name="Komma 5 2 2 2 2 3 4" xfId="50359" xr:uid="{00000000-0005-0000-0000-0000EC070000}"/>
    <cellStyle name="Komma 5 2 2 2 2 4" xfId="13289" xr:uid="{00000000-0005-0000-0000-0000EC070000}"/>
    <cellStyle name="Komma 5 2 2 2 2 4 2" xfId="26740" xr:uid="{00000000-0005-0000-0000-0000EC070000}"/>
    <cellStyle name="Komma 5 2 2 2 2 4 3" xfId="40224" xr:uid="{00000000-0005-0000-0000-0000EC070000}"/>
    <cellStyle name="Komma 5 2 2 2 2 4 4" xfId="53715" xr:uid="{00000000-0005-0000-0000-0000EC070000}"/>
    <cellStyle name="Komma 5 2 2 2 2 5" xfId="16671" xr:uid="{00000000-0005-0000-0000-0000EC070000}"/>
    <cellStyle name="Komma 5 2 2 2 2 6" xfId="30155" xr:uid="{00000000-0005-0000-0000-0000EC070000}"/>
    <cellStyle name="Komma 5 2 2 2 2 7" xfId="43646" xr:uid="{00000000-0005-0000-0000-0000EC070000}"/>
    <cellStyle name="Komma 5 2 2 2 3" xfId="5450" xr:uid="{00000000-0005-0000-0000-0000EB070000}"/>
    <cellStyle name="Komma 5 2 2 2 3 2" xfId="18901" xr:uid="{00000000-0005-0000-0000-0000EB070000}"/>
    <cellStyle name="Komma 5 2 2 2 3 3" xfId="32385" xr:uid="{00000000-0005-0000-0000-0000EB070000}"/>
    <cellStyle name="Komma 5 2 2 2 3 4" xfId="45876" xr:uid="{00000000-0005-0000-0000-0000EB070000}"/>
    <cellStyle name="Komma 5 2 2 2 4" xfId="8806" xr:uid="{00000000-0005-0000-0000-0000EB070000}"/>
    <cellStyle name="Komma 5 2 2 2 4 2" xfId="22257" xr:uid="{00000000-0005-0000-0000-0000EB070000}"/>
    <cellStyle name="Komma 5 2 2 2 4 3" xfId="35741" xr:uid="{00000000-0005-0000-0000-0000EB070000}"/>
    <cellStyle name="Komma 5 2 2 2 4 4" xfId="49232" xr:uid="{00000000-0005-0000-0000-0000EB070000}"/>
    <cellStyle name="Komma 5 2 2 2 5" xfId="12162" xr:uid="{00000000-0005-0000-0000-0000EB070000}"/>
    <cellStyle name="Komma 5 2 2 2 5 2" xfId="25613" xr:uid="{00000000-0005-0000-0000-0000EB070000}"/>
    <cellStyle name="Komma 5 2 2 2 5 3" xfId="39097" xr:uid="{00000000-0005-0000-0000-0000EB070000}"/>
    <cellStyle name="Komma 5 2 2 2 5 4" xfId="52588" xr:uid="{00000000-0005-0000-0000-0000EB070000}"/>
    <cellStyle name="Komma 5 2 2 2 6" xfId="15544" xr:uid="{00000000-0005-0000-0000-0000EB070000}"/>
    <cellStyle name="Komma 5 2 2 2 7" xfId="29028" xr:uid="{00000000-0005-0000-0000-0000EB070000}"/>
    <cellStyle name="Komma 5 2 2 2 8" xfId="42519" xr:uid="{00000000-0005-0000-0000-0000EB070000}"/>
    <cellStyle name="Komma 5 2 2 3" xfId="2656" xr:uid="{00000000-0005-0000-0000-0000ED070000}"/>
    <cellStyle name="Komma 5 2 2 3 2" xfId="6017" xr:uid="{00000000-0005-0000-0000-0000ED070000}"/>
    <cellStyle name="Komma 5 2 2 3 2 2" xfId="19468" xr:uid="{00000000-0005-0000-0000-0000ED070000}"/>
    <cellStyle name="Komma 5 2 2 3 2 3" xfId="32952" xr:uid="{00000000-0005-0000-0000-0000ED070000}"/>
    <cellStyle name="Komma 5 2 2 3 2 4" xfId="46443" xr:uid="{00000000-0005-0000-0000-0000ED070000}"/>
    <cellStyle name="Komma 5 2 2 3 3" xfId="9373" xr:uid="{00000000-0005-0000-0000-0000ED070000}"/>
    <cellStyle name="Komma 5 2 2 3 3 2" xfId="22824" xr:uid="{00000000-0005-0000-0000-0000ED070000}"/>
    <cellStyle name="Komma 5 2 2 3 3 3" xfId="36308" xr:uid="{00000000-0005-0000-0000-0000ED070000}"/>
    <cellStyle name="Komma 5 2 2 3 3 4" xfId="49799" xr:uid="{00000000-0005-0000-0000-0000ED070000}"/>
    <cellStyle name="Komma 5 2 2 3 4" xfId="12729" xr:uid="{00000000-0005-0000-0000-0000ED070000}"/>
    <cellStyle name="Komma 5 2 2 3 4 2" xfId="26180" xr:uid="{00000000-0005-0000-0000-0000ED070000}"/>
    <cellStyle name="Komma 5 2 2 3 4 3" xfId="39664" xr:uid="{00000000-0005-0000-0000-0000ED070000}"/>
    <cellStyle name="Komma 5 2 2 3 4 4" xfId="53155" xr:uid="{00000000-0005-0000-0000-0000ED070000}"/>
    <cellStyle name="Komma 5 2 2 3 5" xfId="16111" xr:uid="{00000000-0005-0000-0000-0000ED070000}"/>
    <cellStyle name="Komma 5 2 2 3 6" xfId="29595" xr:uid="{00000000-0005-0000-0000-0000ED070000}"/>
    <cellStyle name="Komma 5 2 2 3 7" xfId="43086" xr:uid="{00000000-0005-0000-0000-0000ED070000}"/>
    <cellStyle name="Komma 5 2 2 4" xfId="3761" xr:uid="{00000000-0005-0000-0000-0000EE070000}"/>
    <cellStyle name="Komma 5 2 2 4 2" xfId="7122" xr:uid="{00000000-0005-0000-0000-0000EE070000}"/>
    <cellStyle name="Komma 5 2 2 4 2 2" xfId="20573" xr:uid="{00000000-0005-0000-0000-0000EE070000}"/>
    <cellStyle name="Komma 5 2 2 4 2 3" xfId="34057" xr:uid="{00000000-0005-0000-0000-0000EE070000}"/>
    <cellStyle name="Komma 5 2 2 4 2 4" xfId="47548" xr:uid="{00000000-0005-0000-0000-0000EE070000}"/>
    <cellStyle name="Komma 5 2 2 4 3" xfId="10478" xr:uid="{00000000-0005-0000-0000-0000EE070000}"/>
    <cellStyle name="Komma 5 2 2 4 3 2" xfId="23929" xr:uid="{00000000-0005-0000-0000-0000EE070000}"/>
    <cellStyle name="Komma 5 2 2 4 3 3" xfId="37413" xr:uid="{00000000-0005-0000-0000-0000EE070000}"/>
    <cellStyle name="Komma 5 2 2 4 3 4" xfId="50904" xr:uid="{00000000-0005-0000-0000-0000EE070000}"/>
    <cellStyle name="Komma 5 2 2 4 4" xfId="13834" xr:uid="{00000000-0005-0000-0000-0000EE070000}"/>
    <cellStyle name="Komma 5 2 2 4 4 2" xfId="27285" xr:uid="{00000000-0005-0000-0000-0000EE070000}"/>
    <cellStyle name="Komma 5 2 2 4 4 3" xfId="40769" xr:uid="{00000000-0005-0000-0000-0000EE070000}"/>
    <cellStyle name="Komma 5 2 2 4 4 4" xfId="54260" xr:uid="{00000000-0005-0000-0000-0000EE070000}"/>
    <cellStyle name="Komma 5 2 2 4 5" xfId="17216" xr:uid="{00000000-0005-0000-0000-0000EE070000}"/>
    <cellStyle name="Komma 5 2 2 4 6" xfId="30700" xr:uid="{00000000-0005-0000-0000-0000EE070000}"/>
    <cellStyle name="Komma 5 2 2 4 7" xfId="44191" xr:uid="{00000000-0005-0000-0000-0000EE070000}"/>
    <cellStyle name="Komma 5 2 2 5" xfId="4341" xr:uid="{00000000-0005-0000-0000-0000EF070000}"/>
    <cellStyle name="Komma 5 2 2 5 2" xfId="7698" xr:uid="{00000000-0005-0000-0000-0000EF070000}"/>
    <cellStyle name="Komma 5 2 2 5 2 2" xfId="21149" xr:uid="{00000000-0005-0000-0000-0000EF070000}"/>
    <cellStyle name="Komma 5 2 2 5 2 3" xfId="34633" xr:uid="{00000000-0005-0000-0000-0000EF070000}"/>
    <cellStyle name="Komma 5 2 2 5 2 4" xfId="48124" xr:uid="{00000000-0005-0000-0000-0000EF070000}"/>
    <cellStyle name="Komma 5 2 2 5 3" xfId="11054" xr:uid="{00000000-0005-0000-0000-0000EF070000}"/>
    <cellStyle name="Komma 5 2 2 5 3 2" xfId="24505" xr:uid="{00000000-0005-0000-0000-0000EF070000}"/>
    <cellStyle name="Komma 5 2 2 5 3 3" xfId="37989" xr:uid="{00000000-0005-0000-0000-0000EF070000}"/>
    <cellStyle name="Komma 5 2 2 5 3 4" xfId="51480" xr:uid="{00000000-0005-0000-0000-0000EF070000}"/>
    <cellStyle name="Komma 5 2 2 5 4" xfId="14410" xr:uid="{00000000-0005-0000-0000-0000EF070000}"/>
    <cellStyle name="Komma 5 2 2 5 4 2" xfId="27861" xr:uid="{00000000-0005-0000-0000-0000EF070000}"/>
    <cellStyle name="Komma 5 2 2 5 4 3" xfId="41345" xr:uid="{00000000-0005-0000-0000-0000EF070000}"/>
    <cellStyle name="Komma 5 2 2 5 4 4" xfId="54836" xr:uid="{00000000-0005-0000-0000-0000EF070000}"/>
    <cellStyle name="Komma 5 2 2 5 5" xfId="17792" xr:uid="{00000000-0005-0000-0000-0000EF070000}"/>
    <cellStyle name="Komma 5 2 2 5 6" xfId="31276" xr:uid="{00000000-0005-0000-0000-0000EF070000}"/>
    <cellStyle name="Komma 5 2 2 5 7" xfId="44767" xr:uid="{00000000-0005-0000-0000-0000EF070000}"/>
    <cellStyle name="Komma 5 2 2 6" xfId="4891" xr:uid="{00000000-0005-0000-0000-0000EA070000}"/>
    <cellStyle name="Komma 5 2 2 6 2" xfId="18342" xr:uid="{00000000-0005-0000-0000-0000EA070000}"/>
    <cellStyle name="Komma 5 2 2 6 3" xfId="31826" xr:uid="{00000000-0005-0000-0000-0000EA070000}"/>
    <cellStyle name="Komma 5 2 2 6 4" xfId="45317" xr:uid="{00000000-0005-0000-0000-0000EA070000}"/>
    <cellStyle name="Komma 5 2 2 7" xfId="8247" xr:uid="{00000000-0005-0000-0000-0000EA070000}"/>
    <cellStyle name="Komma 5 2 2 7 2" xfId="21698" xr:uid="{00000000-0005-0000-0000-0000EA070000}"/>
    <cellStyle name="Komma 5 2 2 7 3" xfId="35182" xr:uid="{00000000-0005-0000-0000-0000EA070000}"/>
    <cellStyle name="Komma 5 2 2 7 4" xfId="48673" xr:uid="{00000000-0005-0000-0000-0000EA070000}"/>
    <cellStyle name="Komma 5 2 2 8" xfId="11603" xr:uid="{00000000-0005-0000-0000-0000EA070000}"/>
    <cellStyle name="Komma 5 2 2 8 2" xfId="25054" xr:uid="{00000000-0005-0000-0000-0000EA070000}"/>
    <cellStyle name="Komma 5 2 2 8 3" xfId="38538" xr:uid="{00000000-0005-0000-0000-0000EA070000}"/>
    <cellStyle name="Komma 5 2 2 8 4" xfId="52029" xr:uid="{00000000-0005-0000-0000-0000EA070000}"/>
    <cellStyle name="Komma 5 2 2 9" xfId="14984" xr:uid="{00000000-0005-0000-0000-0000EA070000}"/>
    <cellStyle name="Komma 5 2 3" xfId="1826" xr:uid="{00000000-0005-0000-0000-0000F0070000}"/>
    <cellStyle name="Komma 5 2 3 2" xfId="2966" xr:uid="{00000000-0005-0000-0000-0000F1070000}"/>
    <cellStyle name="Komma 5 2 3 2 2" xfId="6327" xr:uid="{00000000-0005-0000-0000-0000F1070000}"/>
    <cellStyle name="Komma 5 2 3 2 2 2" xfId="19778" xr:uid="{00000000-0005-0000-0000-0000F1070000}"/>
    <cellStyle name="Komma 5 2 3 2 2 3" xfId="33262" xr:uid="{00000000-0005-0000-0000-0000F1070000}"/>
    <cellStyle name="Komma 5 2 3 2 2 4" xfId="46753" xr:uid="{00000000-0005-0000-0000-0000F1070000}"/>
    <cellStyle name="Komma 5 2 3 2 3" xfId="9683" xr:uid="{00000000-0005-0000-0000-0000F1070000}"/>
    <cellStyle name="Komma 5 2 3 2 3 2" xfId="23134" xr:uid="{00000000-0005-0000-0000-0000F1070000}"/>
    <cellStyle name="Komma 5 2 3 2 3 3" xfId="36618" xr:uid="{00000000-0005-0000-0000-0000F1070000}"/>
    <cellStyle name="Komma 5 2 3 2 3 4" xfId="50109" xr:uid="{00000000-0005-0000-0000-0000F1070000}"/>
    <cellStyle name="Komma 5 2 3 2 4" xfId="13039" xr:uid="{00000000-0005-0000-0000-0000F1070000}"/>
    <cellStyle name="Komma 5 2 3 2 4 2" xfId="26490" xr:uid="{00000000-0005-0000-0000-0000F1070000}"/>
    <cellStyle name="Komma 5 2 3 2 4 3" xfId="39974" xr:uid="{00000000-0005-0000-0000-0000F1070000}"/>
    <cellStyle name="Komma 5 2 3 2 4 4" xfId="53465" xr:uid="{00000000-0005-0000-0000-0000F1070000}"/>
    <cellStyle name="Komma 5 2 3 2 5" xfId="16421" xr:uid="{00000000-0005-0000-0000-0000F1070000}"/>
    <cellStyle name="Komma 5 2 3 2 6" xfId="29905" xr:uid="{00000000-0005-0000-0000-0000F1070000}"/>
    <cellStyle name="Komma 5 2 3 2 7" xfId="43396" xr:uid="{00000000-0005-0000-0000-0000F1070000}"/>
    <cellStyle name="Komma 5 2 3 3" xfId="5200" xr:uid="{00000000-0005-0000-0000-0000F0070000}"/>
    <cellStyle name="Komma 5 2 3 3 2" xfId="18651" xr:uid="{00000000-0005-0000-0000-0000F0070000}"/>
    <cellStyle name="Komma 5 2 3 3 3" xfId="32135" xr:uid="{00000000-0005-0000-0000-0000F0070000}"/>
    <cellStyle name="Komma 5 2 3 3 4" xfId="45626" xr:uid="{00000000-0005-0000-0000-0000F0070000}"/>
    <cellStyle name="Komma 5 2 3 4" xfId="8556" xr:uid="{00000000-0005-0000-0000-0000F0070000}"/>
    <cellStyle name="Komma 5 2 3 4 2" xfId="22007" xr:uid="{00000000-0005-0000-0000-0000F0070000}"/>
    <cellStyle name="Komma 5 2 3 4 3" xfId="35491" xr:uid="{00000000-0005-0000-0000-0000F0070000}"/>
    <cellStyle name="Komma 5 2 3 4 4" xfId="48982" xr:uid="{00000000-0005-0000-0000-0000F0070000}"/>
    <cellStyle name="Komma 5 2 3 5" xfId="11912" xr:uid="{00000000-0005-0000-0000-0000F0070000}"/>
    <cellStyle name="Komma 5 2 3 5 2" xfId="25363" xr:uid="{00000000-0005-0000-0000-0000F0070000}"/>
    <cellStyle name="Komma 5 2 3 5 3" xfId="38847" xr:uid="{00000000-0005-0000-0000-0000F0070000}"/>
    <cellStyle name="Komma 5 2 3 5 4" xfId="52338" xr:uid="{00000000-0005-0000-0000-0000F0070000}"/>
    <cellStyle name="Komma 5 2 3 6" xfId="15294" xr:uid="{00000000-0005-0000-0000-0000F0070000}"/>
    <cellStyle name="Komma 5 2 3 7" xfId="28778" xr:uid="{00000000-0005-0000-0000-0000F0070000}"/>
    <cellStyle name="Komma 5 2 3 8" xfId="42269" xr:uid="{00000000-0005-0000-0000-0000F0070000}"/>
    <cellStyle name="Komma 5 2 4" xfId="2405" xr:uid="{00000000-0005-0000-0000-0000F2070000}"/>
    <cellStyle name="Komma 5 2 4 2" xfId="5767" xr:uid="{00000000-0005-0000-0000-0000F2070000}"/>
    <cellStyle name="Komma 5 2 4 2 2" xfId="19218" xr:uid="{00000000-0005-0000-0000-0000F2070000}"/>
    <cellStyle name="Komma 5 2 4 2 3" xfId="32702" xr:uid="{00000000-0005-0000-0000-0000F2070000}"/>
    <cellStyle name="Komma 5 2 4 2 4" xfId="46193" xr:uid="{00000000-0005-0000-0000-0000F2070000}"/>
    <cellStyle name="Komma 5 2 4 3" xfId="9123" xr:uid="{00000000-0005-0000-0000-0000F2070000}"/>
    <cellStyle name="Komma 5 2 4 3 2" xfId="22574" xr:uid="{00000000-0005-0000-0000-0000F2070000}"/>
    <cellStyle name="Komma 5 2 4 3 3" xfId="36058" xr:uid="{00000000-0005-0000-0000-0000F2070000}"/>
    <cellStyle name="Komma 5 2 4 3 4" xfId="49549" xr:uid="{00000000-0005-0000-0000-0000F2070000}"/>
    <cellStyle name="Komma 5 2 4 4" xfId="12479" xr:uid="{00000000-0005-0000-0000-0000F2070000}"/>
    <cellStyle name="Komma 5 2 4 4 2" xfId="25930" xr:uid="{00000000-0005-0000-0000-0000F2070000}"/>
    <cellStyle name="Komma 5 2 4 4 3" xfId="39414" xr:uid="{00000000-0005-0000-0000-0000F2070000}"/>
    <cellStyle name="Komma 5 2 4 4 4" xfId="52905" xr:uid="{00000000-0005-0000-0000-0000F2070000}"/>
    <cellStyle name="Komma 5 2 4 5" xfId="15861" xr:uid="{00000000-0005-0000-0000-0000F2070000}"/>
    <cellStyle name="Komma 5 2 4 6" xfId="29345" xr:uid="{00000000-0005-0000-0000-0000F2070000}"/>
    <cellStyle name="Komma 5 2 4 7" xfId="42836" xr:uid="{00000000-0005-0000-0000-0000F2070000}"/>
    <cellStyle name="Komma 5 2 5" xfId="3511" xr:uid="{00000000-0005-0000-0000-0000F3070000}"/>
    <cellStyle name="Komma 5 2 5 2" xfId="6872" xr:uid="{00000000-0005-0000-0000-0000F3070000}"/>
    <cellStyle name="Komma 5 2 5 2 2" xfId="20323" xr:uid="{00000000-0005-0000-0000-0000F3070000}"/>
    <cellStyle name="Komma 5 2 5 2 3" xfId="33807" xr:uid="{00000000-0005-0000-0000-0000F3070000}"/>
    <cellStyle name="Komma 5 2 5 2 4" xfId="47298" xr:uid="{00000000-0005-0000-0000-0000F3070000}"/>
    <cellStyle name="Komma 5 2 5 3" xfId="10228" xr:uid="{00000000-0005-0000-0000-0000F3070000}"/>
    <cellStyle name="Komma 5 2 5 3 2" xfId="23679" xr:uid="{00000000-0005-0000-0000-0000F3070000}"/>
    <cellStyle name="Komma 5 2 5 3 3" xfId="37163" xr:uid="{00000000-0005-0000-0000-0000F3070000}"/>
    <cellStyle name="Komma 5 2 5 3 4" xfId="50654" xr:uid="{00000000-0005-0000-0000-0000F3070000}"/>
    <cellStyle name="Komma 5 2 5 4" xfId="13584" xr:uid="{00000000-0005-0000-0000-0000F3070000}"/>
    <cellStyle name="Komma 5 2 5 4 2" xfId="27035" xr:uid="{00000000-0005-0000-0000-0000F3070000}"/>
    <cellStyle name="Komma 5 2 5 4 3" xfId="40519" xr:uid="{00000000-0005-0000-0000-0000F3070000}"/>
    <cellStyle name="Komma 5 2 5 4 4" xfId="54010" xr:uid="{00000000-0005-0000-0000-0000F3070000}"/>
    <cellStyle name="Komma 5 2 5 5" xfId="16966" xr:uid="{00000000-0005-0000-0000-0000F3070000}"/>
    <cellStyle name="Komma 5 2 5 6" xfId="30450" xr:uid="{00000000-0005-0000-0000-0000F3070000}"/>
    <cellStyle name="Komma 5 2 5 7" xfId="43941" xr:uid="{00000000-0005-0000-0000-0000F3070000}"/>
    <cellStyle name="Komma 5 2 6" xfId="4091" xr:uid="{00000000-0005-0000-0000-0000F4070000}"/>
    <cellStyle name="Komma 5 2 6 2" xfId="7448" xr:uid="{00000000-0005-0000-0000-0000F4070000}"/>
    <cellStyle name="Komma 5 2 6 2 2" xfId="20899" xr:uid="{00000000-0005-0000-0000-0000F4070000}"/>
    <cellStyle name="Komma 5 2 6 2 3" xfId="34383" xr:uid="{00000000-0005-0000-0000-0000F4070000}"/>
    <cellStyle name="Komma 5 2 6 2 4" xfId="47874" xr:uid="{00000000-0005-0000-0000-0000F4070000}"/>
    <cellStyle name="Komma 5 2 6 3" xfId="10804" xr:uid="{00000000-0005-0000-0000-0000F4070000}"/>
    <cellStyle name="Komma 5 2 6 3 2" xfId="24255" xr:uid="{00000000-0005-0000-0000-0000F4070000}"/>
    <cellStyle name="Komma 5 2 6 3 3" xfId="37739" xr:uid="{00000000-0005-0000-0000-0000F4070000}"/>
    <cellStyle name="Komma 5 2 6 3 4" xfId="51230" xr:uid="{00000000-0005-0000-0000-0000F4070000}"/>
    <cellStyle name="Komma 5 2 6 4" xfId="14160" xr:uid="{00000000-0005-0000-0000-0000F4070000}"/>
    <cellStyle name="Komma 5 2 6 4 2" xfId="27611" xr:uid="{00000000-0005-0000-0000-0000F4070000}"/>
    <cellStyle name="Komma 5 2 6 4 3" xfId="41095" xr:uid="{00000000-0005-0000-0000-0000F4070000}"/>
    <cellStyle name="Komma 5 2 6 4 4" xfId="54586" xr:uid="{00000000-0005-0000-0000-0000F4070000}"/>
    <cellStyle name="Komma 5 2 6 5" xfId="17542" xr:uid="{00000000-0005-0000-0000-0000F4070000}"/>
    <cellStyle name="Komma 5 2 6 6" xfId="31026" xr:uid="{00000000-0005-0000-0000-0000F4070000}"/>
    <cellStyle name="Komma 5 2 6 7" xfId="44517" xr:uid="{00000000-0005-0000-0000-0000F4070000}"/>
    <cellStyle name="Komma 5 2 7" xfId="4641" xr:uid="{00000000-0005-0000-0000-0000E9070000}"/>
    <cellStyle name="Komma 5 2 7 2" xfId="18092" xr:uid="{00000000-0005-0000-0000-0000E9070000}"/>
    <cellStyle name="Komma 5 2 7 3" xfId="31576" xr:uid="{00000000-0005-0000-0000-0000E9070000}"/>
    <cellStyle name="Komma 5 2 7 4" xfId="45067" xr:uid="{00000000-0005-0000-0000-0000E9070000}"/>
    <cellStyle name="Komma 5 2 8" xfId="7997" xr:uid="{00000000-0005-0000-0000-0000E9070000}"/>
    <cellStyle name="Komma 5 2 8 2" xfId="21448" xr:uid="{00000000-0005-0000-0000-0000E9070000}"/>
    <cellStyle name="Komma 5 2 8 3" xfId="34932" xr:uid="{00000000-0005-0000-0000-0000E9070000}"/>
    <cellStyle name="Komma 5 2 8 4" xfId="48423" xr:uid="{00000000-0005-0000-0000-0000E9070000}"/>
    <cellStyle name="Komma 5 2 9" xfId="11353" xr:uid="{00000000-0005-0000-0000-0000E9070000}"/>
    <cellStyle name="Komma 5 2 9 2" xfId="24804" xr:uid="{00000000-0005-0000-0000-0000E9070000}"/>
    <cellStyle name="Komma 5 2 9 3" xfId="38288" xr:uid="{00000000-0005-0000-0000-0000E9070000}"/>
    <cellStyle name="Komma 5 2 9 4" xfId="51779" xr:uid="{00000000-0005-0000-0000-0000E9070000}"/>
    <cellStyle name="Komma 5 3" xfId="856" xr:uid="{00000000-0005-0000-0000-000093010000}"/>
    <cellStyle name="Komma 5 3 10" xfId="28366" xr:uid="{00000000-0005-0000-0000-0000F5070000}"/>
    <cellStyle name="Komma 5 3 11" xfId="41857" xr:uid="{00000000-0005-0000-0000-0000F5070000}"/>
    <cellStyle name="Komma 5 3 12" xfId="1401" xr:uid="{00000000-0005-0000-0000-0000F5070000}"/>
    <cellStyle name="Komma 5 3 2" xfId="961" xr:uid="{00000000-0005-0000-0000-000093010000}"/>
    <cellStyle name="Komma 5 3 2 2" xfId="3115" xr:uid="{00000000-0005-0000-0000-0000F7070000}"/>
    <cellStyle name="Komma 5 3 2 2 2" xfId="6476" xr:uid="{00000000-0005-0000-0000-0000F7070000}"/>
    <cellStyle name="Komma 5 3 2 2 2 2" xfId="19927" xr:uid="{00000000-0005-0000-0000-0000F7070000}"/>
    <cellStyle name="Komma 5 3 2 2 2 3" xfId="33411" xr:uid="{00000000-0005-0000-0000-0000F7070000}"/>
    <cellStyle name="Komma 5 3 2 2 2 4" xfId="46902" xr:uid="{00000000-0005-0000-0000-0000F7070000}"/>
    <cellStyle name="Komma 5 3 2 2 3" xfId="9832" xr:uid="{00000000-0005-0000-0000-0000F7070000}"/>
    <cellStyle name="Komma 5 3 2 2 3 2" xfId="23283" xr:uid="{00000000-0005-0000-0000-0000F7070000}"/>
    <cellStyle name="Komma 5 3 2 2 3 3" xfId="36767" xr:uid="{00000000-0005-0000-0000-0000F7070000}"/>
    <cellStyle name="Komma 5 3 2 2 3 4" xfId="50258" xr:uid="{00000000-0005-0000-0000-0000F7070000}"/>
    <cellStyle name="Komma 5 3 2 2 4" xfId="13188" xr:uid="{00000000-0005-0000-0000-0000F7070000}"/>
    <cellStyle name="Komma 5 3 2 2 4 2" xfId="26639" xr:uid="{00000000-0005-0000-0000-0000F7070000}"/>
    <cellStyle name="Komma 5 3 2 2 4 3" xfId="40123" xr:uid="{00000000-0005-0000-0000-0000F7070000}"/>
    <cellStyle name="Komma 5 3 2 2 4 4" xfId="53614" xr:uid="{00000000-0005-0000-0000-0000F7070000}"/>
    <cellStyle name="Komma 5 3 2 2 5" xfId="16570" xr:uid="{00000000-0005-0000-0000-0000F7070000}"/>
    <cellStyle name="Komma 5 3 2 2 6" xfId="30054" xr:uid="{00000000-0005-0000-0000-0000F7070000}"/>
    <cellStyle name="Komma 5 3 2 2 7" xfId="43545" xr:uid="{00000000-0005-0000-0000-0000F7070000}"/>
    <cellStyle name="Komma 5 3 2 3" xfId="5349" xr:uid="{00000000-0005-0000-0000-0000F6070000}"/>
    <cellStyle name="Komma 5 3 2 3 2" xfId="18800" xr:uid="{00000000-0005-0000-0000-0000F6070000}"/>
    <cellStyle name="Komma 5 3 2 3 3" xfId="32284" xr:uid="{00000000-0005-0000-0000-0000F6070000}"/>
    <cellStyle name="Komma 5 3 2 3 4" xfId="45775" xr:uid="{00000000-0005-0000-0000-0000F6070000}"/>
    <cellStyle name="Komma 5 3 2 4" xfId="8705" xr:uid="{00000000-0005-0000-0000-0000F6070000}"/>
    <cellStyle name="Komma 5 3 2 4 2" xfId="22156" xr:uid="{00000000-0005-0000-0000-0000F6070000}"/>
    <cellStyle name="Komma 5 3 2 4 3" xfId="35640" xr:uid="{00000000-0005-0000-0000-0000F6070000}"/>
    <cellStyle name="Komma 5 3 2 4 4" xfId="49131" xr:uid="{00000000-0005-0000-0000-0000F6070000}"/>
    <cellStyle name="Komma 5 3 2 5" xfId="12061" xr:uid="{00000000-0005-0000-0000-0000F6070000}"/>
    <cellStyle name="Komma 5 3 2 5 2" xfId="25512" xr:uid="{00000000-0005-0000-0000-0000F6070000}"/>
    <cellStyle name="Komma 5 3 2 5 3" xfId="38996" xr:uid="{00000000-0005-0000-0000-0000F6070000}"/>
    <cellStyle name="Komma 5 3 2 5 4" xfId="52487" xr:uid="{00000000-0005-0000-0000-0000F6070000}"/>
    <cellStyle name="Komma 5 3 2 6" xfId="15443" xr:uid="{00000000-0005-0000-0000-0000F6070000}"/>
    <cellStyle name="Komma 5 3 2 7" xfId="28927" xr:uid="{00000000-0005-0000-0000-0000F6070000}"/>
    <cellStyle name="Komma 5 3 2 8" xfId="42418" xr:uid="{00000000-0005-0000-0000-0000F6070000}"/>
    <cellStyle name="Komma 5 3 2 9" xfId="1975" xr:uid="{00000000-0005-0000-0000-0000F6070000}"/>
    <cellStyle name="Komma 5 3 3" xfId="2555" xr:uid="{00000000-0005-0000-0000-0000F8070000}"/>
    <cellStyle name="Komma 5 3 3 2" xfId="5916" xr:uid="{00000000-0005-0000-0000-0000F8070000}"/>
    <cellStyle name="Komma 5 3 3 2 2" xfId="19367" xr:uid="{00000000-0005-0000-0000-0000F8070000}"/>
    <cellStyle name="Komma 5 3 3 2 3" xfId="32851" xr:uid="{00000000-0005-0000-0000-0000F8070000}"/>
    <cellStyle name="Komma 5 3 3 2 4" xfId="46342" xr:uid="{00000000-0005-0000-0000-0000F8070000}"/>
    <cellStyle name="Komma 5 3 3 3" xfId="9272" xr:uid="{00000000-0005-0000-0000-0000F8070000}"/>
    <cellStyle name="Komma 5 3 3 3 2" xfId="22723" xr:uid="{00000000-0005-0000-0000-0000F8070000}"/>
    <cellStyle name="Komma 5 3 3 3 3" xfId="36207" xr:uid="{00000000-0005-0000-0000-0000F8070000}"/>
    <cellStyle name="Komma 5 3 3 3 4" xfId="49698" xr:uid="{00000000-0005-0000-0000-0000F8070000}"/>
    <cellStyle name="Komma 5 3 3 4" xfId="12628" xr:uid="{00000000-0005-0000-0000-0000F8070000}"/>
    <cellStyle name="Komma 5 3 3 4 2" xfId="26079" xr:uid="{00000000-0005-0000-0000-0000F8070000}"/>
    <cellStyle name="Komma 5 3 3 4 3" xfId="39563" xr:uid="{00000000-0005-0000-0000-0000F8070000}"/>
    <cellStyle name="Komma 5 3 3 4 4" xfId="53054" xr:uid="{00000000-0005-0000-0000-0000F8070000}"/>
    <cellStyle name="Komma 5 3 3 5" xfId="16010" xr:uid="{00000000-0005-0000-0000-0000F8070000}"/>
    <cellStyle name="Komma 5 3 3 6" xfId="29494" xr:uid="{00000000-0005-0000-0000-0000F8070000}"/>
    <cellStyle name="Komma 5 3 3 7" xfId="42985" xr:uid="{00000000-0005-0000-0000-0000F8070000}"/>
    <cellStyle name="Komma 5 3 4" xfId="3660" xr:uid="{00000000-0005-0000-0000-0000F9070000}"/>
    <cellStyle name="Komma 5 3 4 2" xfId="7021" xr:uid="{00000000-0005-0000-0000-0000F9070000}"/>
    <cellStyle name="Komma 5 3 4 2 2" xfId="20472" xr:uid="{00000000-0005-0000-0000-0000F9070000}"/>
    <cellStyle name="Komma 5 3 4 2 3" xfId="33956" xr:uid="{00000000-0005-0000-0000-0000F9070000}"/>
    <cellStyle name="Komma 5 3 4 2 4" xfId="47447" xr:uid="{00000000-0005-0000-0000-0000F9070000}"/>
    <cellStyle name="Komma 5 3 4 3" xfId="10377" xr:uid="{00000000-0005-0000-0000-0000F9070000}"/>
    <cellStyle name="Komma 5 3 4 3 2" xfId="23828" xr:uid="{00000000-0005-0000-0000-0000F9070000}"/>
    <cellStyle name="Komma 5 3 4 3 3" xfId="37312" xr:uid="{00000000-0005-0000-0000-0000F9070000}"/>
    <cellStyle name="Komma 5 3 4 3 4" xfId="50803" xr:uid="{00000000-0005-0000-0000-0000F9070000}"/>
    <cellStyle name="Komma 5 3 4 4" xfId="13733" xr:uid="{00000000-0005-0000-0000-0000F9070000}"/>
    <cellStyle name="Komma 5 3 4 4 2" xfId="27184" xr:uid="{00000000-0005-0000-0000-0000F9070000}"/>
    <cellStyle name="Komma 5 3 4 4 3" xfId="40668" xr:uid="{00000000-0005-0000-0000-0000F9070000}"/>
    <cellStyle name="Komma 5 3 4 4 4" xfId="54159" xr:uid="{00000000-0005-0000-0000-0000F9070000}"/>
    <cellStyle name="Komma 5 3 4 5" xfId="17115" xr:uid="{00000000-0005-0000-0000-0000F9070000}"/>
    <cellStyle name="Komma 5 3 4 6" xfId="30599" xr:uid="{00000000-0005-0000-0000-0000F9070000}"/>
    <cellStyle name="Komma 5 3 4 7" xfId="44090" xr:uid="{00000000-0005-0000-0000-0000F9070000}"/>
    <cellStyle name="Komma 5 3 5" xfId="4240" xr:uid="{00000000-0005-0000-0000-0000FA070000}"/>
    <cellStyle name="Komma 5 3 5 2" xfId="7597" xr:uid="{00000000-0005-0000-0000-0000FA070000}"/>
    <cellStyle name="Komma 5 3 5 2 2" xfId="21048" xr:uid="{00000000-0005-0000-0000-0000FA070000}"/>
    <cellStyle name="Komma 5 3 5 2 3" xfId="34532" xr:uid="{00000000-0005-0000-0000-0000FA070000}"/>
    <cellStyle name="Komma 5 3 5 2 4" xfId="48023" xr:uid="{00000000-0005-0000-0000-0000FA070000}"/>
    <cellStyle name="Komma 5 3 5 3" xfId="10953" xr:uid="{00000000-0005-0000-0000-0000FA070000}"/>
    <cellStyle name="Komma 5 3 5 3 2" xfId="24404" xr:uid="{00000000-0005-0000-0000-0000FA070000}"/>
    <cellStyle name="Komma 5 3 5 3 3" xfId="37888" xr:uid="{00000000-0005-0000-0000-0000FA070000}"/>
    <cellStyle name="Komma 5 3 5 3 4" xfId="51379" xr:uid="{00000000-0005-0000-0000-0000FA070000}"/>
    <cellStyle name="Komma 5 3 5 4" xfId="14309" xr:uid="{00000000-0005-0000-0000-0000FA070000}"/>
    <cellStyle name="Komma 5 3 5 4 2" xfId="27760" xr:uid="{00000000-0005-0000-0000-0000FA070000}"/>
    <cellStyle name="Komma 5 3 5 4 3" xfId="41244" xr:uid="{00000000-0005-0000-0000-0000FA070000}"/>
    <cellStyle name="Komma 5 3 5 4 4" xfId="54735" xr:uid="{00000000-0005-0000-0000-0000FA070000}"/>
    <cellStyle name="Komma 5 3 5 5" xfId="17691" xr:uid="{00000000-0005-0000-0000-0000FA070000}"/>
    <cellStyle name="Komma 5 3 5 6" xfId="31175" xr:uid="{00000000-0005-0000-0000-0000FA070000}"/>
    <cellStyle name="Komma 5 3 5 7" xfId="44666" xr:uid="{00000000-0005-0000-0000-0000FA070000}"/>
    <cellStyle name="Komma 5 3 6" xfId="4790" xr:uid="{00000000-0005-0000-0000-0000F5070000}"/>
    <cellStyle name="Komma 5 3 6 2" xfId="18241" xr:uid="{00000000-0005-0000-0000-0000F5070000}"/>
    <cellStyle name="Komma 5 3 6 3" xfId="31725" xr:uid="{00000000-0005-0000-0000-0000F5070000}"/>
    <cellStyle name="Komma 5 3 6 4" xfId="45216" xr:uid="{00000000-0005-0000-0000-0000F5070000}"/>
    <cellStyle name="Komma 5 3 7" xfId="8146" xr:uid="{00000000-0005-0000-0000-0000F5070000}"/>
    <cellStyle name="Komma 5 3 7 2" xfId="21597" xr:uid="{00000000-0005-0000-0000-0000F5070000}"/>
    <cellStyle name="Komma 5 3 7 3" xfId="35081" xr:uid="{00000000-0005-0000-0000-0000F5070000}"/>
    <cellStyle name="Komma 5 3 7 4" xfId="48572" xr:uid="{00000000-0005-0000-0000-0000F5070000}"/>
    <cellStyle name="Komma 5 3 8" xfId="11502" xr:uid="{00000000-0005-0000-0000-0000F5070000}"/>
    <cellStyle name="Komma 5 3 8 2" xfId="24953" xr:uid="{00000000-0005-0000-0000-0000F5070000}"/>
    <cellStyle name="Komma 5 3 8 3" xfId="38437" xr:uid="{00000000-0005-0000-0000-0000F5070000}"/>
    <cellStyle name="Komma 5 3 8 4" xfId="51928" xr:uid="{00000000-0005-0000-0000-0000F5070000}"/>
    <cellStyle name="Komma 5 3 9" xfId="14883" xr:uid="{00000000-0005-0000-0000-0000F5070000}"/>
    <cellStyle name="Komma 5 4" xfId="882" xr:uid="{00000000-0005-0000-0000-000093010000}"/>
    <cellStyle name="Komma 5 4 2" xfId="987" xr:uid="{00000000-0005-0000-0000-000093010000}"/>
    <cellStyle name="Komma 5 4 2 2" xfId="6226" xr:uid="{00000000-0005-0000-0000-0000FC070000}"/>
    <cellStyle name="Komma 5 4 2 2 2" xfId="19677" xr:uid="{00000000-0005-0000-0000-0000FC070000}"/>
    <cellStyle name="Komma 5 4 2 2 3" xfId="33161" xr:uid="{00000000-0005-0000-0000-0000FC070000}"/>
    <cellStyle name="Komma 5 4 2 2 4" xfId="46652" xr:uid="{00000000-0005-0000-0000-0000FC070000}"/>
    <cellStyle name="Komma 5 4 2 3" xfId="9582" xr:uid="{00000000-0005-0000-0000-0000FC070000}"/>
    <cellStyle name="Komma 5 4 2 3 2" xfId="23033" xr:uid="{00000000-0005-0000-0000-0000FC070000}"/>
    <cellStyle name="Komma 5 4 2 3 3" xfId="36517" xr:uid="{00000000-0005-0000-0000-0000FC070000}"/>
    <cellStyle name="Komma 5 4 2 3 4" xfId="50008" xr:uid="{00000000-0005-0000-0000-0000FC070000}"/>
    <cellStyle name="Komma 5 4 2 4" xfId="12938" xr:uid="{00000000-0005-0000-0000-0000FC070000}"/>
    <cellStyle name="Komma 5 4 2 4 2" xfId="26389" xr:uid="{00000000-0005-0000-0000-0000FC070000}"/>
    <cellStyle name="Komma 5 4 2 4 3" xfId="39873" xr:uid="{00000000-0005-0000-0000-0000FC070000}"/>
    <cellStyle name="Komma 5 4 2 4 4" xfId="53364" xr:uid="{00000000-0005-0000-0000-0000FC070000}"/>
    <cellStyle name="Komma 5 4 2 5" xfId="16320" xr:uid="{00000000-0005-0000-0000-0000FC070000}"/>
    <cellStyle name="Komma 5 4 2 6" xfId="29804" xr:uid="{00000000-0005-0000-0000-0000FC070000}"/>
    <cellStyle name="Komma 5 4 2 7" xfId="43295" xr:uid="{00000000-0005-0000-0000-0000FC070000}"/>
    <cellStyle name="Komma 5 4 2 8" xfId="2865" xr:uid="{00000000-0005-0000-0000-0000FC070000}"/>
    <cellStyle name="Komma 5 4 3" xfId="5099" xr:uid="{00000000-0005-0000-0000-0000FB070000}"/>
    <cellStyle name="Komma 5 4 3 2" xfId="18550" xr:uid="{00000000-0005-0000-0000-0000FB070000}"/>
    <cellStyle name="Komma 5 4 3 3" xfId="32034" xr:uid="{00000000-0005-0000-0000-0000FB070000}"/>
    <cellStyle name="Komma 5 4 3 4" xfId="45525" xr:uid="{00000000-0005-0000-0000-0000FB070000}"/>
    <cellStyle name="Komma 5 4 4" xfId="8455" xr:uid="{00000000-0005-0000-0000-0000FB070000}"/>
    <cellStyle name="Komma 5 4 4 2" xfId="21906" xr:uid="{00000000-0005-0000-0000-0000FB070000}"/>
    <cellStyle name="Komma 5 4 4 3" xfId="35390" xr:uid="{00000000-0005-0000-0000-0000FB070000}"/>
    <cellStyle name="Komma 5 4 4 4" xfId="48881" xr:uid="{00000000-0005-0000-0000-0000FB070000}"/>
    <cellStyle name="Komma 5 4 5" xfId="11811" xr:uid="{00000000-0005-0000-0000-0000FB070000}"/>
    <cellStyle name="Komma 5 4 5 2" xfId="25262" xr:uid="{00000000-0005-0000-0000-0000FB070000}"/>
    <cellStyle name="Komma 5 4 5 3" xfId="38746" xr:uid="{00000000-0005-0000-0000-0000FB070000}"/>
    <cellStyle name="Komma 5 4 5 4" xfId="52237" xr:uid="{00000000-0005-0000-0000-0000FB070000}"/>
    <cellStyle name="Komma 5 4 6" xfId="15193" xr:uid="{00000000-0005-0000-0000-0000FB070000}"/>
    <cellStyle name="Komma 5 4 7" xfId="28677" xr:uid="{00000000-0005-0000-0000-0000FB070000}"/>
    <cellStyle name="Komma 5 4 8" xfId="42168" xr:uid="{00000000-0005-0000-0000-0000FB070000}"/>
    <cellStyle name="Komma 5 4 9" xfId="1726" xr:uid="{00000000-0005-0000-0000-0000FB070000}"/>
    <cellStyle name="Komma 5 5" xfId="908" xr:uid="{00000000-0005-0000-0000-000093010000}"/>
    <cellStyle name="Komma 5 5 2" xfId="5665" xr:uid="{00000000-0005-0000-0000-0000FD070000}"/>
    <cellStyle name="Komma 5 5 2 2" xfId="19116" xr:uid="{00000000-0005-0000-0000-0000FD070000}"/>
    <cellStyle name="Komma 5 5 2 3" xfId="32600" xr:uid="{00000000-0005-0000-0000-0000FD070000}"/>
    <cellStyle name="Komma 5 5 2 4" xfId="46091" xr:uid="{00000000-0005-0000-0000-0000FD070000}"/>
    <cellStyle name="Komma 5 5 3" xfId="9021" xr:uid="{00000000-0005-0000-0000-0000FD070000}"/>
    <cellStyle name="Komma 5 5 3 2" xfId="22472" xr:uid="{00000000-0005-0000-0000-0000FD070000}"/>
    <cellStyle name="Komma 5 5 3 3" xfId="35956" xr:uid="{00000000-0005-0000-0000-0000FD070000}"/>
    <cellStyle name="Komma 5 5 3 4" xfId="49447" xr:uid="{00000000-0005-0000-0000-0000FD070000}"/>
    <cellStyle name="Komma 5 5 4" xfId="12377" xr:uid="{00000000-0005-0000-0000-0000FD070000}"/>
    <cellStyle name="Komma 5 5 4 2" xfId="25828" xr:uid="{00000000-0005-0000-0000-0000FD070000}"/>
    <cellStyle name="Komma 5 5 4 3" xfId="39312" xr:uid="{00000000-0005-0000-0000-0000FD070000}"/>
    <cellStyle name="Komma 5 5 4 4" xfId="52803" xr:uid="{00000000-0005-0000-0000-0000FD070000}"/>
    <cellStyle name="Komma 5 5 5" xfId="15759" xr:uid="{00000000-0005-0000-0000-0000FD070000}"/>
    <cellStyle name="Komma 5 5 6" xfId="29243" xr:uid="{00000000-0005-0000-0000-0000FD070000}"/>
    <cellStyle name="Komma 5 5 7" xfId="42734" xr:uid="{00000000-0005-0000-0000-0000FD070000}"/>
    <cellStyle name="Komma 5 5 8" xfId="2303" xr:uid="{00000000-0005-0000-0000-0000FD070000}"/>
    <cellStyle name="Komma 5 6" xfId="3409" xr:uid="{00000000-0005-0000-0000-0000FE070000}"/>
    <cellStyle name="Komma 5 6 2" xfId="6770" xr:uid="{00000000-0005-0000-0000-0000FE070000}"/>
    <cellStyle name="Komma 5 6 2 2" xfId="20221" xr:uid="{00000000-0005-0000-0000-0000FE070000}"/>
    <cellStyle name="Komma 5 6 2 3" xfId="33705" xr:uid="{00000000-0005-0000-0000-0000FE070000}"/>
    <cellStyle name="Komma 5 6 2 4" xfId="47196" xr:uid="{00000000-0005-0000-0000-0000FE070000}"/>
    <cellStyle name="Komma 5 6 3" xfId="10126" xr:uid="{00000000-0005-0000-0000-0000FE070000}"/>
    <cellStyle name="Komma 5 6 3 2" xfId="23577" xr:uid="{00000000-0005-0000-0000-0000FE070000}"/>
    <cellStyle name="Komma 5 6 3 3" xfId="37061" xr:uid="{00000000-0005-0000-0000-0000FE070000}"/>
    <cellStyle name="Komma 5 6 3 4" xfId="50552" xr:uid="{00000000-0005-0000-0000-0000FE070000}"/>
    <cellStyle name="Komma 5 6 4" xfId="13482" xr:uid="{00000000-0005-0000-0000-0000FE070000}"/>
    <cellStyle name="Komma 5 6 4 2" xfId="26933" xr:uid="{00000000-0005-0000-0000-0000FE070000}"/>
    <cellStyle name="Komma 5 6 4 3" xfId="40417" xr:uid="{00000000-0005-0000-0000-0000FE070000}"/>
    <cellStyle name="Komma 5 6 4 4" xfId="53908" xr:uid="{00000000-0005-0000-0000-0000FE070000}"/>
    <cellStyle name="Komma 5 6 5" xfId="16864" xr:uid="{00000000-0005-0000-0000-0000FE070000}"/>
    <cellStyle name="Komma 5 6 6" xfId="30348" xr:uid="{00000000-0005-0000-0000-0000FE070000}"/>
    <cellStyle name="Komma 5 6 7" xfId="43839" xr:uid="{00000000-0005-0000-0000-0000FE070000}"/>
    <cellStyle name="Komma 5 7" xfId="3989" xr:uid="{00000000-0005-0000-0000-0000FF070000}"/>
    <cellStyle name="Komma 5 7 2" xfId="7346" xr:uid="{00000000-0005-0000-0000-0000FF070000}"/>
    <cellStyle name="Komma 5 7 2 2" xfId="20797" xr:uid="{00000000-0005-0000-0000-0000FF070000}"/>
    <cellStyle name="Komma 5 7 2 3" xfId="34281" xr:uid="{00000000-0005-0000-0000-0000FF070000}"/>
    <cellStyle name="Komma 5 7 2 4" xfId="47772" xr:uid="{00000000-0005-0000-0000-0000FF070000}"/>
    <cellStyle name="Komma 5 7 3" xfId="10702" xr:uid="{00000000-0005-0000-0000-0000FF070000}"/>
    <cellStyle name="Komma 5 7 3 2" xfId="24153" xr:uid="{00000000-0005-0000-0000-0000FF070000}"/>
    <cellStyle name="Komma 5 7 3 3" xfId="37637" xr:uid="{00000000-0005-0000-0000-0000FF070000}"/>
    <cellStyle name="Komma 5 7 3 4" xfId="51128" xr:uid="{00000000-0005-0000-0000-0000FF070000}"/>
    <cellStyle name="Komma 5 7 4" xfId="14058" xr:uid="{00000000-0005-0000-0000-0000FF070000}"/>
    <cellStyle name="Komma 5 7 4 2" xfId="27509" xr:uid="{00000000-0005-0000-0000-0000FF070000}"/>
    <cellStyle name="Komma 5 7 4 3" xfId="40993" xr:uid="{00000000-0005-0000-0000-0000FF070000}"/>
    <cellStyle name="Komma 5 7 4 4" xfId="54484" xr:uid="{00000000-0005-0000-0000-0000FF070000}"/>
    <cellStyle name="Komma 5 7 5" xfId="17440" xr:uid="{00000000-0005-0000-0000-0000FF070000}"/>
    <cellStyle name="Komma 5 7 6" xfId="30924" xr:uid="{00000000-0005-0000-0000-0000FF070000}"/>
    <cellStyle name="Komma 5 7 7" xfId="44415" xr:uid="{00000000-0005-0000-0000-0000FF070000}"/>
    <cellStyle name="Komma 5 8" xfId="4539" xr:uid="{00000000-0005-0000-0000-0000E8070000}"/>
    <cellStyle name="Komma 5 8 2" xfId="17990" xr:uid="{00000000-0005-0000-0000-0000E8070000}"/>
    <cellStyle name="Komma 5 8 3" xfId="31474" xr:uid="{00000000-0005-0000-0000-0000E8070000}"/>
    <cellStyle name="Komma 5 8 4" xfId="44965" xr:uid="{00000000-0005-0000-0000-0000E8070000}"/>
    <cellStyle name="Komma 5 9" xfId="7895" xr:uid="{00000000-0005-0000-0000-0000E8070000}"/>
    <cellStyle name="Komma 5 9 2" xfId="21346" xr:uid="{00000000-0005-0000-0000-0000E8070000}"/>
    <cellStyle name="Komma 5 9 3" xfId="34830" xr:uid="{00000000-0005-0000-0000-0000E8070000}"/>
    <cellStyle name="Komma 5 9 4" xfId="48321" xr:uid="{00000000-0005-0000-0000-0000E8070000}"/>
    <cellStyle name="Komma 6" xfId="785" xr:uid="{00000000-0005-0000-0000-000094010000}"/>
    <cellStyle name="Komma 6 10" xfId="11270" xr:uid="{00000000-0005-0000-0000-000000080000}"/>
    <cellStyle name="Komma 6 10 2" xfId="24721" xr:uid="{00000000-0005-0000-0000-000000080000}"/>
    <cellStyle name="Komma 6 10 3" xfId="38205" xr:uid="{00000000-0005-0000-0000-000000080000}"/>
    <cellStyle name="Komma 6 10 4" xfId="51696" xr:uid="{00000000-0005-0000-0000-000000080000}"/>
    <cellStyle name="Komma 6 11" xfId="14651" xr:uid="{00000000-0005-0000-0000-000000080000}"/>
    <cellStyle name="Komma 6 12" xfId="28134" xr:uid="{00000000-0005-0000-0000-000000080000}"/>
    <cellStyle name="Komma 6 13" xfId="41625" xr:uid="{00000000-0005-0000-0000-000000080000}"/>
    <cellStyle name="Komma 6 14" xfId="1186" xr:uid="{00000000-0005-0000-0000-000000080000}"/>
    <cellStyle name="Komma 6 2" xfId="826" xr:uid="{00000000-0005-0000-0000-000094010000}"/>
    <cellStyle name="Komma 6 2 10" xfId="14753" xr:uid="{00000000-0005-0000-0000-000001080000}"/>
    <cellStyle name="Komma 6 2 11" xfId="28236" xr:uid="{00000000-0005-0000-0000-000001080000}"/>
    <cellStyle name="Komma 6 2 12" xfId="41727" xr:uid="{00000000-0005-0000-0000-000001080000}"/>
    <cellStyle name="Komma 6 2 13" xfId="1280" xr:uid="{00000000-0005-0000-0000-000001080000}"/>
    <cellStyle name="Komma 6 2 2" xfId="935" xr:uid="{00000000-0005-0000-0000-000094010000}"/>
    <cellStyle name="Komma 6 2 2 10" xfId="28486" xr:uid="{00000000-0005-0000-0000-000002080000}"/>
    <cellStyle name="Komma 6 2 2 11" xfId="41977" xr:uid="{00000000-0005-0000-0000-000002080000}"/>
    <cellStyle name="Komma 6 2 2 12" xfId="1518" xr:uid="{00000000-0005-0000-0000-000002080000}"/>
    <cellStyle name="Komma 6 2 2 2" xfId="2094" xr:uid="{00000000-0005-0000-0000-000003080000}"/>
    <cellStyle name="Komma 6 2 2 2 2" xfId="3235" xr:uid="{00000000-0005-0000-0000-000004080000}"/>
    <cellStyle name="Komma 6 2 2 2 2 2" xfId="6596" xr:uid="{00000000-0005-0000-0000-000004080000}"/>
    <cellStyle name="Komma 6 2 2 2 2 2 2" xfId="20047" xr:uid="{00000000-0005-0000-0000-000004080000}"/>
    <cellStyle name="Komma 6 2 2 2 2 2 3" xfId="33531" xr:uid="{00000000-0005-0000-0000-000004080000}"/>
    <cellStyle name="Komma 6 2 2 2 2 2 4" xfId="47022" xr:uid="{00000000-0005-0000-0000-000004080000}"/>
    <cellStyle name="Komma 6 2 2 2 2 3" xfId="9952" xr:uid="{00000000-0005-0000-0000-000004080000}"/>
    <cellStyle name="Komma 6 2 2 2 2 3 2" xfId="23403" xr:uid="{00000000-0005-0000-0000-000004080000}"/>
    <cellStyle name="Komma 6 2 2 2 2 3 3" xfId="36887" xr:uid="{00000000-0005-0000-0000-000004080000}"/>
    <cellStyle name="Komma 6 2 2 2 2 3 4" xfId="50378" xr:uid="{00000000-0005-0000-0000-000004080000}"/>
    <cellStyle name="Komma 6 2 2 2 2 4" xfId="13308" xr:uid="{00000000-0005-0000-0000-000004080000}"/>
    <cellStyle name="Komma 6 2 2 2 2 4 2" xfId="26759" xr:uid="{00000000-0005-0000-0000-000004080000}"/>
    <cellStyle name="Komma 6 2 2 2 2 4 3" xfId="40243" xr:uid="{00000000-0005-0000-0000-000004080000}"/>
    <cellStyle name="Komma 6 2 2 2 2 4 4" xfId="53734" xr:uid="{00000000-0005-0000-0000-000004080000}"/>
    <cellStyle name="Komma 6 2 2 2 2 5" xfId="16690" xr:uid="{00000000-0005-0000-0000-000004080000}"/>
    <cellStyle name="Komma 6 2 2 2 2 6" xfId="30174" xr:uid="{00000000-0005-0000-0000-000004080000}"/>
    <cellStyle name="Komma 6 2 2 2 2 7" xfId="43665" xr:uid="{00000000-0005-0000-0000-000004080000}"/>
    <cellStyle name="Komma 6 2 2 2 3" xfId="5469" xr:uid="{00000000-0005-0000-0000-000003080000}"/>
    <cellStyle name="Komma 6 2 2 2 3 2" xfId="18920" xr:uid="{00000000-0005-0000-0000-000003080000}"/>
    <cellStyle name="Komma 6 2 2 2 3 3" xfId="32404" xr:uid="{00000000-0005-0000-0000-000003080000}"/>
    <cellStyle name="Komma 6 2 2 2 3 4" xfId="45895" xr:uid="{00000000-0005-0000-0000-000003080000}"/>
    <cellStyle name="Komma 6 2 2 2 4" xfId="8825" xr:uid="{00000000-0005-0000-0000-000003080000}"/>
    <cellStyle name="Komma 6 2 2 2 4 2" xfId="22276" xr:uid="{00000000-0005-0000-0000-000003080000}"/>
    <cellStyle name="Komma 6 2 2 2 4 3" xfId="35760" xr:uid="{00000000-0005-0000-0000-000003080000}"/>
    <cellStyle name="Komma 6 2 2 2 4 4" xfId="49251" xr:uid="{00000000-0005-0000-0000-000003080000}"/>
    <cellStyle name="Komma 6 2 2 2 5" xfId="12181" xr:uid="{00000000-0005-0000-0000-000003080000}"/>
    <cellStyle name="Komma 6 2 2 2 5 2" xfId="25632" xr:uid="{00000000-0005-0000-0000-000003080000}"/>
    <cellStyle name="Komma 6 2 2 2 5 3" xfId="39116" xr:uid="{00000000-0005-0000-0000-000003080000}"/>
    <cellStyle name="Komma 6 2 2 2 5 4" xfId="52607" xr:uid="{00000000-0005-0000-0000-000003080000}"/>
    <cellStyle name="Komma 6 2 2 2 6" xfId="15563" xr:uid="{00000000-0005-0000-0000-000003080000}"/>
    <cellStyle name="Komma 6 2 2 2 7" xfId="29047" xr:uid="{00000000-0005-0000-0000-000003080000}"/>
    <cellStyle name="Komma 6 2 2 2 8" xfId="42538" xr:uid="{00000000-0005-0000-0000-000003080000}"/>
    <cellStyle name="Komma 6 2 2 3" xfId="2675" xr:uid="{00000000-0005-0000-0000-000005080000}"/>
    <cellStyle name="Komma 6 2 2 3 2" xfId="6036" xr:uid="{00000000-0005-0000-0000-000005080000}"/>
    <cellStyle name="Komma 6 2 2 3 2 2" xfId="19487" xr:uid="{00000000-0005-0000-0000-000005080000}"/>
    <cellStyle name="Komma 6 2 2 3 2 3" xfId="32971" xr:uid="{00000000-0005-0000-0000-000005080000}"/>
    <cellStyle name="Komma 6 2 2 3 2 4" xfId="46462" xr:uid="{00000000-0005-0000-0000-000005080000}"/>
    <cellStyle name="Komma 6 2 2 3 3" xfId="9392" xr:uid="{00000000-0005-0000-0000-000005080000}"/>
    <cellStyle name="Komma 6 2 2 3 3 2" xfId="22843" xr:uid="{00000000-0005-0000-0000-000005080000}"/>
    <cellStyle name="Komma 6 2 2 3 3 3" xfId="36327" xr:uid="{00000000-0005-0000-0000-000005080000}"/>
    <cellStyle name="Komma 6 2 2 3 3 4" xfId="49818" xr:uid="{00000000-0005-0000-0000-000005080000}"/>
    <cellStyle name="Komma 6 2 2 3 4" xfId="12748" xr:uid="{00000000-0005-0000-0000-000005080000}"/>
    <cellStyle name="Komma 6 2 2 3 4 2" xfId="26199" xr:uid="{00000000-0005-0000-0000-000005080000}"/>
    <cellStyle name="Komma 6 2 2 3 4 3" xfId="39683" xr:uid="{00000000-0005-0000-0000-000005080000}"/>
    <cellStyle name="Komma 6 2 2 3 4 4" xfId="53174" xr:uid="{00000000-0005-0000-0000-000005080000}"/>
    <cellStyle name="Komma 6 2 2 3 5" xfId="16130" xr:uid="{00000000-0005-0000-0000-000005080000}"/>
    <cellStyle name="Komma 6 2 2 3 6" xfId="29614" xr:uid="{00000000-0005-0000-0000-000005080000}"/>
    <cellStyle name="Komma 6 2 2 3 7" xfId="43105" xr:uid="{00000000-0005-0000-0000-000005080000}"/>
    <cellStyle name="Komma 6 2 2 4" xfId="3780" xr:uid="{00000000-0005-0000-0000-000006080000}"/>
    <cellStyle name="Komma 6 2 2 4 2" xfId="7141" xr:uid="{00000000-0005-0000-0000-000006080000}"/>
    <cellStyle name="Komma 6 2 2 4 2 2" xfId="20592" xr:uid="{00000000-0005-0000-0000-000006080000}"/>
    <cellStyle name="Komma 6 2 2 4 2 3" xfId="34076" xr:uid="{00000000-0005-0000-0000-000006080000}"/>
    <cellStyle name="Komma 6 2 2 4 2 4" xfId="47567" xr:uid="{00000000-0005-0000-0000-000006080000}"/>
    <cellStyle name="Komma 6 2 2 4 3" xfId="10497" xr:uid="{00000000-0005-0000-0000-000006080000}"/>
    <cellStyle name="Komma 6 2 2 4 3 2" xfId="23948" xr:uid="{00000000-0005-0000-0000-000006080000}"/>
    <cellStyle name="Komma 6 2 2 4 3 3" xfId="37432" xr:uid="{00000000-0005-0000-0000-000006080000}"/>
    <cellStyle name="Komma 6 2 2 4 3 4" xfId="50923" xr:uid="{00000000-0005-0000-0000-000006080000}"/>
    <cellStyle name="Komma 6 2 2 4 4" xfId="13853" xr:uid="{00000000-0005-0000-0000-000006080000}"/>
    <cellStyle name="Komma 6 2 2 4 4 2" xfId="27304" xr:uid="{00000000-0005-0000-0000-000006080000}"/>
    <cellStyle name="Komma 6 2 2 4 4 3" xfId="40788" xr:uid="{00000000-0005-0000-0000-000006080000}"/>
    <cellStyle name="Komma 6 2 2 4 4 4" xfId="54279" xr:uid="{00000000-0005-0000-0000-000006080000}"/>
    <cellStyle name="Komma 6 2 2 4 5" xfId="17235" xr:uid="{00000000-0005-0000-0000-000006080000}"/>
    <cellStyle name="Komma 6 2 2 4 6" xfId="30719" xr:uid="{00000000-0005-0000-0000-000006080000}"/>
    <cellStyle name="Komma 6 2 2 4 7" xfId="44210" xr:uid="{00000000-0005-0000-0000-000006080000}"/>
    <cellStyle name="Komma 6 2 2 5" xfId="4360" xr:uid="{00000000-0005-0000-0000-000007080000}"/>
    <cellStyle name="Komma 6 2 2 5 2" xfId="7717" xr:uid="{00000000-0005-0000-0000-000007080000}"/>
    <cellStyle name="Komma 6 2 2 5 2 2" xfId="21168" xr:uid="{00000000-0005-0000-0000-000007080000}"/>
    <cellStyle name="Komma 6 2 2 5 2 3" xfId="34652" xr:uid="{00000000-0005-0000-0000-000007080000}"/>
    <cellStyle name="Komma 6 2 2 5 2 4" xfId="48143" xr:uid="{00000000-0005-0000-0000-000007080000}"/>
    <cellStyle name="Komma 6 2 2 5 3" xfId="11073" xr:uid="{00000000-0005-0000-0000-000007080000}"/>
    <cellStyle name="Komma 6 2 2 5 3 2" xfId="24524" xr:uid="{00000000-0005-0000-0000-000007080000}"/>
    <cellStyle name="Komma 6 2 2 5 3 3" xfId="38008" xr:uid="{00000000-0005-0000-0000-000007080000}"/>
    <cellStyle name="Komma 6 2 2 5 3 4" xfId="51499" xr:uid="{00000000-0005-0000-0000-000007080000}"/>
    <cellStyle name="Komma 6 2 2 5 4" xfId="14429" xr:uid="{00000000-0005-0000-0000-000007080000}"/>
    <cellStyle name="Komma 6 2 2 5 4 2" xfId="27880" xr:uid="{00000000-0005-0000-0000-000007080000}"/>
    <cellStyle name="Komma 6 2 2 5 4 3" xfId="41364" xr:uid="{00000000-0005-0000-0000-000007080000}"/>
    <cellStyle name="Komma 6 2 2 5 4 4" xfId="54855" xr:uid="{00000000-0005-0000-0000-000007080000}"/>
    <cellStyle name="Komma 6 2 2 5 5" xfId="17811" xr:uid="{00000000-0005-0000-0000-000007080000}"/>
    <cellStyle name="Komma 6 2 2 5 6" xfId="31295" xr:uid="{00000000-0005-0000-0000-000007080000}"/>
    <cellStyle name="Komma 6 2 2 5 7" xfId="44786" xr:uid="{00000000-0005-0000-0000-000007080000}"/>
    <cellStyle name="Komma 6 2 2 6" xfId="4910" xr:uid="{00000000-0005-0000-0000-000002080000}"/>
    <cellStyle name="Komma 6 2 2 6 2" xfId="18361" xr:uid="{00000000-0005-0000-0000-000002080000}"/>
    <cellStyle name="Komma 6 2 2 6 3" xfId="31845" xr:uid="{00000000-0005-0000-0000-000002080000}"/>
    <cellStyle name="Komma 6 2 2 6 4" xfId="45336" xr:uid="{00000000-0005-0000-0000-000002080000}"/>
    <cellStyle name="Komma 6 2 2 7" xfId="8266" xr:uid="{00000000-0005-0000-0000-000002080000}"/>
    <cellStyle name="Komma 6 2 2 7 2" xfId="21717" xr:uid="{00000000-0005-0000-0000-000002080000}"/>
    <cellStyle name="Komma 6 2 2 7 3" xfId="35201" xr:uid="{00000000-0005-0000-0000-000002080000}"/>
    <cellStyle name="Komma 6 2 2 7 4" xfId="48692" xr:uid="{00000000-0005-0000-0000-000002080000}"/>
    <cellStyle name="Komma 6 2 2 8" xfId="11622" xr:uid="{00000000-0005-0000-0000-000002080000}"/>
    <cellStyle name="Komma 6 2 2 8 2" xfId="25073" xr:uid="{00000000-0005-0000-0000-000002080000}"/>
    <cellStyle name="Komma 6 2 2 8 3" xfId="38557" xr:uid="{00000000-0005-0000-0000-000002080000}"/>
    <cellStyle name="Komma 6 2 2 8 4" xfId="52048" xr:uid="{00000000-0005-0000-0000-000002080000}"/>
    <cellStyle name="Komma 6 2 2 9" xfId="15003" xr:uid="{00000000-0005-0000-0000-000002080000}"/>
    <cellStyle name="Komma 6 2 3" xfId="1845" xr:uid="{00000000-0005-0000-0000-000008080000}"/>
    <cellStyle name="Komma 6 2 3 2" xfId="2985" xr:uid="{00000000-0005-0000-0000-000009080000}"/>
    <cellStyle name="Komma 6 2 3 2 2" xfId="6346" xr:uid="{00000000-0005-0000-0000-000009080000}"/>
    <cellStyle name="Komma 6 2 3 2 2 2" xfId="19797" xr:uid="{00000000-0005-0000-0000-000009080000}"/>
    <cellStyle name="Komma 6 2 3 2 2 3" xfId="33281" xr:uid="{00000000-0005-0000-0000-000009080000}"/>
    <cellStyle name="Komma 6 2 3 2 2 4" xfId="46772" xr:uid="{00000000-0005-0000-0000-000009080000}"/>
    <cellStyle name="Komma 6 2 3 2 3" xfId="9702" xr:uid="{00000000-0005-0000-0000-000009080000}"/>
    <cellStyle name="Komma 6 2 3 2 3 2" xfId="23153" xr:uid="{00000000-0005-0000-0000-000009080000}"/>
    <cellStyle name="Komma 6 2 3 2 3 3" xfId="36637" xr:uid="{00000000-0005-0000-0000-000009080000}"/>
    <cellStyle name="Komma 6 2 3 2 3 4" xfId="50128" xr:uid="{00000000-0005-0000-0000-000009080000}"/>
    <cellStyle name="Komma 6 2 3 2 4" xfId="13058" xr:uid="{00000000-0005-0000-0000-000009080000}"/>
    <cellStyle name="Komma 6 2 3 2 4 2" xfId="26509" xr:uid="{00000000-0005-0000-0000-000009080000}"/>
    <cellStyle name="Komma 6 2 3 2 4 3" xfId="39993" xr:uid="{00000000-0005-0000-0000-000009080000}"/>
    <cellStyle name="Komma 6 2 3 2 4 4" xfId="53484" xr:uid="{00000000-0005-0000-0000-000009080000}"/>
    <cellStyle name="Komma 6 2 3 2 5" xfId="16440" xr:uid="{00000000-0005-0000-0000-000009080000}"/>
    <cellStyle name="Komma 6 2 3 2 6" xfId="29924" xr:uid="{00000000-0005-0000-0000-000009080000}"/>
    <cellStyle name="Komma 6 2 3 2 7" xfId="43415" xr:uid="{00000000-0005-0000-0000-000009080000}"/>
    <cellStyle name="Komma 6 2 3 3" xfId="5219" xr:uid="{00000000-0005-0000-0000-000008080000}"/>
    <cellStyle name="Komma 6 2 3 3 2" xfId="18670" xr:uid="{00000000-0005-0000-0000-000008080000}"/>
    <cellStyle name="Komma 6 2 3 3 3" xfId="32154" xr:uid="{00000000-0005-0000-0000-000008080000}"/>
    <cellStyle name="Komma 6 2 3 3 4" xfId="45645" xr:uid="{00000000-0005-0000-0000-000008080000}"/>
    <cellStyle name="Komma 6 2 3 4" xfId="8575" xr:uid="{00000000-0005-0000-0000-000008080000}"/>
    <cellStyle name="Komma 6 2 3 4 2" xfId="22026" xr:uid="{00000000-0005-0000-0000-000008080000}"/>
    <cellStyle name="Komma 6 2 3 4 3" xfId="35510" xr:uid="{00000000-0005-0000-0000-000008080000}"/>
    <cellStyle name="Komma 6 2 3 4 4" xfId="49001" xr:uid="{00000000-0005-0000-0000-000008080000}"/>
    <cellStyle name="Komma 6 2 3 5" xfId="11931" xr:uid="{00000000-0005-0000-0000-000008080000}"/>
    <cellStyle name="Komma 6 2 3 5 2" xfId="25382" xr:uid="{00000000-0005-0000-0000-000008080000}"/>
    <cellStyle name="Komma 6 2 3 5 3" xfId="38866" xr:uid="{00000000-0005-0000-0000-000008080000}"/>
    <cellStyle name="Komma 6 2 3 5 4" xfId="52357" xr:uid="{00000000-0005-0000-0000-000008080000}"/>
    <cellStyle name="Komma 6 2 3 6" xfId="15313" xr:uid="{00000000-0005-0000-0000-000008080000}"/>
    <cellStyle name="Komma 6 2 3 7" xfId="28797" xr:uid="{00000000-0005-0000-0000-000008080000}"/>
    <cellStyle name="Komma 6 2 3 8" xfId="42288" xr:uid="{00000000-0005-0000-0000-000008080000}"/>
    <cellStyle name="Komma 6 2 4" xfId="2424" xr:uid="{00000000-0005-0000-0000-00000A080000}"/>
    <cellStyle name="Komma 6 2 4 2" xfId="5786" xr:uid="{00000000-0005-0000-0000-00000A080000}"/>
    <cellStyle name="Komma 6 2 4 2 2" xfId="19237" xr:uid="{00000000-0005-0000-0000-00000A080000}"/>
    <cellStyle name="Komma 6 2 4 2 3" xfId="32721" xr:uid="{00000000-0005-0000-0000-00000A080000}"/>
    <cellStyle name="Komma 6 2 4 2 4" xfId="46212" xr:uid="{00000000-0005-0000-0000-00000A080000}"/>
    <cellStyle name="Komma 6 2 4 3" xfId="9142" xr:uid="{00000000-0005-0000-0000-00000A080000}"/>
    <cellStyle name="Komma 6 2 4 3 2" xfId="22593" xr:uid="{00000000-0005-0000-0000-00000A080000}"/>
    <cellStyle name="Komma 6 2 4 3 3" xfId="36077" xr:uid="{00000000-0005-0000-0000-00000A080000}"/>
    <cellStyle name="Komma 6 2 4 3 4" xfId="49568" xr:uid="{00000000-0005-0000-0000-00000A080000}"/>
    <cellStyle name="Komma 6 2 4 4" xfId="12498" xr:uid="{00000000-0005-0000-0000-00000A080000}"/>
    <cellStyle name="Komma 6 2 4 4 2" xfId="25949" xr:uid="{00000000-0005-0000-0000-00000A080000}"/>
    <cellStyle name="Komma 6 2 4 4 3" xfId="39433" xr:uid="{00000000-0005-0000-0000-00000A080000}"/>
    <cellStyle name="Komma 6 2 4 4 4" xfId="52924" xr:uid="{00000000-0005-0000-0000-00000A080000}"/>
    <cellStyle name="Komma 6 2 4 5" xfId="15880" xr:uid="{00000000-0005-0000-0000-00000A080000}"/>
    <cellStyle name="Komma 6 2 4 6" xfId="29364" xr:uid="{00000000-0005-0000-0000-00000A080000}"/>
    <cellStyle name="Komma 6 2 4 7" xfId="42855" xr:uid="{00000000-0005-0000-0000-00000A080000}"/>
    <cellStyle name="Komma 6 2 5" xfId="3530" xr:uid="{00000000-0005-0000-0000-00000B080000}"/>
    <cellStyle name="Komma 6 2 5 2" xfId="6891" xr:uid="{00000000-0005-0000-0000-00000B080000}"/>
    <cellStyle name="Komma 6 2 5 2 2" xfId="20342" xr:uid="{00000000-0005-0000-0000-00000B080000}"/>
    <cellStyle name="Komma 6 2 5 2 3" xfId="33826" xr:uid="{00000000-0005-0000-0000-00000B080000}"/>
    <cellStyle name="Komma 6 2 5 2 4" xfId="47317" xr:uid="{00000000-0005-0000-0000-00000B080000}"/>
    <cellStyle name="Komma 6 2 5 3" xfId="10247" xr:uid="{00000000-0005-0000-0000-00000B080000}"/>
    <cellStyle name="Komma 6 2 5 3 2" xfId="23698" xr:uid="{00000000-0005-0000-0000-00000B080000}"/>
    <cellStyle name="Komma 6 2 5 3 3" xfId="37182" xr:uid="{00000000-0005-0000-0000-00000B080000}"/>
    <cellStyle name="Komma 6 2 5 3 4" xfId="50673" xr:uid="{00000000-0005-0000-0000-00000B080000}"/>
    <cellStyle name="Komma 6 2 5 4" xfId="13603" xr:uid="{00000000-0005-0000-0000-00000B080000}"/>
    <cellStyle name="Komma 6 2 5 4 2" xfId="27054" xr:uid="{00000000-0005-0000-0000-00000B080000}"/>
    <cellStyle name="Komma 6 2 5 4 3" xfId="40538" xr:uid="{00000000-0005-0000-0000-00000B080000}"/>
    <cellStyle name="Komma 6 2 5 4 4" xfId="54029" xr:uid="{00000000-0005-0000-0000-00000B080000}"/>
    <cellStyle name="Komma 6 2 5 5" xfId="16985" xr:uid="{00000000-0005-0000-0000-00000B080000}"/>
    <cellStyle name="Komma 6 2 5 6" xfId="30469" xr:uid="{00000000-0005-0000-0000-00000B080000}"/>
    <cellStyle name="Komma 6 2 5 7" xfId="43960" xr:uid="{00000000-0005-0000-0000-00000B080000}"/>
    <cellStyle name="Komma 6 2 6" xfId="4110" xr:uid="{00000000-0005-0000-0000-00000C080000}"/>
    <cellStyle name="Komma 6 2 6 2" xfId="7467" xr:uid="{00000000-0005-0000-0000-00000C080000}"/>
    <cellStyle name="Komma 6 2 6 2 2" xfId="20918" xr:uid="{00000000-0005-0000-0000-00000C080000}"/>
    <cellStyle name="Komma 6 2 6 2 3" xfId="34402" xr:uid="{00000000-0005-0000-0000-00000C080000}"/>
    <cellStyle name="Komma 6 2 6 2 4" xfId="47893" xr:uid="{00000000-0005-0000-0000-00000C080000}"/>
    <cellStyle name="Komma 6 2 6 3" xfId="10823" xr:uid="{00000000-0005-0000-0000-00000C080000}"/>
    <cellStyle name="Komma 6 2 6 3 2" xfId="24274" xr:uid="{00000000-0005-0000-0000-00000C080000}"/>
    <cellStyle name="Komma 6 2 6 3 3" xfId="37758" xr:uid="{00000000-0005-0000-0000-00000C080000}"/>
    <cellStyle name="Komma 6 2 6 3 4" xfId="51249" xr:uid="{00000000-0005-0000-0000-00000C080000}"/>
    <cellStyle name="Komma 6 2 6 4" xfId="14179" xr:uid="{00000000-0005-0000-0000-00000C080000}"/>
    <cellStyle name="Komma 6 2 6 4 2" xfId="27630" xr:uid="{00000000-0005-0000-0000-00000C080000}"/>
    <cellStyle name="Komma 6 2 6 4 3" xfId="41114" xr:uid="{00000000-0005-0000-0000-00000C080000}"/>
    <cellStyle name="Komma 6 2 6 4 4" xfId="54605" xr:uid="{00000000-0005-0000-0000-00000C080000}"/>
    <cellStyle name="Komma 6 2 6 5" xfId="17561" xr:uid="{00000000-0005-0000-0000-00000C080000}"/>
    <cellStyle name="Komma 6 2 6 6" xfId="31045" xr:uid="{00000000-0005-0000-0000-00000C080000}"/>
    <cellStyle name="Komma 6 2 6 7" xfId="44536" xr:uid="{00000000-0005-0000-0000-00000C080000}"/>
    <cellStyle name="Komma 6 2 7" xfId="4660" xr:uid="{00000000-0005-0000-0000-000001080000}"/>
    <cellStyle name="Komma 6 2 7 2" xfId="18111" xr:uid="{00000000-0005-0000-0000-000001080000}"/>
    <cellStyle name="Komma 6 2 7 3" xfId="31595" xr:uid="{00000000-0005-0000-0000-000001080000}"/>
    <cellStyle name="Komma 6 2 7 4" xfId="45086" xr:uid="{00000000-0005-0000-0000-000001080000}"/>
    <cellStyle name="Komma 6 2 8" xfId="8016" xr:uid="{00000000-0005-0000-0000-000001080000}"/>
    <cellStyle name="Komma 6 2 8 2" xfId="21467" xr:uid="{00000000-0005-0000-0000-000001080000}"/>
    <cellStyle name="Komma 6 2 8 3" xfId="34951" xr:uid="{00000000-0005-0000-0000-000001080000}"/>
    <cellStyle name="Komma 6 2 8 4" xfId="48442" xr:uid="{00000000-0005-0000-0000-000001080000}"/>
    <cellStyle name="Komma 6 2 9" xfId="11372" xr:uid="{00000000-0005-0000-0000-000001080000}"/>
    <cellStyle name="Komma 6 2 9 2" xfId="24823" xr:uid="{00000000-0005-0000-0000-000001080000}"/>
    <cellStyle name="Komma 6 2 9 3" xfId="38307" xr:uid="{00000000-0005-0000-0000-000001080000}"/>
    <cellStyle name="Komma 6 2 9 4" xfId="51798" xr:uid="{00000000-0005-0000-0000-000001080000}"/>
    <cellStyle name="Komma 6 3" xfId="857" xr:uid="{00000000-0005-0000-0000-000094010000}"/>
    <cellStyle name="Komma 6 3 10" xfId="28385" xr:uid="{00000000-0005-0000-0000-00000D080000}"/>
    <cellStyle name="Komma 6 3 11" xfId="41876" xr:uid="{00000000-0005-0000-0000-00000D080000}"/>
    <cellStyle name="Komma 6 3 12" xfId="1420" xr:uid="{00000000-0005-0000-0000-00000D080000}"/>
    <cellStyle name="Komma 6 3 2" xfId="962" xr:uid="{00000000-0005-0000-0000-000094010000}"/>
    <cellStyle name="Komma 6 3 2 2" xfId="3134" xr:uid="{00000000-0005-0000-0000-00000F080000}"/>
    <cellStyle name="Komma 6 3 2 2 2" xfId="6495" xr:uid="{00000000-0005-0000-0000-00000F080000}"/>
    <cellStyle name="Komma 6 3 2 2 2 2" xfId="19946" xr:uid="{00000000-0005-0000-0000-00000F080000}"/>
    <cellStyle name="Komma 6 3 2 2 2 3" xfId="33430" xr:uid="{00000000-0005-0000-0000-00000F080000}"/>
    <cellStyle name="Komma 6 3 2 2 2 4" xfId="46921" xr:uid="{00000000-0005-0000-0000-00000F080000}"/>
    <cellStyle name="Komma 6 3 2 2 3" xfId="9851" xr:uid="{00000000-0005-0000-0000-00000F080000}"/>
    <cellStyle name="Komma 6 3 2 2 3 2" xfId="23302" xr:uid="{00000000-0005-0000-0000-00000F080000}"/>
    <cellStyle name="Komma 6 3 2 2 3 3" xfId="36786" xr:uid="{00000000-0005-0000-0000-00000F080000}"/>
    <cellStyle name="Komma 6 3 2 2 3 4" xfId="50277" xr:uid="{00000000-0005-0000-0000-00000F080000}"/>
    <cellStyle name="Komma 6 3 2 2 4" xfId="13207" xr:uid="{00000000-0005-0000-0000-00000F080000}"/>
    <cellStyle name="Komma 6 3 2 2 4 2" xfId="26658" xr:uid="{00000000-0005-0000-0000-00000F080000}"/>
    <cellStyle name="Komma 6 3 2 2 4 3" xfId="40142" xr:uid="{00000000-0005-0000-0000-00000F080000}"/>
    <cellStyle name="Komma 6 3 2 2 4 4" xfId="53633" xr:uid="{00000000-0005-0000-0000-00000F080000}"/>
    <cellStyle name="Komma 6 3 2 2 5" xfId="16589" xr:uid="{00000000-0005-0000-0000-00000F080000}"/>
    <cellStyle name="Komma 6 3 2 2 6" xfId="30073" xr:uid="{00000000-0005-0000-0000-00000F080000}"/>
    <cellStyle name="Komma 6 3 2 2 7" xfId="43564" xr:uid="{00000000-0005-0000-0000-00000F080000}"/>
    <cellStyle name="Komma 6 3 2 3" xfId="5368" xr:uid="{00000000-0005-0000-0000-00000E080000}"/>
    <cellStyle name="Komma 6 3 2 3 2" xfId="18819" xr:uid="{00000000-0005-0000-0000-00000E080000}"/>
    <cellStyle name="Komma 6 3 2 3 3" xfId="32303" xr:uid="{00000000-0005-0000-0000-00000E080000}"/>
    <cellStyle name="Komma 6 3 2 3 4" xfId="45794" xr:uid="{00000000-0005-0000-0000-00000E080000}"/>
    <cellStyle name="Komma 6 3 2 4" xfId="8724" xr:uid="{00000000-0005-0000-0000-00000E080000}"/>
    <cellStyle name="Komma 6 3 2 4 2" xfId="22175" xr:uid="{00000000-0005-0000-0000-00000E080000}"/>
    <cellStyle name="Komma 6 3 2 4 3" xfId="35659" xr:uid="{00000000-0005-0000-0000-00000E080000}"/>
    <cellStyle name="Komma 6 3 2 4 4" xfId="49150" xr:uid="{00000000-0005-0000-0000-00000E080000}"/>
    <cellStyle name="Komma 6 3 2 5" xfId="12080" xr:uid="{00000000-0005-0000-0000-00000E080000}"/>
    <cellStyle name="Komma 6 3 2 5 2" xfId="25531" xr:uid="{00000000-0005-0000-0000-00000E080000}"/>
    <cellStyle name="Komma 6 3 2 5 3" xfId="39015" xr:uid="{00000000-0005-0000-0000-00000E080000}"/>
    <cellStyle name="Komma 6 3 2 5 4" xfId="52506" xr:uid="{00000000-0005-0000-0000-00000E080000}"/>
    <cellStyle name="Komma 6 3 2 6" xfId="15462" xr:uid="{00000000-0005-0000-0000-00000E080000}"/>
    <cellStyle name="Komma 6 3 2 7" xfId="28946" xr:uid="{00000000-0005-0000-0000-00000E080000}"/>
    <cellStyle name="Komma 6 3 2 8" xfId="42437" xr:uid="{00000000-0005-0000-0000-00000E080000}"/>
    <cellStyle name="Komma 6 3 2 9" xfId="1994" xr:uid="{00000000-0005-0000-0000-00000E080000}"/>
    <cellStyle name="Komma 6 3 3" xfId="2574" xr:uid="{00000000-0005-0000-0000-000010080000}"/>
    <cellStyle name="Komma 6 3 3 2" xfId="5935" xr:uid="{00000000-0005-0000-0000-000010080000}"/>
    <cellStyle name="Komma 6 3 3 2 2" xfId="19386" xr:uid="{00000000-0005-0000-0000-000010080000}"/>
    <cellStyle name="Komma 6 3 3 2 3" xfId="32870" xr:uid="{00000000-0005-0000-0000-000010080000}"/>
    <cellStyle name="Komma 6 3 3 2 4" xfId="46361" xr:uid="{00000000-0005-0000-0000-000010080000}"/>
    <cellStyle name="Komma 6 3 3 3" xfId="9291" xr:uid="{00000000-0005-0000-0000-000010080000}"/>
    <cellStyle name="Komma 6 3 3 3 2" xfId="22742" xr:uid="{00000000-0005-0000-0000-000010080000}"/>
    <cellStyle name="Komma 6 3 3 3 3" xfId="36226" xr:uid="{00000000-0005-0000-0000-000010080000}"/>
    <cellStyle name="Komma 6 3 3 3 4" xfId="49717" xr:uid="{00000000-0005-0000-0000-000010080000}"/>
    <cellStyle name="Komma 6 3 3 4" xfId="12647" xr:uid="{00000000-0005-0000-0000-000010080000}"/>
    <cellStyle name="Komma 6 3 3 4 2" xfId="26098" xr:uid="{00000000-0005-0000-0000-000010080000}"/>
    <cellStyle name="Komma 6 3 3 4 3" xfId="39582" xr:uid="{00000000-0005-0000-0000-000010080000}"/>
    <cellStyle name="Komma 6 3 3 4 4" xfId="53073" xr:uid="{00000000-0005-0000-0000-000010080000}"/>
    <cellStyle name="Komma 6 3 3 5" xfId="16029" xr:uid="{00000000-0005-0000-0000-000010080000}"/>
    <cellStyle name="Komma 6 3 3 6" xfId="29513" xr:uid="{00000000-0005-0000-0000-000010080000}"/>
    <cellStyle name="Komma 6 3 3 7" xfId="43004" xr:uid="{00000000-0005-0000-0000-000010080000}"/>
    <cellStyle name="Komma 6 3 4" xfId="3679" xr:uid="{00000000-0005-0000-0000-000011080000}"/>
    <cellStyle name="Komma 6 3 4 2" xfId="7040" xr:uid="{00000000-0005-0000-0000-000011080000}"/>
    <cellStyle name="Komma 6 3 4 2 2" xfId="20491" xr:uid="{00000000-0005-0000-0000-000011080000}"/>
    <cellStyle name="Komma 6 3 4 2 3" xfId="33975" xr:uid="{00000000-0005-0000-0000-000011080000}"/>
    <cellStyle name="Komma 6 3 4 2 4" xfId="47466" xr:uid="{00000000-0005-0000-0000-000011080000}"/>
    <cellStyle name="Komma 6 3 4 3" xfId="10396" xr:uid="{00000000-0005-0000-0000-000011080000}"/>
    <cellStyle name="Komma 6 3 4 3 2" xfId="23847" xr:uid="{00000000-0005-0000-0000-000011080000}"/>
    <cellStyle name="Komma 6 3 4 3 3" xfId="37331" xr:uid="{00000000-0005-0000-0000-000011080000}"/>
    <cellStyle name="Komma 6 3 4 3 4" xfId="50822" xr:uid="{00000000-0005-0000-0000-000011080000}"/>
    <cellStyle name="Komma 6 3 4 4" xfId="13752" xr:uid="{00000000-0005-0000-0000-000011080000}"/>
    <cellStyle name="Komma 6 3 4 4 2" xfId="27203" xr:uid="{00000000-0005-0000-0000-000011080000}"/>
    <cellStyle name="Komma 6 3 4 4 3" xfId="40687" xr:uid="{00000000-0005-0000-0000-000011080000}"/>
    <cellStyle name="Komma 6 3 4 4 4" xfId="54178" xr:uid="{00000000-0005-0000-0000-000011080000}"/>
    <cellStyle name="Komma 6 3 4 5" xfId="17134" xr:uid="{00000000-0005-0000-0000-000011080000}"/>
    <cellStyle name="Komma 6 3 4 6" xfId="30618" xr:uid="{00000000-0005-0000-0000-000011080000}"/>
    <cellStyle name="Komma 6 3 4 7" xfId="44109" xr:uid="{00000000-0005-0000-0000-000011080000}"/>
    <cellStyle name="Komma 6 3 5" xfId="4259" xr:uid="{00000000-0005-0000-0000-000012080000}"/>
    <cellStyle name="Komma 6 3 5 2" xfId="7616" xr:uid="{00000000-0005-0000-0000-000012080000}"/>
    <cellStyle name="Komma 6 3 5 2 2" xfId="21067" xr:uid="{00000000-0005-0000-0000-000012080000}"/>
    <cellStyle name="Komma 6 3 5 2 3" xfId="34551" xr:uid="{00000000-0005-0000-0000-000012080000}"/>
    <cellStyle name="Komma 6 3 5 2 4" xfId="48042" xr:uid="{00000000-0005-0000-0000-000012080000}"/>
    <cellStyle name="Komma 6 3 5 3" xfId="10972" xr:uid="{00000000-0005-0000-0000-000012080000}"/>
    <cellStyle name="Komma 6 3 5 3 2" xfId="24423" xr:uid="{00000000-0005-0000-0000-000012080000}"/>
    <cellStyle name="Komma 6 3 5 3 3" xfId="37907" xr:uid="{00000000-0005-0000-0000-000012080000}"/>
    <cellStyle name="Komma 6 3 5 3 4" xfId="51398" xr:uid="{00000000-0005-0000-0000-000012080000}"/>
    <cellStyle name="Komma 6 3 5 4" xfId="14328" xr:uid="{00000000-0005-0000-0000-000012080000}"/>
    <cellStyle name="Komma 6 3 5 4 2" xfId="27779" xr:uid="{00000000-0005-0000-0000-000012080000}"/>
    <cellStyle name="Komma 6 3 5 4 3" xfId="41263" xr:uid="{00000000-0005-0000-0000-000012080000}"/>
    <cellStyle name="Komma 6 3 5 4 4" xfId="54754" xr:uid="{00000000-0005-0000-0000-000012080000}"/>
    <cellStyle name="Komma 6 3 5 5" xfId="17710" xr:uid="{00000000-0005-0000-0000-000012080000}"/>
    <cellStyle name="Komma 6 3 5 6" xfId="31194" xr:uid="{00000000-0005-0000-0000-000012080000}"/>
    <cellStyle name="Komma 6 3 5 7" xfId="44685" xr:uid="{00000000-0005-0000-0000-000012080000}"/>
    <cellStyle name="Komma 6 3 6" xfId="4809" xr:uid="{00000000-0005-0000-0000-00000D080000}"/>
    <cellStyle name="Komma 6 3 6 2" xfId="18260" xr:uid="{00000000-0005-0000-0000-00000D080000}"/>
    <cellStyle name="Komma 6 3 6 3" xfId="31744" xr:uid="{00000000-0005-0000-0000-00000D080000}"/>
    <cellStyle name="Komma 6 3 6 4" xfId="45235" xr:uid="{00000000-0005-0000-0000-00000D080000}"/>
    <cellStyle name="Komma 6 3 7" xfId="8165" xr:uid="{00000000-0005-0000-0000-00000D080000}"/>
    <cellStyle name="Komma 6 3 7 2" xfId="21616" xr:uid="{00000000-0005-0000-0000-00000D080000}"/>
    <cellStyle name="Komma 6 3 7 3" xfId="35100" xr:uid="{00000000-0005-0000-0000-00000D080000}"/>
    <cellStyle name="Komma 6 3 7 4" xfId="48591" xr:uid="{00000000-0005-0000-0000-00000D080000}"/>
    <cellStyle name="Komma 6 3 8" xfId="11521" xr:uid="{00000000-0005-0000-0000-00000D080000}"/>
    <cellStyle name="Komma 6 3 8 2" xfId="24972" xr:uid="{00000000-0005-0000-0000-00000D080000}"/>
    <cellStyle name="Komma 6 3 8 3" xfId="38456" xr:uid="{00000000-0005-0000-0000-00000D080000}"/>
    <cellStyle name="Komma 6 3 8 4" xfId="51947" xr:uid="{00000000-0005-0000-0000-00000D080000}"/>
    <cellStyle name="Komma 6 3 9" xfId="14902" xr:uid="{00000000-0005-0000-0000-00000D080000}"/>
    <cellStyle name="Komma 6 4" xfId="883" xr:uid="{00000000-0005-0000-0000-000094010000}"/>
    <cellStyle name="Komma 6 4 2" xfId="988" xr:uid="{00000000-0005-0000-0000-000094010000}"/>
    <cellStyle name="Komma 6 4 2 2" xfId="6245" xr:uid="{00000000-0005-0000-0000-000014080000}"/>
    <cellStyle name="Komma 6 4 2 2 2" xfId="19696" xr:uid="{00000000-0005-0000-0000-000014080000}"/>
    <cellStyle name="Komma 6 4 2 2 3" xfId="33180" xr:uid="{00000000-0005-0000-0000-000014080000}"/>
    <cellStyle name="Komma 6 4 2 2 4" xfId="46671" xr:uid="{00000000-0005-0000-0000-000014080000}"/>
    <cellStyle name="Komma 6 4 2 3" xfId="9601" xr:uid="{00000000-0005-0000-0000-000014080000}"/>
    <cellStyle name="Komma 6 4 2 3 2" xfId="23052" xr:uid="{00000000-0005-0000-0000-000014080000}"/>
    <cellStyle name="Komma 6 4 2 3 3" xfId="36536" xr:uid="{00000000-0005-0000-0000-000014080000}"/>
    <cellStyle name="Komma 6 4 2 3 4" xfId="50027" xr:uid="{00000000-0005-0000-0000-000014080000}"/>
    <cellStyle name="Komma 6 4 2 4" xfId="12957" xr:uid="{00000000-0005-0000-0000-000014080000}"/>
    <cellStyle name="Komma 6 4 2 4 2" xfId="26408" xr:uid="{00000000-0005-0000-0000-000014080000}"/>
    <cellStyle name="Komma 6 4 2 4 3" xfId="39892" xr:uid="{00000000-0005-0000-0000-000014080000}"/>
    <cellStyle name="Komma 6 4 2 4 4" xfId="53383" xr:uid="{00000000-0005-0000-0000-000014080000}"/>
    <cellStyle name="Komma 6 4 2 5" xfId="16339" xr:uid="{00000000-0005-0000-0000-000014080000}"/>
    <cellStyle name="Komma 6 4 2 6" xfId="29823" xr:uid="{00000000-0005-0000-0000-000014080000}"/>
    <cellStyle name="Komma 6 4 2 7" xfId="43314" xr:uid="{00000000-0005-0000-0000-000014080000}"/>
    <cellStyle name="Komma 6 4 2 8" xfId="2884" xr:uid="{00000000-0005-0000-0000-000014080000}"/>
    <cellStyle name="Komma 6 4 3" xfId="5118" xr:uid="{00000000-0005-0000-0000-000013080000}"/>
    <cellStyle name="Komma 6 4 3 2" xfId="18569" xr:uid="{00000000-0005-0000-0000-000013080000}"/>
    <cellStyle name="Komma 6 4 3 3" xfId="32053" xr:uid="{00000000-0005-0000-0000-000013080000}"/>
    <cellStyle name="Komma 6 4 3 4" xfId="45544" xr:uid="{00000000-0005-0000-0000-000013080000}"/>
    <cellStyle name="Komma 6 4 4" xfId="8474" xr:uid="{00000000-0005-0000-0000-000013080000}"/>
    <cellStyle name="Komma 6 4 4 2" xfId="21925" xr:uid="{00000000-0005-0000-0000-000013080000}"/>
    <cellStyle name="Komma 6 4 4 3" xfId="35409" xr:uid="{00000000-0005-0000-0000-000013080000}"/>
    <cellStyle name="Komma 6 4 4 4" xfId="48900" xr:uid="{00000000-0005-0000-0000-000013080000}"/>
    <cellStyle name="Komma 6 4 5" xfId="11830" xr:uid="{00000000-0005-0000-0000-000013080000}"/>
    <cellStyle name="Komma 6 4 5 2" xfId="25281" xr:uid="{00000000-0005-0000-0000-000013080000}"/>
    <cellStyle name="Komma 6 4 5 3" xfId="38765" xr:uid="{00000000-0005-0000-0000-000013080000}"/>
    <cellStyle name="Komma 6 4 5 4" xfId="52256" xr:uid="{00000000-0005-0000-0000-000013080000}"/>
    <cellStyle name="Komma 6 4 6" xfId="15212" xr:uid="{00000000-0005-0000-0000-000013080000}"/>
    <cellStyle name="Komma 6 4 7" xfId="28696" xr:uid="{00000000-0005-0000-0000-000013080000}"/>
    <cellStyle name="Komma 6 4 8" xfId="42187" xr:uid="{00000000-0005-0000-0000-000013080000}"/>
    <cellStyle name="Komma 6 4 9" xfId="1745" xr:uid="{00000000-0005-0000-0000-000013080000}"/>
    <cellStyle name="Komma 6 5" xfId="909" xr:uid="{00000000-0005-0000-0000-000094010000}"/>
    <cellStyle name="Komma 6 5 2" xfId="5684" xr:uid="{00000000-0005-0000-0000-000015080000}"/>
    <cellStyle name="Komma 6 5 2 2" xfId="19135" xr:uid="{00000000-0005-0000-0000-000015080000}"/>
    <cellStyle name="Komma 6 5 2 3" xfId="32619" xr:uid="{00000000-0005-0000-0000-000015080000}"/>
    <cellStyle name="Komma 6 5 2 4" xfId="46110" xr:uid="{00000000-0005-0000-0000-000015080000}"/>
    <cellStyle name="Komma 6 5 3" xfId="9040" xr:uid="{00000000-0005-0000-0000-000015080000}"/>
    <cellStyle name="Komma 6 5 3 2" xfId="22491" xr:uid="{00000000-0005-0000-0000-000015080000}"/>
    <cellStyle name="Komma 6 5 3 3" xfId="35975" xr:uid="{00000000-0005-0000-0000-000015080000}"/>
    <cellStyle name="Komma 6 5 3 4" xfId="49466" xr:uid="{00000000-0005-0000-0000-000015080000}"/>
    <cellStyle name="Komma 6 5 4" xfId="12396" xr:uid="{00000000-0005-0000-0000-000015080000}"/>
    <cellStyle name="Komma 6 5 4 2" xfId="25847" xr:uid="{00000000-0005-0000-0000-000015080000}"/>
    <cellStyle name="Komma 6 5 4 3" xfId="39331" xr:uid="{00000000-0005-0000-0000-000015080000}"/>
    <cellStyle name="Komma 6 5 4 4" xfId="52822" xr:uid="{00000000-0005-0000-0000-000015080000}"/>
    <cellStyle name="Komma 6 5 5" xfId="15778" xr:uid="{00000000-0005-0000-0000-000015080000}"/>
    <cellStyle name="Komma 6 5 6" xfId="29262" xr:uid="{00000000-0005-0000-0000-000015080000}"/>
    <cellStyle name="Komma 6 5 7" xfId="42753" xr:uid="{00000000-0005-0000-0000-000015080000}"/>
    <cellStyle name="Komma 6 5 8" xfId="2322" xr:uid="{00000000-0005-0000-0000-000015080000}"/>
    <cellStyle name="Komma 6 6" xfId="3428" xr:uid="{00000000-0005-0000-0000-000016080000}"/>
    <cellStyle name="Komma 6 6 2" xfId="6789" xr:uid="{00000000-0005-0000-0000-000016080000}"/>
    <cellStyle name="Komma 6 6 2 2" xfId="20240" xr:uid="{00000000-0005-0000-0000-000016080000}"/>
    <cellStyle name="Komma 6 6 2 3" xfId="33724" xr:uid="{00000000-0005-0000-0000-000016080000}"/>
    <cellStyle name="Komma 6 6 2 4" xfId="47215" xr:uid="{00000000-0005-0000-0000-000016080000}"/>
    <cellStyle name="Komma 6 6 3" xfId="10145" xr:uid="{00000000-0005-0000-0000-000016080000}"/>
    <cellStyle name="Komma 6 6 3 2" xfId="23596" xr:uid="{00000000-0005-0000-0000-000016080000}"/>
    <cellStyle name="Komma 6 6 3 3" xfId="37080" xr:uid="{00000000-0005-0000-0000-000016080000}"/>
    <cellStyle name="Komma 6 6 3 4" xfId="50571" xr:uid="{00000000-0005-0000-0000-000016080000}"/>
    <cellStyle name="Komma 6 6 4" xfId="13501" xr:uid="{00000000-0005-0000-0000-000016080000}"/>
    <cellStyle name="Komma 6 6 4 2" xfId="26952" xr:uid="{00000000-0005-0000-0000-000016080000}"/>
    <cellStyle name="Komma 6 6 4 3" xfId="40436" xr:uid="{00000000-0005-0000-0000-000016080000}"/>
    <cellStyle name="Komma 6 6 4 4" xfId="53927" xr:uid="{00000000-0005-0000-0000-000016080000}"/>
    <cellStyle name="Komma 6 6 5" xfId="16883" xr:uid="{00000000-0005-0000-0000-000016080000}"/>
    <cellStyle name="Komma 6 6 6" xfId="30367" xr:uid="{00000000-0005-0000-0000-000016080000}"/>
    <cellStyle name="Komma 6 6 7" xfId="43858" xr:uid="{00000000-0005-0000-0000-000016080000}"/>
    <cellStyle name="Komma 6 7" xfId="4008" xr:uid="{00000000-0005-0000-0000-000017080000}"/>
    <cellStyle name="Komma 6 7 2" xfId="7365" xr:uid="{00000000-0005-0000-0000-000017080000}"/>
    <cellStyle name="Komma 6 7 2 2" xfId="20816" xr:uid="{00000000-0005-0000-0000-000017080000}"/>
    <cellStyle name="Komma 6 7 2 3" xfId="34300" xr:uid="{00000000-0005-0000-0000-000017080000}"/>
    <cellStyle name="Komma 6 7 2 4" xfId="47791" xr:uid="{00000000-0005-0000-0000-000017080000}"/>
    <cellStyle name="Komma 6 7 3" xfId="10721" xr:uid="{00000000-0005-0000-0000-000017080000}"/>
    <cellStyle name="Komma 6 7 3 2" xfId="24172" xr:uid="{00000000-0005-0000-0000-000017080000}"/>
    <cellStyle name="Komma 6 7 3 3" xfId="37656" xr:uid="{00000000-0005-0000-0000-000017080000}"/>
    <cellStyle name="Komma 6 7 3 4" xfId="51147" xr:uid="{00000000-0005-0000-0000-000017080000}"/>
    <cellStyle name="Komma 6 7 4" xfId="14077" xr:uid="{00000000-0005-0000-0000-000017080000}"/>
    <cellStyle name="Komma 6 7 4 2" xfId="27528" xr:uid="{00000000-0005-0000-0000-000017080000}"/>
    <cellStyle name="Komma 6 7 4 3" xfId="41012" xr:uid="{00000000-0005-0000-0000-000017080000}"/>
    <cellStyle name="Komma 6 7 4 4" xfId="54503" xr:uid="{00000000-0005-0000-0000-000017080000}"/>
    <cellStyle name="Komma 6 7 5" xfId="17459" xr:uid="{00000000-0005-0000-0000-000017080000}"/>
    <cellStyle name="Komma 6 7 6" xfId="30943" xr:uid="{00000000-0005-0000-0000-000017080000}"/>
    <cellStyle name="Komma 6 7 7" xfId="44434" xr:uid="{00000000-0005-0000-0000-000017080000}"/>
    <cellStyle name="Komma 6 8" xfId="4558" xr:uid="{00000000-0005-0000-0000-000000080000}"/>
    <cellStyle name="Komma 6 8 2" xfId="18009" xr:uid="{00000000-0005-0000-0000-000000080000}"/>
    <cellStyle name="Komma 6 8 3" xfId="31493" xr:uid="{00000000-0005-0000-0000-000000080000}"/>
    <cellStyle name="Komma 6 8 4" xfId="44984" xr:uid="{00000000-0005-0000-0000-000000080000}"/>
    <cellStyle name="Komma 6 9" xfId="7914" xr:uid="{00000000-0005-0000-0000-000000080000}"/>
    <cellStyle name="Komma 6 9 2" xfId="21365" xr:uid="{00000000-0005-0000-0000-000000080000}"/>
    <cellStyle name="Komma 6 9 3" xfId="34849" xr:uid="{00000000-0005-0000-0000-000000080000}"/>
    <cellStyle name="Komma 6 9 4" xfId="48340" xr:uid="{00000000-0005-0000-0000-000000080000}"/>
    <cellStyle name="Komma 7" xfId="941" xr:uid="{00000000-0005-0000-0000-0000A5030000}"/>
    <cellStyle name="Komma 7 10" xfId="41628" xr:uid="{00000000-0005-0000-0000-000018080000}"/>
    <cellStyle name="Komma 7 11" xfId="1190" xr:uid="{00000000-0005-0000-0000-000018080000}"/>
    <cellStyle name="Komma 7 2" xfId="2325" xr:uid="{00000000-0005-0000-0000-000019080000}"/>
    <cellStyle name="Komma 7 2 2" xfId="5687" xr:uid="{00000000-0005-0000-0000-000019080000}"/>
    <cellStyle name="Komma 7 2 2 2" xfId="19138" xr:uid="{00000000-0005-0000-0000-000019080000}"/>
    <cellStyle name="Komma 7 2 2 3" xfId="32622" xr:uid="{00000000-0005-0000-0000-000019080000}"/>
    <cellStyle name="Komma 7 2 2 4" xfId="46113" xr:uid="{00000000-0005-0000-0000-000019080000}"/>
    <cellStyle name="Komma 7 2 3" xfId="9043" xr:uid="{00000000-0005-0000-0000-000019080000}"/>
    <cellStyle name="Komma 7 2 3 2" xfId="22494" xr:uid="{00000000-0005-0000-0000-000019080000}"/>
    <cellStyle name="Komma 7 2 3 3" xfId="35978" xr:uid="{00000000-0005-0000-0000-000019080000}"/>
    <cellStyle name="Komma 7 2 3 4" xfId="49469" xr:uid="{00000000-0005-0000-0000-000019080000}"/>
    <cellStyle name="Komma 7 2 4" xfId="12399" xr:uid="{00000000-0005-0000-0000-000019080000}"/>
    <cellStyle name="Komma 7 2 4 2" xfId="25850" xr:uid="{00000000-0005-0000-0000-000019080000}"/>
    <cellStyle name="Komma 7 2 4 3" xfId="39334" xr:uid="{00000000-0005-0000-0000-000019080000}"/>
    <cellStyle name="Komma 7 2 4 4" xfId="52825" xr:uid="{00000000-0005-0000-0000-000019080000}"/>
    <cellStyle name="Komma 7 2 5" xfId="15781" xr:uid="{00000000-0005-0000-0000-000019080000}"/>
    <cellStyle name="Komma 7 2 6" xfId="29265" xr:uid="{00000000-0005-0000-0000-000019080000}"/>
    <cellStyle name="Komma 7 2 7" xfId="42756" xr:uid="{00000000-0005-0000-0000-000019080000}"/>
    <cellStyle name="Komma 7 3" xfId="3431" xr:uid="{00000000-0005-0000-0000-00001A080000}"/>
    <cellStyle name="Komma 7 3 2" xfId="6792" xr:uid="{00000000-0005-0000-0000-00001A080000}"/>
    <cellStyle name="Komma 7 3 2 2" xfId="20243" xr:uid="{00000000-0005-0000-0000-00001A080000}"/>
    <cellStyle name="Komma 7 3 2 3" xfId="33727" xr:uid="{00000000-0005-0000-0000-00001A080000}"/>
    <cellStyle name="Komma 7 3 2 4" xfId="47218" xr:uid="{00000000-0005-0000-0000-00001A080000}"/>
    <cellStyle name="Komma 7 3 3" xfId="10148" xr:uid="{00000000-0005-0000-0000-00001A080000}"/>
    <cellStyle name="Komma 7 3 3 2" xfId="23599" xr:uid="{00000000-0005-0000-0000-00001A080000}"/>
    <cellStyle name="Komma 7 3 3 3" xfId="37083" xr:uid="{00000000-0005-0000-0000-00001A080000}"/>
    <cellStyle name="Komma 7 3 3 4" xfId="50574" xr:uid="{00000000-0005-0000-0000-00001A080000}"/>
    <cellStyle name="Komma 7 3 4" xfId="13504" xr:uid="{00000000-0005-0000-0000-00001A080000}"/>
    <cellStyle name="Komma 7 3 4 2" xfId="26955" xr:uid="{00000000-0005-0000-0000-00001A080000}"/>
    <cellStyle name="Komma 7 3 4 3" xfId="40439" xr:uid="{00000000-0005-0000-0000-00001A080000}"/>
    <cellStyle name="Komma 7 3 4 4" xfId="53930" xr:uid="{00000000-0005-0000-0000-00001A080000}"/>
    <cellStyle name="Komma 7 3 5" xfId="16886" xr:uid="{00000000-0005-0000-0000-00001A080000}"/>
    <cellStyle name="Komma 7 3 6" xfId="30370" xr:uid="{00000000-0005-0000-0000-00001A080000}"/>
    <cellStyle name="Komma 7 3 7" xfId="43861" xr:uid="{00000000-0005-0000-0000-00001A080000}"/>
    <cellStyle name="Komma 7 4" xfId="4011" xr:uid="{00000000-0005-0000-0000-00001B080000}"/>
    <cellStyle name="Komma 7 4 2" xfId="7368" xr:uid="{00000000-0005-0000-0000-00001B080000}"/>
    <cellStyle name="Komma 7 4 2 2" xfId="20819" xr:uid="{00000000-0005-0000-0000-00001B080000}"/>
    <cellStyle name="Komma 7 4 2 3" xfId="34303" xr:uid="{00000000-0005-0000-0000-00001B080000}"/>
    <cellStyle name="Komma 7 4 2 4" xfId="47794" xr:uid="{00000000-0005-0000-0000-00001B080000}"/>
    <cellStyle name="Komma 7 4 3" xfId="10724" xr:uid="{00000000-0005-0000-0000-00001B080000}"/>
    <cellStyle name="Komma 7 4 3 2" xfId="24175" xr:uid="{00000000-0005-0000-0000-00001B080000}"/>
    <cellStyle name="Komma 7 4 3 3" xfId="37659" xr:uid="{00000000-0005-0000-0000-00001B080000}"/>
    <cellStyle name="Komma 7 4 3 4" xfId="51150" xr:uid="{00000000-0005-0000-0000-00001B080000}"/>
    <cellStyle name="Komma 7 4 4" xfId="14080" xr:uid="{00000000-0005-0000-0000-00001B080000}"/>
    <cellStyle name="Komma 7 4 4 2" xfId="27531" xr:uid="{00000000-0005-0000-0000-00001B080000}"/>
    <cellStyle name="Komma 7 4 4 3" xfId="41015" xr:uid="{00000000-0005-0000-0000-00001B080000}"/>
    <cellStyle name="Komma 7 4 4 4" xfId="54506" xr:uid="{00000000-0005-0000-0000-00001B080000}"/>
    <cellStyle name="Komma 7 4 5" xfId="17462" xr:uid="{00000000-0005-0000-0000-00001B080000}"/>
    <cellStyle name="Komma 7 4 6" xfId="30946" xr:uid="{00000000-0005-0000-0000-00001B080000}"/>
    <cellStyle name="Komma 7 4 7" xfId="44437" xr:uid="{00000000-0005-0000-0000-00001B080000}"/>
    <cellStyle name="Komma 7 5" xfId="4561" xr:uid="{00000000-0005-0000-0000-000018080000}"/>
    <cellStyle name="Komma 7 5 2" xfId="18012" xr:uid="{00000000-0005-0000-0000-000018080000}"/>
    <cellStyle name="Komma 7 5 3" xfId="31496" xr:uid="{00000000-0005-0000-0000-000018080000}"/>
    <cellStyle name="Komma 7 5 4" xfId="44987" xr:uid="{00000000-0005-0000-0000-000018080000}"/>
    <cellStyle name="Komma 7 6" xfId="7917" xr:uid="{00000000-0005-0000-0000-000018080000}"/>
    <cellStyle name="Komma 7 6 2" xfId="21368" xr:uid="{00000000-0005-0000-0000-000018080000}"/>
    <cellStyle name="Komma 7 6 3" xfId="34852" xr:uid="{00000000-0005-0000-0000-000018080000}"/>
    <cellStyle name="Komma 7 6 4" xfId="48343" xr:uid="{00000000-0005-0000-0000-000018080000}"/>
    <cellStyle name="Komma 7 7" xfId="11273" xr:uid="{00000000-0005-0000-0000-000018080000}"/>
    <cellStyle name="Komma 7 7 2" xfId="24724" xr:uid="{00000000-0005-0000-0000-000018080000}"/>
    <cellStyle name="Komma 7 7 3" xfId="38208" xr:uid="{00000000-0005-0000-0000-000018080000}"/>
    <cellStyle name="Komma 7 7 4" xfId="51699" xr:uid="{00000000-0005-0000-0000-000018080000}"/>
    <cellStyle name="Komma 7 8" xfId="14654" xr:uid="{00000000-0005-0000-0000-000018080000}"/>
    <cellStyle name="Komma 7 9" xfId="28137" xr:uid="{00000000-0005-0000-0000-000018080000}"/>
    <cellStyle name="Komma 8" xfId="1206" xr:uid="{00000000-0005-0000-0000-00001C080000}"/>
    <cellStyle name="Komma 8 10" xfId="14669" xr:uid="{00000000-0005-0000-0000-00001C080000}"/>
    <cellStyle name="Komma 8 11" xfId="28152" xr:uid="{00000000-0005-0000-0000-00001C080000}"/>
    <cellStyle name="Komma 8 12" xfId="41643" xr:uid="{00000000-0005-0000-0000-00001C080000}"/>
    <cellStyle name="Komma 8 2" xfId="1437" xr:uid="{00000000-0005-0000-0000-00001D080000}"/>
    <cellStyle name="Komma 8 2 10" xfId="28402" xr:uid="{00000000-0005-0000-0000-00001D080000}"/>
    <cellStyle name="Komma 8 2 11" xfId="41893" xr:uid="{00000000-0005-0000-0000-00001D080000}"/>
    <cellStyle name="Komma 8 2 2" xfId="2011" xr:uid="{00000000-0005-0000-0000-00001E080000}"/>
    <cellStyle name="Komma 8 2 2 2" xfId="3151" xr:uid="{00000000-0005-0000-0000-00001F080000}"/>
    <cellStyle name="Komma 8 2 2 2 2" xfId="6512" xr:uid="{00000000-0005-0000-0000-00001F080000}"/>
    <cellStyle name="Komma 8 2 2 2 2 2" xfId="19963" xr:uid="{00000000-0005-0000-0000-00001F080000}"/>
    <cellStyle name="Komma 8 2 2 2 2 3" xfId="33447" xr:uid="{00000000-0005-0000-0000-00001F080000}"/>
    <cellStyle name="Komma 8 2 2 2 2 4" xfId="46938" xr:uid="{00000000-0005-0000-0000-00001F080000}"/>
    <cellStyle name="Komma 8 2 2 2 3" xfId="9868" xr:uid="{00000000-0005-0000-0000-00001F080000}"/>
    <cellStyle name="Komma 8 2 2 2 3 2" xfId="23319" xr:uid="{00000000-0005-0000-0000-00001F080000}"/>
    <cellStyle name="Komma 8 2 2 2 3 3" xfId="36803" xr:uid="{00000000-0005-0000-0000-00001F080000}"/>
    <cellStyle name="Komma 8 2 2 2 3 4" xfId="50294" xr:uid="{00000000-0005-0000-0000-00001F080000}"/>
    <cellStyle name="Komma 8 2 2 2 4" xfId="13224" xr:uid="{00000000-0005-0000-0000-00001F080000}"/>
    <cellStyle name="Komma 8 2 2 2 4 2" xfId="26675" xr:uid="{00000000-0005-0000-0000-00001F080000}"/>
    <cellStyle name="Komma 8 2 2 2 4 3" xfId="40159" xr:uid="{00000000-0005-0000-0000-00001F080000}"/>
    <cellStyle name="Komma 8 2 2 2 4 4" xfId="53650" xr:uid="{00000000-0005-0000-0000-00001F080000}"/>
    <cellStyle name="Komma 8 2 2 2 5" xfId="16606" xr:uid="{00000000-0005-0000-0000-00001F080000}"/>
    <cellStyle name="Komma 8 2 2 2 6" xfId="30090" xr:uid="{00000000-0005-0000-0000-00001F080000}"/>
    <cellStyle name="Komma 8 2 2 2 7" xfId="43581" xr:uid="{00000000-0005-0000-0000-00001F080000}"/>
    <cellStyle name="Komma 8 2 2 3" xfId="5385" xr:uid="{00000000-0005-0000-0000-00001E080000}"/>
    <cellStyle name="Komma 8 2 2 3 2" xfId="18836" xr:uid="{00000000-0005-0000-0000-00001E080000}"/>
    <cellStyle name="Komma 8 2 2 3 3" xfId="32320" xr:uid="{00000000-0005-0000-0000-00001E080000}"/>
    <cellStyle name="Komma 8 2 2 3 4" xfId="45811" xr:uid="{00000000-0005-0000-0000-00001E080000}"/>
    <cellStyle name="Komma 8 2 2 4" xfId="8741" xr:uid="{00000000-0005-0000-0000-00001E080000}"/>
    <cellStyle name="Komma 8 2 2 4 2" xfId="22192" xr:uid="{00000000-0005-0000-0000-00001E080000}"/>
    <cellStyle name="Komma 8 2 2 4 3" xfId="35676" xr:uid="{00000000-0005-0000-0000-00001E080000}"/>
    <cellStyle name="Komma 8 2 2 4 4" xfId="49167" xr:uid="{00000000-0005-0000-0000-00001E080000}"/>
    <cellStyle name="Komma 8 2 2 5" xfId="12097" xr:uid="{00000000-0005-0000-0000-00001E080000}"/>
    <cellStyle name="Komma 8 2 2 5 2" xfId="25548" xr:uid="{00000000-0005-0000-0000-00001E080000}"/>
    <cellStyle name="Komma 8 2 2 5 3" xfId="39032" xr:uid="{00000000-0005-0000-0000-00001E080000}"/>
    <cellStyle name="Komma 8 2 2 5 4" xfId="52523" xr:uid="{00000000-0005-0000-0000-00001E080000}"/>
    <cellStyle name="Komma 8 2 2 6" xfId="15479" xr:uid="{00000000-0005-0000-0000-00001E080000}"/>
    <cellStyle name="Komma 8 2 2 7" xfId="28963" xr:uid="{00000000-0005-0000-0000-00001E080000}"/>
    <cellStyle name="Komma 8 2 2 8" xfId="42454" xr:uid="{00000000-0005-0000-0000-00001E080000}"/>
    <cellStyle name="Komma 8 2 3" xfId="2591" xr:uid="{00000000-0005-0000-0000-000020080000}"/>
    <cellStyle name="Komma 8 2 3 2" xfId="5952" xr:uid="{00000000-0005-0000-0000-000020080000}"/>
    <cellStyle name="Komma 8 2 3 2 2" xfId="19403" xr:uid="{00000000-0005-0000-0000-000020080000}"/>
    <cellStyle name="Komma 8 2 3 2 3" xfId="32887" xr:uid="{00000000-0005-0000-0000-000020080000}"/>
    <cellStyle name="Komma 8 2 3 2 4" xfId="46378" xr:uid="{00000000-0005-0000-0000-000020080000}"/>
    <cellStyle name="Komma 8 2 3 3" xfId="9308" xr:uid="{00000000-0005-0000-0000-000020080000}"/>
    <cellStyle name="Komma 8 2 3 3 2" xfId="22759" xr:uid="{00000000-0005-0000-0000-000020080000}"/>
    <cellStyle name="Komma 8 2 3 3 3" xfId="36243" xr:uid="{00000000-0005-0000-0000-000020080000}"/>
    <cellStyle name="Komma 8 2 3 3 4" xfId="49734" xr:uid="{00000000-0005-0000-0000-000020080000}"/>
    <cellStyle name="Komma 8 2 3 4" xfId="12664" xr:uid="{00000000-0005-0000-0000-000020080000}"/>
    <cellStyle name="Komma 8 2 3 4 2" xfId="26115" xr:uid="{00000000-0005-0000-0000-000020080000}"/>
    <cellStyle name="Komma 8 2 3 4 3" xfId="39599" xr:uid="{00000000-0005-0000-0000-000020080000}"/>
    <cellStyle name="Komma 8 2 3 4 4" xfId="53090" xr:uid="{00000000-0005-0000-0000-000020080000}"/>
    <cellStyle name="Komma 8 2 3 5" xfId="16046" xr:uid="{00000000-0005-0000-0000-000020080000}"/>
    <cellStyle name="Komma 8 2 3 6" xfId="29530" xr:uid="{00000000-0005-0000-0000-000020080000}"/>
    <cellStyle name="Komma 8 2 3 7" xfId="43021" xr:uid="{00000000-0005-0000-0000-000020080000}"/>
    <cellStyle name="Komma 8 2 4" xfId="3696" xr:uid="{00000000-0005-0000-0000-000021080000}"/>
    <cellStyle name="Komma 8 2 4 2" xfId="7057" xr:uid="{00000000-0005-0000-0000-000021080000}"/>
    <cellStyle name="Komma 8 2 4 2 2" xfId="20508" xr:uid="{00000000-0005-0000-0000-000021080000}"/>
    <cellStyle name="Komma 8 2 4 2 3" xfId="33992" xr:uid="{00000000-0005-0000-0000-000021080000}"/>
    <cellStyle name="Komma 8 2 4 2 4" xfId="47483" xr:uid="{00000000-0005-0000-0000-000021080000}"/>
    <cellStyle name="Komma 8 2 4 3" xfId="10413" xr:uid="{00000000-0005-0000-0000-000021080000}"/>
    <cellStyle name="Komma 8 2 4 3 2" xfId="23864" xr:uid="{00000000-0005-0000-0000-000021080000}"/>
    <cellStyle name="Komma 8 2 4 3 3" xfId="37348" xr:uid="{00000000-0005-0000-0000-000021080000}"/>
    <cellStyle name="Komma 8 2 4 3 4" xfId="50839" xr:uid="{00000000-0005-0000-0000-000021080000}"/>
    <cellStyle name="Komma 8 2 4 4" xfId="13769" xr:uid="{00000000-0005-0000-0000-000021080000}"/>
    <cellStyle name="Komma 8 2 4 4 2" xfId="27220" xr:uid="{00000000-0005-0000-0000-000021080000}"/>
    <cellStyle name="Komma 8 2 4 4 3" xfId="40704" xr:uid="{00000000-0005-0000-0000-000021080000}"/>
    <cellStyle name="Komma 8 2 4 4 4" xfId="54195" xr:uid="{00000000-0005-0000-0000-000021080000}"/>
    <cellStyle name="Komma 8 2 4 5" xfId="17151" xr:uid="{00000000-0005-0000-0000-000021080000}"/>
    <cellStyle name="Komma 8 2 4 6" xfId="30635" xr:uid="{00000000-0005-0000-0000-000021080000}"/>
    <cellStyle name="Komma 8 2 4 7" xfId="44126" xr:uid="{00000000-0005-0000-0000-000021080000}"/>
    <cellStyle name="Komma 8 2 5" xfId="4276" xr:uid="{00000000-0005-0000-0000-000022080000}"/>
    <cellStyle name="Komma 8 2 5 2" xfId="7633" xr:uid="{00000000-0005-0000-0000-000022080000}"/>
    <cellStyle name="Komma 8 2 5 2 2" xfId="21084" xr:uid="{00000000-0005-0000-0000-000022080000}"/>
    <cellStyle name="Komma 8 2 5 2 3" xfId="34568" xr:uid="{00000000-0005-0000-0000-000022080000}"/>
    <cellStyle name="Komma 8 2 5 2 4" xfId="48059" xr:uid="{00000000-0005-0000-0000-000022080000}"/>
    <cellStyle name="Komma 8 2 5 3" xfId="10989" xr:uid="{00000000-0005-0000-0000-000022080000}"/>
    <cellStyle name="Komma 8 2 5 3 2" xfId="24440" xr:uid="{00000000-0005-0000-0000-000022080000}"/>
    <cellStyle name="Komma 8 2 5 3 3" xfId="37924" xr:uid="{00000000-0005-0000-0000-000022080000}"/>
    <cellStyle name="Komma 8 2 5 3 4" xfId="51415" xr:uid="{00000000-0005-0000-0000-000022080000}"/>
    <cellStyle name="Komma 8 2 5 4" xfId="14345" xr:uid="{00000000-0005-0000-0000-000022080000}"/>
    <cellStyle name="Komma 8 2 5 4 2" xfId="27796" xr:uid="{00000000-0005-0000-0000-000022080000}"/>
    <cellStyle name="Komma 8 2 5 4 3" xfId="41280" xr:uid="{00000000-0005-0000-0000-000022080000}"/>
    <cellStyle name="Komma 8 2 5 4 4" xfId="54771" xr:uid="{00000000-0005-0000-0000-000022080000}"/>
    <cellStyle name="Komma 8 2 5 5" xfId="17727" xr:uid="{00000000-0005-0000-0000-000022080000}"/>
    <cellStyle name="Komma 8 2 5 6" xfId="31211" xr:uid="{00000000-0005-0000-0000-000022080000}"/>
    <cellStyle name="Komma 8 2 5 7" xfId="44702" xr:uid="{00000000-0005-0000-0000-000022080000}"/>
    <cellStyle name="Komma 8 2 6" xfId="4826" xr:uid="{00000000-0005-0000-0000-00001D080000}"/>
    <cellStyle name="Komma 8 2 6 2" xfId="18277" xr:uid="{00000000-0005-0000-0000-00001D080000}"/>
    <cellStyle name="Komma 8 2 6 3" xfId="31761" xr:uid="{00000000-0005-0000-0000-00001D080000}"/>
    <cellStyle name="Komma 8 2 6 4" xfId="45252" xr:uid="{00000000-0005-0000-0000-00001D080000}"/>
    <cellStyle name="Komma 8 2 7" xfId="8182" xr:uid="{00000000-0005-0000-0000-00001D080000}"/>
    <cellStyle name="Komma 8 2 7 2" xfId="21633" xr:uid="{00000000-0005-0000-0000-00001D080000}"/>
    <cellStyle name="Komma 8 2 7 3" xfId="35117" xr:uid="{00000000-0005-0000-0000-00001D080000}"/>
    <cellStyle name="Komma 8 2 7 4" xfId="48608" xr:uid="{00000000-0005-0000-0000-00001D080000}"/>
    <cellStyle name="Komma 8 2 8" xfId="11538" xr:uid="{00000000-0005-0000-0000-00001D080000}"/>
    <cellStyle name="Komma 8 2 8 2" xfId="24989" xr:uid="{00000000-0005-0000-0000-00001D080000}"/>
    <cellStyle name="Komma 8 2 8 3" xfId="38473" xr:uid="{00000000-0005-0000-0000-00001D080000}"/>
    <cellStyle name="Komma 8 2 8 4" xfId="51964" xr:uid="{00000000-0005-0000-0000-00001D080000}"/>
    <cellStyle name="Komma 8 2 9" xfId="14919" xr:uid="{00000000-0005-0000-0000-00001D080000}"/>
    <cellStyle name="Komma 8 3" xfId="1762" xr:uid="{00000000-0005-0000-0000-000023080000}"/>
    <cellStyle name="Komma 8 3 2" xfId="2901" xr:uid="{00000000-0005-0000-0000-000024080000}"/>
    <cellStyle name="Komma 8 3 2 2" xfId="6262" xr:uid="{00000000-0005-0000-0000-000024080000}"/>
    <cellStyle name="Komma 8 3 2 2 2" xfId="19713" xr:uid="{00000000-0005-0000-0000-000024080000}"/>
    <cellStyle name="Komma 8 3 2 2 3" xfId="33197" xr:uid="{00000000-0005-0000-0000-000024080000}"/>
    <cellStyle name="Komma 8 3 2 2 4" xfId="46688" xr:uid="{00000000-0005-0000-0000-000024080000}"/>
    <cellStyle name="Komma 8 3 2 3" xfId="9618" xr:uid="{00000000-0005-0000-0000-000024080000}"/>
    <cellStyle name="Komma 8 3 2 3 2" xfId="23069" xr:uid="{00000000-0005-0000-0000-000024080000}"/>
    <cellStyle name="Komma 8 3 2 3 3" xfId="36553" xr:uid="{00000000-0005-0000-0000-000024080000}"/>
    <cellStyle name="Komma 8 3 2 3 4" xfId="50044" xr:uid="{00000000-0005-0000-0000-000024080000}"/>
    <cellStyle name="Komma 8 3 2 4" xfId="12974" xr:uid="{00000000-0005-0000-0000-000024080000}"/>
    <cellStyle name="Komma 8 3 2 4 2" xfId="26425" xr:uid="{00000000-0005-0000-0000-000024080000}"/>
    <cellStyle name="Komma 8 3 2 4 3" xfId="39909" xr:uid="{00000000-0005-0000-0000-000024080000}"/>
    <cellStyle name="Komma 8 3 2 4 4" xfId="53400" xr:uid="{00000000-0005-0000-0000-000024080000}"/>
    <cellStyle name="Komma 8 3 2 5" xfId="16356" xr:uid="{00000000-0005-0000-0000-000024080000}"/>
    <cellStyle name="Komma 8 3 2 6" xfId="29840" xr:uid="{00000000-0005-0000-0000-000024080000}"/>
    <cellStyle name="Komma 8 3 2 7" xfId="43331" xr:uid="{00000000-0005-0000-0000-000024080000}"/>
    <cellStyle name="Komma 8 3 3" xfId="5135" xr:uid="{00000000-0005-0000-0000-000023080000}"/>
    <cellStyle name="Komma 8 3 3 2" xfId="18586" xr:uid="{00000000-0005-0000-0000-000023080000}"/>
    <cellStyle name="Komma 8 3 3 3" xfId="32070" xr:uid="{00000000-0005-0000-0000-000023080000}"/>
    <cellStyle name="Komma 8 3 3 4" xfId="45561" xr:uid="{00000000-0005-0000-0000-000023080000}"/>
    <cellStyle name="Komma 8 3 4" xfId="8491" xr:uid="{00000000-0005-0000-0000-000023080000}"/>
    <cellStyle name="Komma 8 3 4 2" xfId="21942" xr:uid="{00000000-0005-0000-0000-000023080000}"/>
    <cellStyle name="Komma 8 3 4 3" xfId="35426" xr:uid="{00000000-0005-0000-0000-000023080000}"/>
    <cellStyle name="Komma 8 3 4 4" xfId="48917" xr:uid="{00000000-0005-0000-0000-000023080000}"/>
    <cellStyle name="Komma 8 3 5" xfId="11847" xr:uid="{00000000-0005-0000-0000-000023080000}"/>
    <cellStyle name="Komma 8 3 5 2" xfId="25298" xr:uid="{00000000-0005-0000-0000-000023080000}"/>
    <cellStyle name="Komma 8 3 5 3" xfId="38782" xr:uid="{00000000-0005-0000-0000-000023080000}"/>
    <cellStyle name="Komma 8 3 5 4" xfId="52273" xr:uid="{00000000-0005-0000-0000-000023080000}"/>
    <cellStyle name="Komma 8 3 6" xfId="15229" xr:uid="{00000000-0005-0000-0000-000023080000}"/>
    <cellStyle name="Komma 8 3 7" xfId="28713" xr:uid="{00000000-0005-0000-0000-000023080000}"/>
    <cellStyle name="Komma 8 3 8" xfId="42204" xr:uid="{00000000-0005-0000-0000-000023080000}"/>
    <cellStyle name="Komma 8 4" xfId="2340" xr:uid="{00000000-0005-0000-0000-000025080000}"/>
    <cellStyle name="Komma 8 4 2" xfId="5702" xr:uid="{00000000-0005-0000-0000-000025080000}"/>
    <cellStyle name="Komma 8 4 2 2" xfId="19153" xr:uid="{00000000-0005-0000-0000-000025080000}"/>
    <cellStyle name="Komma 8 4 2 3" xfId="32637" xr:uid="{00000000-0005-0000-0000-000025080000}"/>
    <cellStyle name="Komma 8 4 2 4" xfId="46128" xr:uid="{00000000-0005-0000-0000-000025080000}"/>
    <cellStyle name="Komma 8 4 3" xfId="9058" xr:uid="{00000000-0005-0000-0000-000025080000}"/>
    <cellStyle name="Komma 8 4 3 2" xfId="22509" xr:uid="{00000000-0005-0000-0000-000025080000}"/>
    <cellStyle name="Komma 8 4 3 3" xfId="35993" xr:uid="{00000000-0005-0000-0000-000025080000}"/>
    <cellStyle name="Komma 8 4 3 4" xfId="49484" xr:uid="{00000000-0005-0000-0000-000025080000}"/>
    <cellStyle name="Komma 8 4 4" xfId="12414" xr:uid="{00000000-0005-0000-0000-000025080000}"/>
    <cellStyle name="Komma 8 4 4 2" xfId="25865" xr:uid="{00000000-0005-0000-0000-000025080000}"/>
    <cellStyle name="Komma 8 4 4 3" xfId="39349" xr:uid="{00000000-0005-0000-0000-000025080000}"/>
    <cellStyle name="Komma 8 4 4 4" xfId="52840" xr:uid="{00000000-0005-0000-0000-000025080000}"/>
    <cellStyle name="Komma 8 4 5" xfId="15796" xr:uid="{00000000-0005-0000-0000-000025080000}"/>
    <cellStyle name="Komma 8 4 6" xfId="29280" xr:uid="{00000000-0005-0000-0000-000025080000}"/>
    <cellStyle name="Komma 8 4 7" xfId="42771" xr:uid="{00000000-0005-0000-0000-000025080000}"/>
    <cellStyle name="Komma 8 5" xfId="3446" xr:uid="{00000000-0005-0000-0000-000026080000}"/>
    <cellStyle name="Komma 8 5 2" xfId="6807" xr:uid="{00000000-0005-0000-0000-000026080000}"/>
    <cellStyle name="Komma 8 5 2 2" xfId="20258" xr:uid="{00000000-0005-0000-0000-000026080000}"/>
    <cellStyle name="Komma 8 5 2 3" xfId="33742" xr:uid="{00000000-0005-0000-0000-000026080000}"/>
    <cellStyle name="Komma 8 5 2 4" xfId="47233" xr:uid="{00000000-0005-0000-0000-000026080000}"/>
    <cellStyle name="Komma 8 5 3" xfId="10163" xr:uid="{00000000-0005-0000-0000-000026080000}"/>
    <cellStyle name="Komma 8 5 3 2" xfId="23614" xr:uid="{00000000-0005-0000-0000-000026080000}"/>
    <cellStyle name="Komma 8 5 3 3" xfId="37098" xr:uid="{00000000-0005-0000-0000-000026080000}"/>
    <cellStyle name="Komma 8 5 3 4" xfId="50589" xr:uid="{00000000-0005-0000-0000-000026080000}"/>
    <cellStyle name="Komma 8 5 4" xfId="13519" xr:uid="{00000000-0005-0000-0000-000026080000}"/>
    <cellStyle name="Komma 8 5 4 2" xfId="26970" xr:uid="{00000000-0005-0000-0000-000026080000}"/>
    <cellStyle name="Komma 8 5 4 3" xfId="40454" xr:uid="{00000000-0005-0000-0000-000026080000}"/>
    <cellStyle name="Komma 8 5 4 4" xfId="53945" xr:uid="{00000000-0005-0000-0000-000026080000}"/>
    <cellStyle name="Komma 8 5 5" xfId="16901" xr:uid="{00000000-0005-0000-0000-000026080000}"/>
    <cellStyle name="Komma 8 5 6" xfId="30385" xr:uid="{00000000-0005-0000-0000-000026080000}"/>
    <cellStyle name="Komma 8 5 7" xfId="43876" xr:uid="{00000000-0005-0000-0000-000026080000}"/>
    <cellStyle name="Komma 8 6" xfId="4026" xr:uid="{00000000-0005-0000-0000-000027080000}"/>
    <cellStyle name="Komma 8 6 2" xfId="7383" xr:uid="{00000000-0005-0000-0000-000027080000}"/>
    <cellStyle name="Komma 8 6 2 2" xfId="20834" xr:uid="{00000000-0005-0000-0000-000027080000}"/>
    <cellStyle name="Komma 8 6 2 3" xfId="34318" xr:uid="{00000000-0005-0000-0000-000027080000}"/>
    <cellStyle name="Komma 8 6 2 4" xfId="47809" xr:uid="{00000000-0005-0000-0000-000027080000}"/>
    <cellStyle name="Komma 8 6 3" xfId="10739" xr:uid="{00000000-0005-0000-0000-000027080000}"/>
    <cellStyle name="Komma 8 6 3 2" xfId="24190" xr:uid="{00000000-0005-0000-0000-000027080000}"/>
    <cellStyle name="Komma 8 6 3 3" xfId="37674" xr:uid="{00000000-0005-0000-0000-000027080000}"/>
    <cellStyle name="Komma 8 6 3 4" xfId="51165" xr:uid="{00000000-0005-0000-0000-000027080000}"/>
    <cellStyle name="Komma 8 6 4" xfId="14095" xr:uid="{00000000-0005-0000-0000-000027080000}"/>
    <cellStyle name="Komma 8 6 4 2" xfId="27546" xr:uid="{00000000-0005-0000-0000-000027080000}"/>
    <cellStyle name="Komma 8 6 4 3" xfId="41030" xr:uid="{00000000-0005-0000-0000-000027080000}"/>
    <cellStyle name="Komma 8 6 4 4" xfId="54521" xr:uid="{00000000-0005-0000-0000-000027080000}"/>
    <cellStyle name="Komma 8 6 5" xfId="17477" xr:uid="{00000000-0005-0000-0000-000027080000}"/>
    <cellStyle name="Komma 8 6 6" xfId="30961" xr:uid="{00000000-0005-0000-0000-000027080000}"/>
    <cellStyle name="Komma 8 6 7" xfId="44452" xr:uid="{00000000-0005-0000-0000-000027080000}"/>
    <cellStyle name="Komma 8 7" xfId="4576" xr:uid="{00000000-0005-0000-0000-00001C080000}"/>
    <cellStyle name="Komma 8 7 2" xfId="18027" xr:uid="{00000000-0005-0000-0000-00001C080000}"/>
    <cellStyle name="Komma 8 7 3" xfId="31511" xr:uid="{00000000-0005-0000-0000-00001C080000}"/>
    <cellStyle name="Komma 8 7 4" xfId="45002" xr:uid="{00000000-0005-0000-0000-00001C080000}"/>
    <cellStyle name="Komma 8 8" xfId="7932" xr:uid="{00000000-0005-0000-0000-00001C080000}"/>
    <cellStyle name="Komma 8 8 2" xfId="21383" xr:uid="{00000000-0005-0000-0000-00001C080000}"/>
    <cellStyle name="Komma 8 8 3" xfId="34867" xr:uid="{00000000-0005-0000-0000-00001C080000}"/>
    <cellStyle name="Komma 8 8 4" xfId="48358" xr:uid="{00000000-0005-0000-0000-00001C080000}"/>
    <cellStyle name="Komma 8 9" xfId="11288" xr:uid="{00000000-0005-0000-0000-00001C080000}"/>
    <cellStyle name="Komma 8 9 2" xfId="24739" xr:uid="{00000000-0005-0000-0000-00001C080000}"/>
    <cellStyle name="Komma 8 9 3" xfId="38223" xr:uid="{00000000-0005-0000-0000-00001C080000}"/>
    <cellStyle name="Komma 8 9 4" xfId="51714" xr:uid="{00000000-0005-0000-0000-00001C080000}"/>
    <cellStyle name="Komma 9" xfId="1297" xr:uid="{00000000-0005-0000-0000-000028080000}"/>
    <cellStyle name="Komma 9 10" xfId="14770" xr:uid="{00000000-0005-0000-0000-000028080000}"/>
    <cellStyle name="Komma 9 11" xfId="28253" xr:uid="{00000000-0005-0000-0000-000028080000}"/>
    <cellStyle name="Komma 9 12" xfId="41744" xr:uid="{00000000-0005-0000-0000-000028080000}"/>
    <cellStyle name="Komma 9 2" xfId="1535" xr:uid="{00000000-0005-0000-0000-000029080000}"/>
    <cellStyle name="Komma 9 2 10" xfId="28503" xr:uid="{00000000-0005-0000-0000-000029080000}"/>
    <cellStyle name="Komma 9 2 11" xfId="41994" xr:uid="{00000000-0005-0000-0000-000029080000}"/>
    <cellStyle name="Komma 9 2 2" xfId="2111" xr:uid="{00000000-0005-0000-0000-00002A080000}"/>
    <cellStyle name="Komma 9 2 2 2" xfId="3252" xr:uid="{00000000-0005-0000-0000-00002B080000}"/>
    <cellStyle name="Komma 9 2 2 2 2" xfId="6613" xr:uid="{00000000-0005-0000-0000-00002B080000}"/>
    <cellStyle name="Komma 9 2 2 2 2 2" xfId="20064" xr:uid="{00000000-0005-0000-0000-00002B080000}"/>
    <cellStyle name="Komma 9 2 2 2 2 3" xfId="33548" xr:uid="{00000000-0005-0000-0000-00002B080000}"/>
    <cellStyle name="Komma 9 2 2 2 2 4" xfId="47039" xr:uid="{00000000-0005-0000-0000-00002B080000}"/>
    <cellStyle name="Komma 9 2 2 2 3" xfId="9969" xr:uid="{00000000-0005-0000-0000-00002B080000}"/>
    <cellStyle name="Komma 9 2 2 2 3 2" xfId="23420" xr:uid="{00000000-0005-0000-0000-00002B080000}"/>
    <cellStyle name="Komma 9 2 2 2 3 3" xfId="36904" xr:uid="{00000000-0005-0000-0000-00002B080000}"/>
    <cellStyle name="Komma 9 2 2 2 3 4" xfId="50395" xr:uid="{00000000-0005-0000-0000-00002B080000}"/>
    <cellStyle name="Komma 9 2 2 2 4" xfId="13325" xr:uid="{00000000-0005-0000-0000-00002B080000}"/>
    <cellStyle name="Komma 9 2 2 2 4 2" xfId="26776" xr:uid="{00000000-0005-0000-0000-00002B080000}"/>
    <cellStyle name="Komma 9 2 2 2 4 3" xfId="40260" xr:uid="{00000000-0005-0000-0000-00002B080000}"/>
    <cellStyle name="Komma 9 2 2 2 4 4" xfId="53751" xr:uid="{00000000-0005-0000-0000-00002B080000}"/>
    <cellStyle name="Komma 9 2 2 2 5" xfId="16707" xr:uid="{00000000-0005-0000-0000-00002B080000}"/>
    <cellStyle name="Komma 9 2 2 2 6" xfId="30191" xr:uid="{00000000-0005-0000-0000-00002B080000}"/>
    <cellStyle name="Komma 9 2 2 2 7" xfId="43682" xr:uid="{00000000-0005-0000-0000-00002B080000}"/>
    <cellStyle name="Komma 9 2 2 3" xfId="5486" xr:uid="{00000000-0005-0000-0000-00002A080000}"/>
    <cellStyle name="Komma 9 2 2 3 2" xfId="18937" xr:uid="{00000000-0005-0000-0000-00002A080000}"/>
    <cellStyle name="Komma 9 2 2 3 3" xfId="32421" xr:uid="{00000000-0005-0000-0000-00002A080000}"/>
    <cellStyle name="Komma 9 2 2 3 4" xfId="45912" xr:uid="{00000000-0005-0000-0000-00002A080000}"/>
    <cellStyle name="Komma 9 2 2 4" xfId="8842" xr:uid="{00000000-0005-0000-0000-00002A080000}"/>
    <cellStyle name="Komma 9 2 2 4 2" xfId="22293" xr:uid="{00000000-0005-0000-0000-00002A080000}"/>
    <cellStyle name="Komma 9 2 2 4 3" xfId="35777" xr:uid="{00000000-0005-0000-0000-00002A080000}"/>
    <cellStyle name="Komma 9 2 2 4 4" xfId="49268" xr:uid="{00000000-0005-0000-0000-00002A080000}"/>
    <cellStyle name="Komma 9 2 2 5" xfId="12198" xr:uid="{00000000-0005-0000-0000-00002A080000}"/>
    <cellStyle name="Komma 9 2 2 5 2" xfId="25649" xr:uid="{00000000-0005-0000-0000-00002A080000}"/>
    <cellStyle name="Komma 9 2 2 5 3" xfId="39133" xr:uid="{00000000-0005-0000-0000-00002A080000}"/>
    <cellStyle name="Komma 9 2 2 5 4" xfId="52624" xr:uid="{00000000-0005-0000-0000-00002A080000}"/>
    <cellStyle name="Komma 9 2 2 6" xfId="15580" xr:uid="{00000000-0005-0000-0000-00002A080000}"/>
    <cellStyle name="Komma 9 2 2 7" xfId="29064" xr:uid="{00000000-0005-0000-0000-00002A080000}"/>
    <cellStyle name="Komma 9 2 2 8" xfId="42555" xr:uid="{00000000-0005-0000-0000-00002A080000}"/>
    <cellStyle name="Komma 9 2 3" xfId="2692" xr:uid="{00000000-0005-0000-0000-00002C080000}"/>
    <cellStyle name="Komma 9 2 3 2" xfId="6053" xr:uid="{00000000-0005-0000-0000-00002C080000}"/>
    <cellStyle name="Komma 9 2 3 2 2" xfId="19504" xr:uid="{00000000-0005-0000-0000-00002C080000}"/>
    <cellStyle name="Komma 9 2 3 2 3" xfId="32988" xr:uid="{00000000-0005-0000-0000-00002C080000}"/>
    <cellStyle name="Komma 9 2 3 2 4" xfId="46479" xr:uid="{00000000-0005-0000-0000-00002C080000}"/>
    <cellStyle name="Komma 9 2 3 3" xfId="9409" xr:uid="{00000000-0005-0000-0000-00002C080000}"/>
    <cellStyle name="Komma 9 2 3 3 2" xfId="22860" xr:uid="{00000000-0005-0000-0000-00002C080000}"/>
    <cellStyle name="Komma 9 2 3 3 3" xfId="36344" xr:uid="{00000000-0005-0000-0000-00002C080000}"/>
    <cellStyle name="Komma 9 2 3 3 4" xfId="49835" xr:uid="{00000000-0005-0000-0000-00002C080000}"/>
    <cellStyle name="Komma 9 2 3 4" xfId="12765" xr:uid="{00000000-0005-0000-0000-00002C080000}"/>
    <cellStyle name="Komma 9 2 3 4 2" xfId="26216" xr:uid="{00000000-0005-0000-0000-00002C080000}"/>
    <cellStyle name="Komma 9 2 3 4 3" xfId="39700" xr:uid="{00000000-0005-0000-0000-00002C080000}"/>
    <cellStyle name="Komma 9 2 3 4 4" xfId="53191" xr:uid="{00000000-0005-0000-0000-00002C080000}"/>
    <cellStyle name="Komma 9 2 3 5" xfId="16147" xr:uid="{00000000-0005-0000-0000-00002C080000}"/>
    <cellStyle name="Komma 9 2 3 6" xfId="29631" xr:uid="{00000000-0005-0000-0000-00002C080000}"/>
    <cellStyle name="Komma 9 2 3 7" xfId="43122" xr:uid="{00000000-0005-0000-0000-00002C080000}"/>
    <cellStyle name="Komma 9 2 4" xfId="3797" xr:uid="{00000000-0005-0000-0000-00002D080000}"/>
    <cellStyle name="Komma 9 2 4 2" xfId="7158" xr:uid="{00000000-0005-0000-0000-00002D080000}"/>
    <cellStyle name="Komma 9 2 4 2 2" xfId="20609" xr:uid="{00000000-0005-0000-0000-00002D080000}"/>
    <cellStyle name="Komma 9 2 4 2 3" xfId="34093" xr:uid="{00000000-0005-0000-0000-00002D080000}"/>
    <cellStyle name="Komma 9 2 4 2 4" xfId="47584" xr:uid="{00000000-0005-0000-0000-00002D080000}"/>
    <cellStyle name="Komma 9 2 4 3" xfId="10514" xr:uid="{00000000-0005-0000-0000-00002D080000}"/>
    <cellStyle name="Komma 9 2 4 3 2" xfId="23965" xr:uid="{00000000-0005-0000-0000-00002D080000}"/>
    <cellStyle name="Komma 9 2 4 3 3" xfId="37449" xr:uid="{00000000-0005-0000-0000-00002D080000}"/>
    <cellStyle name="Komma 9 2 4 3 4" xfId="50940" xr:uid="{00000000-0005-0000-0000-00002D080000}"/>
    <cellStyle name="Komma 9 2 4 4" xfId="13870" xr:uid="{00000000-0005-0000-0000-00002D080000}"/>
    <cellStyle name="Komma 9 2 4 4 2" xfId="27321" xr:uid="{00000000-0005-0000-0000-00002D080000}"/>
    <cellStyle name="Komma 9 2 4 4 3" xfId="40805" xr:uid="{00000000-0005-0000-0000-00002D080000}"/>
    <cellStyle name="Komma 9 2 4 4 4" xfId="54296" xr:uid="{00000000-0005-0000-0000-00002D080000}"/>
    <cellStyle name="Komma 9 2 4 5" xfId="17252" xr:uid="{00000000-0005-0000-0000-00002D080000}"/>
    <cellStyle name="Komma 9 2 4 6" xfId="30736" xr:uid="{00000000-0005-0000-0000-00002D080000}"/>
    <cellStyle name="Komma 9 2 4 7" xfId="44227" xr:uid="{00000000-0005-0000-0000-00002D080000}"/>
    <cellStyle name="Komma 9 2 5" xfId="4377" xr:uid="{00000000-0005-0000-0000-00002E080000}"/>
    <cellStyle name="Komma 9 2 5 2" xfId="7734" xr:uid="{00000000-0005-0000-0000-00002E080000}"/>
    <cellStyle name="Komma 9 2 5 2 2" xfId="21185" xr:uid="{00000000-0005-0000-0000-00002E080000}"/>
    <cellStyle name="Komma 9 2 5 2 3" xfId="34669" xr:uid="{00000000-0005-0000-0000-00002E080000}"/>
    <cellStyle name="Komma 9 2 5 2 4" xfId="48160" xr:uid="{00000000-0005-0000-0000-00002E080000}"/>
    <cellStyle name="Komma 9 2 5 3" xfId="11090" xr:uid="{00000000-0005-0000-0000-00002E080000}"/>
    <cellStyle name="Komma 9 2 5 3 2" xfId="24541" xr:uid="{00000000-0005-0000-0000-00002E080000}"/>
    <cellStyle name="Komma 9 2 5 3 3" xfId="38025" xr:uid="{00000000-0005-0000-0000-00002E080000}"/>
    <cellStyle name="Komma 9 2 5 3 4" xfId="51516" xr:uid="{00000000-0005-0000-0000-00002E080000}"/>
    <cellStyle name="Komma 9 2 5 4" xfId="14446" xr:uid="{00000000-0005-0000-0000-00002E080000}"/>
    <cellStyle name="Komma 9 2 5 4 2" xfId="27897" xr:uid="{00000000-0005-0000-0000-00002E080000}"/>
    <cellStyle name="Komma 9 2 5 4 3" xfId="41381" xr:uid="{00000000-0005-0000-0000-00002E080000}"/>
    <cellStyle name="Komma 9 2 5 4 4" xfId="54872" xr:uid="{00000000-0005-0000-0000-00002E080000}"/>
    <cellStyle name="Komma 9 2 5 5" xfId="17828" xr:uid="{00000000-0005-0000-0000-00002E080000}"/>
    <cellStyle name="Komma 9 2 5 6" xfId="31312" xr:uid="{00000000-0005-0000-0000-00002E080000}"/>
    <cellStyle name="Komma 9 2 5 7" xfId="44803" xr:uid="{00000000-0005-0000-0000-00002E080000}"/>
    <cellStyle name="Komma 9 2 6" xfId="4927" xr:uid="{00000000-0005-0000-0000-000029080000}"/>
    <cellStyle name="Komma 9 2 6 2" xfId="18378" xr:uid="{00000000-0005-0000-0000-000029080000}"/>
    <cellStyle name="Komma 9 2 6 3" xfId="31862" xr:uid="{00000000-0005-0000-0000-000029080000}"/>
    <cellStyle name="Komma 9 2 6 4" xfId="45353" xr:uid="{00000000-0005-0000-0000-000029080000}"/>
    <cellStyle name="Komma 9 2 7" xfId="8283" xr:uid="{00000000-0005-0000-0000-000029080000}"/>
    <cellStyle name="Komma 9 2 7 2" xfId="21734" xr:uid="{00000000-0005-0000-0000-000029080000}"/>
    <cellStyle name="Komma 9 2 7 3" xfId="35218" xr:uid="{00000000-0005-0000-0000-000029080000}"/>
    <cellStyle name="Komma 9 2 7 4" xfId="48709" xr:uid="{00000000-0005-0000-0000-000029080000}"/>
    <cellStyle name="Komma 9 2 8" xfId="11639" xr:uid="{00000000-0005-0000-0000-000029080000}"/>
    <cellStyle name="Komma 9 2 8 2" xfId="25090" xr:uid="{00000000-0005-0000-0000-000029080000}"/>
    <cellStyle name="Komma 9 2 8 3" xfId="38574" xr:uid="{00000000-0005-0000-0000-000029080000}"/>
    <cellStyle name="Komma 9 2 8 4" xfId="52065" xr:uid="{00000000-0005-0000-0000-000029080000}"/>
    <cellStyle name="Komma 9 2 9" xfId="15020" xr:uid="{00000000-0005-0000-0000-000029080000}"/>
    <cellStyle name="Komma 9 3" xfId="1862" xr:uid="{00000000-0005-0000-0000-00002F080000}"/>
    <cellStyle name="Komma 9 3 2" xfId="3002" xr:uid="{00000000-0005-0000-0000-000030080000}"/>
    <cellStyle name="Komma 9 3 2 2" xfId="6363" xr:uid="{00000000-0005-0000-0000-000030080000}"/>
    <cellStyle name="Komma 9 3 2 2 2" xfId="19814" xr:uid="{00000000-0005-0000-0000-000030080000}"/>
    <cellStyle name="Komma 9 3 2 2 3" xfId="33298" xr:uid="{00000000-0005-0000-0000-000030080000}"/>
    <cellStyle name="Komma 9 3 2 2 4" xfId="46789" xr:uid="{00000000-0005-0000-0000-000030080000}"/>
    <cellStyle name="Komma 9 3 2 3" xfId="9719" xr:uid="{00000000-0005-0000-0000-000030080000}"/>
    <cellStyle name="Komma 9 3 2 3 2" xfId="23170" xr:uid="{00000000-0005-0000-0000-000030080000}"/>
    <cellStyle name="Komma 9 3 2 3 3" xfId="36654" xr:uid="{00000000-0005-0000-0000-000030080000}"/>
    <cellStyle name="Komma 9 3 2 3 4" xfId="50145" xr:uid="{00000000-0005-0000-0000-000030080000}"/>
    <cellStyle name="Komma 9 3 2 4" xfId="13075" xr:uid="{00000000-0005-0000-0000-000030080000}"/>
    <cellStyle name="Komma 9 3 2 4 2" xfId="26526" xr:uid="{00000000-0005-0000-0000-000030080000}"/>
    <cellStyle name="Komma 9 3 2 4 3" xfId="40010" xr:uid="{00000000-0005-0000-0000-000030080000}"/>
    <cellStyle name="Komma 9 3 2 4 4" xfId="53501" xr:uid="{00000000-0005-0000-0000-000030080000}"/>
    <cellStyle name="Komma 9 3 2 5" xfId="16457" xr:uid="{00000000-0005-0000-0000-000030080000}"/>
    <cellStyle name="Komma 9 3 2 6" xfId="29941" xr:uid="{00000000-0005-0000-0000-000030080000}"/>
    <cellStyle name="Komma 9 3 2 7" xfId="43432" xr:uid="{00000000-0005-0000-0000-000030080000}"/>
    <cellStyle name="Komma 9 3 3" xfId="5236" xr:uid="{00000000-0005-0000-0000-00002F080000}"/>
    <cellStyle name="Komma 9 3 3 2" xfId="18687" xr:uid="{00000000-0005-0000-0000-00002F080000}"/>
    <cellStyle name="Komma 9 3 3 3" xfId="32171" xr:uid="{00000000-0005-0000-0000-00002F080000}"/>
    <cellStyle name="Komma 9 3 3 4" xfId="45662" xr:uid="{00000000-0005-0000-0000-00002F080000}"/>
    <cellStyle name="Komma 9 3 4" xfId="8592" xr:uid="{00000000-0005-0000-0000-00002F080000}"/>
    <cellStyle name="Komma 9 3 4 2" xfId="22043" xr:uid="{00000000-0005-0000-0000-00002F080000}"/>
    <cellStyle name="Komma 9 3 4 3" xfId="35527" xr:uid="{00000000-0005-0000-0000-00002F080000}"/>
    <cellStyle name="Komma 9 3 4 4" xfId="49018" xr:uid="{00000000-0005-0000-0000-00002F080000}"/>
    <cellStyle name="Komma 9 3 5" xfId="11948" xr:uid="{00000000-0005-0000-0000-00002F080000}"/>
    <cellStyle name="Komma 9 3 5 2" xfId="25399" xr:uid="{00000000-0005-0000-0000-00002F080000}"/>
    <cellStyle name="Komma 9 3 5 3" xfId="38883" xr:uid="{00000000-0005-0000-0000-00002F080000}"/>
    <cellStyle name="Komma 9 3 5 4" xfId="52374" xr:uid="{00000000-0005-0000-0000-00002F080000}"/>
    <cellStyle name="Komma 9 3 6" xfId="15330" xr:uid="{00000000-0005-0000-0000-00002F080000}"/>
    <cellStyle name="Komma 9 3 7" xfId="28814" xr:uid="{00000000-0005-0000-0000-00002F080000}"/>
    <cellStyle name="Komma 9 3 8" xfId="42305" xr:uid="{00000000-0005-0000-0000-00002F080000}"/>
    <cellStyle name="Komma 9 4" xfId="2441" xr:uid="{00000000-0005-0000-0000-000031080000}"/>
    <cellStyle name="Komma 9 4 2" xfId="5803" xr:uid="{00000000-0005-0000-0000-000031080000}"/>
    <cellStyle name="Komma 9 4 2 2" xfId="19254" xr:uid="{00000000-0005-0000-0000-000031080000}"/>
    <cellStyle name="Komma 9 4 2 3" xfId="32738" xr:uid="{00000000-0005-0000-0000-000031080000}"/>
    <cellStyle name="Komma 9 4 2 4" xfId="46229" xr:uid="{00000000-0005-0000-0000-000031080000}"/>
    <cellStyle name="Komma 9 4 3" xfId="9159" xr:uid="{00000000-0005-0000-0000-000031080000}"/>
    <cellStyle name="Komma 9 4 3 2" xfId="22610" xr:uid="{00000000-0005-0000-0000-000031080000}"/>
    <cellStyle name="Komma 9 4 3 3" xfId="36094" xr:uid="{00000000-0005-0000-0000-000031080000}"/>
    <cellStyle name="Komma 9 4 3 4" xfId="49585" xr:uid="{00000000-0005-0000-0000-000031080000}"/>
    <cellStyle name="Komma 9 4 4" xfId="12515" xr:uid="{00000000-0005-0000-0000-000031080000}"/>
    <cellStyle name="Komma 9 4 4 2" xfId="25966" xr:uid="{00000000-0005-0000-0000-000031080000}"/>
    <cellStyle name="Komma 9 4 4 3" xfId="39450" xr:uid="{00000000-0005-0000-0000-000031080000}"/>
    <cellStyle name="Komma 9 4 4 4" xfId="52941" xr:uid="{00000000-0005-0000-0000-000031080000}"/>
    <cellStyle name="Komma 9 4 5" xfId="15897" xr:uid="{00000000-0005-0000-0000-000031080000}"/>
    <cellStyle name="Komma 9 4 6" xfId="29381" xr:uid="{00000000-0005-0000-0000-000031080000}"/>
    <cellStyle name="Komma 9 4 7" xfId="42872" xr:uid="{00000000-0005-0000-0000-000031080000}"/>
    <cellStyle name="Komma 9 5" xfId="3547" xr:uid="{00000000-0005-0000-0000-000032080000}"/>
    <cellStyle name="Komma 9 5 2" xfId="6908" xr:uid="{00000000-0005-0000-0000-000032080000}"/>
    <cellStyle name="Komma 9 5 2 2" xfId="20359" xr:uid="{00000000-0005-0000-0000-000032080000}"/>
    <cellStyle name="Komma 9 5 2 3" xfId="33843" xr:uid="{00000000-0005-0000-0000-000032080000}"/>
    <cellStyle name="Komma 9 5 2 4" xfId="47334" xr:uid="{00000000-0005-0000-0000-000032080000}"/>
    <cellStyle name="Komma 9 5 3" xfId="10264" xr:uid="{00000000-0005-0000-0000-000032080000}"/>
    <cellStyle name="Komma 9 5 3 2" xfId="23715" xr:uid="{00000000-0005-0000-0000-000032080000}"/>
    <cellStyle name="Komma 9 5 3 3" xfId="37199" xr:uid="{00000000-0005-0000-0000-000032080000}"/>
    <cellStyle name="Komma 9 5 3 4" xfId="50690" xr:uid="{00000000-0005-0000-0000-000032080000}"/>
    <cellStyle name="Komma 9 5 4" xfId="13620" xr:uid="{00000000-0005-0000-0000-000032080000}"/>
    <cellStyle name="Komma 9 5 4 2" xfId="27071" xr:uid="{00000000-0005-0000-0000-000032080000}"/>
    <cellStyle name="Komma 9 5 4 3" xfId="40555" xr:uid="{00000000-0005-0000-0000-000032080000}"/>
    <cellStyle name="Komma 9 5 4 4" xfId="54046" xr:uid="{00000000-0005-0000-0000-000032080000}"/>
    <cellStyle name="Komma 9 5 5" xfId="17002" xr:uid="{00000000-0005-0000-0000-000032080000}"/>
    <cellStyle name="Komma 9 5 6" xfId="30486" xr:uid="{00000000-0005-0000-0000-000032080000}"/>
    <cellStyle name="Komma 9 5 7" xfId="43977" xr:uid="{00000000-0005-0000-0000-000032080000}"/>
    <cellStyle name="Komma 9 6" xfId="4127" xr:uid="{00000000-0005-0000-0000-000033080000}"/>
    <cellStyle name="Komma 9 6 2" xfId="7484" xr:uid="{00000000-0005-0000-0000-000033080000}"/>
    <cellStyle name="Komma 9 6 2 2" xfId="20935" xr:uid="{00000000-0005-0000-0000-000033080000}"/>
    <cellStyle name="Komma 9 6 2 3" xfId="34419" xr:uid="{00000000-0005-0000-0000-000033080000}"/>
    <cellStyle name="Komma 9 6 2 4" xfId="47910" xr:uid="{00000000-0005-0000-0000-000033080000}"/>
    <cellStyle name="Komma 9 6 3" xfId="10840" xr:uid="{00000000-0005-0000-0000-000033080000}"/>
    <cellStyle name="Komma 9 6 3 2" xfId="24291" xr:uid="{00000000-0005-0000-0000-000033080000}"/>
    <cellStyle name="Komma 9 6 3 3" xfId="37775" xr:uid="{00000000-0005-0000-0000-000033080000}"/>
    <cellStyle name="Komma 9 6 3 4" xfId="51266" xr:uid="{00000000-0005-0000-0000-000033080000}"/>
    <cellStyle name="Komma 9 6 4" xfId="14196" xr:uid="{00000000-0005-0000-0000-000033080000}"/>
    <cellStyle name="Komma 9 6 4 2" xfId="27647" xr:uid="{00000000-0005-0000-0000-000033080000}"/>
    <cellStyle name="Komma 9 6 4 3" xfId="41131" xr:uid="{00000000-0005-0000-0000-000033080000}"/>
    <cellStyle name="Komma 9 6 4 4" xfId="54622" xr:uid="{00000000-0005-0000-0000-000033080000}"/>
    <cellStyle name="Komma 9 6 5" xfId="17578" xr:uid="{00000000-0005-0000-0000-000033080000}"/>
    <cellStyle name="Komma 9 6 6" xfId="31062" xr:uid="{00000000-0005-0000-0000-000033080000}"/>
    <cellStyle name="Komma 9 6 7" xfId="44553" xr:uid="{00000000-0005-0000-0000-000033080000}"/>
    <cellStyle name="Komma 9 7" xfId="4677" xr:uid="{00000000-0005-0000-0000-000028080000}"/>
    <cellStyle name="Komma 9 7 2" xfId="18128" xr:uid="{00000000-0005-0000-0000-000028080000}"/>
    <cellStyle name="Komma 9 7 3" xfId="31612" xr:uid="{00000000-0005-0000-0000-000028080000}"/>
    <cellStyle name="Komma 9 7 4" xfId="45103" xr:uid="{00000000-0005-0000-0000-000028080000}"/>
    <cellStyle name="Komma 9 8" xfId="8033" xr:uid="{00000000-0005-0000-0000-000028080000}"/>
    <cellStyle name="Komma 9 8 2" xfId="21484" xr:uid="{00000000-0005-0000-0000-000028080000}"/>
    <cellStyle name="Komma 9 8 3" xfId="34968" xr:uid="{00000000-0005-0000-0000-000028080000}"/>
    <cellStyle name="Komma 9 8 4" xfId="48459" xr:uid="{00000000-0005-0000-0000-000028080000}"/>
    <cellStyle name="Komma 9 9" xfId="11389" xr:uid="{00000000-0005-0000-0000-000028080000}"/>
    <cellStyle name="Komma 9 9 2" xfId="24840" xr:uid="{00000000-0005-0000-0000-000028080000}"/>
    <cellStyle name="Komma 9 9 3" xfId="38324" xr:uid="{00000000-0005-0000-0000-000028080000}"/>
    <cellStyle name="Komma 9 9 4" xfId="51815" xr:uid="{00000000-0005-0000-0000-000028080000}"/>
    <cellStyle name="Leerzeile" xfId="158" xr:uid="{00000000-0005-0000-0000-000095010000}"/>
    <cellStyle name="Link 2" xfId="786" xr:uid="{00000000-0005-0000-0000-000096010000}"/>
    <cellStyle name="Link 2 2" xfId="3908" xr:uid="{00000000-0005-0000-0000-000035080000}"/>
    <cellStyle name="Link 3" xfId="834" xr:uid="{10683502-75BA-493C-81E4-48333C00AAD6}"/>
    <cellStyle name="Link 3 2" xfId="27962" xr:uid="{00000000-0005-0000-0000-0000736B0000}"/>
    <cellStyle name="LinkGemVeroeff" xfId="833" xr:uid="{0B40BB7A-251D-4774-BCBD-7B6914DBF254}"/>
    <cellStyle name="Messziffer" xfId="106" xr:uid="{00000000-0005-0000-0000-000097010000}"/>
    <cellStyle name="Messziffer 2" xfId="137" xr:uid="{00000000-0005-0000-0000-000098010000}"/>
    <cellStyle name="Messziffer 2 2" xfId="334" xr:uid="{00000000-0005-0000-0000-000099010000}"/>
    <cellStyle name="Messziffer 3" xfId="335" xr:uid="{00000000-0005-0000-0000-00009A010000}"/>
    <cellStyle name="mitP" xfId="220" xr:uid="{00000000-0005-0000-0000-00009B010000}"/>
    <cellStyle name="Neutral" xfId="245" builtinId="28" customBuiltin="1"/>
    <cellStyle name="Neutral 2" xfId="107" xr:uid="{00000000-0005-0000-0000-00009D010000}"/>
    <cellStyle name="Neutral 2 2" xfId="660" xr:uid="{00000000-0005-0000-0000-00009E010000}"/>
    <cellStyle name="Neutral 2 3" xfId="533" xr:uid="{00000000-0005-0000-0000-00009F010000}"/>
    <cellStyle name="Neutral 2 4" xfId="480" xr:uid="{00000000-0005-0000-0000-0000A0010000}"/>
    <cellStyle name="Neutral 3" xfId="336" xr:uid="{00000000-0005-0000-0000-0000A1010000}"/>
    <cellStyle name="Neutral 3 2" xfId="586" xr:uid="{00000000-0005-0000-0000-0000A2010000}"/>
    <cellStyle name="Neutral 4" xfId="1121" xr:uid="{00000000-0005-0000-0000-00003E080000}"/>
    <cellStyle name="Neutral 5" xfId="1094" xr:uid="{00000000-0005-0000-0000-00003F080000}"/>
    <cellStyle name="Neutral 6" xfId="3903" xr:uid="{00000000-0005-0000-0000-000040080000}"/>
    <cellStyle name="Neutral 7" xfId="1052" xr:uid="{00000000-0005-0000-0000-00007D080000}"/>
    <cellStyle name="Normal GHG Numbers (0.00)" xfId="221" xr:uid="{00000000-0005-0000-0000-0000A3010000}"/>
    <cellStyle name="Normal GHG Numbers (0.00) 2" xfId="27966" xr:uid="{00000000-0005-0000-0000-000006000000}"/>
    <cellStyle name="Normal GHG Textfiels Bold" xfId="222" xr:uid="{00000000-0005-0000-0000-0000A4010000}"/>
    <cellStyle name="Normal GHG Textfiels Bold 2" xfId="54937" xr:uid="{00000000-0005-0000-0000-000037000000}"/>
    <cellStyle name="Normal GHG whole table" xfId="223" xr:uid="{00000000-0005-0000-0000-0000A5010000}"/>
    <cellStyle name="Normal GHG whole table 2" xfId="54939" xr:uid="{00000000-0005-0000-0000-000038000000}"/>
    <cellStyle name="Normal GHG-Shade" xfId="224" xr:uid="{00000000-0005-0000-0000-0000A6010000}"/>
    <cellStyle name="Normal GHG-Shade 2" xfId="403" xr:uid="{00000000-0005-0000-0000-0000A7010000}"/>
    <cellStyle name="Normal GHG-Shade 2 2" xfId="426" xr:uid="{00000000-0005-0000-0000-0000A8010000}"/>
    <cellStyle name="Normal GHG-Shade 2 2 2" xfId="2276" xr:uid="{00000000-0005-0000-0000-000047080000}"/>
    <cellStyle name="Normal GHG-Shade 2 3" xfId="686" xr:uid="{00000000-0005-0000-0000-0000A9010000}"/>
    <cellStyle name="Normal GHG-Shade 2 3 2" xfId="2280" xr:uid="{00000000-0005-0000-0000-000049080000}"/>
    <cellStyle name="Normal GHG-Shade 2 4" xfId="2269" xr:uid="{00000000-0005-0000-0000-00004A080000}"/>
    <cellStyle name="Normal GHG-Shade 3" xfId="625" xr:uid="{00000000-0005-0000-0000-0000AA010000}"/>
    <cellStyle name="Normal GHG-Shade 3 2" xfId="678" xr:uid="{00000000-0005-0000-0000-0000AB010000}"/>
    <cellStyle name="Normal GHG-Shade 3 2 2" xfId="2277" xr:uid="{00000000-0005-0000-0000-00004D080000}"/>
    <cellStyle name="Normal GHG-Shade 3 3" xfId="687" xr:uid="{00000000-0005-0000-0000-0000AC010000}"/>
    <cellStyle name="Normal GHG-Shade 3 3 2" xfId="2281" xr:uid="{00000000-0005-0000-0000-00004F080000}"/>
    <cellStyle name="Normal GHG-Shade 3 4" xfId="2270" xr:uid="{00000000-0005-0000-0000-000050080000}"/>
    <cellStyle name="Normal GHG-Shade 4" xfId="546" xr:uid="{00000000-0005-0000-0000-0000AD010000}"/>
    <cellStyle name="Normal GHG-Shade 4 2" xfId="677" xr:uid="{00000000-0005-0000-0000-0000AE010000}"/>
    <cellStyle name="Normal GHG-Shade 4 2 2" xfId="2275" xr:uid="{00000000-0005-0000-0000-000053080000}"/>
    <cellStyle name="Normal GHG-Shade 4 3" xfId="685" xr:uid="{00000000-0005-0000-0000-0000AF010000}"/>
    <cellStyle name="Normal GHG-Shade 4 3 2" xfId="2279" xr:uid="{00000000-0005-0000-0000-000055080000}"/>
    <cellStyle name="Normal GHG-Shade 4 4" xfId="2253" xr:uid="{00000000-0005-0000-0000-000056080000}"/>
    <cellStyle name="Normal GHG-Shade 5" xfId="688" xr:uid="{00000000-0005-0000-0000-0000B0010000}"/>
    <cellStyle name="Normal GHG-Shade 5 2" xfId="2282" xr:uid="{00000000-0005-0000-0000-000058080000}"/>
    <cellStyle name="Normal GHG-Shade 6" xfId="1152" xr:uid="{00000000-0005-0000-0000-000059080000}"/>
    <cellStyle name="Normal GHG-Shade 6 2" xfId="1330" xr:uid="{00000000-0005-0000-0000-00005A080000}"/>
    <cellStyle name="Normal GHG-Shade 6 2 2" xfId="2480" xr:uid="{00000000-0005-0000-0000-00005B080000}"/>
    <cellStyle name="Normal GHG-Shade 6 3" xfId="2288" xr:uid="{00000000-0005-0000-0000-00005C080000}"/>
    <cellStyle name="Normal GHG-Shade 7" xfId="1070" xr:uid="{00000000-0005-0000-0000-00005D080000}"/>
    <cellStyle name="Normal GHG-Shade 7 2" xfId="2226" xr:uid="{00000000-0005-0000-0000-00005E080000}"/>
    <cellStyle name="Normal GHG-Shade 8" xfId="1037" xr:uid="{00000000-0005-0000-0000-000044080000}"/>
    <cellStyle name="Normal GHG-Shade 9" xfId="54938" xr:uid="{00000000-0005-0000-0000-000039000000}"/>
    <cellStyle name="Normal_Compilation_Final" xfId="1011" xr:uid="{00000000-0005-0000-0000-00004D000000}"/>
    <cellStyle name="Notiz 10" xfId="1298" xr:uid="{00000000-0005-0000-0000-000060080000}"/>
    <cellStyle name="Notiz 10 10" xfId="14771" xr:uid="{00000000-0005-0000-0000-000060080000}"/>
    <cellStyle name="Notiz 10 11" xfId="28254" xr:uid="{00000000-0005-0000-0000-000060080000}"/>
    <cellStyle name="Notiz 10 12" xfId="41745" xr:uid="{00000000-0005-0000-0000-000060080000}"/>
    <cellStyle name="Notiz 10 2" xfId="1536" xr:uid="{00000000-0005-0000-0000-000061080000}"/>
    <cellStyle name="Notiz 10 2 10" xfId="28504" xr:uid="{00000000-0005-0000-0000-000061080000}"/>
    <cellStyle name="Notiz 10 2 11" xfId="41995" xr:uid="{00000000-0005-0000-0000-000061080000}"/>
    <cellStyle name="Notiz 10 2 2" xfId="2112" xr:uid="{00000000-0005-0000-0000-000062080000}"/>
    <cellStyle name="Notiz 10 2 2 2" xfId="3253" xr:uid="{00000000-0005-0000-0000-000063080000}"/>
    <cellStyle name="Notiz 10 2 2 2 2" xfId="6614" xr:uid="{00000000-0005-0000-0000-000063080000}"/>
    <cellStyle name="Notiz 10 2 2 2 2 2" xfId="20065" xr:uid="{00000000-0005-0000-0000-000063080000}"/>
    <cellStyle name="Notiz 10 2 2 2 2 3" xfId="33549" xr:uid="{00000000-0005-0000-0000-000063080000}"/>
    <cellStyle name="Notiz 10 2 2 2 2 4" xfId="47040" xr:uid="{00000000-0005-0000-0000-000063080000}"/>
    <cellStyle name="Notiz 10 2 2 2 3" xfId="9970" xr:uid="{00000000-0005-0000-0000-000063080000}"/>
    <cellStyle name="Notiz 10 2 2 2 3 2" xfId="23421" xr:uid="{00000000-0005-0000-0000-000063080000}"/>
    <cellStyle name="Notiz 10 2 2 2 3 3" xfId="36905" xr:uid="{00000000-0005-0000-0000-000063080000}"/>
    <cellStyle name="Notiz 10 2 2 2 3 4" xfId="50396" xr:uid="{00000000-0005-0000-0000-000063080000}"/>
    <cellStyle name="Notiz 10 2 2 2 4" xfId="13326" xr:uid="{00000000-0005-0000-0000-000063080000}"/>
    <cellStyle name="Notiz 10 2 2 2 4 2" xfId="26777" xr:uid="{00000000-0005-0000-0000-000063080000}"/>
    <cellStyle name="Notiz 10 2 2 2 4 3" xfId="40261" xr:uid="{00000000-0005-0000-0000-000063080000}"/>
    <cellStyle name="Notiz 10 2 2 2 4 4" xfId="53752" xr:uid="{00000000-0005-0000-0000-000063080000}"/>
    <cellStyle name="Notiz 10 2 2 2 5" xfId="16708" xr:uid="{00000000-0005-0000-0000-000063080000}"/>
    <cellStyle name="Notiz 10 2 2 2 6" xfId="30192" xr:uid="{00000000-0005-0000-0000-000063080000}"/>
    <cellStyle name="Notiz 10 2 2 2 7" xfId="43683" xr:uid="{00000000-0005-0000-0000-000063080000}"/>
    <cellStyle name="Notiz 10 2 2 3" xfId="5487" xr:uid="{00000000-0005-0000-0000-000062080000}"/>
    <cellStyle name="Notiz 10 2 2 3 2" xfId="18938" xr:uid="{00000000-0005-0000-0000-000062080000}"/>
    <cellStyle name="Notiz 10 2 2 3 3" xfId="32422" xr:uid="{00000000-0005-0000-0000-000062080000}"/>
    <cellStyle name="Notiz 10 2 2 3 4" xfId="45913" xr:uid="{00000000-0005-0000-0000-000062080000}"/>
    <cellStyle name="Notiz 10 2 2 4" xfId="8843" xr:uid="{00000000-0005-0000-0000-000062080000}"/>
    <cellStyle name="Notiz 10 2 2 4 2" xfId="22294" xr:uid="{00000000-0005-0000-0000-000062080000}"/>
    <cellStyle name="Notiz 10 2 2 4 3" xfId="35778" xr:uid="{00000000-0005-0000-0000-000062080000}"/>
    <cellStyle name="Notiz 10 2 2 4 4" xfId="49269" xr:uid="{00000000-0005-0000-0000-000062080000}"/>
    <cellStyle name="Notiz 10 2 2 5" xfId="12199" xr:uid="{00000000-0005-0000-0000-000062080000}"/>
    <cellStyle name="Notiz 10 2 2 5 2" xfId="25650" xr:uid="{00000000-0005-0000-0000-000062080000}"/>
    <cellStyle name="Notiz 10 2 2 5 3" xfId="39134" xr:uid="{00000000-0005-0000-0000-000062080000}"/>
    <cellStyle name="Notiz 10 2 2 5 4" xfId="52625" xr:uid="{00000000-0005-0000-0000-000062080000}"/>
    <cellStyle name="Notiz 10 2 2 6" xfId="15581" xr:uid="{00000000-0005-0000-0000-000062080000}"/>
    <cellStyle name="Notiz 10 2 2 7" xfId="29065" xr:uid="{00000000-0005-0000-0000-000062080000}"/>
    <cellStyle name="Notiz 10 2 2 8" xfId="42556" xr:uid="{00000000-0005-0000-0000-000062080000}"/>
    <cellStyle name="Notiz 10 2 3" xfId="2693" xr:uid="{00000000-0005-0000-0000-000064080000}"/>
    <cellStyle name="Notiz 10 2 3 2" xfId="6054" xr:uid="{00000000-0005-0000-0000-000064080000}"/>
    <cellStyle name="Notiz 10 2 3 2 2" xfId="19505" xr:uid="{00000000-0005-0000-0000-000064080000}"/>
    <cellStyle name="Notiz 10 2 3 2 3" xfId="32989" xr:uid="{00000000-0005-0000-0000-000064080000}"/>
    <cellStyle name="Notiz 10 2 3 2 4" xfId="46480" xr:uid="{00000000-0005-0000-0000-000064080000}"/>
    <cellStyle name="Notiz 10 2 3 3" xfId="9410" xr:uid="{00000000-0005-0000-0000-000064080000}"/>
    <cellStyle name="Notiz 10 2 3 3 2" xfId="22861" xr:uid="{00000000-0005-0000-0000-000064080000}"/>
    <cellStyle name="Notiz 10 2 3 3 3" xfId="36345" xr:uid="{00000000-0005-0000-0000-000064080000}"/>
    <cellStyle name="Notiz 10 2 3 3 4" xfId="49836" xr:uid="{00000000-0005-0000-0000-000064080000}"/>
    <cellStyle name="Notiz 10 2 3 4" xfId="12766" xr:uid="{00000000-0005-0000-0000-000064080000}"/>
    <cellStyle name="Notiz 10 2 3 4 2" xfId="26217" xr:uid="{00000000-0005-0000-0000-000064080000}"/>
    <cellStyle name="Notiz 10 2 3 4 3" xfId="39701" xr:uid="{00000000-0005-0000-0000-000064080000}"/>
    <cellStyle name="Notiz 10 2 3 4 4" xfId="53192" xr:uid="{00000000-0005-0000-0000-000064080000}"/>
    <cellStyle name="Notiz 10 2 3 5" xfId="16148" xr:uid="{00000000-0005-0000-0000-000064080000}"/>
    <cellStyle name="Notiz 10 2 3 6" xfId="29632" xr:uid="{00000000-0005-0000-0000-000064080000}"/>
    <cellStyle name="Notiz 10 2 3 7" xfId="43123" xr:uid="{00000000-0005-0000-0000-000064080000}"/>
    <cellStyle name="Notiz 10 2 4" xfId="3798" xr:uid="{00000000-0005-0000-0000-000065080000}"/>
    <cellStyle name="Notiz 10 2 4 2" xfId="7159" xr:uid="{00000000-0005-0000-0000-000065080000}"/>
    <cellStyle name="Notiz 10 2 4 2 2" xfId="20610" xr:uid="{00000000-0005-0000-0000-000065080000}"/>
    <cellStyle name="Notiz 10 2 4 2 3" xfId="34094" xr:uid="{00000000-0005-0000-0000-000065080000}"/>
    <cellStyle name="Notiz 10 2 4 2 4" xfId="47585" xr:uid="{00000000-0005-0000-0000-000065080000}"/>
    <cellStyle name="Notiz 10 2 4 3" xfId="10515" xr:uid="{00000000-0005-0000-0000-000065080000}"/>
    <cellStyle name="Notiz 10 2 4 3 2" xfId="23966" xr:uid="{00000000-0005-0000-0000-000065080000}"/>
    <cellStyle name="Notiz 10 2 4 3 3" xfId="37450" xr:uid="{00000000-0005-0000-0000-000065080000}"/>
    <cellStyle name="Notiz 10 2 4 3 4" xfId="50941" xr:uid="{00000000-0005-0000-0000-000065080000}"/>
    <cellStyle name="Notiz 10 2 4 4" xfId="13871" xr:uid="{00000000-0005-0000-0000-000065080000}"/>
    <cellStyle name="Notiz 10 2 4 4 2" xfId="27322" xr:uid="{00000000-0005-0000-0000-000065080000}"/>
    <cellStyle name="Notiz 10 2 4 4 3" xfId="40806" xr:uid="{00000000-0005-0000-0000-000065080000}"/>
    <cellStyle name="Notiz 10 2 4 4 4" xfId="54297" xr:uid="{00000000-0005-0000-0000-000065080000}"/>
    <cellStyle name="Notiz 10 2 4 5" xfId="17253" xr:uid="{00000000-0005-0000-0000-000065080000}"/>
    <cellStyle name="Notiz 10 2 4 6" xfId="30737" xr:uid="{00000000-0005-0000-0000-000065080000}"/>
    <cellStyle name="Notiz 10 2 4 7" xfId="44228" xr:uid="{00000000-0005-0000-0000-000065080000}"/>
    <cellStyle name="Notiz 10 2 5" xfId="4378" xr:uid="{00000000-0005-0000-0000-000066080000}"/>
    <cellStyle name="Notiz 10 2 5 2" xfId="7735" xr:uid="{00000000-0005-0000-0000-000066080000}"/>
    <cellStyle name="Notiz 10 2 5 2 2" xfId="21186" xr:uid="{00000000-0005-0000-0000-000066080000}"/>
    <cellStyle name="Notiz 10 2 5 2 3" xfId="34670" xr:uid="{00000000-0005-0000-0000-000066080000}"/>
    <cellStyle name="Notiz 10 2 5 2 4" xfId="48161" xr:uid="{00000000-0005-0000-0000-000066080000}"/>
    <cellStyle name="Notiz 10 2 5 3" xfId="11091" xr:uid="{00000000-0005-0000-0000-000066080000}"/>
    <cellStyle name="Notiz 10 2 5 3 2" xfId="24542" xr:uid="{00000000-0005-0000-0000-000066080000}"/>
    <cellStyle name="Notiz 10 2 5 3 3" xfId="38026" xr:uid="{00000000-0005-0000-0000-000066080000}"/>
    <cellStyle name="Notiz 10 2 5 3 4" xfId="51517" xr:uid="{00000000-0005-0000-0000-000066080000}"/>
    <cellStyle name="Notiz 10 2 5 4" xfId="14447" xr:uid="{00000000-0005-0000-0000-000066080000}"/>
    <cellStyle name="Notiz 10 2 5 4 2" xfId="27898" xr:uid="{00000000-0005-0000-0000-000066080000}"/>
    <cellStyle name="Notiz 10 2 5 4 3" xfId="41382" xr:uid="{00000000-0005-0000-0000-000066080000}"/>
    <cellStyle name="Notiz 10 2 5 4 4" xfId="54873" xr:uid="{00000000-0005-0000-0000-000066080000}"/>
    <cellStyle name="Notiz 10 2 5 5" xfId="17829" xr:uid="{00000000-0005-0000-0000-000066080000}"/>
    <cellStyle name="Notiz 10 2 5 6" xfId="31313" xr:uid="{00000000-0005-0000-0000-000066080000}"/>
    <cellStyle name="Notiz 10 2 5 7" xfId="44804" xr:uid="{00000000-0005-0000-0000-000066080000}"/>
    <cellStyle name="Notiz 10 2 6" xfId="4928" xr:uid="{00000000-0005-0000-0000-000061080000}"/>
    <cellStyle name="Notiz 10 2 6 2" xfId="18379" xr:uid="{00000000-0005-0000-0000-000061080000}"/>
    <cellStyle name="Notiz 10 2 6 3" xfId="31863" xr:uid="{00000000-0005-0000-0000-000061080000}"/>
    <cellStyle name="Notiz 10 2 6 4" xfId="45354" xr:uid="{00000000-0005-0000-0000-000061080000}"/>
    <cellStyle name="Notiz 10 2 7" xfId="8284" xr:uid="{00000000-0005-0000-0000-000061080000}"/>
    <cellStyle name="Notiz 10 2 7 2" xfId="21735" xr:uid="{00000000-0005-0000-0000-000061080000}"/>
    <cellStyle name="Notiz 10 2 7 3" xfId="35219" xr:uid="{00000000-0005-0000-0000-000061080000}"/>
    <cellStyle name="Notiz 10 2 7 4" xfId="48710" xr:uid="{00000000-0005-0000-0000-000061080000}"/>
    <cellStyle name="Notiz 10 2 8" xfId="11640" xr:uid="{00000000-0005-0000-0000-000061080000}"/>
    <cellStyle name="Notiz 10 2 8 2" xfId="25091" xr:uid="{00000000-0005-0000-0000-000061080000}"/>
    <cellStyle name="Notiz 10 2 8 3" xfId="38575" xr:uid="{00000000-0005-0000-0000-000061080000}"/>
    <cellStyle name="Notiz 10 2 8 4" xfId="52066" xr:uid="{00000000-0005-0000-0000-000061080000}"/>
    <cellStyle name="Notiz 10 2 9" xfId="15021" xr:uid="{00000000-0005-0000-0000-000061080000}"/>
    <cellStyle name="Notiz 10 3" xfId="1863" xr:uid="{00000000-0005-0000-0000-000067080000}"/>
    <cellStyle name="Notiz 10 3 2" xfId="3003" xr:uid="{00000000-0005-0000-0000-000068080000}"/>
    <cellStyle name="Notiz 10 3 2 2" xfId="6364" xr:uid="{00000000-0005-0000-0000-000068080000}"/>
    <cellStyle name="Notiz 10 3 2 2 2" xfId="19815" xr:uid="{00000000-0005-0000-0000-000068080000}"/>
    <cellStyle name="Notiz 10 3 2 2 3" xfId="33299" xr:uid="{00000000-0005-0000-0000-000068080000}"/>
    <cellStyle name="Notiz 10 3 2 2 4" xfId="46790" xr:uid="{00000000-0005-0000-0000-000068080000}"/>
    <cellStyle name="Notiz 10 3 2 3" xfId="9720" xr:uid="{00000000-0005-0000-0000-000068080000}"/>
    <cellStyle name="Notiz 10 3 2 3 2" xfId="23171" xr:uid="{00000000-0005-0000-0000-000068080000}"/>
    <cellStyle name="Notiz 10 3 2 3 3" xfId="36655" xr:uid="{00000000-0005-0000-0000-000068080000}"/>
    <cellStyle name="Notiz 10 3 2 3 4" xfId="50146" xr:uid="{00000000-0005-0000-0000-000068080000}"/>
    <cellStyle name="Notiz 10 3 2 4" xfId="13076" xr:uid="{00000000-0005-0000-0000-000068080000}"/>
    <cellStyle name="Notiz 10 3 2 4 2" xfId="26527" xr:uid="{00000000-0005-0000-0000-000068080000}"/>
    <cellStyle name="Notiz 10 3 2 4 3" xfId="40011" xr:uid="{00000000-0005-0000-0000-000068080000}"/>
    <cellStyle name="Notiz 10 3 2 4 4" xfId="53502" xr:uid="{00000000-0005-0000-0000-000068080000}"/>
    <cellStyle name="Notiz 10 3 2 5" xfId="16458" xr:uid="{00000000-0005-0000-0000-000068080000}"/>
    <cellStyle name="Notiz 10 3 2 6" xfId="29942" xr:uid="{00000000-0005-0000-0000-000068080000}"/>
    <cellStyle name="Notiz 10 3 2 7" xfId="43433" xr:uid="{00000000-0005-0000-0000-000068080000}"/>
    <cellStyle name="Notiz 10 3 3" xfId="5237" xr:uid="{00000000-0005-0000-0000-000067080000}"/>
    <cellStyle name="Notiz 10 3 3 2" xfId="18688" xr:uid="{00000000-0005-0000-0000-000067080000}"/>
    <cellStyle name="Notiz 10 3 3 3" xfId="32172" xr:uid="{00000000-0005-0000-0000-000067080000}"/>
    <cellStyle name="Notiz 10 3 3 4" xfId="45663" xr:uid="{00000000-0005-0000-0000-000067080000}"/>
    <cellStyle name="Notiz 10 3 4" xfId="8593" xr:uid="{00000000-0005-0000-0000-000067080000}"/>
    <cellStyle name="Notiz 10 3 4 2" xfId="22044" xr:uid="{00000000-0005-0000-0000-000067080000}"/>
    <cellStyle name="Notiz 10 3 4 3" xfId="35528" xr:uid="{00000000-0005-0000-0000-000067080000}"/>
    <cellStyle name="Notiz 10 3 4 4" xfId="49019" xr:uid="{00000000-0005-0000-0000-000067080000}"/>
    <cellStyle name="Notiz 10 3 5" xfId="11949" xr:uid="{00000000-0005-0000-0000-000067080000}"/>
    <cellStyle name="Notiz 10 3 5 2" xfId="25400" xr:uid="{00000000-0005-0000-0000-000067080000}"/>
    <cellStyle name="Notiz 10 3 5 3" xfId="38884" xr:uid="{00000000-0005-0000-0000-000067080000}"/>
    <cellStyle name="Notiz 10 3 5 4" xfId="52375" xr:uid="{00000000-0005-0000-0000-000067080000}"/>
    <cellStyle name="Notiz 10 3 6" xfId="15331" xr:uid="{00000000-0005-0000-0000-000067080000}"/>
    <cellStyle name="Notiz 10 3 7" xfId="28815" xr:uid="{00000000-0005-0000-0000-000067080000}"/>
    <cellStyle name="Notiz 10 3 8" xfId="42306" xr:uid="{00000000-0005-0000-0000-000067080000}"/>
    <cellStyle name="Notiz 10 4" xfId="2442" xr:uid="{00000000-0005-0000-0000-000069080000}"/>
    <cellStyle name="Notiz 10 4 2" xfId="5804" xr:uid="{00000000-0005-0000-0000-000069080000}"/>
    <cellStyle name="Notiz 10 4 2 2" xfId="19255" xr:uid="{00000000-0005-0000-0000-000069080000}"/>
    <cellStyle name="Notiz 10 4 2 3" xfId="32739" xr:uid="{00000000-0005-0000-0000-000069080000}"/>
    <cellStyle name="Notiz 10 4 2 4" xfId="46230" xr:uid="{00000000-0005-0000-0000-000069080000}"/>
    <cellStyle name="Notiz 10 4 3" xfId="9160" xr:uid="{00000000-0005-0000-0000-000069080000}"/>
    <cellStyle name="Notiz 10 4 3 2" xfId="22611" xr:uid="{00000000-0005-0000-0000-000069080000}"/>
    <cellStyle name="Notiz 10 4 3 3" xfId="36095" xr:uid="{00000000-0005-0000-0000-000069080000}"/>
    <cellStyle name="Notiz 10 4 3 4" xfId="49586" xr:uid="{00000000-0005-0000-0000-000069080000}"/>
    <cellStyle name="Notiz 10 4 4" xfId="12516" xr:uid="{00000000-0005-0000-0000-000069080000}"/>
    <cellStyle name="Notiz 10 4 4 2" xfId="25967" xr:uid="{00000000-0005-0000-0000-000069080000}"/>
    <cellStyle name="Notiz 10 4 4 3" xfId="39451" xr:uid="{00000000-0005-0000-0000-000069080000}"/>
    <cellStyle name="Notiz 10 4 4 4" xfId="52942" xr:uid="{00000000-0005-0000-0000-000069080000}"/>
    <cellStyle name="Notiz 10 4 5" xfId="15898" xr:uid="{00000000-0005-0000-0000-000069080000}"/>
    <cellStyle name="Notiz 10 4 6" xfId="29382" xr:uid="{00000000-0005-0000-0000-000069080000}"/>
    <cellStyle name="Notiz 10 4 7" xfId="42873" xr:uid="{00000000-0005-0000-0000-000069080000}"/>
    <cellStyle name="Notiz 10 5" xfId="3548" xr:uid="{00000000-0005-0000-0000-00006A080000}"/>
    <cellStyle name="Notiz 10 5 2" xfId="6909" xr:uid="{00000000-0005-0000-0000-00006A080000}"/>
    <cellStyle name="Notiz 10 5 2 2" xfId="20360" xr:uid="{00000000-0005-0000-0000-00006A080000}"/>
    <cellStyle name="Notiz 10 5 2 3" xfId="33844" xr:uid="{00000000-0005-0000-0000-00006A080000}"/>
    <cellStyle name="Notiz 10 5 2 4" xfId="47335" xr:uid="{00000000-0005-0000-0000-00006A080000}"/>
    <cellStyle name="Notiz 10 5 3" xfId="10265" xr:uid="{00000000-0005-0000-0000-00006A080000}"/>
    <cellStyle name="Notiz 10 5 3 2" xfId="23716" xr:uid="{00000000-0005-0000-0000-00006A080000}"/>
    <cellStyle name="Notiz 10 5 3 3" xfId="37200" xr:uid="{00000000-0005-0000-0000-00006A080000}"/>
    <cellStyle name="Notiz 10 5 3 4" xfId="50691" xr:uid="{00000000-0005-0000-0000-00006A080000}"/>
    <cellStyle name="Notiz 10 5 4" xfId="13621" xr:uid="{00000000-0005-0000-0000-00006A080000}"/>
    <cellStyle name="Notiz 10 5 4 2" xfId="27072" xr:uid="{00000000-0005-0000-0000-00006A080000}"/>
    <cellStyle name="Notiz 10 5 4 3" xfId="40556" xr:uid="{00000000-0005-0000-0000-00006A080000}"/>
    <cellStyle name="Notiz 10 5 4 4" xfId="54047" xr:uid="{00000000-0005-0000-0000-00006A080000}"/>
    <cellStyle name="Notiz 10 5 5" xfId="17003" xr:uid="{00000000-0005-0000-0000-00006A080000}"/>
    <cellStyle name="Notiz 10 5 6" xfId="30487" xr:uid="{00000000-0005-0000-0000-00006A080000}"/>
    <cellStyle name="Notiz 10 5 7" xfId="43978" xr:uid="{00000000-0005-0000-0000-00006A080000}"/>
    <cellStyle name="Notiz 10 6" xfId="4128" xr:uid="{00000000-0005-0000-0000-00006B080000}"/>
    <cellStyle name="Notiz 10 6 2" xfId="7485" xr:uid="{00000000-0005-0000-0000-00006B080000}"/>
    <cellStyle name="Notiz 10 6 2 2" xfId="20936" xr:uid="{00000000-0005-0000-0000-00006B080000}"/>
    <cellStyle name="Notiz 10 6 2 3" xfId="34420" xr:uid="{00000000-0005-0000-0000-00006B080000}"/>
    <cellStyle name="Notiz 10 6 2 4" xfId="47911" xr:uid="{00000000-0005-0000-0000-00006B080000}"/>
    <cellStyle name="Notiz 10 6 3" xfId="10841" xr:uid="{00000000-0005-0000-0000-00006B080000}"/>
    <cellStyle name="Notiz 10 6 3 2" xfId="24292" xr:uid="{00000000-0005-0000-0000-00006B080000}"/>
    <cellStyle name="Notiz 10 6 3 3" xfId="37776" xr:uid="{00000000-0005-0000-0000-00006B080000}"/>
    <cellStyle name="Notiz 10 6 3 4" xfId="51267" xr:uid="{00000000-0005-0000-0000-00006B080000}"/>
    <cellStyle name="Notiz 10 6 4" xfId="14197" xr:uid="{00000000-0005-0000-0000-00006B080000}"/>
    <cellStyle name="Notiz 10 6 4 2" xfId="27648" xr:uid="{00000000-0005-0000-0000-00006B080000}"/>
    <cellStyle name="Notiz 10 6 4 3" xfId="41132" xr:uid="{00000000-0005-0000-0000-00006B080000}"/>
    <cellStyle name="Notiz 10 6 4 4" xfId="54623" xr:uid="{00000000-0005-0000-0000-00006B080000}"/>
    <cellStyle name="Notiz 10 6 5" xfId="17579" xr:uid="{00000000-0005-0000-0000-00006B080000}"/>
    <cellStyle name="Notiz 10 6 6" xfId="31063" xr:uid="{00000000-0005-0000-0000-00006B080000}"/>
    <cellStyle name="Notiz 10 6 7" xfId="44554" xr:uid="{00000000-0005-0000-0000-00006B080000}"/>
    <cellStyle name="Notiz 10 7" xfId="4678" xr:uid="{00000000-0005-0000-0000-000060080000}"/>
    <cellStyle name="Notiz 10 7 2" xfId="18129" xr:uid="{00000000-0005-0000-0000-000060080000}"/>
    <cellStyle name="Notiz 10 7 3" xfId="31613" xr:uid="{00000000-0005-0000-0000-000060080000}"/>
    <cellStyle name="Notiz 10 7 4" xfId="45104" xr:uid="{00000000-0005-0000-0000-000060080000}"/>
    <cellStyle name="Notiz 10 8" xfId="8034" xr:uid="{00000000-0005-0000-0000-000060080000}"/>
    <cellStyle name="Notiz 10 8 2" xfId="21485" xr:uid="{00000000-0005-0000-0000-000060080000}"/>
    <cellStyle name="Notiz 10 8 3" xfId="34969" xr:uid="{00000000-0005-0000-0000-000060080000}"/>
    <cellStyle name="Notiz 10 8 4" xfId="48460" xr:uid="{00000000-0005-0000-0000-000060080000}"/>
    <cellStyle name="Notiz 10 9" xfId="11390" xr:uid="{00000000-0005-0000-0000-000060080000}"/>
    <cellStyle name="Notiz 10 9 2" xfId="24841" xr:uid="{00000000-0005-0000-0000-000060080000}"/>
    <cellStyle name="Notiz 10 9 3" xfId="38325" xr:uid="{00000000-0005-0000-0000-000060080000}"/>
    <cellStyle name="Notiz 10 9 4" xfId="51816" xr:uid="{00000000-0005-0000-0000-000060080000}"/>
    <cellStyle name="Notiz 11" xfId="1574" xr:uid="{00000000-0005-0000-0000-00006C080000}"/>
    <cellStyle name="Notiz 11 10" xfId="28543" xr:uid="{00000000-0005-0000-0000-00006C080000}"/>
    <cellStyle name="Notiz 11 11" xfId="42034" xr:uid="{00000000-0005-0000-0000-00006C080000}"/>
    <cellStyle name="Notiz 11 2" xfId="2151" xr:uid="{00000000-0005-0000-0000-00006D080000}"/>
    <cellStyle name="Notiz 11 2 2" xfId="3292" xr:uid="{00000000-0005-0000-0000-00006E080000}"/>
    <cellStyle name="Notiz 11 2 2 2" xfId="6653" xr:uid="{00000000-0005-0000-0000-00006E080000}"/>
    <cellStyle name="Notiz 11 2 2 2 2" xfId="20104" xr:uid="{00000000-0005-0000-0000-00006E080000}"/>
    <cellStyle name="Notiz 11 2 2 2 3" xfId="33588" xr:uid="{00000000-0005-0000-0000-00006E080000}"/>
    <cellStyle name="Notiz 11 2 2 2 4" xfId="47079" xr:uid="{00000000-0005-0000-0000-00006E080000}"/>
    <cellStyle name="Notiz 11 2 2 3" xfId="10009" xr:uid="{00000000-0005-0000-0000-00006E080000}"/>
    <cellStyle name="Notiz 11 2 2 3 2" xfId="23460" xr:uid="{00000000-0005-0000-0000-00006E080000}"/>
    <cellStyle name="Notiz 11 2 2 3 3" xfId="36944" xr:uid="{00000000-0005-0000-0000-00006E080000}"/>
    <cellStyle name="Notiz 11 2 2 3 4" xfId="50435" xr:uid="{00000000-0005-0000-0000-00006E080000}"/>
    <cellStyle name="Notiz 11 2 2 4" xfId="13365" xr:uid="{00000000-0005-0000-0000-00006E080000}"/>
    <cellStyle name="Notiz 11 2 2 4 2" xfId="26816" xr:uid="{00000000-0005-0000-0000-00006E080000}"/>
    <cellStyle name="Notiz 11 2 2 4 3" xfId="40300" xr:uid="{00000000-0005-0000-0000-00006E080000}"/>
    <cellStyle name="Notiz 11 2 2 4 4" xfId="53791" xr:uid="{00000000-0005-0000-0000-00006E080000}"/>
    <cellStyle name="Notiz 11 2 2 5" xfId="16747" xr:uid="{00000000-0005-0000-0000-00006E080000}"/>
    <cellStyle name="Notiz 11 2 2 6" xfId="30231" xr:uid="{00000000-0005-0000-0000-00006E080000}"/>
    <cellStyle name="Notiz 11 2 2 7" xfId="43722" xr:uid="{00000000-0005-0000-0000-00006E080000}"/>
    <cellStyle name="Notiz 11 2 3" xfId="5526" xr:uid="{00000000-0005-0000-0000-00006D080000}"/>
    <cellStyle name="Notiz 11 2 3 2" xfId="18977" xr:uid="{00000000-0005-0000-0000-00006D080000}"/>
    <cellStyle name="Notiz 11 2 3 3" xfId="32461" xr:uid="{00000000-0005-0000-0000-00006D080000}"/>
    <cellStyle name="Notiz 11 2 3 4" xfId="45952" xr:uid="{00000000-0005-0000-0000-00006D080000}"/>
    <cellStyle name="Notiz 11 2 4" xfId="8882" xr:uid="{00000000-0005-0000-0000-00006D080000}"/>
    <cellStyle name="Notiz 11 2 4 2" xfId="22333" xr:uid="{00000000-0005-0000-0000-00006D080000}"/>
    <cellStyle name="Notiz 11 2 4 3" xfId="35817" xr:uid="{00000000-0005-0000-0000-00006D080000}"/>
    <cellStyle name="Notiz 11 2 4 4" xfId="49308" xr:uid="{00000000-0005-0000-0000-00006D080000}"/>
    <cellStyle name="Notiz 11 2 5" xfId="12238" xr:uid="{00000000-0005-0000-0000-00006D080000}"/>
    <cellStyle name="Notiz 11 2 5 2" xfId="25689" xr:uid="{00000000-0005-0000-0000-00006D080000}"/>
    <cellStyle name="Notiz 11 2 5 3" xfId="39173" xr:uid="{00000000-0005-0000-0000-00006D080000}"/>
    <cellStyle name="Notiz 11 2 5 4" xfId="52664" xr:uid="{00000000-0005-0000-0000-00006D080000}"/>
    <cellStyle name="Notiz 11 2 6" xfId="15620" xr:uid="{00000000-0005-0000-0000-00006D080000}"/>
    <cellStyle name="Notiz 11 2 7" xfId="29104" xr:uid="{00000000-0005-0000-0000-00006D080000}"/>
    <cellStyle name="Notiz 11 2 8" xfId="42595" xr:uid="{00000000-0005-0000-0000-00006D080000}"/>
    <cellStyle name="Notiz 11 3" xfId="2732" xr:uid="{00000000-0005-0000-0000-00006F080000}"/>
    <cellStyle name="Notiz 11 3 2" xfId="6093" xr:uid="{00000000-0005-0000-0000-00006F080000}"/>
    <cellStyle name="Notiz 11 3 2 2" xfId="19544" xr:uid="{00000000-0005-0000-0000-00006F080000}"/>
    <cellStyle name="Notiz 11 3 2 3" xfId="33028" xr:uid="{00000000-0005-0000-0000-00006F080000}"/>
    <cellStyle name="Notiz 11 3 2 4" xfId="46519" xr:uid="{00000000-0005-0000-0000-00006F080000}"/>
    <cellStyle name="Notiz 11 3 3" xfId="9449" xr:uid="{00000000-0005-0000-0000-00006F080000}"/>
    <cellStyle name="Notiz 11 3 3 2" xfId="22900" xr:uid="{00000000-0005-0000-0000-00006F080000}"/>
    <cellStyle name="Notiz 11 3 3 3" xfId="36384" xr:uid="{00000000-0005-0000-0000-00006F080000}"/>
    <cellStyle name="Notiz 11 3 3 4" xfId="49875" xr:uid="{00000000-0005-0000-0000-00006F080000}"/>
    <cellStyle name="Notiz 11 3 4" xfId="12805" xr:uid="{00000000-0005-0000-0000-00006F080000}"/>
    <cellStyle name="Notiz 11 3 4 2" xfId="26256" xr:uid="{00000000-0005-0000-0000-00006F080000}"/>
    <cellStyle name="Notiz 11 3 4 3" xfId="39740" xr:uid="{00000000-0005-0000-0000-00006F080000}"/>
    <cellStyle name="Notiz 11 3 4 4" xfId="53231" xr:uid="{00000000-0005-0000-0000-00006F080000}"/>
    <cellStyle name="Notiz 11 3 5" xfId="16187" xr:uid="{00000000-0005-0000-0000-00006F080000}"/>
    <cellStyle name="Notiz 11 3 6" xfId="29671" xr:uid="{00000000-0005-0000-0000-00006F080000}"/>
    <cellStyle name="Notiz 11 3 7" xfId="43162" xr:uid="{00000000-0005-0000-0000-00006F080000}"/>
    <cellStyle name="Notiz 11 4" xfId="3837" xr:uid="{00000000-0005-0000-0000-000070080000}"/>
    <cellStyle name="Notiz 11 4 2" xfId="7198" xr:uid="{00000000-0005-0000-0000-000070080000}"/>
    <cellStyle name="Notiz 11 4 2 2" xfId="20649" xr:uid="{00000000-0005-0000-0000-000070080000}"/>
    <cellStyle name="Notiz 11 4 2 3" xfId="34133" xr:uid="{00000000-0005-0000-0000-000070080000}"/>
    <cellStyle name="Notiz 11 4 2 4" xfId="47624" xr:uid="{00000000-0005-0000-0000-000070080000}"/>
    <cellStyle name="Notiz 11 4 3" xfId="10554" xr:uid="{00000000-0005-0000-0000-000070080000}"/>
    <cellStyle name="Notiz 11 4 3 2" xfId="24005" xr:uid="{00000000-0005-0000-0000-000070080000}"/>
    <cellStyle name="Notiz 11 4 3 3" xfId="37489" xr:uid="{00000000-0005-0000-0000-000070080000}"/>
    <cellStyle name="Notiz 11 4 3 4" xfId="50980" xr:uid="{00000000-0005-0000-0000-000070080000}"/>
    <cellStyle name="Notiz 11 4 4" xfId="13910" xr:uid="{00000000-0005-0000-0000-000070080000}"/>
    <cellStyle name="Notiz 11 4 4 2" xfId="27361" xr:uid="{00000000-0005-0000-0000-000070080000}"/>
    <cellStyle name="Notiz 11 4 4 3" xfId="40845" xr:uid="{00000000-0005-0000-0000-000070080000}"/>
    <cellStyle name="Notiz 11 4 4 4" xfId="54336" xr:uid="{00000000-0005-0000-0000-000070080000}"/>
    <cellStyle name="Notiz 11 4 5" xfId="17292" xr:uid="{00000000-0005-0000-0000-000070080000}"/>
    <cellStyle name="Notiz 11 4 6" xfId="30776" xr:uid="{00000000-0005-0000-0000-000070080000}"/>
    <cellStyle name="Notiz 11 4 7" xfId="44267" xr:uid="{00000000-0005-0000-0000-000070080000}"/>
    <cellStyle name="Notiz 11 5" xfId="4417" xr:uid="{00000000-0005-0000-0000-000071080000}"/>
    <cellStyle name="Notiz 11 5 2" xfId="7774" xr:uid="{00000000-0005-0000-0000-000071080000}"/>
    <cellStyle name="Notiz 11 5 2 2" xfId="21225" xr:uid="{00000000-0005-0000-0000-000071080000}"/>
    <cellStyle name="Notiz 11 5 2 3" xfId="34709" xr:uid="{00000000-0005-0000-0000-000071080000}"/>
    <cellStyle name="Notiz 11 5 2 4" xfId="48200" xr:uid="{00000000-0005-0000-0000-000071080000}"/>
    <cellStyle name="Notiz 11 5 3" xfId="11130" xr:uid="{00000000-0005-0000-0000-000071080000}"/>
    <cellStyle name="Notiz 11 5 3 2" xfId="24581" xr:uid="{00000000-0005-0000-0000-000071080000}"/>
    <cellStyle name="Notiz 11 5 3 3" xfId="38065" xr:uid="{00000000-0005-0000-0000-000071080000}"/>
    <cellStyle name="Notiz 11 5 3 4" xfId="51556" xr:uid="{00000000-0005-0000-0000-000071080000}"/>
    <cellStyle name="Notiz 11 5 4" xfId="14486" xr:uid="{00000000-0005-0000-0000-000071080000}"/>
    <cellStyle name="Notiz 11 5 4 2" xfId="27937" xr:uid="{00000000-0005-0000-0000-000071080000}"/>
    <cellStyle name="Notiz 11 5 4 3" xfId="41421" xr:uid="{00000000-0005-0000-0000-000071080000}"/>
    <cellStyle name="Notiz 11 5 4 4" xfId="54912" xr:uid="{00000000-0005-0000-0000-000071080000}"/>
    <cellStyle name="Notiz 11 5 5" xfId="17868" xr:uid="{00000000-0005-0000-0000-000071080000}"/>
    <cellStyle name="Notiz 11 5 6" xfId="31352" xr:uid="{00000000-0005-0000-0000-000071080000}"/>
    <cellStyle name="Notiz 11 5 7" xfId="44843" xr:uid="{00000000-0005-0000-0000-000071080000}"/>
    <cellStyle name="Notiz 11 6" xfId="4967" xr:uid="{00000000-0005-0000-0000-00006C080000}"/>
    <cellStyle name="Notiz 11 6 2" xfId="18418" xr:uid="{00000000-0005-0000-0000-00006C080000}"/>
    <cellStyle name="Notiz 11 6 3" xfId="31902" xr:uid="{00000000-0005-0000-0000-00006C080000}"/>
    <cellStyle name="Notiz 11 6 4" xfId="45393" xr:uid="{00000000-0005-0000-0000-00006C080000}"/>
    <cellStyle name="Notiz 11 7" xfId="8323" xr:uid="{00000000-0005-0000-0000-00006C080000}"/>
    <cellStyle name="Notiz 11 7 2" xfId="21774" xr:uid="{00000000-0005-0000-0000-00006C080000}"/>
    <cellStyle name="Notiz 11 7 3" xfId="35258" xr:uid="{00000000-0005-0000-0000-00006C080000}"/>
    <cellStyle name="Notiz 11 7 4" xfId="48749" xr:uid="{00000000-0005-0000-0000-00006C080000}"/>
    <cellStyle name="Notiz 11 8" xfId="11679" xr:uid="{00000000-0005-0000-0000-00006C080000}"/>
    <cellStyle name="Notiz 11 8 2" xfId="25130" xr:uid="{00000000-0005-0000-0000-00006C080000}"/>
    <cellStyle name="Notiz 11 8 3" xfId="38614" xr:uid="{00000000-0005-0000-0000-00006C080000}"/>
    <cellStyle name="Notiz 11 8 4" xfId="52105" xr:uid="{00000000-0005-0000-0000-00006C080000}"/>
    <cellStyle name="Notiz 11 9" xfId="15060" xr:uid="{00000000-0005-0000-0000-00006C080000}"/>
    <cellStyle name="Notiz 12" xfId="1631" xr:uid="{00000000-0005-0000-0000-000072080000}"/>
    <cellStyle name="Notiz 12 2" xfId="2185" xr:uid="{00000000-0005-0000-0000-000073080000}"/>
    <cellStyle name="Notiz 12 2 2" xfId="3326" xr:uid="{00000000-0005-0000-0000-000074080000}"/>
    <cellStyle name="Notiz 12 2 2 2" xfId="6687" xr:uid="{00000000-0005-0000-0000-000074080000}"/>
    <cellStyle name="Notiz 12 2 2 2 2" xfId="20138" xr:uid="{00000000-0005-0000-0000-000074080000}"/>
    <cellStyle name="Notiz 12 2 2 2 3" xfId="33622" xr:uid="{00000000-0005-0000-0000-000074080000}"/>
    <cellStyle name="Notiz 12 2 2 2 4" xfId="47113" xr:uid="{00000000-0005-0000-0000-000074080000}"/>
    <cellStyle name="Notiz 12 2 2 3" xfId="10043" xr:uid="{00000000-0005-0000-0000-000074080000}"/>
    <cellStyle name="Notiz 12 2 2 3 2" xfId="23494" xr:uid="{00000000-0005-0000-0000-000074080000}"/>
    <cellStyle name="Notiz 12 2 2 3 3" xfId="36978" xr:uid="{00000000-0005-0000-0000-000074080000}"/>
    <cellStyle name="Notiz 12 2 2 3 4" xfId="50469" xr:uid="{00000000-0005-0000-0000-000074080000}"/>
    <cellStyle name="Notiz 12 2 2 4" xfId="13399" xr:uid="{00000000-0005-0000-0000-000074080000}"/>
    <cellStyle name="Notiz 12 2 2 4 2" xfId="26850" xr:uid="{00000000-0005-0000-0000-000074080000}"/>
    <cellStyle name="Notiz 12 2 2 4 3" xfId="40334" xr:uid="{00000000-0005-0000-0000-000074080000}"/>
    <cellStyle name="Notiz 12 2 2 4 4" xfId="53825" xr:uid="{00000000-0005-0000-0000-000074080000}"/>
    <cellStyle name="Notiz 12 2 2 5" xfId="16781" xr:uid="{00000000-0005-0000-0000-000074080000}"/>
    <cellStyle name="Notiz 12 2 2 6" xfId="30265" xr:uid="{00000000-0005-0000-0000-000074080000}"/>
    <cellStyle name="Notiz 12 2 2 7" xfId="43756" xr:uid="{00000000-0005-0000-0000-000074080000}"/>
    <cellStyle name="Notiz 12 2 3" xfId="5560" xr:uid="{00000000-0005-0000-0000-000073080000}"/>
    <cellStyle name="Notiz 12 2 3 2" xfId="19011" xr:uid="{00000000-0005-0000-0000-000073080000}"/>
    <cellStyle name="Notiz 12 2 3 3" xfId="32495" xr:uid="{00000000-0005-0000-0000-000073080000}"/>
    <cellStyle name="Notiz 12 2 3 4" xfId="45986" xr:uid="{00000000-0005-0000-0000-000073080000}"/>
    <cellStyle name="Notiz 12 2 4" xfId="8916" xr:uid="{00000000-0005-0000-0000-000073080000}"/>
    <cellStyle name="Notiz 12 2 4 2" xfId="22367" xr:uid="{00000000-0005-0000-0000-000073080000}"/>
    <cellStyle name="Notiz 12 2 4 3" xfId="35851" xr:uid="{00000000-0005-0000-0000-000073080000}"/>
    <cellStyle name="Notiz 12 2 4 4" xfId="49342" xr:uid="{00000000-0005-0000-0000-000073080000}"/>
    <cellStyle name="Notiz 12 2 5" xfId="12272" xr:uid="{00000000-0005-0000-0000-000073080000}"/>
    <cellStyle name="Notiz 12 2 5 2" xfId="25723" xr:uid="{00000000-0005-0000-0000-000073080000}"/>
    <cellStyle name="Notiz 12 2 5 3" xfId="39207" xr:uid="{00000000-0005-0000-0000-000073080000}"/>
    <cellStyle name="Notiz 12 2 5 4" xfId="52698" xr:uid="{00000000-0005-0000-0000-000073080000}"/>
    <cellStyle name="Notiz 12 2 6" xfId="15654" xr:uid="{00000000-0005-0000-0000-000073080000}"/>
    <cellStyle name="Notiz 12 2 7" xfId="29138" xr:uid="{00000000-0005-0000-0000-000073080000}"/>
    <cellStyle name="Notiz 12 2 8" xfId="42629" xr:uid="{00000000-0005-0000-0000-000073080000}"/>
    <cellStyle name="Notiz 12 3" xfId="2767" xr:uid="{00000000-0005-0000-0000-000075080000}"/>
    <cellStyle name="Notiz 12 3 2" xfId="6128" xr:uid="{00000000-0005-0000-0000-000075080000}"/>
    <cellStyle name="Notiz 12 3 2 2" xfId="19579" xr:uid="{00000000-0005-0000-0000-000075080000}"/>
    <cellStyle name="Notiz 12 3 2 3" xfId="33063" xr:uid="{00000000-0005-0000-0000-000075080000}"/>
    <cellStyle name="Notiz 12 3 2 4" xfId="46554" xr:uid="{00000000-0005-0000-0000-000075080000}"/>
    <cellStyle name="Notiz 12 3 3" xfId="9484" xr:uid="{00000000-0005-0000-0000-000075080000}"/>
    <cellStyle name="Notiz 12 3 3 2" xfId="22935" xr:uid="{00000000-0005-0000-0000-000075080000}"/>
    <cellStyle name="Notiz 12 3 3 3" xfId="36419" xr:uid="{00000000-0005-0000-0000-000075080000}"/>
    <cellStyle name="Notiz 12 3 3 4" xfId="49910" xr:uid="{00000000-0005-0000-0000-000075080000}"/>
    <cellStyle name="Notiz 12 3 4" xfId="12840" xr:uid="{00000000-0005-0000-0000-000075080000}"/>
    <cellStyle name="Notiz 12 3 4 2" xfId="26291" xr:uid="{00000000-0005-0000-0000-000075080000}"/>
    <cellStyle name="Notiz 12 3 4 3" xfId="39775" xr:uid="{00000000-0005-0000-0000-000075080000}"/>
    <cellStyle name="Notiz 12 3 4 4" xfId="53266" xr:uid="{00000000-0005-0000-0000-000075080000}"/>
    <cellStyle name="Notiz 12 3 5" xfId="16222" xr:uid="{00000000-0005-0000-0000-000075080000}"/>
    <cellStyle name="Notiz 12 3 6" xfId="29706" xr:uid="{00000000-0005-0000-0000-000075080000}"/>
    <cellStyle name="Notiz 12 3 7" xfId="43197" xr:uid="{00000000-0005-0000-0000-000075080000}"/>
    <cellStyle name="Notiz 12 4" xfId="5001" xr:uid="{00000000-0005-0000-0000-000072080000}"/>
    <cellStyle name="Notiz 12 4 2" xfId="18452" xr:uid="{00000000-0005-0000-0000-000072080000}"/>
    <cellStyle name="Notiz 12 4 3" xfId="31936" xr:uid="{00000000-0005-0000-0000-000072080000}"/>
    <cellStyle name="Notiz 12 4 4" xfId="45427" xr:uid="{00000000-0005-0000-0000-000072080000}"/>
    <cellStyle name="Notiz 12 5" xfId="8357" xr:uid="{00000000-0005-0000-0000-000072080000}"/>
    <cellStyle name="Notiz 12 5 2" xfId="21808" xr:uid="{00000000-0005-0000-0000-000072080000}"/>
    <cellStyle name="Notiz 12 5 3" xfId="35292" xr:uid="{00000000-0005-0000-0000-000072080000}"/>
    <cellStyle name="Notiz 12 5 4" xfId="48783" xr:uid="{00000000-0005-0000-0000-000072080000}"/>
    <cellStyle name="Notiz 12 6" xfId="11713" xr:uid="{00000000-0005-0000-0000-000072080000}"/>
    <cellStyle name="Notiz 12 6 2" xfId="25164" xr:uid="{00000000-0005-0000-0000-000072080000}"/>
    <cellStyle name="Notiz 12 6 3" xfId="38648" xr:uid="{00000000-0005-0000-0000-000072080000}"/>
    <cellStyle name="Notiz 12 6 4" xfId="52139" xr:uid="{00000000-0005-0000-0000-000072080000}"/>
    <cellStyle name="Notiz 12 7" xfId="15095" xr:uid="{00000000-0005-0000-0000-000072080000}"/>
    <cellStyle name="Notiz 12 8" xfId="28579" xr:uid="{00000000-0005-0000-0000-000072080000}"/>
    <cellStyle name="Notiz 12 9" xfId="42070" xr:uid="{00000000-0005-0000-0000-000072080000}"/>
    <cellStyle name="Notiz 13" xfId="3859" xr:uid="{00000000-0005-0000-0000-000076080000}"/>
    <cellStyle name="Notiz 13 2" xfId="7220" xr:uid="{00000000-0005-0000-0000-000076080000}"/>
    <cellStyle name="Notiz 13 2 2" xfId="20671" xr:uid="{00000000-0005-0000-0000-000076080000}"/>
    <cellStyle name="Notiz 13 2 3" xfId="34155" xr:uid="{00000000-0005-0000-0000-000076080000}"/>
    <cellStyle name="Notiz 13 2 4" xfId="47646" xr:uid="{00000000-0005-0000-0000-000076080000}"/>
    <cellStyle name="Notiz 13 3" xfId="10576" xr:uid="{00000000-0005-0000-0000-000076080000}"/>
    <cellStyle name="Notiz 13 3 2" xfId="24027" xr:uid="{00000000-0005-0000-0000-000076080000}"/>
    <cellStyle name="Notiz 13 3 3" xfId="37511" xr:uid="{00000000-0005-0000-0000-000076080000}"/>
    <cellStyle name="Notiz 13 3 4" xfId="51002" xr:uid="{00000000-0005-0000-0000-000076080000}"/>
    <cellStyle name="Notiz 13 4" xfId="13932" xr:uid="{00000000-0005-0000-0000-000076080000}"/>
    <cellStyle name="Notiz 13 4 2" xfId="27383" xr:uid="{00000000-0005-0000-0000-000076080000}"/>
    <cellStyle name="Notiz 13 4 3" xfId="40867" xr:uid="{00000000-0005-0000-0000-000076080000}"/>
    <cellStyle name="Notiz 13 4 4" xfId="54358" xr:uid="{00000000-0005-0000-0000-000076080000}"/>
    <cellStyle name="Notiz 13 5" xfId="17314" xr:uid="{00000000-0005-0000-0000-000076080000}"/>
    <cellStyle name="Notiz 13 6" xfId="30798" xr:uid="{00000000-0005-0000-0000-000076080000}"/>
    <cellStyle name="Notiz 13 7" xfId="44289" xr:uid="{00000000-0005-0000-0000-000076080000}"/>
    <cellStyle name="Notiz 2" xfId="108" xr:uid="{00000000-0005-0000-0000-0000B2010000}"/>
    <cellStyle name="Notiz 2 2" xfId="338" xr:uid="{00000000-0005-0000-0000-0000B3010000}"/>
    <cellStyle name="Notiz 2 2 2" xfId="661" xr:uid="{00000000-0005-0000-0000-0000B4010000}"/>
    <cellStyle name="Notiz 2 2 3" xfId="41582" xr:uid="{00000000-0005-0000-0000-000078080000}"/>
    <cellStyle name="Notiz 2 3" xfId="413" xr:uid="{00000000-0005-0000-0000-0000B5010000}"/>
    <cellStyle name="Notiz 2 3 2" xfId="534" xr:uid="{00000000-0005-0000-0000-0000B6010000}"/>
    <cellStyle name="Notiz 2 3 3" xfId="41547" xr:uid="{00000000-0005-0000-0000-000079080000}"/>
    <cellStyle name="Notiz 2 4" xfId="481" xr:uid="{00000000-0005-0000-0000-0000B7010000}"/>
    <cellStyle name="Notiz 2 5" xfId="337" xr:uid="{00000000-0005-0000-0000-0000B8010000}"/>
    <cellStyle name="Notiz 2 5 2" xfId="41521" xr:uid="{00000000-0005-0000-0000-000077080000}"/>
    <cellStyle name="Notiz 3" xfId="109" xr:uid="{00000000-0005-0000-0000-0000B9010000}"/>
    <cellStyle name="Notiz 3 2" xfId="370" xr:uid="{00000000-0005-0000-0000-0000BA010000}"/>
    <cellStyle name="Notiz 3 3" xfId="41548" xr:uid="{00000000-0005-0000-0000-00007A080000}"/>
    <cellStyle name="Notiz 4" xfId="339" xr:uid="{00000000-0005-0000-0000-0000BB010000}"/>
    <cellStyle name="Notiz 4 10" xfId="4515" xr:uid="{00000000-0005-0000-0000-00007B080000}"/>
    <cellStyle name="Notiz 4 10 2" xfId="17966" xr:uid="{00000000-0005-0000-0000-00007B080000}"/>
    <cellStyle name="Notiz 4 10 3" xfId="31450" xr:uid="{00000000-0005-0000-0000-00007B080000}"/>
    <cellStyle name="Notiz 4 10 4" xfId="44941" xr:uid="{00000000-0005-0000-0000-00007B080000}"/>
    <cellStyle name="Notiz 4 11" xfId="7871" xr:uid="{00000000-0005-0000-0000-00007B080000}"/>
    <cellStyle name="Notiz 4 11 2" xfId="21322" xr:uid="{00000000-0005-0000-0000-00007B080000}"/>
    <cellStyle name="Notiz 4 11 3" xfId="34806" xr:uid="{00000000-0005-0000-0000-00007B080000}"/>
    <cellStyle name="Notiz 4 11 4" xfId="48297" xr:uid="{00000000-0005-0000-0000-00007B080000}"/>
    <cellStyle name="Notiz 4 12" xfId="11227" xr:uid="{00000000-0005-0000-0000-00007B080000}"/>
    <cellStyle name="Notiz 4 12 2" xfId="24678" xr:uid="{00000000-0005-0000-0000-00007B080000}"/>
    <cellStyle name="Notiz 4 12 3" xfId="38162" xr:uid="{00000000-0005-0000-0000-00007B080000}"/>
    <cellStyle name="Notiz 4 12 4" xfId="51653" xr:uid="{00000000-0005-0000-0000-00007B080000}"/>
    <cellStyle name="Notiz 4 13" xfId="14608" xr:uid="{00000000-0005-0000-0000-00007B080000}"/>
    <cellStyle name="Notiz 4 14" xfId="28087" xr:uid="{00000000-0005-0000-0000-00007B080000}"/>
    <cellStyle name="Notiz 4 15" xfId="41565" xr:uid="{00000000-0005-0000-0000-00007B080000}"/>
    <cellStyle name="Notiz 4 2" xfId="587" xr:uid="{00000000-0005-0000-0000-0000BC010000}"/>
    <cellStyle name="Notiz 4 2 10" xfId="14710" xr:uid="{00000000-0005-0000-0000-00007C080000}"/>
    <cellStyle name="Notiz 4 2 11" xfId="28193" xr:uid="{00000000-0005-0000-0000-00007C080000}"/>
    <cellStyle name="Notiz 4 2 12" xfId="41684" xr:uid="{00000000-0005-0000-0000-00007C080000}"/>
    <cellStyle name="Notiz 4 2 2" xfId="1476" xr:uid="{00000000-0005-0000-0000-00007D080000}"/>
    <cellStyle name="Notiz 4 2 2 10" xfId="28443" xr:uid="{00000000-0005-0000-0000-00007D080000}"/>
    <cellStyle name="Notiz 4 2 2 11" xfId="41934" xr:uid="{00000000-0005-0000-0000-00007D080000}"/>
    <cellStyle name="Notiz 4 2 2 2" xfId="2051" xr:uid="{00000000-0005-0000-0000-00007E080000}"/>
    <cellStyle name="Notiz 4 2 2 2 2" xfId="3192" xr:uid="{00000000-0005-0000-0000-00007F080000}"/>
    <cellStyle name="Notiz 4 2 2 2 2 2" xfId="6553" xr:uid="{00000000-0005-0000-0000-00007F080000}"/>
    <cellStyle name="Notiz 4 2 2 2 2 2 2" xfId="20004" xr:uid="{00000000-0005-0000-0000-00007F080000}"/>
    <cellStyle name="Notiz 4 2 2 2 2 2 3" xfId="33488" xr:uid="{00000000-0005-0000-0000-00007F080000}"/>
    <cellStyle name="Notiz 4 2 2 2 2 2 4" xfId="46979" xr:uid="{00000000-0005-0000-0000-00007F080000}"/>
    <cellStyle name="Notiz 4 2 2 2 2 3" xfId="9909" xr:uid="{00000000-0005-0000-0000-00007F080000}"/>
    <cellStyle name="Notiz 4 2 2 2 2 3 2" xfId="23360" xr:uid="{00000000-0005-0000-0000-00007F080000}"/>
    <cellStyle name="Notiz 4 2 2 2 2 3 3" xfId="36844" xr:uid="{00000000-0005-0000-0000-00007F080000}"/>
    <cellStyle name="Notiz 4 2 2 2 2 3 4" xfId="50335" xr:uid="{00000000-0005-0000-0000-00007F080000}"/>
    <cellStyle name="Notiz 4 2 2 2 2 4" xfId="13265" xr:uid="{00000000-0005-0000-0000-00007F080000}"/>
    <cellStyle name="Notiz 4 2 2 2 2 4 2" xfId="26716" xr:uid="{00000000-0005-0000-0000-00007F080000}"/>
    <cellStyle name="Notiz 4 2 2 2 2 4 3" xfId="40200" xr:uid="{00000000-0005-0000-0000-00007F080000}"/>
    <cellStyle name="Notiz 4 2 2 2 2 4 4" xfId="53691" xr:uid="{00000000-0005-0000-0000-00007F080000}"/>
    <cellStyle name="Notiz 4 2 2 2 2 5" xfId="16647" xr:uid="{00000000-0005-0000-0000-00007F080000}"/>
    <cellStyle name="Notiz 4 2 2 2 2 6" xfId="30131" xr:uid="{00000000-0005-0000-0000-00007F080000}"/>
    <cellStyle name="Notiz 4 2 2 2 2 7" xfId="43622" xr:uid="{00000000-0005-0000-0000-00007F080000}"/>
    <cellStyle name="Notiz 4 2 2 2 3" xfId="5426" xr:uid="{00000000-0005-0000-0000-00007E080000}"/>
    <cellStyle name="Notiz 4 2 2 2 3 2" xfId="18877" xr:uid="{00000000-0005-0000-0000-00007E080000}"/>
    <cellStyle name="Notiz 4 2 2 2 3 3" xfId="32361" xr:uid="{00000000-0005-0000-0000-00007E080000}"/>
    <cellStyle name="Notiz 4 2 2 2 3 4" xfId="45852" xr:uid="{00000000-0005-0000-0000-00007E080000}"/>
    <cellStyle name="Notiz 4 2 2 2 4" xfId="8782" xr:uid="{00000000-0005-0000-0000-00007E080000}"/>
    <cellStyle name="Notiz 4 2 2 2 4 2" xfId="22233" xr:uid="{00000000-0005-0000-0000-00007E080000}"/>
    <cellStyle name="Notiz 4 2 2 2 4 3" xfId="35717" xr:uid="{00000000-0005-0000-0000-00007E080000}"/>
    <cellStyle name="Notiz 4 2 2 2 4 4" xfId="49208" xr:uid="{00000000-0005-0000-0000-00007E080000}"/>
    <cellStyle name="Notiz 4 2 2 2 5" xfId="12138" xr:uid="{00000000-0005-0000-0000-00007E080000}"/>
    <cellStyle name="Notiz 4 2 2 2 5 2" xfId="25589" xr:uid="{00000000-0005-0000-0000-00007E080000}"/>
    <cellStyle name="Notiz 4 2 2 2 5 3" xfId="39073" xr:uid="{00000000-0005-0000-0000-00007E080000}"/>
    <cellStyle name="Notiz 4 2 2 2 5 4" xfId="52564" xr:uid="{00000000-0005-0000-0000-00007E080000}"/>
    <cellStyle name="Notiz 4 2 2 2 6" xfId="15520" xr:uid="{00000000-0005-0000-0000-00007E080000}"/>
    <cellStyle name="Notiz 4 2 2 2 7" xfId="29004" xr:uid="{00000000-0005-0000-0000-00007E080000}"/>
    <cellStyle name="Notiz 4 2 2 2 8" xfId="42495" xr:uid="{00000000-0005-0000-0000-00007E080000}"/>
    <cellStyle name="Notiz 4 2 2 3" xfId="2632" xr:uid="{00000000-0005-0000-0000-000080080000}"/>
    <cellStyle name="Notiz 4 2 2 3 2" xfId="5993" xr:uid="{00000000-0005-0000-0000-000080080000}"/>
    <cellStyle name="Notiz 4 2 2 3 2 2" xfId="19444" xr:uid="{00000000-0005-0000-0000-000080080000}"/>
    <cellStyle name="Notiz 4 2 2 3 2 3" xfId="32928" xr:uid="{00000000-0005-0000-0000-000080080000}"/>
    <cellStyle name="Notiz 4 2 2 3 2 4" xfId="46419" xr:uid="{00000000-0005-0000-0000-000080080000}"/>
    <cellStyle name="Notiz 4 2 2 3 3" xfId="9349" xr:uid="{00000000-0005-0000-0000-000080080000}"/>
    <cellStyle name="Notiz 4 2 2 3 3 2" xfId="22800" xr:uid="{00000000-0005-0000-0000-000080080000}"/>
    <cellStyle name="Notiz 4 2 2 3 3 3" xfId="36284" xr:uid="{00000000-0005-0000-0000-000080080000}"/>
    <cellStyle name="Notiz 4 2 2 3 3 4" xfId="49775" xr:uid="{00000000-0005-0000-0000-000080080000}"/>
    <cellStyle name="Notiz 4 2 2 3 4" xfId="12705" xr:uid="{00000000-0005-0000-0000-000080080000}"/>
    <cellStyle name="Notiz 4 2 2 3 4 2" xfId="26156" xr:uid="{00000000-0005-0000-0000-000080080000}"/>
    <cellStyle name="Notiz 4 2 2 3 4 3" xfId="39640" xr:uid="{00000000-0005-0000-0000-000080080000}"/>
    <cellStyle name="Notiz 4 2 2 3 4 4" xfId="53131" xr:uid="{00000000-0005-0000-0000-000080080000}"/>
    <cellStyle name="Notiz 4 2 2 3 5" xfId="16087" xr:uid="{00000000-0005-0000-0000-000080080000}"/>
    <cellStyle name="Notiz 4 2 2 3 6" xfId="29571" xr:uid="{00000000-0005-0000-0000-000080080000}"/>
    <cellStyle name="Notiz 4 2 2 3 7" xfId="43062" xr:uid="{00000000-0005-0000-0000-000080080000}"/>
    <cellStyle name="Notiz 4 2 2 4" xfId="3737" xr:uid="{00000000-0005-0000-0000-000081080000}"/>
    <cellStyle name="Notiz 4 2 2 4 2" xfId="7098" xr:uid="{00000000-0005-0000-0000-000081080000}"/>
    <cellStyle name="Notiz 4 2 2 4 2 2" xfId="20549" xr:uid="{00000000-0005-0000-0000-000081080000}"/>
    <cellStyle name="Notiz 4 2 2 4 2 3" xfId="34033" xr:uid="{00000000-0005-0000-0000-000081080000}"/>
    <cellStyle name="Notiz 4 2 2 4 2 4" xfId="47524" xr:uid="{00000000-0005-0000-0000-000081080000}"/>
    <cellStyle name="Notiz 4 2 2 4 3" xfId="10454" xr:uid="{00000000-0005-0000-0000-000081080000}"/>
    <cellStyle name="Notiz 4 2 2 4 3 2" xfId="23905" xr:uid="{00000000-0005-0000-0000-000081080000}"/>
    <cellStyle name="Notiz 4 2 2 4 3 3" xfId="37389" xr:uid="{00000000-0005-0000-0000-000081080000}"/>
    <cellStyle name="Notiz 4 2 2 4 3 4" xfId="50880" xr:uid="{00000000-0005-0000-0000-000081080000}"/>
    <cellStyle name="Notiz 4 2 2 4 4" xfId="13810" xr:uid="{00000000-0005-0000-0000-000081080000}"/>
    <cellStyle name="Notiz 4 2 2 4 4 2" xfId="27261" xr:uid="{00000000-0005-0000-0000-000081080000}"/>
    <cellStyle name="Notiz 4 2 2 4 4 3" xfId="40745" xr:uid="{00000000-0005-0000-0000-000081080000}"/>
    <cellStyle name="Notiz 4 2 2 4 4 4" xfId="54236" xr:uid="{00000000-0005-0000-0000-000081080000}"/>
    <cellStyle name="Notiz 4 2 2 4 5" xfId="17192" xr:uid="{00000000-0005-0000-0000-000081080000}"/>
    <cellStyle name="Notiz 4 2 2 4 6" xfId="30676" xr:uid="{00000000-0005-0000-0000-000081080000}"/>
    <cellStyle name="Notiz 4 2 2 4 7" xfId="44167" xr:uid="{00000000-0005-0000-0000-000081080000}"/>
    <cellStyle name="Notiz 4 2 2 5" xfId="4317" xr:uid="{00000000-0005-0000-0000-000082080000}"/>
    <cellStyle name="Notiz 4 2 2 5 2" xfId="7674" xr:uid="{00000000-0005-0000-0000-000082080000}"/>
    <cellStyle name="Notiz 4 2 2 5 2 2" xfId="21125" xr:uid="{00000000-0005-0000-0000-000082080000}"/>
    <cellStyle name="Notiz 4 2 2 5 2 3" xfId="34609" xr:uid="{00000000-0005-0000-0000-000082080000}"/>
    <cellStyle name="Notiz 4 2 2 5 2 4" xfId="48100" xr:uid="{00000000-0005-0000-0000-000082080000}"/>
    <cellStyle name="Notiz 4 2 2 5 3" xfId="11030" xr:uid="{00000000-0005-0000-0000-000082080000}"/>
    <cellStyle name="Notiz 4 2 2 5 3 2" xfId="24481" xr:uid="{00000000-0005-0000-0000-000082080000}"/>
    <cellStyle name="Notiz 4 2 2 5 3 3" xfId="37965" xr:uid="{00000000-0005-0000-0000-000082080000}"/>
    <cellStyle name="Notiz 4 2 2 5 3 4" xfId="51456" xr:uid="{00000000-0005-0000-0000-000082080000}"/>
    <cellStyle name="Notiz 4 2 2 5 4" xfId="14386" xr:uid="{00000000-0005-0000-0000-000082080000}"/>
    <cellStyle name="Notiz 4 2 2 5 4 2" xfId="27837" xr:uid="{00000000-0005-0000-0000-000082080000}"/>
    <cellStyle name="Notiz 4 2 2 5 4 3" xfId="41321" xr:uid="{00000000-0005-0000-0000-000082080000}"/>
    <cellStyle name="Notiz 4 2 2 5 4 4" xfId="54812" xr:uid="{00000000-0005-0000-0000-000082080000}"/>
    <cellStyle name="Notiz 4 2 2 5 5" xfId="17768" xr:uid="{00000000-0005-0000-0000-000082080000}"/>
    <cellStyle name="Notiz 4 2 2 5 6" xfId="31252" xr:uid="{00000000-0005-0000-0000-000082080000}"/>
    <cellStyle name="Notiz 4 2 2 5 7" xfId="44743" xr:uid="{00000000-0005-0000-0000-000082080000}"/>
    <cellStyle name="Notiz 4 2 2 6" xfId="4867" xr:uid="{00000000-0005-0000-0000-00007D080000}"/>
    <cellStyle name="Notiz 4 2 2 6 2" xfId="18318" xr:uid="{00000000-0005-0000-0000-00007D080000}"/>
    <cellStyle name="Notiz 4 2 2 6 3" xfId="31802" xr:uid="{00000000-0005-0000-0000-00007D080000}"/>
    <cellStyle name="Notiz 4 2 2 6 4" xfId="45293" xr:uid="{00000000-0005-0000-0000-00007D080000}"/>
    <cellStyle name="Notiz 4 2 2 7" xfId="8223" xr:uid="{00000000-0005-0000-0000-00007D080000}"/>
    <cellStyle name="Notiz 4 2 2 7 2" xfId="21674" xr:uid="{00000000-0005-0000-0000-00007D080000}"/>
    <cellStyle name="Notiz 4 2 2 7 3" xfId="35158" xr:uid="{00000000-0005-0000-0000-00007D080000}"/>
    <cellStyle name="Notiz 4 2 2 7 4" xfId="48649" xr:uid="{00000000-0005-0000-0000-00007D080000}"/>
    <cellStyle name="Notiz 4 2 2 8" xfId="11579" xr:uid="{00000000-0005-0000-0000-00007D080000}"/>
    <cellStyle name="Notiz 4 2 2 8 2" xfId="25030" xr:uid="{00000000-0005-0000-0000-00007D080000}"/>
    <cellStyle name="Notiz 4 2 2 8 3" xfId="38514" xr:uid="{00000000-0005-0000-0000-00007D080000}"/>
    <cellStyle name="Notiz 4 2 2 8 4" xfId="52005" xr:uid="{00000000-0005-0000-0000-00007D080000}"/>
    <cellStyle name="Notiz 4 2 2 9" xfId="14960" xr:uid="{00000000-0005-0000-0000-00007D080000}"/>
    <cellStyle name="Notiz 4 2 3" xfId="1802" xr:uid="{00000000-0005-0000-0000-000083080000}"/>
    <cellStyle name="Notiz 4 2 3 2" xfId="2942" xr:uid="{00000000-0005-0000-0000-000084080000}"/>
    <cellStyle name="Notiz 4 2 3 2 2" xfId="6303" xr:uid="{00000000-0005-0000-0000-000084080000}"/>
    <cellStyle name="Notiz 4 2 3 2 2 2" xfId="19754" xr:uid="{00000000-0005-0000-0000-000084080000}"/>
    <cellStyle name="Notiz 4 2 3 2 2 3" xfId="33238" xr:uid="{00000000-0005-0000-0000-000084080000}"/>
    <cellStyle name="Notiz 4 2 3 2 2 4" xfId="46729" xr:uid="{00000000-0005-0000-0000-000084080000}"/>
    <cellStyle name="Notiz 4 2 3 2 3" xfId="9659" xr:uid="{00000000-0005-0000-0000-000084080000}"/>
    <cellStyle name="Notiz 4 2 3 2 3 2" xfId="23110" xr:uid="{00000000-0005-0000-0000-000084080000}"/>
    <cellStyle name="Notiz 4 2 3 2 3 3" xfId="36594" xr:uid="{00000000-0005-0000-0000-000084080000}"/>
    <cellStyle name="Notiz 4 2 3 2 3 4" xfId="50085" xr:uid="{00000000-0005-0000-0000-000084080000}"/>
    <cellStyle name="Notiz 4 2 3 2 4" xfId="13015" xr:uid="{00000000-0005-0000-0000-000084080000}"/>
    <cellStyle name="Notiz 4 2 3 2 4 2" xfId="26466" xr:uid="{00000000-0005-0000-0000-000084080000}"/>
    <cellStyle name="Notiz 4 2 3 2 4 3" xfId="39950" xr:uid="{00000000-0005-0000-0000-000084080000}"/>
    <cellStyle name="Notiz 4 2 3 2 4 4" xfId="53441" xr:uid="{00000000-0005-0000-0000-000084080000}"/>
    <cellStyle name="Notiz 4 2 3 2 5" xfId="16397" xr:uid="{00000000-0005-0000-0000-000084080000}"/>
    <cellStyle name="Notiz 4 2 3 2 6" xfId="29881" xr:uid="{00000000-0005-0000-0000-000084080000}"/>
    <cellStyle name="Notiz 4 2 3 2 7" xfId="43372" xr:uid="{00000000-0005-0000-0000-000084080000}"/>
    <cellStyle name="Notiz 4 2 3 3" xfId="5176" xr:uid="{00000000-0005-0000-0000-000083080000}"/>
    <cellStyle name="Notiz 4 2 3 3 2" xfId="18627" xr:uid="{00000000-0005-0000-0000-000083080000}"/>
    <cellStyle name="Notiz 4 2 3 3 3" xfId="32111" xr:uid="{00000000-0005-0000-0000-000083080000}"/>
    <cellStyle name="Notiz 4 2 3 3 4" xfId="45602" xr:uid="{00000000-0005-0000-0000-000083080000}"/>
    <cellStyle name="Notiz 4 2 3 4" xfId="8532" xr:uid="{00000000-0005-0000-0000-000083080000}"/>
    <cellStyle name="Notiz 4 2 3 4 2" xfId="21983" xr:uid="{00000000-0005-0000-0000-000083080000}"/>
    <cellStyle name="Notiz 4 2 3 4 3" xfId="35467" xr:uid="{00000000-0005-0000-0000-000083080000}"/>
    <cellStyle name="Notiz 4 2 3 4 4" xfId="48958" xr:uid="{00000000-0005-0000-0000-000083080000}"/>
    <cellStyle name="Notiz 4 2 3 5" xfId="11888" xr:uid="{00000000-0005-0000-0000-000083080000}"/>
    <cellStyle name="Notiz 4 2 3 5 2" xfId="25339" xr:uid="{00000000-0005-0000-0000-000083080000}"/>
    <cellStyle name="Notiz 4 2 3 5 3" xfId="38823" xr:uid="{00000000-0005-0000-0000-000083080000}"/>
    <cellStyle name="Notiz 4 2 3 5 4" xfId="52314" xr:uid="{00000000-0005-0000-0000-000083080000}"/>
    <cellStyle name="Notiz 4 2 3 6" xfId="15270" xr:uid="{00000000-0005-0000-0000-000083080000}"/>
    <cellStyle name="Notiz 4 2 3 7" xfId="28754" xr:uid="{00000000-0005-0000-0000-000083080000}"/>
    <cellStyle name="Notiz 4 2 3 8" xfId="42245" xr:uid="{00000000-0005-0000-0000-000083080000}"/>
    <cellStyle name="Notiz 4 2 4" xfId="2381" xr:uid="{00000000-0005-0000-0000-000085080000}"/>
    <cellStyle name="Notiz 4 2 4 2" xfId="5743" xr:uid="{00000000-0005-0000-0000-000085080000}"/>
    <cellStyle name="Notiz 4 2 4 2 2" xfId="19194" xr:uid="{00000000-0005-0000-0000-000085080000}"/>
    <cellStyle name="Notiz 4 2 4 2 3" xfId="32678" xr:uid="{00000000-0005-0000-0000-000085080000}"/>
    <cellStyle name="Notiz 4 2 4 2 4" xfId="46169" xr:uid="{00000000-0005-0000-0000-000085080000}"/>
    <cellStyle name="Notiz 4 2 4 3" xfId="9099" xr:uid="{00000000-0005-0000-0000-000085080000}"/>
    <cellStyle name="Notiz 4 2 4 3 2" xfId="22550" xr:uid="{00000000-0005-0000-0000-000085080000}"/>
    <cellStyle name="Notiz 4 2 4 3 3" xfId="36034" xr:uid="{00000000-0005-0000-0000-000085080000}"/>
    <cellStyle name="Notiz 4 2 4 3 4" xfId="49525" xr:uid="{00000000-0005-0000-0000-000085080000}"/>
    <cellStyle name="Notiz 4 2 4 4" xfId="12455" xr:uid="{00000000-0005-0000-0000-000085080000}"/>
    <cellStyle name="Notiz 4 2 4 4 2" xfId="25906" xr:uid="{00000000-0005-0000-0000-000085080000}"/>
    <cellStyle name="Notiz 4 2 4 4 3" xfId="39390" xr:uid="{00000000-0005-0000-0000-000085080000}"/>
    <cellStyle name="Notiz 4 2 4 4 4" xfId="52881" xr:uid="{00000000-0005-0000-0000-000085080000}"/>
    <cellStyle name="Notiz 4 2 4 5" xfId="15837" xr:uid="{00000000-0005-0000-0000-000085080000}"/>
    <cellStyle name="Notiz 4 2 4 6" xfId="29321" xr:uid="{00000000-0005-0000-0000-000085080000}"/>
    <cellStyle name="Notiz 4 2 4 7" xfId="42812" xr:uid="{00000000-0005-0000-0000-000085080000}"/>
    <cellStyle name="Notiz 4 2 5" xfId="3487" xr:uid="{00000000-0005-0000-0000-000086080000}"/>
    <cellStyle name="Notiz 4 2 5 2" xfId="6848" xr:uid="{00000000-0005-0000-0000-000086080000}"/>
    <cellStyle name="Notiz 4 2 5 2 2" xfId="20299" xr:uid="{00000000-0005-0000-0000-000086080000}"/>
    <cellStyle name="Notiz 4 2 5 2 3" xfId="33783" xr:uid="{00000000-0005-0000-0000-000086080000}"/>
    <cellStyle name="Notiz 4 2 5 2 4" xfId="47274" xr:uid="{00000000-0005-0000-0000-000086080000}"/>
    <cellStyle name="Notiz 4 2 5 3" xfId="10204" xr:uid="{00000000-0005-0000-0000-000086080000}"/>
    <cellStyle name="Notiz 4 2 5 3 2" xfId="23655" xr:uid="{00000000-0005-0000-0000-000086080000}"/>
    <cellStyle name="Notiz 4 2 5 3 3" xfId="37139" xr:uid="{00000000-0005-0000-0000-000086080000}"/>
    <cellStyle name="Notiz 4 2 5 3 4" xfId="50630" xr:uid="{00000000-0005-0000-0000-000086080000}"/>
    <cellStyle name="Notiz 4 2 5 4" xfId="13560" xr:uid="{00000000-0005-0000-0000-000086080000}"/>
    <cellStyle name="Notiz 4 2 5 4 2" xfId="27011" xr:uid="{00000000-0005-0000-0000-000086080000}"/>
    <cellStyle name="Notiz 4 2 5 4 3" xfId="40495" xr:uid="{00000000-0005-0000-0000-000086080000}"/>
    <cellStyle name="Notiz 4 2 5 4 4" xfId="53986" xr:uid="{00000000-0005-0000-0000-000086080000}"/>
    <cellStyle name="Notiz 4 2 5 5" xfId="16942" xr:uid="{00000000-0005-0000-0000-000086080000}"/>
    <cellStyle name="Notiz 4 2 5 6" xfId="30426" xr:uid="{00000000-0005-0000-0000-000086080000}"/>
    <cellStyle name="Notiz 4 2 5 7" xfId="43917" xr:uid="{00000000-0005-0000-0000-000086080000}"/>
    <cellStyle name="Notiz 4 2 6" xfId="4067" xr:uid="{00000000-0005-0000-0000-000087080000}"/>
    <cellStyle name="Notiz 4 2 6 2" xfId="7424" xr:uid="{00000000-0005-0000-0000-000087080000}"/>
    <cellStyle name="Notiz 4 2 6 2 2" xfId="20875" xr:uid="{00000000-0005-0000-0000-000087080000}"/>
    <cellStyle name="Notiz 4 2 6 2 3" xfId="34359" xr:uid="{00000000-0005-0000-0000-000087080000}"/>
    <cellStyle name="Notiz 4 2 6 2 4" xfId="47850" xr:uid="{00000000-0005-0000-0000-000087080000}"/>
    <cellStyle name="Notiz 4 2 6 3" xfId="10780" xr:uid="{00000000-0005-0000-0000-000087080000}"/>
    <cellStyle name="Notiz 4 2 6 3 2" xfId="24231" xr:uid="{00000000-0005-0000-0000-000087080000}"/>
    <cellStyle name="Notiz 4 2 6 3 3" xfId="37715" xr:uid="{00000000-0005-0000-0000-000087080000}"/>
    <cellStyle name="Notiz 4 2 6 3 4" xfId="51206" xr:uid="{00000000-0005-0000-0000-000087080000}"/>
    <cellStyle name="Notiz 4 2 6 4" xfId="14136" xr:uid="{00000000-0005-0000-0000-000087080000}"/>
    <cellStyle name="Notiz 4 2 6 4 2" xfId="27587" xr:uid="{00000000-0005-0000-0000-000087080000}"/>
    <cellStyle name="Notiz 4 2 6 4 3" xfId="41071" xr:uid="{00000000-0005-0000-0000-000087080000}"/>
    <cellStyle name="Notiz 4 2 6 4 4" xfId="54562" xr:uid="{00000000-0005-0000-0000-000087080000}"/>
    <cellStyle name="Notiz 4 2 6 5" xfId="17518" xr:uid="{00000000-0005-0000-0000-000087080000}"/>
    <cellStyle name="Notiz 4 2 6 6" xfId="31002" xr:uid="{00000000-0005-0000-0000-000087080000}"/>
    <cellStyle name="Notiz 4 2 6 7" xfId="44493" xr:uid="{00000000-0005-0000-0000-000087080000}"/>
    <cellStyle name="Notiz 4 2 7" xfId="4617" xr:uid="{00000000-0005-0000-0000-00007C080000}"/>
    <cellStyle name="Notiz 4 2 7 2" xfId="18068" xr:uid="{00000000-0005-0000-0000-00007C080000}"/>
    <cellStyle name="Notiz 4 2 7 3" xfId="31552" xr:uid="{00000000-0005-0000-0000-00007C080000}"/>
    <cellStyle name="Notiz 4 2 7 4" xfId="45043" xr:uid="{00000000-0005-0000-0000-00007C080000}"/>
    <cellStyle name="Notiz 4 2 8" xfId="7973" xr:uid="{00000000-0005-0000-0000-00007C080000}"/>
    <cellStyle name="Notiz 4 2 8 2" xfId="21424" xr:uid="{00000000-0005-0000-0000-00007C080000}"/>
    <cellStyle name="Notiz 4 2 8 3" xfId="34908" xr:uid="{00000000-0005-0000-0000-00007C080000}"/>
    <cellStyle name="Notiz 4 2 8 4" xfId="48399" xr:uid="{00000000-0005-0000-0000-00007C080000}"/>
    <cellStyle name="Notiz 4 2 9" xfId="11329" xr:uid="{00000000-0005-0000-0000-00007C080000}"/>
    <cellStyle name="Notiz 4 2 9 2" xfId="24780" xr:uid="{00000000-0005-0000-0000-00007C080000}"/>
    <cellStyle name="Notiz 4 2 9 3" xfId="38264" xr:uid="{00000000-0005-0000-0000-00007C080000}"/>
    <cellStyle name="Notiz 4 2 9 4" xfId="51755" xr:uid="{00000000-0005-0000-0000-00007C080000}"/>
    <cellStyle name="Notiz 4 3" xfId="1320" xr:uid="{00000000-0005-0000-0000-000088080000}"/>
    <cellStyle name="Notiz 4 3 10" xfId="14796" xr:uid="{00000000-0005-0000-0000-000088080000}"/>
    <cellStyle name="Notiz 4 3 11" xfId="28279" xr:uid="{00000000-0005-0000-0000-000088080000}"/>
    <cellStyle name="Notiz 4 3 12" xfId="41770" xr:uid="{00000000-0005-0000-0000-000088080000}"/>
    <cellStyle name="Notiz 4 3 2" xfId="1560" xr:uid="{00000000-0005-0000-0000-000089080000}"/>
    <cellStyle name="Notiz 4 3 2 10" xfId="28529" xr:uid="{00000000-0005-0000-0000-000089080000}"/>
    <cellStyle name="Notiz 4 3 2 11" xfId="42020" xr:uid="{00000000-0005-0000-0000-000089080000}"/>
    <cellStyle name="Notiz 4 3 2 2" xfId="2137" xr:uid="{00000000-0005-0000-0000-00008A080000}"/>
    <cellStyle name="Notiz 4 3 2 2 2" xfId="3278" xr:uid="{00000000-0005-0000-0000-00008B080000}"/>
    <cellStyle name="Notiz 4 3 2 2 2 2" xfId="6639" xr:uid="{00000000-0005-0000-0000-00008B080000}"/>
    <cellStyle name="Notiz 4 3 2 2 2 2 2" xfId="20090" xr:uid="{00000000-0005-0000-0000-00008B080000}"/>
    <cellStyle name="Notiz 4 3 2 2 2 2 3" xfId="33574" xr:uid="{00000000-0005-0000-0000-00008B080000}"/>
    <cellStyle name="Notiz 4 3 2 2 2 2 4" xfId="47065" xr:uid="{00000000-0005-0000-0000-00008B080000}"/>
    <cellStyle name="Notiz 4 3 2 2 2 3" xfId="9995" xr:uid="{00000000-0005-0000-0000-00008B080000}"/>
    <cellStyle name="Notiz 4 3 2 2 2 3 2" xfId="23446" xr:uid="{00000000-0005-0000-0000-00008B080000}"/>
    <cellStyle name="Notiz 4 3 2 2 2 3 3" xfId="36930" xr:uid="{00000000-0005-0000-0000-00008B080000}"/>
    <cellStyle name="Notiz 4 3 2 2 2 3 4" xfId="50421" xr:uid="{00000000-0005-0000-0000-00008B080000}"/>
    <cellStyle name="Notiz 4 3 2 2 2 4" xfId="13351" xr:uid="{00000000-0005-0000-0000-00008B080000}"/>
    <cellStyle name="Notiz 4 3 2 2 2 4 2" xfId="26802" xr:uid="{00000000-0005-0000-0000-00008B080000}"/>
    <cellStyle name="Notiz 4 3 2 2 2 4 3" xfId="40286" xr:uid="{00000000-0005-0000-0000-00008B080000}"/>
    <cellStyle name="Notiz 4 3 2 2 2 4 4" xfId="53777" xr:uid="{00000000-0005-0000-0000-00008B080000}"/>
    <cellStyle name="Notiz 4 3 2 2 2 5" xfId="16733" xr:uid="{00000000-0005-0000-0000-00008B080000}"/>
    <cellStyle name="Notiz 4 3 2 2 2 6" xfId="30217" xr:uid="{00000000-0005-0000-0000-00008B080000}"/>
    <cellStyle name="Notiz 4 3 2 2 2 7" xfId="43708" xr:uid="{00000000-0005-0000-0000-00008B080000}"/>
    <cellStyle name="Notiz 4 3 2 2 3" xfId="5512" xr:uid="{00000000-0005-0000-0000-00008A080000}"/>
    <cellStyle name="Notiz 4 3 2 2 3 2" xfId="18963" xr:uid="{00000000-0005-0000-0000-00008A080000}"/>
    <cellStyle name="Notiz 4 3 2 2 3 3" xfId="32447" xr:uid="{00000000-0005-0000-0000-00008A080000}"/>
    <cellStyle name="Notiz 4 3 2 2 3 4" xfId="45938" xr:uid="{00000000-0005-0000-0000-00008A080000}"/>
    <cellStyle name="Notiz 4 3 2 2 4" xfId="8868" xr:uid="{00000000-0005-0000-0000-00008A080000}"/>
    <cellStyle name="Notiz 4 3 2 2 4 2" xfId="22319" xr:uid="{00000000-0005-0000-0000-00008A080000}"/>
    <cellStyle name="Notiz 4 3 2 2 4 3" xfId="35803" xr:uid="{00000000-0005-0000-0000-00008A080000}"/>
    <cellStyle name="Notiz 4 3 2 2 4 4" xfId="49294" xr:uid="{00000000-0005-0000-0000-00008A080000}"/>
    <cellStyle name="Notiz 4 3 2 2 5" xfId="12224" xr:uid="{00000000-0005-0000-0000-00008A080000}"/>
    <cellStyle name="Notiz 4 3 2 2 5 2" xfId="25675" xr:uid="{00000000-0005-0000-0000-00008A080000}"/>
    <cellStyle name="Notiz 4 3 2 2 5 3" xfId="39159" xr:uid="{00000000-0005-0000-0000-00008A080000}"/>
    <cellStyle name="Notiz 4 3 2 2 5 4" xfId="52650" xr:uid="{00000000-0005-0000-0000-00008A080000}"/>
    <cellStyle name="Notiz 4 3 2 2 6" xfId="15606" xr:uid="{00000000-0005-0000-0000-00008A080000}"/>
    <cellStyle name="Notiz 4 3 2 2 7" xfId="29090" xr:uid="{00000000-0005-0000-0000-00008A080000}"/>
    <cellStyle name="Notiz 4 3 2 2 8" xfId="42581" xr:uid="{00000000-0005-0000-0000-00008A080000}"/>
    <cellStyle name="Notiz 4 3 2 3" xfId="2718" xr:uid="{00000000-0005-0000-0000-00008C080000}"/>
    <cellStyle name="Notiz 4 3 2 3 2" xfId="6079" xr:uid="{00000000-0005-0000-0000-00008C080000}"/>
    <cellStyle name="Notiz 4 3 2 3 2 2" xfId="19530" xr:uid="{00000000-0005-0000-0000-00008C080000}"/>
    <cellStyle name="Notiz 4 3 2 3 2 3" xfId="33014" xr:uid="{00000000-0005-0000-0000-00008C080000}"/>
    <cellStyle name="Notiz 4 3 2 3 2 4" xfId="46505" xr:uid="{00000000-0005-0000-0000-00008C080000}"/>
    <cellStyle name="Notiz 4 3 2 3 3" xfId="9435" xr:uid="{00000000-0005-0000-0000-00008C080000}"/>
    <cellStyle name="Notiz 4 3 2 3 3 2" xfId="22886" xr:uid="{00000000-0005-0000-0000-00008C080000}"/>
    <cellStyle name="Notiz 4 3 2 3 3 3" xfId="36370" xr:uid="{00000000-0005-0000-0000-00008C080000}"/>
    <cellStyle name="Notiz 4 3 2 3 3 4" xfId="49861" xr:uid="{00000000-0005-0000-0000-00008C080000}"/>
    <cellStyle name="Notiz 4 3 2 3 4" xfId="12791" xr:uid="{00000000-0005-0000-0000-00008C080000}"/>
    <cellStyle name="Notiz 4 3 2 3 4 2" xfId="26242" xr:uid="{00000000-0005-0000-0000-00008C080000}"/>
    <cellStyle name="Notiz 4 3 2 3 4 3" xfId="39726" xr:uid="{00000000-0005-0000-0000-00008C080000}"/>
    <cellStyle name="Notiz 4 3 2 3 4 4" xfId="53217" xr:uid="{00000000-0005-0000-0000-00008C080000}"/>
    <cellStyle name="Notiz 4 3 2 3 5" xfId="16173" xr:uid="{00000000-0005-0000-0000-00008C080000}"/>
    <cellStyle name="Notiz 4 3 2 3 6" xfId="29657" xr:uid="{00000000-0005-0000-0000-00008C080000}"/>
    <cellStyle name="Notiz 4 3 2 3 7" xfId="43148" xr:uid="{00000000-0005-0000-0000-00008C080000}"/>
    <cellStyle name="Notiz 4 3 2 4" xfId="3823" xr:uid="{00000000-0005-0000-0000-00008D080000}"/>
    <cellStyle name="Notiz 4 3 2 4 2" xfId="7184" xr:uid="{00000000-0005-0000-0000-00008D080000}"/>
    <cellStyle name="Notiz 4 3 2 4 2 2" xfId="20635" xr:uid="{00000000-0005-0000-0000-00008D080000}"/>
    <cellStyle name="Notiz 4 3 2 4 2 3" xfId="34119" xr:uid="{00000000-0005-0000-0000-00008D080000}"/>
    <cellStyle name="Notiz 4 3 2 4 2 4" xfId="47610" xr:uid="{00000000-0005-0000-0000-00008D080000}"/>
    <cellStyle name="Notiz 4 3 2 4 3" xfId="10540" xr:uid="{00000000-0005-0000-0000-00008D080000}"/>
    <cellStyle name="Notiz 4 3 2 4 3 2" xfId="23991" xr:uid="{00000000-0005-0000-0000-00008D080000}"/>
    <cellStyle name="Notiz 4 3 2 4 3 3" xfId="37475" xr:uid="{00000000-0005-0000-0000-00008D080000}"/>
    <cellStyle name="Notiz 4 3 2 4 3 4" xfId="50966" xr:uid="{00000000-0005-0000-0000-00008D080000}"/>
    <cellStyle name="Notiz 4 3 2 4 4" xfId="13896" xr:uid="{00000000-0005-0000-0000-00008D080000}"/>
    <cellStyle name="Notiz 4 3 2 4 4 2" xfId="27347" xr:uid="{00000000-0005-0000-0000-00008D080000}"/>
    <cellStyle name="Notiz 4 3 2 4 4 3" xfId="40831" xr:uid="{00000000-0005-0000-0000-00008D080000}"/>
    <cellStyle name="Notiz 4 3 2 4 4 4" xfId="54322" xr:uid="{00000000-0005-0000-0000-00008D080000}"/>
    <cellStyle name="Notiz 4 3 2 4 5" xfId="17278" xr:uid="{00000000-0005-0000-0000-00008D080000}"/>
    <cellStyle name="Notiz 4 3 2 4 6" xfId="30762" xr:uid="{00000000-0005-0000-0000-00008D080000}"/>
    <cellStyle name="Notiz 4 3 2 4 7" xfId="44253" xr:uid="{00000000-0005-0000-0000-00008D080000}"/>
    <cellStyle name="Notiz 4 3 2 5" xfId="4403" xr:uid="{00000000-0005-0000-0000-00008E080000}"/>
    <cellStyle name="Notiz 4 3 2 5 2" xfId="7760" xr:uid="{00000000-0005-0000-0000-00008E080000}"/>
    <cellStyle name="Notiz 4 3 2 5 2 2" xfId="21211" xr:uid="{00000000-0005-0000-0000-00008E080000}"/>
    <cellStyle name="Notiz 4 3 2 5 2 3" xfId="34695" xr:uid="{00000000-0005-0000-0000-00008E080000}"/>
    <cellStyle name="Notiz 4 3 2 5 2 4" xfId="48186" xr:uid="{00000000-0005-0000-0000-00008E080000}"/>
    <cellStyle name="Notiz 4 3 2 5 3" xfId="11116" xr:uid="{00000000-0005-0000-0000-00008E080000}"/>
    <cellStyle name="Notiz 4 3 2 5 3 2" xfId="24567" xr:uid="{00000000-0005-0000-0000-00008E080000}"/>
    <cellStyle name="Notiz 4 3 2 5 3 3" xfId="38051" xr:uid="{00000000-0005-0000-0000-00008E080000}"/>
    <cellStyle name="Notiz 4 3 2 5 3 4" xfId="51542" xr:uid="{00000000-0005-0000-0000-00008E080000}"/>
    <cellStyle name="Notiz 4 3 2 5 4" xfId="14472" xr:uid="{00000000-0005-0000-0000-00008E080000}"/>
    <cellStyle name="Notiz 4 3 2 5 4 2" xfId="27923" xr:uid="{00000000-0005-0000-0000-00008E080000}"/>
    <cellStyle name="Notiz 4 3 2 5 4 3" xfId="41407" xr:uid="{00000000-0005-0000-0000-00008E080000}"/>
    <cellStyle name="Notiz 4 3 2 5 4 4" xfId="54898" xr:uid="{00000000-0005-0000-0000-00008E080000}"/>
    <cellStyle name="Notiz 4 3 2 5 5" xfId="17854" xr:uid="{00000000-0005-0000-0000-00008E080000}"/>
    <cellStyle name="Notiz 4 3 2 5 6" xfId="31338" xr:uid="{00000000-0005-0000-0000-00008E080000}"/>
    <cellStyle name="Notiz 4 3 2 5 7" xfId="44829" xr:uid="{00000000-0005-0000-0000-00008E080000}"/>
    <cellStyle name="Notiz 4 3 2 6" xfId="4953" xr:uid="{00000000-0005-0000-0000-000089080000}"/>
    <cellStyle name="Notiz 4 3 2 6 2" xfId="18404" xr:uid="{00000000-0005-0000-0000-000089080000}"/>
    <cellStyle name="Notiz 4 3 2 6 3" xfId="31888" xr:uid="{00000000-0005-0000-0000-000089080000}"/>
    <cellStyle name="Notiz 4 3 2 6 4" xfId="45379" xr:uid="{00000000-0005-0000-0000-000089080000}"/>
    <cellStyle name="Notiz 4 3 2 7" xfId="8309" xr:uid="{00000000-0005-0000-0000-000089080000}"/>
    <cellStyle name="Notiz 4 3 2 7 2" xfId="21760" xr:uid="{00000000-0005-0000-0000-000089080000}"/>
    <cellStyle name="Notiz 4 3 2 7 3" xfId="35244" xr:uid="{00000000-0005-0000-0000-000089080000}"/>
    <cellStyle name="Notiz 4 3 2 7 4" xfId="48735" xr:uid="{00000000-0005-0000-0000-000089080000}"/>
    <cellStyle name="Notiz 4 3 2 8" xfId="11665" xr:uid="{00000000-0005-0000-0000-000089080000}"/>
    <cellStyle name="Notiz 4 3 2 8 2" xfId="25116" xr:uid="{00000000-0005-0000-0000-000089080000}"/>
    <cellStyle name="Notiz 4 3 2 8 3" xfId="38600" xr:uid="{00000000-0005-0000-0000-000089080000}"/>
    <cellStyle name="Notiz 4 3 2 8 4" xfId="52091" xr:uid="{00000000-0005-0000-0000-000089080000}"/>
    <cellStyle name="Notiz 4 3 2 9" xfId="15046" xr:uid="{00000000-0005-0000-0000-000089080000}"/>
    <cellStyle name="Notiz 4 3 3" xfId="1888" xr:uid="{00000000-0005-0000-0000-00008F080000}"/>
    <cellStyle name="Notiz 4 3 3 2" xfId="3028" xr:uid="{00000000-0005-0000-0000-000090080000}"/>
    <cellStyle name="Notiz 4 3 3 2 2" xfId="6389" xr:uid="{00000000-0005-0000-0000-000090080000}"/>
    <cellStyle name="Notiz 4 3 3 2 2 2" xfId="19840" xr:uid="{00000000-0005-0000-0000-000090080000}"/>
    <cellStyle name="Notiz 4 3 3 2 2 3" xfId="33324" xr:uid="{00000000-0005-0000-0000-000090080000}"/>
    <cellStyle name="Notiz 4 3 3 2 2 4" xfId="46815" xr:uid="{00000000-0005-0000-0000-000090080000}"/>
    <cellStyle name="Notiz 4 3 3 2 3" xfId="9745" xr:uid="{00000000-0005-0000-0000-000090080000}"/>
    <cellStyle name="Notiz 4 3 3 2 3 2" xfId="23196" xr:uid="{00000000-0005-0000-0000-000090080000}"/>
    <cellStyle name="Notiz 4 3 3 2 3 3" xfId="36680" xr:uid="{00000000-0005-0000-0000-000090080000}"/>
    <cellStyle name="Notiz 4 3 3 2 3 4" xfId="50171" xr:uid="{00000000-0005-0000-0000-000090080000}"/>
    <cellStyle name="Notiz 4 3 3 2 4" xfId="13101" xr:uid="{00000000-0005-0000-0000-000090080000}"/>
    <cellStyle name="Notiz 4 3 3 2 4 2" xfId="26552" xr:uid="{00000000-0005-0000-0000-000090080000}"/>
    <cellStyle name="Notiz 4 3 3 2 4 3" xfId="40036" xr:uid="{00000000-0005-0000-0000-000090080000}"/>
    <cellStyle name="Notiz 4 3 3 2 4 4" xfId="53527" xr:uid="{00000000-0005-0000-0000-000090080000}"/>
    <cellStyle name="Notiz 4 3 3 2 5" xfId="16483" xr:uid="{00000000-0005-0000-0000-000090080000}"/>
    <cellStyle name="Notiz 4 3 3 2 6" xfId="29967" xr:uid="{00000000-0005-0000-0000-000090080000}"/>
    <cellStyle name="Notiz 4 3 3 2 7" xfId="43458" xr:uid="{00000000-0005-0000-0000-000090080000}"/>
    <cellStyle name="Notiz 4 3 3 3" xfId="5262" xr:uid="{00000000-0005-0000-0000-00008F080000}"/>
    <cellStyle name="Notiz 4 3 3 3 2" xfId="18713" xr:uid="{00000000-0005-0000-0000-00008F080000}"/>
    <cellStyle name="Notiz 4 3 3 3 3" xfId="32197" xr:uid="{00000000-0005-0000-0000-00008F080000}"/>
    <cellStyle name="Notiz 4 3 3 3 4" xfId="45688" xr:uid="{00000000-0005-0000-0000-00008F080000}"/>
    <cellStyle name="Notiz 4 3 3 4" xfId="8618" xr:uid="{00000000-0005-0000-0000-00008F080000}"/>
    <cellStyle name="Notiz 4 3 3 4 2" xfId="22069" xr:uid="{00000000-0005-0000-0000-00008F080000}"/>
    <cellStyle name="Notiz 4 3 3 4 3" xfId="35553" xr:uid="{00000000-0005-0000-0000-00008F080000}"/>
    <cellStyle name="Notiz 4 3 3 4 4" xfId="49044" xr:uid="{00000000-0005-0000-0000-00008F080000}"/>
    <cellStyle name="Notiz 4 3 3 5" xfId="11974" xr:uid="{00000000-0005-0000-0000-00008F080000}"/>
    <cellStyle name="Notiz 4 3 3 5 2" xfId="25425" xr:uid="{00000000-0005-0000-0000-00008F080000}"/>
    <cellStyle name="Notiz 4 3 3 5 3" xfId="38909" xr:uid="{00000000-0005-0000-0000-00008F080000}"/>
    <cellStyle name="Notiz 4 3 3 5 4" xfId="52400" xr:uid="{00000000-0005-0000-0000-00008F080000}"/>
    <cellStyle name="Notiz 4 3 3 6" xfId="15356" xr:uid="{00000000-0005-0000-0000-00008F080000}"/>
    <cellStyle name="Notiz 4 3 3 7" xfId="28840" xr:uid="{00000000-0005-0000-0000-00008F080000}"/>
    <cellStyle name="Notiz 4 3 3 8" xfId="42331" xr:uid="{00000000-0005-0000-0000-00008F080000}"/>
    <cellStyle name="Notiz 4 3 4" xfId="2467" xr:uid="{00000000-0005-0000-0000-000091080000}"/>
    <cellStyle name="Notiz 4 3 4 2" xfId="5829" xr:uid="{00000000-0005-0000-0000-000091080000}"/>
    <cellStyle name="Notiz 4 3 4 2 2" xfId="19280" xr:uid="{00000000-0005-0000-0000-000091080000}"/>
    <cellStyle name="Notiz 4 3 4 2 3" xfId="32764" xr:uid="{00000000-0005-0000-0000-000091080000}"/>
    <cellStyle name="Notiz 4 3 4 2 4" xfId="46255" xr:uid="{00000000-0005-0000-0000-000091080000}"/>
    <cellStyle name="Notiz 4 3 4 3" xfId="9185" xr:uid="{00000000-0005-0000-0000-000091080000}"/>
    <cellStyle name="Notiz 4 3 4 3 2" xfId="22636" xr:uid="{00000000-0005-0000-0000-000091080000}"/>
    <cellStyle name="Notiz 4 3 4 3 3" xfId="36120" xr:uid="{00000000-0005-0000-0000-000091080000}"/>
    <cellStyle name="Notiz 4 3 4 3 4" xfId="49611" xr:uid="{00000000-0005-0000-0000-000091080000}"/>
    <cellStyle name="Notiz 4 3 4 4" xfId="12541" xr:uid="{00000000-0005-0000-0000-000091080000}"/>
    <cellStyle name="Notiz 4 3 4 4 2" xfId="25992" xr:uid="{00000000-0005-0000-0000-000091080000}"/>
    <cellStyle name="Notiz 4 3 4 4 3" xfId="39476" xr:uid="{00000000-0005-0000-0000-000091080000}"/>
    <cellStyle name="Notiz 4 3 4 4 4" xfId="52967" xr:uid="{00000000-0005-0000-0000-000091080000}"/>
    <cellStyle name="Notiz 4 3 4 5" xfId="15923" xr:uid="{00000000-0005-0000-0000-000091080000}"/>
    <cellStyle name="Notiz 4 3 4 6" xfId="29407" xr:uid="{00000000-0005-0000-0000-000091080000}"/>
    <cellStyle name="Notiz 4 3 4 7" xfId="42898" xr:uid="{00000000-0005-0000-0000-000091080000}"/>
    <cellStyle name="Notiz 4 3 5" xfId="3573" xr:uid="{00000000-0005-0000-0000-000092080000}"/>
    <cellStyle name="Notiz 4 3 5 2" xfId="6934" xr:uid="{00000000-0005-0000-0000-000092080000}"/>
    <cellStyle name="Notiz 4 3 5 2 2" xfId="20385" xr:uid="{00000000-0005-0000-0000-000092080000}"/>
    <cellStyle name="Notiz 4 3 5 2 3" xfId="33869" xr:uid="{00000000-0005-0000-0000-000092080000}"/>
    <cellStyle name="Notiz 4 3 5 2 4" xfId="47360" xr:uid="{00000000-0005-0000-0000-000092080000}"/>
    <cellStyle name="Notiz 4 3 5 3" xfId="10290" xr:uid="{00000000-0005-0000-0000-000092080000}"/>
    <cellStyle name="Notiz 4 3 5 3 2" xfId="23741" xr:uid="{00000000-0005-0000-0000-000092080000}"/>
    <cellStyle name="Notiz 4 3 5 3 3" xfId="37225" xr:uid="{00000000-0005-0000-0000-000092080000}"/>
    <cellStyle name="Notiz 4 3 5 3 4" xfId="50716" xr:uid="{00000000-0005-0000-0000-000092080000}"/>
    <cellStyle name="Notiz 4 3 5 4" xfId="13646" xr:uid="{00000000-0005-0000-0000-000092080000}"/>
    <cellStyle name="Notiz 4 3 5 4 2" xfId="27097" xr:uid="{00000000-0005-0000-0000-000092080000}"/>
    <cellStyle name="Notiz 4 3 5 4 3" xfId="40581" xr:uid="{00000000-0005-0000-0000-000092080000}"/>
    <cellStyle name="Notiz 4 3 5 4 4" xfId="54072" xr:uid="{00000000-0005-0000-0000-000092080000}"/>
    <cellStyle name="Notiz 4 3 5 5" xfId="17028" xr:uid="{00000000-0005-0000-0000-000092080000}"/>
    <cellStyle name="Notiz 4 3 5 6" xfId="30512" xr:uid="{00000000-0005-0000-0000-000092080000}"/>
    <cellStyle name="Notiz 4 3 5 7" xfId="44003" xr:uid="{00000000-0005-0000-0000-000092080000}"/>
    <cellStyle name="Notiz 4 3 6" xfId="4153" xr:uid="{00000000-0005-0000-0000-000093080000}"/>
    <cellStyle name="Notiz 4 3 6 2" xfId="7510" xr:uid="{00000000-0005-0000-0000-000093080000}"/>
    <cellStyle name="Notiz 4 3 6 2 2" xfId="20961" xr:uid="{00000000-0005-0000-0000-000093080000}"/>
    <cellStyle name="Notiz 4 3 6 2 3" xfId="34445" xr:uid="{00000000-0005-0000-0000-000093080000}"/>
    <cellStyle name="Notiz 4 3 6 2 4" xfId="47936" xr:uid="{00000000-0005-0000-0000-000093080000}"/>
    <cellStyle name="Notiz 4 3 6 3" xfId="10866" xr:uid="{00000000-0005-0000-0000-000093080000}"/>
    <cellStyle name="Notiz 4 3 6 3 2" xfId="24317" xr:uid="{00000000-0005-0000-0000-000093080000}"/>
    <cellStyle name="Notiz 4 3 6 3 3" xfId="37801" xr:uid="{00000000-0005-0000-0000-000093080000}"/>
    <cellStyle name="Notiz 4 3 6 3 4" xfId="51292" xr:uid="{00000000-0005-0000-0000-000093080000}"/>
    <cellStyle name="Notiz 4 3 6 4" xfId="14222" xr:uid="{00000000-0005-0000-0000-000093080000}"/>
    <cellStyle name="Notiz 4 3 6 4 2" xfId="27673" xr:uid="{00000000-0005-0000-0000-000093080000}"/>
    <cellStyle name="Notiz 4 3 6 4 3" xfId="41157" xr:uid="{00000000-0005-0000-0000-000093080000}"/>
    <cellStyle name="Notiz 4 3 6 4 4" xfId="54648" xr:uid="{00000000-0005-0000-0000-000093080000}"/>
    <cellStyle name="Notiz 4 3 6 5" xfId="17604" xr:uid="{00000000-0005-0000-0000-000093080000}"/>
    <cellStyle name="Notiz 4 3 6 6" xfId="31088" xr:uid="{00000000-0005-0000-0000-000093080000}"/>
    <cellStyle name="Notiz 4 3 6 7" xfId="44579" xr:uid="{00000000-0005-0000-0000-000093080000}"/>
    <cellStyle name="Notiz 4 3 7" xfId="4703" xr:uid="{00000000-0005-0000-0000-000088080000}"/>
    <cellStyle name="Notiz 4 3 7 2" xfId="18154" xr:uid="{00000000-0005-0000-0000-000088080000}"/>
    <cellStyle name="Notiz 4 3 7 3" xfId="31638" xr:uid="{00000000-0005-0000-0000-000088080000}"/>
    <cellStyle name="Notiz 4 3 7 4" xfId="45129" xr:uid="{00000000-0005-0000-0000-000088080000}"/>
    <cellStyle name="Notiz 4 3 8" xfId="8059" xr:uid="{00000000-0005-0000-0000-000088080000}"/>
    <cellStyle name="Notiz 4 3 8 2" xfId="21510" xr:uid="{00000000-0005-0000-0000-000088080000}"/>
    <cellStyle name="Notiz 4 3 8 3" xfId="34994" xr:uid="{00000000-0005-0000-0000-000088080000}"/>
    <cellStyle name="Notiz 4 3 8 4" xfId="48485" xr:uid="{00000000-0005-0000-0000-000088080000}"/>
    <cellStyle name="Notiz 4 3 9" xfId="11415" xr:uid="{00000000-0005-0000-0000-000088080000}"/>
    <cellStyle name="Notiz 4 3 9 2" xfId="24866" xr:uid="{00000000-0005-0000-0000-000088080000}"/>
    <cellStyle name="Notiz 4 3 9 3" xfId="38350" xr:uid="{00000000-0005-0000-0000-000088080000}"/>
    <cellStyle name="Notiz 4 3 9 4" xfId="51841" xr:uid="{00000000-0005-0000-0000-000088080000}"/>
    <cellStyle name="Notiz 4 4" xfId="1378" xr:uid="{00000000-0005-0000-0000-000094080000}"/>
    <cellStyle name="Notiz 4 4 10" xfId="28342" xr:uid="{00000000-0005-0000-0000-000094080000}"/>
    <cellStyle name="Notiz 4 4 11" xfId="41833" xr:uid="{00000000-0005-0000-0000-000094080000}"/>
    <cellStyle name="Notiz 4 4 2" xfId="1951" xr:uid="{00000000-0005-0000-0000-000095080000}"/>
    <cellStyle name="Notiz 4 4 2 2" xfId="3091" xr:uid="{00000000-0005-0000-0000-000096080000}"/>
    <cellStyle name="Notiz 4 4 2 2 2" xfId="6452" xr:uid="{00000000-0005-0000-0000-000096080000}"/>
    <cellStyle name="Notiz 4 4 2 2 2 2" xfId="19903" xr:uid="{00000000-0005-0000-0000-000096080000}"/>
    <cellStyle name="Notiz 4 4 2 2 2 3" xfId="33387" xr:uid="{00000000-0005-0000-0000-000096080000}"/>
    <cellStyle name="Notiz 4 4 2 2 2 4" xfId="46878" xr:uid="{00000000-0005-0000-0000-000096080000}"/>
    <cellStyle name="Notiz 4 4 2 2 3" xfId="9808" xr:uid="{00000000-0005-0000-0000-000096080000}"/>
    <cellStyle name="Notiz 4 4 2 2 3 2" xfId="23259" xr:uid="{00000000-0005-0000-0000-000096080000}"/>
    <cellStyle name="Notiz 4 4 2 2 3 3" xfId="36743" xr:uid="{00000000-0005-0000-0000-000096080000}"/>
    <cellStyle name="Notiz 4 4 2 2 3 4" xfId="50234" xr:uid="{00000000-0005-0000-0000-000096080000}"/>
    <cellStyle name="Notiz 4 4 2 2 4" xfId="13164" xr:uid="{00000000-0005-0000-0000-000096080000}"/>
    <cellStyle name="Notiz 4 4 2 2 4 2" xfId="26615" xr:uid="{00000000-0005-0000-0000-000096080000}"/>
    <cellStyle name="Notiz 4 4 2 2 4 3" xfId="40099" xr:uid="{00000000-0005-0000-0000-000096080000}"/>
    <cellStyle name="Notiz 4 4 2 2 4 4" xfId="53590" xr:uid="{00000000-0005-0000-0000-000096080000}"/>
    <cellStyle name="Notiz 4 4 2 2 5" xfId="16546" xr:uid="{00000000-0005-0000-0000-000096080000}"/>
    <cellStyle name="Notiz 4 4 2 2 6" xfId="30030" xr:uid="{00000000-0005-0000-0000-000096080000}"/>
    <cellStyle name="Notiz 4 4 2 2 7" xfId="43521" xr:uid="{00000000-0005-0000-0000-000096080000}"/>
    <cellStyle name="Notiz 4 4 2 3" xfId="5325" xr:uid="{00000000-0005-0000-0000-000095080000}"/>
    <cellStyle name="Notiz 4 4 2 3 2" xfId="18776" xr:uid="{00000000-0005-0000-0000-000095080000}"/>
    <cellStyle name="Notiz 4 4 2 3 3" xfId="32260" xr:uid="{00000000-0005-0000-0000-000095080000}"/>
    <cellStyle name="Notiz 4 4 2 3 4" xfId="45751" xr:uid="{00000000-0005-0000-0000-000095080000}"/>
    <cellStyle name="Notiz 4 4 2 4" xfId="8681" xr:uid="{00000000-0005-0000-0000-000095080000}"/>
    <cellStyle name="Notiz 4 4 2 4 2" xfId="22132" xr:uid="{00000000-0005-0000-0000-000095080000}"/>
    <cellStyle name="Notiz 4 4 2 4 3" xfId="35616" xr:uid="{00000000-0005-0000-0000-000095080000}"/>
    <cellStyle name="Notiz 4 4 2 4 4" xfId="49107" xr:uid="{00000000-0005-0000-0000-000095080000}"/>
    <cellStyle name="Notiz 4 4 2 5" xfId="12037" xr:uid="{00000000-0005-0000-0000-000095080000}"/>
    <cellStyle name="Notiz 4 4 2 5 2" xfId="25488" xr:uid="{00000000-0005-0000-0000-000095080000}"/>
    <cellStyle name="Notiz 4 4 2 5 3" xfId="38972" xr:uid="{00000000-0005-0000-0000-000095080000}"/>
    <cellStyle name="Notiz 4 4 2 5 4" xfId="52463" xr:uid="{00000000-0005-0000-0000-000095080000}"/>
    <cellStyle name="Notiz 4 4 2 6" xfId="15419" xr:uid="{00000000-0005-0000-0000-000095080000}"/>
    <cellStyle name="Notiz 4 4 2 7" xfId="28903" xr:uid="{00000000-0005-0000-0000-000095080000}"/>
    <cellStyle name="Notiz 4 4 2 8" xfId="42394" xr:uid="{00000000-0005-0000-0000-000095080000}"/>
    <cellStyle name="Notiz 4 4 3" xfId="2531" xr:uid="{00000000-0005-0000-0000-000097080000}"/>
    <cellStyle name="Notiz 4 4 3 2" xfId="5892" xr:uid="{00000000-0005-0000-0000-000097080000}"/>
    <cellStyle name="Notiz 4 4 3 2 2" xfId="19343" xr:uid="{00000000-0005-0000-0000-000097080000}"/>
    <cellStyle name="Notiz 4 4 3 2 3" xfId="32827" xr:uid="{00000000-0005-0000-0000-000097080000}"/>
    <cellStyle name="Notiz 4 4 3 2 4" xfId="46318" xr:uid="{00000000-0005-0000-0000-000097080000}"/>
    <cellStyle name="Notiz 4 4 3 3" xfId="9248" xr:uid="{00000000-0005-0000-0000-000097080000}"/>
    <cellStyle name="Notiz 4 4 3 3 2" xfId="22699" xr:uid="{00000000-0005-0000-0000-000097080000}"/>
    <cellStyle name="Notiz 4 4 3 3 3" xfId="36183" xr:uid="{00000000-0005-0000-0000-000097080000}"/>
    <cellStyle name="Notiz 4 4 3 3 4" xfId="49674" xr:uid="{00000000-0005-0000-0000-000097080000}"/>
    <cellStyle name="Notiz 4 4 3 4" xfId="12604" xr:uid="{00000000-0005-0000-0000-000097080000}"/>
    <cellStyle name="Notiz 4 4 3 4 2" xfId="26055" xr:uid="{00000000-0005-0000-0000-000097080000}"/>
    <cellStyle name="Notiz 4 4 3 4 3" xfId="39539" xr:uid="{00000000-0005-0000-0000-000097080000}"/>
    <cellStyle name="Notiz 4 4 3 4 4" xfId="53030" xr:uid="{00000000-0005-0000-0000-000097080000}"/>
    <cellStyle name="Notiz 4 4 3 5" xfId="15986" xr:uid="{00000000-0005-0000-0000-000097080000}"/>
    <cellStyle name="Notiz 4 4 3 6" xfId="29470" xr:uid="{00000000-0005-0000-0000-000097080000}"/>
    <cellStyle name="Notiz 4 4 3 7" xfId="42961" xr:uid="{00000000-0005-0000-0000-000097080000}"/>
    <cellStyle name="Notiz 4 4 4" xfId="3636" xr:uid="{00000000-0005-0000-0000-000098080000}"/>
    <cellStyle name="Notiz 4 4 4 2" xfId="6997" xr:uid="{00000000-0005-0000-0000-000098080000}"/>
    <cellStyle name="Notiz 4 4 4 2 2" xfId="20448" xr:uid="{00000000-0005-0000-0000-000098080000}"/>
    <cellStyle name="Notiz 4 4 4 2 3" xfId="33932" xr:uid="{00000000-0005-0000-0000-000098080000}"/>
    <cellStyle name="Notiz 4 4 4 2 4" xfId="47423" xr:uid="{00000000-0005-0000-0000-000098080000}"/>
    <cellStyle name="Notiz 4 4 4 3" xfId="10353" xr:uid="{00000000-0005-0000-0000-000098080000}"/>
    <cellStyle name="Notiz 4 4 4 3 2" xfId="23804" xr:uid="{00000000-0005-0000-0000-000098080000}"/>
    <cellStyle name="Notiz 4 4 4 3 3" xfId="37288" xr:uid="{00000000-0005-0000-0000-000098080000}"/>
    <cellStyle name="Notiz 4 4 4 3 4" xfId="50779" xr:uid="{00000000-0005-0000-0000-000098080000}"/>
    <cellStyle name="Notiz 4 4 4 4" xfId="13709" xr:uid="{00000000-0005-0000-0000-000098080000}"/>
    <cellStyle name="Notiz 4 4 4 4 2" xfId="27160" xr:uid="{00000000-0005-0000-0000-000098080000}"/>
    <cellStyle name="Notiz 4 4 4 4 3" xfId="40644" xr:uid="{00000000-0005-0000-0000-000098080000}"/>
    <cellStyle name="Notiz 4 4 4 4 4" xfId="54135" xr:uid="{00000000-0005-0000-0000-000098080000}"/>
    <cellStyle name="Notiz 4 4 4 5" xfId="17091" xr:uid="{00000000-0005-0000-0000-000098080000}"/>
    <cellStyle name="Notiz 4 4 4 6" xfId="30575" xr:uid="{00000000-0005-0000-0000-000098080000}"/>
    <cellStyle name="Notiz 4 4 4 7" xfId="44066" xr:uid="{00000000-0005-0000-0000-000098080000}"/>
    <cellStyle name="Notiz 4 4 5" xfId="4216" xr:uid="{00000000-0005-0000-0000-000099080000}"/>
    <cellStyle name="Notiz 4 4 5 2" xfId="7573" xr:uid="{00000000-0005-0000-0000-000099080000}"/>
    <cellStyle name="Notiz 4 4 5 2 2" xfId="21024" xr:uid="{00000000-0005-0000-0000-000099080000}"/>
    <cellStyle name="Notiz 4 4 5 2 3" xfId="34508" xr:uid="{00000000-0005-0000-0000-000099080000}"/>
    <cellStyle name="Notiz 4 4 5 2 4" xfId="47999" xr:uid="{00000000-0005-0000-0000-000099080000}"/>
    <cellStyle name="Notiz 4 4 5 3" xfId="10929" xr:uid="{00000000-0005-0000-0000-000099080000}"/>
    <cellStyle name="Notiz 4 4 5 3 2" xfId="24380" xr:uid="{00000000-0005-0000-0000-000099080000}"/>
    <cellStyle name="Notiz 4 4 5 3 3" xfId="37864" xr:uid="{00000000-0005-0000-0000-000099080000}"/>
    <cellStyle name="Notiz 4 4 5 3 4" xfId="51355" xr:uid="{00000000-0005-0000-0000-000099080000}"/>
    <cellStyle name="Notiz 4 4 5 4" xfId="14285" xr:uid="{00000000-0005-0000-0000-000099080000}"/>
    <cellStyle name="Notiz 4 4 5 4 2" xfId="27736" xr:uid="{00000000-0005-0000-0000-000099080000}"/>
    <cellStyle name="Notiz 4 4 5 4 3" xfId="41220" xr:uid="{00000000-0005-0000-0000-000099080000}"/>
    <cellStyle name="Notiz 4 4 5 4 4" xfId="54711" xr:uid="{00000000-0005-0000-0000-000099080000}"/>
    <cellStyle name="Notiz 4 4 5 5" xfId="17667" xr:uid="{00000000-0005-0000-0000-000099080000}"/>
    <cellStyle name="Notiz 4 4 5 6" xfId="31151" xr:uid="{00000000-0005-0000-0000-000099080000}"/>
    <cellStyle name="Notiz 4 4 5 7" xfId="44642" xr:uid="{00000000-0005-0000-0000-000099080000}"/>
    <cellStyle name="Notiz 4 4 6" xfId="4766" xr:uid="{00000000-0005-0000-0000-000094080000}"/>
    <cellStyle name="Notiz 4 4 6 2" xfId="18217" xr:uid="{00000000-0005-0000-0000-000094080000}"/>
    <cellStyle name="Notiz 4 4 6 3" xfId="31701" xr:uid="{00000000-0005-0000-0000-000094080000}"/>
    <cellStyle name="Notiz 4 4 6 4" xfId="45192" xr:uid="{00000000-0005-0000-0000-000094080000}"/>
    <cellStyle name="Notiz 4 4 7" xfId="8122" xr:uid="{00000000-0005-0000-0000-000094080000}"/>
    <cellStyle name="Notiz 4 4 7 2" xfId="21573" xr:uid="{00000000-0005-0000-0000-000094080000}"/>
    <cellStyle name="Notiz 4 4 7 3" xfId="35057" xr:uid="{00000000-0005-0000-0000-000094080000}"/>
    <cellStyle name="Notiz 4 4 7 4" xfId="48548" xr:uid="{00000000-0005-0000-0000-000094080000}"/>
    <cellStyle name="Notiz 4 4 8" xfId="11478" xr:uid="{00000000-0005-0000-0000-000094080000}"/>
    <cellStyle name="Notiz 4 4 8 2" xfId="24929" xr:uid="{00000000-0005-0000-0000-000094080000}"/>
    <cellStyle name="Notiz 4 4 8 3" xfId="38413" xr:uid="{00000000-0005-0000-0000-000094080000}"/>
    <cellStyle name="Notiz 4 4 8 4" xfId="51904" xr:uid="{00000000-0005-0000-0000-000094080000}"/>
    <cellStyle name="Notiz 4 4 9" xfId="14859" xr:uid="{00000000-0005-0000-0000-000094080000}"/>
    <cellStyle name="Notiz 4 5" xfId="1703" xr:uid="{00000000-0005-0000-0000-00009A080000}"/>
    <cellStyle name="Notiz 4 5 2" xfId="2841" xr:uid="{00000000-0005-0000-0000-00009B080000}"/>
    <cellStyle name="Notiz 4 5 2 2" xfId="6202" xr:uid="{00000000-0005-0000-0000-00009B080000}"/>
    <cellStyle name="Notiz 4 5 2 2 2" xfId="19653" xr:uid="{00000000-0005-0000-0000-00009B080000}"/>
    <cellStyle name="Notiz 4 5 2 2 3" xfId="33137" xr:uid="{00000000-0005-0000-0000-00009B080000}"/>
    <cellStyle name="Notiz 4 5 2 2 4" xfId="46628" xr:uid="{00000000-0005-0000-0000-00009B080000}"/>
    <cellStyle name="Notiz 4 5 2 3" xfId="9558" xr:uid="{00000000-0005-0000-0000-00009B080000}"/>
    <cellStyle name="Notiz 4 5 2 3 2" xfId="23009" xr:uid="{00000000-0005-0000-0000-00009B080000}"/>
    <cellStyle name="Notiz 4 5 2 3 3" xfId="36493" xr:uid="{00000000-0005-0000-0000-00009B080000}"/>
    <cellStyle name="Notiz 4 5 2 3 4" xfId="49984" xr:uid="{00000000-0005-0000-0000-00009B080000}"/>
    <cellStyle name="Notiz 4 5 2 4" xfId="12914" xr:uid="{00000000-0005-0000-0000-00009B080000}"/>
    <cellStyle name="Notiz 4 5 2 4 2" xfId="26365" xr:uid="{00000000-0005-0000-0000-00009B080000}"/>
    <cellStyle name="Notiz 4 5 2 4 3" xfId="39849" xr:uid="{00000000-0005-0000-0000-00009B080000}"/>
    <cellStyle name="Notiz 4 5 2 4 4" xfId="53340" xr:uid="{00000000-0005-0000-0000-00009B080000}"/>
    <cellStyle name="Notiz 4 5 2 5" xfId="16296" xr:uid="{00000000-0005-0000-0000-00009B080000}"/>
    <cellStyle name="Notiz 4 5 2 6" xfId="29780" xr:uid="{00000000-0005-0000-0000-00009B080000}"/>
    <cellStyle name="Notiz 4 5 2 7" xfId="43271" xr:uid="{00000000-0005-0000-0000-00009B080000}"/>
    <cellStyle name="Notiz 4 5 3" xfId="5075" xr:uid="{00000000-0005-0000-0000-00009A080000}"/>
    <cellStyle name="Notiz 4 5 3 2" xfId="18526" xr:uid="{00000000-0005-0000-0000-00009A080000}"/>
    <cellStyle name="Notiz 4 5 3 3" xfId="32010" xr:uid="{00000000-0005-0000-0000-00009A080000}"/>
    <cellStyle name="Notiz 4 5 3 4" xfId="45501" xr:uid="{00000000-0005-0000-0000-00009A080000}"/>
    <cellStyle name="Notiz 4 5 4" xfId="8431" xr:uid="{00000000-0005-0000-0000-00009A080000}"/>
    <cellStyle name="Notiz 4 5 4 2" xfId="21882" xr:uid="{00000000-0005-0000-0000-00009A080000}"/>
    <cellStyle name="Notiz 4 5 4 3" xfId="35366" xr:uid="{00000000-0005-0000-0000-00009A080000}"/>
    <cellStyle name="Notiz 4 5 4 4" xfId="48857" xr:uid="{00000000-0005-0000-0000-00009A080000}"/>
    <cellStyle name="Notiz 4 5 5" xfId="11787" xr:uid="{00000000-0005-0000-0000-00009A080000}"/>
    <cellStyle name="Notiz 4 5 5 2" xfId="25238" xr:uid="{00000000-0005-0000-0000-00009A080000}"/>
    <cellStyle name="Notiz 4 5 5 3" xfId="38722" xr:uid="{00000000-0005-0000-0000-00009A080000}"/>
    <cellStyle name="Notiz 4 5 5 4" xfId="52213" xr:uid="{00000000-0005-0000-0000-00009A080000}"/>
    <cellStyle name="Notiz 4 5 6" xfId="15169" xr:uid="{00000000-0005-0000-0000-00009A080000}"/>
    <cellStyle name="Notiz 4 5 7" xfId="28653" xr:uid="{00000000-0005-0000-0000-00009A080000}"/>
    <cellStyle name="Notiz 4 5 8" xfId="42144" xr:uid="{00000000-0005-0000-0000-00009A080000}"/>
    <cellStyle name="Notiz 4 6" xfId="2268" xr:uid="{00000000-0005-0000-0000-00009C080000}"/>
    <cellStyle name="Notiz 4 6 2" xfId="5641" xr:uid="{00000000-0005-0000-0000-00009C080000}"/>
    <cellStyle name="Notiz 4 6 2 2" xfId="19092" xr:uid="{00000000-0005-0000-0000-00009C080000}"/>
    <cellStyle name="Notiz 4 6 2 3" xfId="32576" xr:uid="{00000000-0005-0000-0000-00009C080000}"/>
    <cellStyle name="Notiz 4 6 2 4" xfId="46067" xr:uid="{00000000-0005-0000-0000-00009C080000}"/>
    <cellStyle name="Notiz 4 6 3" xfId="8997" xr:uid="{00000000-0005-0000-0000-00009C080000}"/>
    <cellStyle name="Notiz 4 6 3 2" xfId="22448" xr:uid="{00000000-0005-0000-0000-00009C080000}"/>
    <cellStyle name="Notiz 4 6 3 3" xfId="35932" xr:uid="{00000000-0005-0000-0000-00009C080000}"/>
    <cellStyle name="Notiz 4 6 3 4" xfId="49423" xr:uid="{00000000-0005-0000-0000-00009C080000}"/>
    <cellStyle name="Notiz 4 6 4" xfId="12353" xr:uid="{00000000-0005-0000-0000-00009C080000}"/>
    <cellStyle name="Notiz 4 6 4 2" xfId="25804" xr:uid="{00000000-0005-0000-0000-00009C080000}"/>
    <cellStyle name="Notiz 4 6 4 3" xfId="39288" xr:uid="{00000000-0005-0000-0000-00009C080000}"/>
    <cellStyle name="Notiz 4 6 4 4" xfId="52779" xr:uid="{00000000-0005-0000-0000-00009C080000}"/>
    <cellStyle name="Notiz 4 6 5" xfId="15735" xr:uid="{00000000-0005-0000-0000-00009C080000}"/>
    <cellStyle name="Notiz 4 6 6" xfId="29219" xr:uid="{00000000-0005-0000-0000-00009C080000}"/>
    <cellStyle name="Notiz 4 6 7" xfId="42710" xr:uid="{00000000-0005-0000-0000-00009C080000}"/>
    <cellStyle name="Notiz 4 7" xfId="3385" xr:uid="{00000000-0005-0000-0000-00009D080000}"/>
    <cellStyle name="Notiz 4 7 2" xfId="6746" xr:uid="{00000000-0005-0000-0000-00009D080000}"/>
    <cellStyle name="Notiz 4 7 2 2" xfId="20197" xr:uid="{00000000-0005-0000-0000-00009D080000}"/>
    <cellStyle name="Notiz 4 7 2 3" xfId="33681" xr:uid="{00000000-0005-0000-0000-00009D080000}"/>
    <cellStyle name="Notiz 4 7 2 4" xfId="47172" xr:uid="{00000000-0005-0000-0000-00009D080000}"/>
    <cellStyle name="Notiz 4 7 3" xfId="10102" xr:uid="{00000000-0005-0000-0000-00009D080000}"/>
    <cellStyle name="Notiz 4 7 3 2" xfId="23553" xr:uid="{00000000-0005-0000-0000-00009D080000}"/>
    <cellStyle name="Notiz 4 7 3 3" xfId="37037" xr:uid="{00000000-0005-0000-0000-00009D080000}"/>
    <cellStyle name="Notiz 4 7 3 4" xfId="50528" xr:uid="{00000000-0005-0000-0000-00009D080000}"/>
    <cellStyle name="Notiz 4 7 4" xfId="13458" xr:uid="{00000000-0005-0000-0000-00009D080000}"/>
    <cellStyle name="Notiz 4 7 4 2" xfId="26909" xr:uid="{00000000-0005-0000-0000-00009D080000}"/>
    <cellStyle name="Notiz 4 7 4 3" xfId="40393" xr:uid="{00000000-0005-0000-0000-00009D080000}"/>
    <cellStyle name="Notiz 4 7 4 4" xfId="53884" xr:uid="{00000000-0005-0000-0000-00009D080000}"/>
    <cellStyle name="Notiz 4 7 5" xfId="16840" xr:uid="{00000000-0005-0000-0000-00009D080000}"/>
    <cellStyle name="Notiz 4 7 6" xfId="30324" xr:uid="{00000000-0005-0000-0000-00009D080000}"/>
    <cellStyle name="Notiz 4 7 7" xfId="43815" xr:uid="{00000000-0005-0000-0000-00009D080000}"/>
    <cellStyle name="Notiz 4 8" xfId="3893" xr:uid="{00000000-0005-0000-0000-00009E080000}"/>
    <cellStyle name="Notiz 4 8 2" xfId="7254" xr:uid="{00000000-0005-0000-0000-00009E080000}"/>
    <cellStyle name="Notiz 4 8 2 2" xfId="20705" xr:uid="{00000000-0005-0000-0000-00009E080000}"/>
    <cellStyle name="Notiz 4 8 2 3" xfId="34189" xr:uid="{00000000-0005-0000-0000-00009E080000}"/>
    <cellStyle name="Notiz 4 8 2 4" xfId="47680" xr:uid="{00000000-0005-0000-0000-00009E080000}"/>
    <cellStyle name="Notiz 4 8 3" xfId="10610" xr:uid="{00000000-0005-0000-0000-00009E080000}"/>
    <cellStyle name="Notiz 4 8 3 2" xfId="24061" xr:uid="{00000000-0005-0000-0000-00009E080000}"/>
    <cellStyle name="Notiz 4 8 3 3" xfId="37545" xr:uid="{00000000-0005-0000-0000-00009E080000}"/>
    <cellStyle name="Notiz 4 8 3 4" xfId="51036" xr:uid="{00000000-0005-0000-0000-00009E080000}"/>
    <cellStyle name="Notiz 4 8 4" xfId="13966" xr:uid="{00000000-0005-0000-0000-00009E080000}"/>
    <cellStyle name="Notiz 4 8 4 2" xfId="27417" xr:uid="{00000000-0005-0000-0000-00009E080000}"/>
    <cellStyle name="Notiz 4 8 4 3" xfId="40901" xr:uid="{00000000-0005-0000-0000-00009E080000}"/>
    <cellStyle name="Notiz 4 8 4 4" xfId="54392" xr:uid="{00000000-0005-0000-0000-00009E080000}"/>
    <cellStyle name="Notiz 4 8 5" xfId="17348" xr:uid="{00000000-0005-0000-0000-00009E080000}"/>
    <cellStyle name="Notiz 4 8 6" xfId="30832" xr:uid="{00000000-0005-0000-0000-00009E080000}"/>
    <cellStyle name="Notiz 4 8 7" xfId="44323" xr:uid="{00000000-0005-0000-0000-00009E080000}"/>
    <cellStyle name="Notiz 4 9" xfId="3965" xr:uid="{00000000-0005-0000-0000-00009F080000}"/>
    <cellStyle name="Notiz 4 9 2" xfId="7322" xr:uid="{00000000-0005-0000-0000-00009F080000}"/>
    <cellStyle name="Notiz 4 9 2 2" xfId="20773" xr:uid="{00000000-0005-0000-0000-00009F080000}"/>
    <cellStyle name="Notiz 4 9 2 3" xfId="34257" xr:uid="{00000000-0005-0000-0000-00009F080000}"/>
    <cellStyle name="Notiz 4 9 2 4" xfId="47748" xr:uid="{00000000-0005-0000-0000-00009F080000}"/>
    <cellStyle name="Notiz 4 9 3" xfId="10678" xr:uid="{00000000-0005-0000-0000-00009F080000}"/>
    <cellStyle name="Notiz 4 9 3 2" xfId="24129" xr:uid="{00000000-0005-0000-0000-00009F080000}"/>
    <cellStyle name="Notiz 4 9 3 3" xfId="37613" xr:uid="{00000000-0005-0000-0000-00009F080000}"/>
    <cellStyle name="Notiz 4 9 3 4" xfId="51104" xr:uid="{00000000-0005-0000-0000-00009F080000}"/>
    <cellStyle name="Notiz 4 9 4" xfId="14034" xr:uid="{00000000-0005-0000-0000-00009F080000}"/>
    <cellStyle name="Notiz 4 9 4 2" xfId="27485" xr:uid="{00000000-0005-0000-0000-00009F080000}"/>
    <cellStyle name="Notiz 4 9 4 3" xfId="40969" xr:uid="{00000000-0005-0000-0000-00009F080000}"/>
    <cellStyle name="Notiz 4 9 4 4" xfId="54460" xr:uid="{00000000-0005-0000-0000-00009F080000}"/>
    <cellStyle name="Notiz 4 9 5" xfId="17416" xr:uid="{00000000-0005-0000-0000-00009F080000}"/>
    <cellStyle name="Notiz 4 9 6" xfId="30900" xr:uid="{00000000-0005-0000-0000-00009F080000}"/>
    <cellStyle name="Notiz 4 9 7" xfId="44391" xr:uid="{00000000-0005-0000-0000-00009F080000}"/>
    <cellStyle name="Notiz 5" xfId="454" xr:uid="{00000000-0005-0000-0000-0000BD010000}"/>
    <cellStyle name="Notiz 5 10" xfId="7847" xr:uid="{00000000-0005-0000-0000-0000A0080000}"/>
    <cellStyle name="Notiz 5 10 2" xfId="21298" xr:uid="{00000000-0005-0000-0000-0000A0080000}"/>
    <cellStyle name="Notiz 5 10 3" xfId="34782" xr:uid="{00000000-0005-0000-0000-0000A0080000}"/>
    <cellStyle name="Notiz 5 10 4" xfId="48273" xr:uid="{00000000-0005-0000-0000-0000A0080000}"/>
    <cellStyle name="Notiz 5 11" xfId="11203" xr:uid="{00000000-0005-0000-0000-0000A0080000}"/>
    <cellStyle name="Notiz 5 11 2" xfId="24654" xr:uid="{00000000-0005-0000-0000-0000A0080000}"/>
    <cellStyle name="Notiz 5 11 3" xfId="38138" xr:uid="{00000000-0005-0000-0000-0000A0080000}"/>
    <cellStyle name="Notiz 5 11 4" xfId="51629" xr:uid="{00000000-0005-0000-0000-0000A0080000}"/>
    <cellStyle name="Notiz 5 12" xfId="14584" xr:uid="{00000000-0005-0000-0000-0000A0080000}"/>
    <cellStyle name="Notiz 5 13" xfId="28059" xr:uid="{00000000-0005-0000-0000-0000A0080000}"/>
    <cellStyle name="Notiz 5 14" xfId="41533" xr:uid="{00000000-0005-0000-0000-0000A0080000}"/>
    <cellStyle name="Notiz 5 2" xfId="1224" xr:uid="{00000000-0005-0000-0000-0000A1080000}"/>
    <cellStyle name="Notiz 5 2 10" xfId="14688" xr:uid="{00000000-0005-0000-0000-0000A1080000}"/>
    <cellStyle name="Notiz 5 2 11" xfId="28171" xr:uid="{00000000-0005-0000-0000-0000A1080000}"/>
    <cellStyle name="Notiz 5 2 12" xfId="41662" xr:uid="{00000000-0005-0000-0000-0000A1080000}"/>
    <cellStyle name="Notiz 5 2 2" xfId="1456" xr:uid="{00000000-0005-0000-0000-0000A2080000}"/>
    <cellStyle name="Notiz 5 2 2 10" xfId="28421" xr:uid="{00000000-0005-0000-0000-0000A2080000}"/>
    <cellStyle name="Notiz 5 2 2 11" xfId="41912" xr:uid="{00000000-0005-0000-0000-0000A2080000}"/>
    <cellStyle name="Notiz 5 2 2 2" xfId="2030" xr:uid="{00000000-0005-0000-0000-0000A3080000}"/>
    <cellStyle name="Notiz 5 2 2 2 2" xfId="3170" xr:uid="{00000000-0005-0000-0000-0000A4080000}"/>
    <cellStyle name="Notiz 5 2 2 2 2 2" xfId="6531" xr:uid="{00000000-0005-0000-0000-0000A4080000}"/>
    <cellStyle name="Notiz 5 2 2 2 2 2 2" xfId="19982" xr:uid="{00000000-0005-0000-0000-0000A4080000}"/>
    <cellStyle name="Notiz 5 2 2 2 2 2 3" xfId="33466" xr:uid="{00000000-0005-0000-0000-0000A4080000}"/>
    <cellStyle name="Notiz 5 2 2 2 2 2 4" xfId="46957" xr:uid="{00000000-0005-0000-0000-0000A4080000}"/>
    <cellStyle name="Notiz 5 2 2 2 2 3" xfId="9887" xr:uid="{00000000-0005-0000-0000-0000A4080000}"/>
    <cellStyle name="Notiz 5 2 2 2 2 3 2" xfId="23338" xr:uid="{00000000-0005-0000-0000-0000A4080000}"/>
    <cellStyle name="Notiz 5 2 2 2 2 3 3" xfId="36822" xr:uid="{00000000-0005-0000-0000-0000A4080000}"/>
    <cellStyle name="Notiz 5 2 2 2 2 3 4" xfId="50313" xr:uid="{00000000-0005-0000-0000-0000A4080000}"/>
    <cellStyle name="Notiz 5 2 2 2 2 4" xfId="13243" xr:uid="{00000000-0005-0000-0000-0000A4080000}"/>
    <cellStyle name="Notiz 5 2 2 2 2 4 2" xfId="26694" xr:uid="{00000000-0005-0000-0000-0000A4080000}"/>
    <cellStyle name="Notiz 5 2 2 2 2 4 3" xfId="40178" xr:uid="{00000000-0005-0000-0000-0000A4080000}"/>
    <cellStyle name="Notiz 5 2 2 2 2 4 4" xfId="53669" xr:uid="{00000000-0005-0000-0000-0000A4080000}"/>
    <cellStyle name="Notiz 5 2 2 2 2 5" xfId="16625" xr:uid="{00000000-0005-0000-0000-0000A4080000}"/>
    <cellStyle name="Notiz 5 2 2 2 2 6" xfId="30109" xr:uid="{00000000-0005-0000-0000-0000A4080000}"/>
    <cellStyle name="Notiz 5 2 2 2 2 7" xfId="43600" xr:uid="{00000000-0005-0000-0000-0000A4080000}"/>
    <cellStyle name="Notiz 5 2 2 2 3" xfId="5404" xr:uid="{00000000-0005-0000-0000-0000A3080000}"/>
    <cellStyle name="Notiz 5 2 2 2 3 2" xfId="18855" xr:uid="{00000000-0005-0000-0000-0000A3080000}"/>
    <cellStyle name="Notiz 5 2 2 2 3 3" xfId="32339" xr:uid="{00000000-0005-0000-0000-0000A3080000}"/>
    <cellStyle name="Notiz 5 2 2 2 3 4" xfId="45830" xr:uid="{00000000-0005-0000-0000-0000A3080000}"/>
    <cellStyle name="Notiz 5 2 2 2 4" xfId="8760" xr:uid="{00000000-0005-0000-0000-0000A3080000}"/>
    <cellStyle name="Notiz 5 2 2 2 4 2" xfId="22211" xr:uid="{00000000-0005-0000-0000-0000A3080000}"/>
    <cellStyle name="Notiz 5 2 2 2 4 3" xfId="35695" xr:uid="{00000000-0005-0000-0000-0000A3080000}"/>
    <cellStyle name="Notiz 5 2 2 2 4 4" xfId="49186" xr:uid="{00000000-0005-0000-0000-0000A3080000}"/>
    <cellStyle name="Notiz 5 2 2 2 5" xfId="12116" xr:uid="{00000000-0005-0000-0000-0000A3080000}"/>
    <cellStyle name="Notiz 5 2 2 2 5 2" xfId="25567" xr:uid="{00000000-0005-0000-0000-0000A3080000}"/>
    <cellStyle name="Notiz 5 2 2 2 5 3" xfId="39051" xr:uid="{00000000-0005-0000-0000-0000A3080000}"/>
    <cellStyle name="Notiz 5 2 2 2 5 4" xfId="52542" xr:uid="{00000000-0005-0000-0000-0000A3080000}"/>
    <cellStyle name="Notiz 5 2 2 2 6" xfId="15498" xr:uid="{00000000-0005-0000-0000-0000A3080000}"/>
    <cellStyle name="Notiz 5 2 2 2 7" xfId="28982" xr:uid="{00000000-0005-0000-0000-0000A3080000}"/>
    <cellStyle name="Notiz 5 2 2 2 8" xfId="42473" xr:uid="{00000000-0005-0000-0000-0000A3080000}"/>
    <cellStyle name="Notiz 5 2 2 3" xfId="2610" xr:uid="{00000000-0005-0000-0000-0000A5080000}"/>
    <cellStyle name="Notiz 5 2 2 3 2" xfId="5971" xr:uid="{00000000-0005-0000-0000-0000A5080000}"/>
    <cellStyle name="Notiz 5 2 2 3 2 2" xfId="19422" xr:uid="{00000000-0005-0000-0000-0000A5080000}"/>
    <cellStyle name="Notiz 5 2 2 3 2 3" xfId="32906" xr:uid="{00000000-0005-0000-0000-0000A5080000}"/>
    <cellStyle name="Notiz 5 2 2 3 2 4" xfId="46397" xr:uid="{00000000-0005-0000-0000-0000A5080000}"/>
    <cellStyle name="Notiz 5 2 2 3 3" xfId="9327" xr:uid="{00000000-0005-0000-0000-0000A5080000}"/>
    <cellStyle name="Notiz 5 2 2 3 3 2" xfId="22778" xr:uid="{00000000-0005-0000-0000-0000A5080000}"/>
    <cellStyle name="Notiz 5 2 2 3 3 3" xfId="36262" xr:uid="{00000000-0005-0000-0000-0000A5080000}"/>
    <cellStyle name="Notiz 5 2 2 3 3 4" xfId="49753" xr:uid="{00000000-0005-0000-0000-0000A5080000}"/>
    <cellStyle name="Notiz 5 2 2 3 4" xfId="12683" xr:uid="{00000000-0005-0000-0000-0000A5080000}"/>
    <cellStyle name="Notiz 5 2 2 3 4 2" xfId="26134" xr:uid="{00000000-0005-0000-0000-0000A5080000}"/>
    <cellStyle name="Notiz 5 2 2 3 4 3" xfId="39618" xr:uid="{00000000-0005-0000-0000-0000A5080000}"/>
    <cellStyle name="Notiz 5 2 2 3 4 4" xfId="53109" xr:uid="{00000000-0005-0000-0000-0000A5080000}"/>
    <cellStyle name="Notiz 5 2 2 3 5" xfId="16065" xr:uid="{00000000-0005-0000-0000-0000A5080000}"/>
    <cellStyle name="Notiz 5 2 2 3 6" xfId="29549" xr:uid="{00000000-0005-0000-0000-0000A5080000}"/>
    <cellStyle name="Notiz 5 2 2 3 7" xfId="43040" xr:uid="{00000000-0005-0000-0000-0000A5080000}"/>
    <cellStyle name="Notiz 5 2 2 4" xfId="3715" xr:uid="{00000000-0005-0000-0000-0000A6080000}"/>
    <cellStyle name="Notiz 5 2 2 4 2" xfId="7076" xr:uid="{00000000-0005-0000-0000-0000A6080000}"/>
    <cellStyle name="Notiz 5 2 2 4 2 2" xfId="20527" xr:uid="{00000000-0005-0000-0000-0000A6080000}"/>
    <cellStyle name="Notiz 5 2 2 4 2 3" xfId="34011" xr:uid="{00000000-0005-0000-0000-0000A6080000}"/>
    <cellStyle name="Notiz 5 2 2 4 2 4" xfId="47502" xr:uid="{00000000-0005-0000-0000-0000A6080000}"/>
    <cellStyle name="Notiz 5 2 2 4 3" xfId="10432" xr:uid="{00000000-0005-0000-0000-0000A6080000}"/>
    <cellStyle name="Notiz 5 2 2 4 3 2" xfId="23883" xr:uid="{00000000-0005-0000-0000-0000A6080000}"/>
    <cellStyle name="Notiz 5 2 2 4 3 3" xfId="37367" xr:uid="{00000000-0005-0000-0000-0000A6080000}"/>
    <cellStyle name="Notiz 5 2 2 4 3 4" xfId="50858" xr:uid="{00000000-0005-0000-0000-0000A6080000}"/>
    <cellStyle name="Notiz 5 2 2 4 4" xfId="13788" xr:uid="{00000000-0005-0000-0000-0000A6080000}"/>
    <cellStyle name="Notiz 5 2 2 4 4 2" xfId="27239" xr:uid="{00000000-0005-0000-0000-0000A6080000}"/>
    <cellStyle name="Notiz 5 2 2 4 4 3" xfId="40723" xr:uid="{00000000-0005-0000-0000-0000A6080000}"/>
    <cellStyle name="Notiz 5 2 2 4 4 4" xfId="54214" xr:uid="{00000000-0005-0000-0000-0000A6080000}"/>
    <cellStyle name="Notiz 5 2 2 4 5" xfId="17170" xr:uid="{00000000-0005-0000-0000-0000A6080000}"/>
    <cellStyle name="Notiz 5 2 2 4 6" xfId="30654" xr:uid="{00000000-0005-0000-0000-0000A6080000}"/>
    <cellStyle name="Notiz 5 2 2 4 7" xfId="44145" xr:uid="{00000000-0005-0000-0000-0000A6080000}"/>
    <cellStyle name="Notiz 5 2 2 5" xfId="4295" xr:uid="{00000000-0005-0000-0000-0000A7080000}"/>
    <cellStyle name="Notiz 5 2 2 5 2" xfId="7652" xr:uid="{00000000-0005-0000-0000-0000A7080000}"/>
    <cellStyle name="Notiz 5 2 2 5 2 2" xfId="21103" xr:uid="{00000000-0005-0000-0000-0000A7080000}"/>
    <cellStyle name="Notiz 5 2 2 5 2 3" xfId="34587" xr:uid="{00000000-0005-0000-0000-0000A7080000}"/>
    <cellStyle name="Notiz 5 2 2 5 2 4" xfId="48078" xr:uid="{00000000-0005-0000-0000-0000A7080000}"/>
    <cellStyle name="Notiz 5 2 2 5 3" xfId="11008" xr:uid="{00000000-0005-0000-0000-0000A7080000}"/>
    <cellStyle name="Notiz 5 2 2 5 3 2" xfId="24459" xr:uid="{00000000-0005-0000-0000-0000A7080000}"/>
    <cellStyle name="Notiz 5 2 2 5 3 3" xfId="37943" xr:uid="{00000000-0005-0000-0000-0000A7080000}"/>
    <cellStyle name="Notiz 5 2 2 5 3 4" xfId="51434" xr:uid="{00000000-0005-0000-0000-0000A7080000}"/>
    <cellStyle name="Notiz 5 2 2 5 4" xfId="14364" xr:uid="{00000000-0005-0000-0000-0000A7080000}"/>
    <cellStyle name="Notiz 5 2 2 5 4 2" xfId="27815" xr:uid="{00000000-0005-0000-0000-0000A7080000}"/>
    <cellStyle name="Notiz 5 2 2 5 4 3" xfId="41299" xr:uid="{00000000-0005-0000-0000-0000A7080000}"/>
    <cellStyle name="Notiz 5 2 2 5 4 4" xfId="54790" xr:uid="{00000000-0005-0000-0000-0000A7080000}"/>
    <cellStyle name="Notiz 5 2 2 5 5" xfId="17746" xr:uid="{00000000-0005-0000-0000-0000A7080000}"/>
    <cellStyle name="Notiz 5 2 2 5 6" xfId="31230" xr:uid="{00000000-0005-0000-0000-0000A7080000}"/>
    <cellStyle name="Notiz 5 2 2 5 7" xfId="44721" xr:uid="{00000000-0005-0000-0000-0000A7080000}"/>
    <cellStyle name="Notiz 5 2 2 6" xfId="4845" xr:uid="{00000000-0005-0000-0000-0000A2080000}"/>
    <cellStyle name="Notiz 5 2 2 6 2" xfId="18296" xr:uid="{00000000-0005-0000-0000-0000A2080000}"/>
    <cellStyle name="Notiz 5 2 2 6 3" xfId="31780" xr:uid="{00000000-0005-0000-0000-0000A2080000}"/>
    <cellStyle name="Notiz 5 2 2 6 4" xfId="45271" xr:uid="{00000000-0005-0000-0000-0000A2080000}"/>
    <cellStyle name="Notiz 5 2 2 7" xfId="8201" xr:uid="{00000000-0005-0000-0000-0000A2080000}"/>
    <cellStyle name="Notiz 5 2 2 7 2" xfId="21652" xr:uid="{00000000-0005-0000-0000-0000A2080000}"/>
    <cellStyle name="Notiz 5 2 2 7 3" xfId="35136" xr:uid="{00000000-0005-0000-0000-0000A2080000}"/>
    <cellStyle name="Notiz 5 2 2 7 4" xfId="48627" xr:uid="{00000000-0005-0000-0000-0000A2080000}"/>
    <cellStyle name="Notiz 5 2 2 8" xfId="11557" xr:uid="{00000000-0005-0000-0000-0000A2080000}"/>
    <cellStyle name="Notiz 5 2 2 8 2" xfId="25008" xr:uid="{00000000-0005-0000-0000-0000A2080000}"/>
    <cellStyle name="Notiz 5 2 2 8 3" xfId="38492" xr:uid="{00000000-0005-0000-0000-0000A2080000}"/>
    <cellStyle name="Notiz 5 2 2 8 4" xfId="51983" xr:uid="{00000000-0005-0000-0000-0000A2080000}"/>
    <cellStyle name="Notiz 5 2 2 9" xfId="14938" xr:uid="{00000000-0005-0000-0000-0000A2080000}"/>
    <cellStyle name="Notiz 5 2 3" xfId="1781" xr:uid="{00000000-0005-0000-0000-0000A8080000}"/>
    <cellStyle name="Notiz 5 2 3 2" xfId="2920" xr:uid="{00000000-0005-0000-0000-0000A9080000}"/>
    <cellStyle name="Notiz 5 2 3 2 2" xfId="6281" xr:uid="{00000000-0005-0000-0000-0000A9080000}"/>
    <cellStyle name="Notiz 5 2 3 2 2 2" xfId="19732" xr:uid="{00000000-0005-0000-0000-0000A9080000}"/>
    <cellStyle name="Notiz 5 2 3 2 2 3" xfId="33216" xr:uid="{00000000-0005-0000-0000-0000A9080000}"/>
    <cellStyle name="Notiz 5 2 3 2 2 4" xfId="46707" xr:uid="{00000000-0005-0000-0000-0000A9080000}"/>
    <cellStyle name="Notiz 5 2 3 2 3" xfId="9637" xr:uid="{00000000-0005-0000-0000-0000A9080000}"/>
    <cellStyle name="Notiz 5 2 3 2 3 2" xfId="23088" xr:uid="{00000000-0005-0000-0000-0000A9080000}"/>
    <cellStyle name="Notiz 5 2 3 2 3 3" xfId="36572" xr:uid="{00000000-0005-0000-0000-0000A9080000}"/>
    <cellStyle name="Notiz 5 2 3 2 3 4" xfId="50063" xr:uid="{00000000-0005-0000-0000-0000A9080000}"/>
    <cellStyle name="Notiz 5 2 3 2 4" xfId="12993" xr:uid="{00000000-0005-0000-0000-0000A9080000}"/>
    <cellStyle name="Notiz 5 2 3 2 4 2" xfId="26444" xr:uid="{00000000-0005-0000-0000-0000A9080000}"/>
    <cellStyle name="Notiz 5 2 3 2 4 3" xfId="39928" xr:uid="{00000000-0005-0000-0000-0000A9080000}"/>
    <cellStyle name="Notiz 5 2 3 2 4 4" xfId="53419" xr:uid="{00000000-0005-0000-0000-0000A9080000}"/>
    <cellStyle name="Notiz 5 2 3 2 5" xfId="16375" xr:uid="{00000000-0005-0000-0000-0000A9080000}"/>
    <cellStyle name="Notiz 5 2 3 2 6" xfId="29859" xr:uid="{00000000-0005-0000-0000-0000A9080000}"/>
    <cellStyle name="Notiz 5 2 3 2 7" xfId="43350" xr:uid="{00000000-0005-0000-0000-0000A9080000}"/>
    <cellStyle name="Notiz 5 2 3 3" xfId="5154" xr:uid="{00000000-0005-0000-0000-0000A8080000}"/>
    <cellStyle name="Notiz 5 2 3 3 2" xfId="18605" xr:uid="{00000000-0005-0000-0000-0000A8080000}"/>
    <cellStyle name="Notiz 5 2 3 3 3" xfId="32089" xr:uid="{00000000-0005-0000-0000-0000A8080000}"/>
    <cellStyle name="Notiz 5 2 3 3 4" xfId="45580" xr:uid="{00000000-0005-0000-0000-0000A8080000}"/>
    <cellStyle name="Notiz 5 2 3 4" xfId="8510" xr:uid="{00000000-0005-0000-0000-0000A8080000}"/>
    <cellStyle name="Notiz 5 2 3 4 2" xfId="21961" xr:uid="{00000000-0005-0000-0000-0000A8080000}"/>
    <cellStyle name="Notiz 5 2 3 4 3" xfId="35445" xr:uid="{00000000-0005-0000-0000-0000A8080000}"/>
    <cellStyle name="Notiz 5 2 3 4 4" xfId="48936" xr:uid="{00000000-0005-0000-0000-0000A8080000}"/>
    <cellStyle name="Notiz 5 2 3 5" xfId="11866" xr:uid="{00000000-0005-0000-0000-0000A8080000}"/>
    <cellStyle name="Notiz 5 2 3 5 2" xfId="25317" xr:uid="{00000000-0005-0000-0000-0000A8080000}"/>
    <cellStyle name="Notiz 5 2 3 5 3" xfId="38801" xr:uid="{00000000-0005-0000-0000-0000A8080000}"/>
    <cellStyle name="Notiz 5 2 3 5 4" xfId="52292" xr:uid="{00000000-0005-0000-0000-0000A8080000}"/>
    <cellStyle name="Notiz 5 2 3 6" xfId="15248" xr:uid="{00000000-0005-0000-0000-0000A8080000}"/>
    <cellStyle name="Notiz 5 2 3 7" xfId="28732" xr:uid="{00000000-0005-0000-0000-0000A8080000}"/>
    <cellStyle name="Notiz 5 2 3 8" xfId="42223" xr:uid="{00000000-0005-0000-0000-0000A8080000}"/>
    <cellStyle name="Notiz 5 2 4" xfId="2359" xr:uid="{00000000-0005-0000-0000-0000AA080000}"/>
    <cellStyle name="Notiz 5 2 4 2" xfId="5721" xr:uid="{00000000-0005-0000-0000-0000AA080000}"/>
    <cellStyle name="Notiz 5 2 4 2 2" xfId="19172" xr:uid="{00000000-0005-0000-0000-0000AA080000}"/>
    <cellStyle name="Notiz 5 2 4 2 3" xfId="32656" xr:uid="{00000000-0005-0000-0000-0000AA080000}"/>
    <cellStyle name="Notiz 5 2 4 2 4" xfId="46147" xr:uid="{00000000-0005-0000-0000-0000AA080000}"/>
    <cellStyle name="Notiz 5 2 4 3" xfId="9077" xr:uid="{00000000-0005-0000-0000-0000AA080000}"/>
    <cellStyle name="Notiz 5 2 4 3 2" xfId="22528" xr:uid="{00000000-0005-0000-0000-0000AA080000}"/>
    <cellStyle name="Notiz 5 2 4 3 3" xfId="36012" xr:uid="{00000000-0005-0000-0000-0000AA080000}"/>
    <cellStyle name="Notiz 5 2 4 3 4" xfId="49503" xr:uid="{00000000-0005-0000-0000-0000AA080000}"/>
    <cellStyle name="Notiz 5 2 4 4" xfId="12433" xr:uid="{00000000-0005-0000-0000-0000AA080000}"/>
    <cellStyle name="Notiz 5 2 4 4 2" xfId="25884" xr:uid="{00000000-0005-0000-0000-0000AA080000}"/>
    <cellStyle name="Notiz 5 2 4 4 3" xfId="39368" xr:uid="{00000000-0005-0000-0000-0000AA080000}"/>
    <cellStyle name="Notiz 5 2 4 4 4" xfId="52859" xr:uid="{00000000-0005-0000-0000-0000AA080000}"/>
    <cellStyle name="Notiz 5 2 4 5" xfId="15815" xr:uid="{00000000-0005-0000-0000-0000AA080000}"/>
    <cellStyle name="Notiz 5 2 4 6" xfId="29299" xr:uid="{00000000-0005-0000-0000-0000AA080000}"/>
    <cellStyle name="Notiz 5 2 4 7" xfId="42790" xr:uid="{00000000-0005-0000-0000-0000AA080000}"/>
    <cellStyle name="Notiz 5 2 5" xfId="3465" xr:uid="{00000000-0005-0000-0000-0000AB080000}"/>
    <cellStyle name="Notiz 5 2 5 2" xfId="6826" xr:uid="{00000000-0005-0000-0000-0000AB080000}"/>
    <cellStyle name="Notiz 5 2 5 2 2" xfId="20277" xr:uid="{00000000-0005-0000-0000-0000AB080000}"/>
    <cellStyle name="Notiz 5 2 5 2 3" xfId="33761" xr:uid="{00000000-0005-0000-0000-0000AB080000}"/>
    <cellStyle name="Notiz 5 2 5 2 4" xfId="47252" xr:uid="{00000000-0005-0000-0000-0000AB080000}"/>
    <cellStyle name="Notiz 5 2 5 3" xfId="10182" xr:uid="{00000000-0005-0000-0000-0000AB080000}"/>
    <cellStyle name="Notiz 5 2 5 3 2" xfId="23633" xr:uid="{00000000-0005-0000-0000-0000AB080000}"/>
    <cellStyle name="Notiz 5 2 5 3 3" xfId="37117" xr:uid="{00000000-0005-0000-0000-0000AB080000}"/>
    <cellStyle name="Notiz 5 2 5 3 4" xfId="50608" xr:uid="{00000000-0005-0000-0000-0000AB080000}"/>
    <cellStyle name="Notiz 5 2 5 4" xfId="13538" xr:uid="{00000000-0005-0000-0000-0000AB080000}"/>
    <cellStyle name="Notiz 5 2 5 4 2" xfId="26989" xr:uid="{00000000-0005-0000-0000-0000AB080000}"/>
    <cellStyle name="Notiz 5 2 5 4 3" xfId="40473" xr:uid="{00000000-0005-0000-0000-0000AB080000}"/>
    <cellStyle name="Notiz 5 2 5 4 4" xfId="53964" xr:uid="{00000000-0005-0000-0000-0000AB080000}"/>
    <cellStyle name="Notiz 5 2 5 5" xfId="16920" xr:uid="{00000000-0005-0000-0000-0000AB080000}"/>
    <cellStyle name="Notiz 5 2 5 6" xfId="30404" xr:uid="{00000000-0005-0000-0000-0000AB080000}"/>
    <cellStyle name="Notiz 5 2 5 7" xfId="43895" xr:uid="{00000000-0005-0000-0000-0000AB080000}"/>
    <cellStyle name="Notiz 5 2 6" xfId="4045" xr:uid="{00000000-0005-0000-0000-0000AC080000}"/>
    <cellStyle name="Notiz 5 2 6 2" xfId="7402" xr:uid="{00000000-0005-0000-0000-0000AC080000}"/>
    <cellStyle name="Notiz 5 2 6 2 2" xfId="20853" xr:uid="{00000000-0005-0000-0000-0000AC080000}"/>
    <cellStyle name="Notiz 5 2 6 2 3" xfId="34337" xr:uid="{00000000-0005-0000-0000-0000AC080000}"/>
    <cellStyle name="Notiz 5 2 6 2 4" xfId="47828" xr:uid="{00000000-0005-0000-0000-0000AC080000}"/>
    <cellStyle name="Notiz 5 2 6 3" xfId="10758" xr:uid="{00000000-0005-0000-0000-0000AC080000}"/>
    <cellStyle name="Notiz 5 2 6 3 2" xfId="24209" xr:uid="{00000000-0005-0000-0000-0000AC080000}"/>
    <cellStyle name="Notiz 5 2 6 3 3" xfId="37693" xr:uid="{00000000-0005-0000-0000-0000AC080000}"/>
    <cellStyle name="Notiz 5 2 6 3 4" xfId="51184" xr:uid="{00000000-0005-0000-0000-0000AC080000}"/>
    <cellStyle name="Notiz 5 2 6 4" xfId="14114" xr:uid="{00000000-0005-0000-0000-0000AC080000}"/>
    <cellStyle name="Notiz 5 2 6 4 2" xfId="27565" xr:uid="{00000000-0005-0000-0000-0000AC080000}"/>
    <cellStyle name="Notiz 5 2 6 4 3" xfId="41049" xr:uid="{00000000-0005-0000-0000-0000AC080000}"/>
    <cellStyle name="Notiz 5 2 6 4 4" xfId="54540" xr:uid="{00000000-0005-0000-0000-0000AC080000}"/>
    <cellStyle name="Notiz 5 2 6 5" xfId="17496" xr:uid="{00000000-0005-0000-0000-0000AC080000}"/>
    <cellStyle name="Notiz 5 2 6 6" xfId="30980" xr:uid="{00000000-0005-0000-0000-0000AC080000}"/>
    <cellStyle name="Notiz 5 2 6 7" xfId="44471" xr:uid="{00000000-0005-0000-0000-0000AC080000}"/>
    <cellStyle name="Notiz 5 2 7" xfId="4595" xr:uid="{00000000-0005-0000-0000-0000A1080000}"/>
    <cellStyle name="Notiz 5 2 7 2" xfId="18046" xr:uid="{00000000-0005-0000-0000-0000A1080000}"/>
    <cellStyle name="Notiz 5 2 7 3" xfId="31530" xr:uid="{00000000-0005-0000-0000-0000A1080000}"/>
    <cellStyle name="Notiz 5 2 7 4" xfId="45021" xr:uid="{00000000-0005-0000-0000-0000A1080000}"/>
    <cellStyle name="Notiz 5 2 8" xfId="7951" xr:uid="{00000000-0005-0000-0000-0000A1080000}"/>
    <cellStyle name="Notiz 5 2 8 2" xfId="21402" xr:uid="{00000000-0005-0000-0000-0000A1080000}"/>
    <cellStyle name="Notiz 5 2 8 3" xfId="34886" xr:uid="{00000000-0005-0000-0000-0000A1080000}"/>
    <cellStyle name="Notiz 5 2 8 4" xfId="48377" xr:uid="{00000000-0005-0000-0000-0000A1080000}"/>
    <cellStyle name="Notiz 5 2 9" xfId="11307" xr:uid="{00000000-0005-0000-0000-0000A1080000}"/>
    <cellStyle name="Notiz 5 2 9 2" xfId="24758" xr:uid="{00000000-0005-0000-0000-0000A1080000}"/>
    <cellStyle name="Notiz 5 2 9 3" xfId="38242" xr:uid="{00000000-0005-0000-0000-0000A1080000}"/>
    <cellStyle name="Notiz 5 2 9 4" xfId="51733" xr:uid="{00000000-0005-0000-0000-0000A1080000}"/>
    <cellStyle name="Notiz 5 3" xfId="1327" xr:uid="{00000000-0005-0000-0000-0000AD080000}"/>
    <cellStyle name="Notiz 5 3 10" xfId="14807" xr:uid="{00000000-0005-0000-0000-0000AD080000}"/>
    <cellStyle name="Notiz 5 3 11" xfId="28290" xr:uid="{00000000-0005-0000-0000-0000AD080000}"/>
    <cellStyle name="Notiz 5 3 12" xfId="41781" xr:uid="{00000000-0005-0000-0000-0000AD080000}"/>
    <cellStyle name="Notiz 5 3 2" xfId="1571" xr:uid="{00000000-0005-0000-0000-0000AE080000}"/>
    <cellStyle name="Notiz 5 3 2 10" xfId="28540" xr:uid="{00000000-0005-0000-0000-0000AE080000}"/>
    <cellStyle name="Notiz 5 3 2 11" xfId="42031" xr:uid="{00000000-0005-0000-0000-0000AE080000}"/>
    <cellStyle name="Notiz 5 3 2 2" xfId="2148" xr:uid="{00000000-0005-0000-0000-0000AF080000}"/>
    <cellStyle name="Notiz 5 3 2 2 2" xfId="3289" xr:uid="{00000000-0005-0000-0000-0000B0080000}"/>
    <cellStyle name="Notiz 5 3 2 2 2 2" xfId="6650" xr:uid="{00000000-0005-0000-0000-0000B0080000}"/>
    <cellStyle name="Notiz 5 3 2 2 2 2 2" xfId="20101" xr:uid="{00000000-0005-0000-0000-0000B0080000}"/>
    <cellStyle name="Notiz 5 3 2 2 2 2 3" xfId="33585" xr:uid="{00000000-0005-0000-0000-0000B0080000}"/>
    <cellStyle name="Notiz 5 3 2 2 2 2 4" xfId="47076" xr:uid="{00000000-0005-0000-0000-0000B0080000}"/>
    <cellStyle name="Notiz 5 3 2 2 2 3" xfId="10006" xr:uid="{00000000-0005-0000-0000-0000B0080000}"/>
    <cellStyle name="Notiz 5 3 2 2 2 3 2" xfId="23457" xr:uid="{00000000-0005-0000-0000-0000B0080000}"/>
    <cellStyle name="Notiz 5 3 2 2 2 3 3" xfId="36941" xr:uid="{00000000-0005-0000-0000-0000B0080000}"/>
    <cellStyle name="Notiz 5 3 2 2 2 3 4" xfId="50432" xr:uid="{00000000-0005-0000-0000-0000B0080000}"/>
    <cellStyle name="Notiz 5 3 2 2 2 4" xfId="13362" xr:uid="{00000000-0005-0000-0000-0000B0080000}"/>
    <cellStyle name="Notiz 5 3 2 2 2 4 2" xfId="26813" xr:uid="{00000000-0005-0000-0000-0000B0080000}"/>
    <cellStyle name="Notiz 5 3 2 2 2 4 3" xfId="40297" xr:uid="{00000000-0005-0000-0000-0000B0080000}"/>
    <cellStyle name="Notiz 5 3 2 2 2 4 4" xfId="53788" xr:uid="{00000000-0005-0000-0000-0000B0080000}"/>
    <cellStyle name="Notiz 5 3 2 2 2 5" xfId="16744" xr:uid="{00000000-0005-0000-0000-0000B0080000}"/>
    <cellStyle name="Notiz 5 3 2 2 2 6" xfId="30228" xr:uid="{00000000-0005-0000-0000-0000B0080000}"/>
    <cellStyle name="Notiz 5 3 2 2 2 7" xfId="43719" xr:uid="{00000000-0005-0000-0000-0000B0080000}"/>
    <cellStyle name="Notiz 5 3 2 2 3" xfId="5523" xr:uid="{00000000-0005-0000-0000-0000AF080000}"/>
    <cellStyle name="Notiz 5 3 2 2 3 2" xfId="18974" xr:uid="{00000000-0005-0000-0000-0000AF080000}"/>
    <cellStyle name="Notiz 5 3 2 2 3 3" xfId="32458" xr:uid="{00000000-0005-0000-0000-0000AF080000}"/>
    <cellStyle name="Notiz 5 3 2 2 3 4" xfId="45949" xr:uid="{00000000-0005-0000-0000-0000AF080000}"/>
    <cellStyle name="Notiz 5 3 2 2 4" xfId="8879" xr:uid="{00000000-0005-0000-0000-0000AF080000}"/>
    <cellStyle name="Notiz 5 3 2 2 4 2" xfId="22330" xr:uid="{00000000-0005-0000-0000-0000AF080000}"/>
    <cellStyle name="Notiz 5 3 2 2 4 3" xfId="35814" xr:uid="{00000000-0005-0000-0000-0000AF080000}"/>
    <cellStyle name="Notiz 5 3 2 2 4 4" xfId="49305" xr:uid="{00000000-0005-0000-0000-0000AF080000}"/>
    <cellStyle name="Notiz 5 3 2 2 5" xfId="12235" xr:uid="{00000000-0005-0000-0000-0000AF080000}"/>
    <cellStyle name="Notiz 5 3 2 2 5 2" xfId="25686" xr:uid="{00000000-0005-0000-0000-0000AF080000}"/>
    <cellStyle name="Notiz 5 3 2 2 5 3" xfId="39170" xr:uid="{00000000-0005-0000-0000-0000AF080000}"/>
    <cellStyle name="Notiz 5 3 2 2 5 4" xfId="52661" xr:uid="{00000000-0005-0000-0000-0000AF080000}"/>
    <cellStyle name="Notiz 5 3 2 2 6" xfId="15617" xr:uid="{00000000-0005-0000-0000-0000AF080000}"/>
    <cellStyle name="Notiz 5 3 2 2 7" xfId="29101" xr:uid="{00000000-0005-0000-0000-0000AF080000}"/>
    <cellStyle name="Notiz 5 3 2 2 8" xfId="42592" xr:uid="{00000000-0005-0000-0000-0000AF080000}"/>
    <cellStyle name="Notiz 5 3 2 3" xfId="2729" xr:uid="{00000000-0005-0000-0000-0000B1080000}"/>
    <cellStyle name="Notiz 5 3 2 3 2" xfId="6090" xr:uid="{00000000-0005-0000-0000-0000B1080000}"/>
    <cellStyle name="Notiz 5 3 2 3 2 2" xfId="19541" xr:uid="{00000000-0005-0000-0000-0000B1080000}"/>
    <cellStyle name="Notiz 5 3 2 3 2 3" xfId="33025" xr:uid="{00000000-0005-0000-0000-0000B1080000}"/>
    <cellStyle name="Notiz 5 3 2 3 2 4" xfId="46516" xr:uid="{00000000-0005-0000-0000-0000B1080000}"/>
    <cellStyle name="Notiz 5 3 2 3 3" xfId="9446" xr:uid="{00000000-0005-0000-0000-0000B1080000}"/>
    <cellStyle name="Notiz 5 3 2 3 3 2" xfId="22897" xr:uid="{00000000-0005-0000-0000-0000B1080000}"/>
    <cellStyle name="Notiz 5 3 2 3 3 3" xfId="36381" xr:uid="{00000000-0005-0000-0000-0000B1080000}"/>
    <cellStyle name="Notiz 5 3 2 3 3 4" xfId="49872" xr:uid="{00000000-0005-0000-0000-0000B1080000}"/>
    <cellStyle name="Notiz 5 3 2 3 4" xfId="12802" xr:uid="{00000000-0005-0000-0000-0000B1080000}"/>
    <cellStyle name="Notiz 5 3 2 3 4 2" xfId="26253" xr:uid="{00000000-0005-0000-0000-0000B1080000}"/>
    <cellStyle name="Notiz 5 3 2 3 4 3" xfId="39737" xr:uid="{00000000-0005-0000-0000-0000B1080000}"/>
    <cellStyle name="Notiz 5 3 2 3 4 4" xfId="53228" xr:uid="{00000000-0005-0000-0000-0000B1080000}"/>
    <cellStyle name="Notiz 5 3 2 3 5" xfId="16184" xr:uid="{00000000-0005-0000-0000-0000B1080000}"/>
    <cellStyle name="Notiz 5 3 2 3 6" xfId="29668" xr:uid="{00000000-0005-0000-0000-0000B1080000}"/>
    <cellStyle name="Notiz 5 3 2 3 7" xfId="43159" xr:uid="{00000000-0005-0000-0000-0000B1080000}"/>
    <cellStyle name="Notiz 5 3 2 4" xfId="3834" xr:uid="{00000000-0005-0000-0000-0000B2080000}"/>
    <cellStyle name="Notiz 5 3 2 4 2" xfId="7195" xr:uid="{00000000-0005-0000-0000-0000B2080000}"/>
    <cellStyle name="Notiz 5 3 2 4 2 2" xfId="20646" xr:uid="{00000000-0005-0000-0000-0000B2080000}"/>
    <cellStyle name="Notiz 5 3 2 4 2 3" xfId="34130" xr:uid="{00000000-0005-0000-0000-0000B2080000}"/>
    <cellStyle name="Notiz 5 3 2 4 2 4" xfId="47621" xr:uid="{00000000-0005-0000-0000-0000B2080000}"/>
    <cellStyle name="Notiz 5 3 2 4 3" xfId="10551" xr:uid="{00000000-0005-0000-0000-0000B2080000}"/>
    <cellStyle name="Notiz 5 3 2 4 3 2" xfId="24002" xr:uid="{00000000-0005-0000-0000-0000B2080000}"/>
    <cellStyle name="Notiz 5 3 2 4 3 3" xfId="37486" xr:uid="{00000000-0005-0000-0000-0000B2080000}"/>
    <cellStyle name="Notiz 5 3 2 4 3 4" xfId="50977" xr:uid="{00000000-0005-0000-0000-0000B2080000}"/>
    <cellStyle name="Notiz 5 3 2 4 4" xfId="13907" xr:uid="{00000000-0005-0000-0000-0000B2080000}"/>
    <cellStyle name="Notiz 5 3 2 4 4 2" xfId="27358" xr:uid="{00000000-0005-0000-0000-0000B2080000}"/>
    <cellStyle name="Notiz 5 3 2 4 4 3" xfId="40842" xr:uid="{00000000-0005-0000-0000-0000B2080000}"/>
    <cellStyle name="Notiz 5 3 2 4 4 4" xfId="54333" xr:uid="{00000000-0005-0000-0000-0000B2080000}"/>
    <cellStyle name="Notiz 5 3 2 4 5" xfId="17289" xr:uid="{00000000-0005-0000-0000-0000B2080000}"/>
    <cellStyle name="Notiz 5 3 2 4 6" xfId="30773" xr:uid="{00000000-0005-0000-0000-0000B2080000}"/>
    <cellStyle name="Notiz 5 3 2 4 7" xfId="44264" xr:uid="{00000000-0005-0000-0000-0000B2080000}"/>
    <cellStyle name="Notiz 5 3 2 5" xfId="4414" xr:uid="{00000000-0005-0000-0000-0000B3080000}"/>
    <cellStyle name="Notiz 5 3 2 5 2" xfId="7771" xr:uid="{00000000-0005-0000-0000-0000B3080000}"/>
    <cellStyle name="Notiz 5 3 2 5 2 2" xfId="21222" xr:uid="{00000000-0005-0000-0000-0000B3080000}"/>
    <cellStyle name="Notiz 5 3 2 5 2 3" xfId="34706" xr:uid="{00000000-0005-0000-0000-0000B3080000}"/>
    <cellStyle name="Notiz 5 3 2 5 2 4" xfId="48197" xr:uid="{00000000-0005-0000-0000-0000B3080000}"/>
    <cellStyle name="Notiz 5 3 2 5 3" xfId="11127" xr:uid="{00000000-0005-0000-0000-0000B3080000}"/>
    <cellStyle name="Notiz 5 3 2 5 3 2" xfId="24578" xr:uid="{00000000-0005-0000-0000-0000B3080000}"/>
    <cellStyle name="Notiz 5 3 2 5 3 3" xfId="38062" xr:uid="{00000000-0005-0000-0000-0000B3080000}"/>
    <cellStyle name="Notiz 5 3 2 5 3 4" xfId="51553" xr:uid="{00000000-0005-0000-0000-0000B3080000}"/>
    <cellStyle name="Notiz 5 3 2 5 4" xfId="14483" xr:uid="{00000000-0005-0000-0000-0000B3080000}"/>
    <cellStyle name="Notiz 5 3 2 5 4 2" xfId="27934" xr:uid="{00000000-0005-0000-0000-0000B3080000}"/>
    <cellStyle name="Notiz 5 3 2 5 4 3" xfId="41418" xr:uid="{00000000-0005-0000-0000-0000B3080000}"/>
    <cellStyle name="Notiz 5 3 2 5 4 4" xfId="54909" xr:uid="{00000000-0005-0000-0000-0000B3080000}"/>
    <cellStyle name="Notiz 5 3 2 5 5" xfId="17865" xr:uid="{00000000-0005-0000-0000-0000B3080000}"/>
    <cellStyle name="Notiz 5 3 2 5 6" xfId="31349" xr:uid="{00000000-0005-0000-0000-0000B3080000}"/>
    <cellStyle name="Notiz 5 3 2 5 7" xfId="44840" xr:uid="{00000000-0005-0000-0000-0000B3080000}"/>
    <cellStyle name="Notiz 5 3 2 6" xfId="4964" xr:uid="{00000000-0005-0000-0000-0000AE080000}"/>
    <cellStyle name="Notiz 5 3 2 6 2" xfId="18415" xr:uid="{00000000-0005-0000-0000-0000AE080000}"/>
    <cellStyle name="Notiz 5 3 2 6 3" xfId="31899" xr:uid="{00000000-0005-0000-0000-0000AE080000}"/>
    <cellStyle name="Notiz 5 3 2 6 4" xfId="45390" xr:uid="{00000000-0005-0000-0000-0000AE080000}"/>
    <cellStyle name="Notiz 5 3 2 7" xfId="8320" xr:uid="{00000000-0005-0000-0000-0000AE080000}"/>
    <cellStyle name="Notiz 5 3 2 7 2" xfId="21771" xr:uid="{00000000-0005-0000-0000-0000AE080000}"/>
    <cellStyle name="Notiz 5 3 2 7 3" xfId="35255" xr:uid="{00000000-0005-0000-0000-0000AE080000}"/>
    <cellStyle name="Notiz 5 3 2 7 4" xfId="48746" xr:uid="{00000000-0005-0000-0000-0000AE080000}"/>
    <cellStyle name="Notiz 5 3 2 8" xfId="11676" xr:uid="{00000000-0005-0000-0000-0000AE080000}"/>
    <cellStyle name="Notiz 5 3 2 8 2" xfId="25127" xr:uid="{00000000-0005-0000-0000-0000AE080000}"/>
    <cellStyle name="Notiz 5 3 2 8 3" xfId="38611" xr:uid="{00000000-0005-0000-0000-0000AE080000}"/>
    <cellStyle name="Notiz 5 3 2 8 4" xfId="52102" xr:uid="{00000000-0005-0000-0000-0000AE080000}"/>
    <cellStyle name="Notiz 5 3 2 9" xfId="15057" xr:uid="{00000000-0005-0000-0000-0000AE080000}"/>
    <cellStyle name="Notiz 5 3 3" xfId="1899" xr:uid="{00000000-0005-0000-0000-0000B4080000}"/>
    <cellStyle name="Notiz 5 3 3 2" xfId="3039" xr:uid="{00000000-0005-0000-0000-0000B5080000}"/>
    <cellStyle name="Notiz 5 3 3 2 2" xfId="6400" xr:uid="{00000000-0005-0000-0000-0000B5080000}"/>
    <cellStyle name="Notiz 5 3 3 2 2 2" xfId="19851" xr:uid="{00000000-0005-0000-0000-0000B5080000}"/>
    <cellStyle name="Notiz 5 3 3 2 2 3" xfId="33335" xr:uid="{00000000-0005-0000-0000-0000B5080000}"/>
    <cellStyle name="Notiz 5 3 3 2 2 4" xfId="46826" xr:uid="{00000000-0005-0000-0000-0000B5080000}"/>
    <cellStyle name="Notiz 5 3 3 2 3" xfId="9756" xr:uid="{00000000-0005-0000-0000-0000B5080000}"/>
    <cellStyle name="Notiz 5 3 3 2 3 2" xfId="23207" xr:uid="{00000000-0005-0000-0000-0000B5080000}"/>
    <cellStyle name="Notiz 5 3 3 2 3 3" xfId="36691" xr:uid="{00000000-0005-0000-0000-0000B5080000}"/>
    <cellStyle name="Notiz 5 3 3 2 3 4" xfId="50182" xr:uid="{00000000-0005-0000-0000-0000B5080000}"/>
    <cellStyle name="Notiz 5 3 3 2 4" xfId="13112" xr:uid="{00000000-0005-0000-0000-0000B5080000}"/>
    <cellStyle name="Notiz 5 3 3 2 4 2" xfId="26563" xr:uid="{00000000-0005-0000-0000-0000B5080000}"/>
    <cellStyle name="Notiz 5 3 3 2 4 3" xfId="40047" xr:uid="{00000000-0005-0000-0000-0000B5080000}"/>
    <cellStyle name="Notiz 5 3 3 2 4 4" xfId="53538" xr:uid="{00000000-0005-0000-0000-0000B5080000}"/>
    <cellStyle name="Notiz 5 3 3 2 5" xfId="16494" xr:uid="{00000000-0005-0000-0000-0000B5080000}"/>
    <cellStyle name="Notiz 5 3 3 2 6" xfId="29978" xr:uid="{00000000-0005-0000-0000-0000B5080000}"/>
    <cellStyle name="Notiz 5 3 3 2 7" xfId="43469" xr:uid="{00000000-0005-0000-0000-0000B5080000}"/>
    <cellStyle name="Notiz 5 3 3 3" xfId="5273" xr:uid="{00000000-0005-0000-0000-0000B4080000}"/>
    <cellStyle name="Notiz 5 3 3 3 2" xfId="18724" xr:uid="{00000000-0005-0000-0000-0000B4080000}"/>
    <cellStyle name="Notiz 5 3 3 3 3" xfId="32208" xr:uid="{00000000-0005-0000-0000-0000B4080000}"/>
    <cellStyle name="Notiz 5 3 3 3 4" xfId="45699" xr:uid="{00000000-0005-0000-0000-0000B4080000}"/>
    <cellStyle name="Notiz 5 3 3 4" xfId="8629" xr:uid="{00000000-0005-0000-0000-0000B4080000}"/>
    <cellStyle name="Notiz 5 3 3 4 2" xfId="22080" xr:uid="{00000000-0005-0000-0000-0000B4080000}"/>
    <cellStyle name="Notiz 5 3 3 4 3" xfId="35564" xr:uid="{00000000-0005-0000-0000-0000B4080000}"/>
    <cellStyle name="Notiz 5 3 3 4 4" xfId="49055" xr:uid="{00000000-0005-0000-0000-0000B4080000}"/>
    <cellStyle name="Notiz 5 3 3 5" xfId="11985" xr:uid="{00000000-0005-0000-0000-0000B4080000}"/>
    <cellStyle name="Notiz 5 3 3 5 2" xfId="25436" xr:uid="{00000000-0005-0000-0000-0000B4080000}"/>
    <cellStyle name="Notiz 5 3 3 5 3" xfId="38920" xr:uid="{00000000-0005-0000-0000-0000B4080000}"/>
    <cellStyle name="Notiz 5 3 3 5 4" xfId="52411" xr:uid="{00000000-0005-0000-0000-0000B4080000}"/>
    <cellStyle name="Notiz 5 3 3 6" xfId="15367" xr:uid="{00000000-0005-0000-0000-0000B4080000}"/>
    <cellStyle name="Notiz 5 3 3 7" xfId="28851" xr:uid="{00000000-0005-0000-0000-0000B4080000}"/>
    <cellStyle name="Notiz 5 3 3 8" xfId="42342" xr:uid="{00000000-0005-0000-0000-0000B4080000}"/>
    <cellStyle name="Notiz 5 3 4" xfId="2478" xr:uid="{00000000-0005-0000-0000-0000B6080000}"/>
    <cellStyle name="Notiz 5 3 4 2" xfId="5840" xr:uid="{00000000-0005-0000-0000-0000B6080000}"/>
    <cellStyle name="Notiz 5 3 4 2 2" xfId="19291" xr:uid="{00000000-0005-0000-0000-0000B6080000}"/>
    <cellStyle name="Notiz 5 3 4 2 3" xfId="32775" xr:uid="{00000000-0005-0000-0000-0000B6080000}"/>
    <cellStyle name="Notiz 5 3 4 2 4" xfId="46266" xr:uid="{00000000-0005-0000-0000-0000B6080000}"/>
    <cellStyle name="Notiz 5 3 4 3" xfId="9196" xr:uid="{00000000-0005-0000-0000-0000B6080000}"/>
    <cellStyle name="Notiz 5 3 4 3 2" xfId="22647" xr:uid="{00000000-0005-0000-0000-0000B6080000}"/>
    <cellStyle name="Notiz 5 3 4 3 3" xfId="36131" xr:uid="{00000000-0005-0000-0000-0000B6080000}"/>
    <cellStyle name="Notiz 5 3 4 3 4" xfId="49622" xr:uid="{00000000-0005-0000-0000-0000B6080000}"/>
    <cellStyle name="Notiz 5 3 4 4" xfId="12552" xr:uid="{00000000-0005-0000-0000-0000B6080000}"/>
    <cellStyle name="Notiz 5 3 4 4 2" xfId="26003" xr:uid="{00000000-0005-0000-0000-0000B6080000}"/>
    <cellStyle name="Notiz 5 3 4 4 3" xfId="39487" xr:uid="{00000000-0005-0000-0000-0000B6080000}"/>
    <cellStyle name="Notiz 5 3 4 4 4" xfId="52978" xr:uid="{00000000-0005-0000-0000-0000B6080000}"/>
    <cellStyle name="Notiz 5 3 4 5" xfId="15934" xr:uid="{00000000-0005-0000-0000-0000B6080000}"/>
    <cellStyle name="Notiz 5 3 4 6" xfId="29418" xr:uid="{00000000-0005-0000-0000-0000B6080000}"/>
    <cellStyle name="Notiz 5 3 4 7" xfId="42909" xr:uid="{00000000-0005-0000-0000-0000B6080000}"/>
    <cellStyle name="Notiz 5 3 5" xfId="3584" xr:uid="{00000000-0005-0000-0000-0000B7080000}"/>
    <cellStyle name="Notiz 5 3 5 2" xfId="6945" xr:uid="{00000000-0005-0000-0000-0000B7080000}"/>
    <cellStyle name="Notiz 5 3 5 2 2" xfId="20396" xr:uid="{00000000-0005-0000-0000-0000B7080000}"/>
    <cellStyle name="Notiz 5 3 5 2 3" xfId="33880" xr:uid="{00000000-0005-0000-0000-0000B7080000}"/>
    <cellStyle name="Notiz 5 3 5 2 4" xfId="47371" xr:uid="{00000000-0005-0000-0000-0000B7080000}"/>
    <cellStyle name="Notiz 5 3 5 3" xfId="10301" xr:uid="{00000000-0005-0000-0000-0000B7080000}"/>
    <cellStyle name="Notiz 5 3 5 3 2" xfId="23752" xr:uid="{00000000-0005-0000-0000-0000B7080000}"/>
    <cellStyle name="Notiz 5 3 5 3 3" xfId="37236" xr:uid="{00000000-0005-0000-0000-0000B7080000}"/>
    <cellStyle name="Notiz 5 3 5 3 4" xfId="50727" xr:uid="{00000000-0005-0000-0000-0000B7080000}"/>
    <cellStyle name="Notiz 5 3 5 4" xfId="13657" xr:uid="{00000000-0005-0000-0000-0000B7080000}"/>
    <cellStyle name="Notiz 5 3 5 4 2" xfId="27108" xr:uid="{00000000-0005-0000-0000-0000B7080000}"/>
    <cellStyle name="Notiz 5 3 5 4 3" xfId="40592" xr:uid="{00000000-0005-0000-0000-0000B7080000}"/>
    <cellStyle name="Notiz 5 3 5 4 4" xfId="54083" xr:uid="{00000000-0005-0000-0000-0000B7080000}"/>
    <cellStyle name="Notiz 5 3 5 5" xfId="17039" xr:uid="{00000000-0005-0000-0000-0000B7080000}"/>
    <cellStyle name="Notiz 5 3 5 6" xfId="30523" xr:uid="{00000000-0005-0000-0000-0000B7080000}"/>
    <cellStyle name="Notiz 5 3 5 7" xfId="44014" xr:uid="{00000000-0005-0000-0000-0000B7080000}"/>
    <cellStyle name="Notiz 5 3 6" xfId="4164" xr:uid="{00000000-0005-0000-0000-0000B8080000}"/>
    <cellStyle name="Notiz 5 3 6 2" xfId="7521" xr:uid="{00000000-0005-0000-0000-0000B8080000}"/>
    <cellStyle name="Notiz 5 3 6 2 2" xfId="20972" xr:uid="{00000000-0005-0000-0000-0000B8080000}"/>
    <cellStyle name="Notiz 5 3 6 2 3" xfId="34456" xr:uid="{00000000-0005-0000-0000-0000B8080000}"/>
    <cellStyle name="Notiz 5 3 6 2 4" xfId="47947" xr:uid="{00000000-0005-0000-0000-0000B8080000}"/>
    <cellStyle name="Notiz 5 3 6 3" xfId="10877" xr:uid="{00000000-0005-0000-0000-0000B8080000}"/>
    <cellStyle name="Notiz 5 3 6 3 2" xfId="24328" xr:uid="{00000000-0005-0000-0000-0000B8080000}"/>
    <cellStyle name="Notiz 5 3 6 3 3" xfId="37812" xr:uid="{00000000-0005-0000-0000-0000B8080000}"/>
    <cellStyle name="Notiz 5 3 6 3 4" xfId="51303" xr:uid="{00000000-0005-0000-0000-0000B8080000}"/>
    <cellStyle name="Notiz 5 3 6 4" xfId="14233" xr:uid="{00000000-0005-0000-0000-0000B8080000}"/>
    <cellStyle name="Notiz 5 3 6 4 2" xfId="27684" xr:uid="{00000000-0005-0000-0000-0000B8080000}"/>
    <cellStyle name="Notiz 5 3 6 4 3" xfId="41168" xr:uid="{00000000-0005-0000-0000-0000B8080000}"/>
    <cellStyle name="Notiz 5 3 6 4 4" xfId="54659" xr:uid="{00000000-0005-0000-0000-0000B8080000}"/>
    <cellStyle name="Notiz 5 3 6 5" xfId="17615" xr:uid="{00000000-0005-0000-0000-0000B8080000}"/>
    <cellStyle name="Notiz 5 3 6 6" xfId="31099" xr:uid="{00000000-0005-0000-0000-0000B8080000}"/>
    <cellStyle name="Notiz 5 3 6 7" xfId="44590" xr:uid="{00000000-0005-0000-0000-0000B8080000}"/>
    <cellStyle name="Notiz 5 3 7" xfId="4714" xr:uid="{00000000-0005-0000-0000-0000AD080000}"/>
    <cellStyle name="Notiz 5 3 7 2" xfId="18165" xr:uid="{00000000-0005-0000-0000-0000AD080000}"/>
    <cellStyle name="Notiz 5 3 7 3" xfId="31649" xr:uid="{00000000-0005-0000-0000-0000AD080000}"/>
    <cellStyle name="Notiz 5 3 7 4" xfId="45140" xr:uid="{00000000-0005-0000-0000-0000AD080000}"/>
    <cellStyle name="Notiz 5 3 8" xfId="8070" xr:uid="{00000000-0005-0000-0000-0000AD080000}"/>
    <cellStyle name="Notiz 5 3 8 2" xfId="21521" xr:uid="{00000000-0005-0000-0000-0000AD080000}"/>
    <cellStyle name="Notiz 5 3 8 3" xfId="35005" xr:uid="{00000000-0005-0000-0000-0000AD080000}"/>
    <cellStyle name="Notiz 5 3 8 4" xfId="48496" xr:uid="{00000000-0005-0000-0000-0000AD080000}"/>
    <cellStyle name="Notiz 5 3 9" xfId="11426" xr:uid="{00000000-0005-0000-0000-0000AD080000}"/>
    <cellStyle name="Notiz 5 3 9 2" xfId="24877" xr:uid="{00000000-0005-0000-0000-0000AD080000}"/>
    <cellStyle name="Notiz 5 3 9 3" xfId="38361" xr:uid="{00000000-0005-0000-0000-0000AD080000}"/>
    <cellStyle name="Notiz 5 3 9 4" xfId="51852" xr:uid="{00000000-0005-0000-0000-0000AD080000}"/>
    <cellStyle name="Notiz 5 4" xfId="1358" xr:uid="{00000000-0005-0000-0000-0000B9080000}"/>
    <cellStyle name="Notiz 5 4 10" xfId="28320" xr:uid="{00000000-0005-0000-0000-0000B9080000}"/>
    <cellStyle name="Notiz 5 4 11" xfId="41811" xr:uid="{00000000-0005-0000-0000-0000B9080000}"/>
    <cellStyle name="Notiz 5 4 2" xfId="1929" xr:uid="{00000000-0005-0000-0000-0000BA080000}"/>
    <cellStyle name="Notiz 5 4 2 2" xfId="3069" xr:uid="{00000000-0005-0000-0000-0000BB080000}"/>
    <cellStyle name="Notiz 5 4 2 2 2" xfId="6430" xr:uid="{00000000-0005-0000-0000-0000BB080000}"/>
    <cellStyle name="Notiz 5 4 2 2 2 2" xfId="19881" xr:uid="{00000000-0005-0000-0000-0000BB080000}"/>
    <cellStyle name="Notiz 5 4 2 2 2 3" xfId="33365" xr:uid="{00000000-0005-0000-0000-0000BB080000}"/>
    <cellStyle name="Notiz 5 4 2 2 2 4" xfId="46856" xr:uid="{00000000-0005-0000-0000-0000BB080000}"/>
    <cellStyle name="Notiz 5 4 2 2 3" xfId="9786" xr:uid="{00000000-0005-0000-0000-0000BB080000}"/>
    <cellStyle name="Notiz 5 4 2 2 3 2" xfId="23237" xr:uid="{00000000-0005-0000-0000-0000BB080000}"/>
    <cellStyle name="Notiz 5 4 2 2 3 3" xfId="36721" xr:uid="{00000000-0005-0000-0000-0000BB080000}"/>
    <cellStyle name="Notiz 5 4 2 2 3 4" xfId="50212" xr:uid="{00000000-0005-0000-0000-0000BB080000}"/>
    <cellStyle name="Notiz 5 4 2 2 4" xfId="13142" xr:uid="{00000000-0005-0000-0000-0000BB080000}"/>
    <cellStyle name="Notiz 5 4 2 2 4 2" xfId="26593" xr:uid="{00000000-0005-0000-0000-0000BB080000}"/>
    <cellStyle name="Notiz 5 4 2 2 4 3" xfId="40077" xr:uid="{00000000-0005-0000-0000-0000BB080000}"/>
    <cellStyle name="Notiz 5 4 2 2 4 4" xfId="53568" xr:uid="{00000000-0005-0000-0000-0000BB080000}"/>
    <cellStyle name="Notiz 5 4 2 2 5" xfId="16524" xr:uid="{00000000-0005-0000-0000-0000BB080000}"/>
    <cellStyle name="Notiz 5 4 2 2 6" xfId="30008" xr:uid="{00000000-0005-0000-0000-0000BB080000}"/>
    <cellStyle name="Notiz 5 4 2 2 7" xfId="43499" xr:uid="{00000000-0005-0000-0000-0000BB080000}"/>
    <cellStyle name="Notiz 5 4 2 3" xfId="5303" xr:uid="{00000000-0005-0000-0000-0000BA080000}"/>
    <cellStyle name="Notiz 5 4 2 3 2" xfId="18754" xr:uid="{00000000-0005-0000-0000-0000BA080000}"/>
    <cellStyle name="Notiz 5 4 2 3 3" xfId="32238" xr:uid="{00000000-0005-0000-0000-0000BA080000}"/>
    <cellStyle name="Notiz 5 4 2 3 4" xfId="45729" xr:uid="{00000000-0005-0000-0000-0000BA080000}"/>
    <cellStyle name="Notiz 5 4 2 4" xfId="8659" xr:uid="{00000000-0005-0000-0000-0000BA080000}"/>
    <cellStyle name="Notiz 5 4 2 4 2" xfId="22110" xr:uid="{00000000-0005-0000-0000-0000BA080000}"/>
    <cellStyle name="Notiz 5 4 2 4 3" xfId="35594" xr:uid="{00000000-0005-0000-0000-0000BA080000}"/>
    <cellStyle name="Notiz 5 4 2 4 4" xfId="49085" xr:uid="{00000000-0005-0000-0000-0000BA080000}"/>
    <cellStyle name="Notiz 5 4 2 5" xfId="12015" xr:uid="{00000000-0005-0000-0000-0000BA080000}"/>
    <cellStyle name="Notiz 5 4 2 5 2" xfId="25466" xr:uid="{00000000-0005-0000-0000-0000BA080000}"/>
    <cellStyle name="Notiz 5 4 2 5 3" xfId="38950" xr:uid="{00000000-0005-0000-0000-0000BA080000}"/>
    <cellStyle name="Notiz 5 4 2 5 4" xfId="52441" xr:uid="{00000000-0005-0000-0000-0000BA080000}"/>
    <cellStyle name="Notiz 5 4 2 6" xfId="15397" xr:uid="{00000000-0005-0000-0000-0000BA080000}"/>
    <cellStyle name="Notiz 5 4 2 7" xfId="28881" xr:uid="{00000000-0005-0000-0000-0000BA080000}"/>
    <cellStyle name="Notiz 5 4 2 8" xfId="42372" xr:uid="{00000000-0005-0000-0000-0000BA080000}"/>
    <cellStyle name="Notiz 5 4 3" xfId="2509" xr:uid="{00000000-0005-0000-0000-0000BC080000}"/>
    <cellStyle name="Notiz 5 4 3 2" xfId="5870" xr:uid="{00000000-0005-0000-0000-0000BC080000}"/>
    <cellStyle name="Notiz 5 4 3 2 2" xfId="19321" xr:uid="{00000000-0005-0000-0000-0000BC080000}"/>
    <cellStyle name="Notiz 5 4 3 2 3" xfId="32805" xr:uid="{00000000-0005-0000-0000-0000BC080000}"/>
    <cellStyle name="Notiz 5 4 3 2 4" xfId="46296" xr:uid="{00000000-0005-0000-0000-0000BC080000}"/>
    <cellStyle name="Notiz 5 4 3 3" xfId="9226" xr:uid="{00000000-0005-0000-0000-0000BC080000}"/>
    <cellStyle name="Notiz 5 4 3 3 2" xfId="22677" xr:uid="{00000000-0005-0000-0000-0000BC080000}"/>
    <cellStyle name="Notiz 5 4 3 3 3" xfId="36161" xr:uid="{00000000-0005-0000-0000-0000BC080000}"/>
    <cellStyle name="Notiz 5 4 3 3 4" xfId="49652" xr:uid="{00000000-0005-0000-0000-0000BC080000}"/>
    <cellStyle name="Notiz 5 4 3 4" xfId="12582" xr:uid="{00000000-0005-0000-0000-0000BC080000}"/>
    <cellStyle name="Notiz 5 4 3 4 2" xfId="26033" xr:uid="{00000000-0005-0000-0000-0000BC080000}"/>
    <cellStyle name="Notiz 5 4 3 4 3" xfId="39517" xr:uid="{00000000-0005-0000-0000-0000BC080000}"/>
    <cellStyle name="Notiz 5 4 3 4 4" xfId="53008" xr:uid="{00000000-0005-0000-0000-0000BC080000}"/>
    <cellStyle name="Notiz 5 4 3 5" xfId="15964" xr:uid="{00000000-0005-0000-0000-0000BC080000}"/>
    <cellStyle name="Notiz 5 4 3 6" xfId="29448" xr:uid="{00000000-0005-0000-0000-0000BC080000}"/>
    <cellStyle name="Notiz 5 4 3 7" xfId="42939" xr:uid="{00000000-0005-0000-0000-0000BC080000}"/>
    <cellStyle name="Notiz 5 4 4" xfId="3614" xr:uid="{00000000-0005-0000-0000-0000BD080000}"/>
    <cellStyle name="Notiz 5 4 4 2" xfId="6975" xr:uid="{00000000-0005-0000-0000-0000BD080000}"/>
    <cellStyle name="Notiz 5 4 4 2 2" xfId="20426" xr:uid="{00000000-0005-0000-0000-0000BD080000}"/>
    <cellStyle name="Notiz 5 4 4 2 3" xfId="33910" xr:uid="{00000000-0005-0000-0000-0000BD080000}"/>
    <cellStyle name="Notiz 5 4 4 2 4" xfId="47401" xr:uid="{00000000-0005-0000-0000-0000BD080000}"/>
    <cellStyle name="Notiz 5 4 4 3" xfId="10331" xr:uid="{00000000-0005-0000-0000-0000BD080000}"/>
    <cellStyle name="Notiz 5 4 4 3 2" xfId="23782" xr:uid="{00000000-0005-0000-0000-0000BD080000}"/>
    <cellStyle name="Notiz 5 4 4 3 3" xfId="37266" xr:uid="{00000000-0005-0000-0000-0000BD080000}"/>
    <cellStyle name="Notiz 5 4 4 3 4" xfId="50757" xr:uid="{00000000-0005-0000-0000-0000BD080000}"/>
    <cellStyle name="Notiz 5 4 4 4" xfId="13687" xr:uid="{00000000-0005-0000-0000-0000BD080000}"/>
    <cellStyle name="Notiz 5 4 4 4 2" xfId="27138" xr:uid="{00000000-0005-0000-0000-0000BD080000}"/>
    <cellStyle name="Notiz 5 4 4 4 3" xfId="40622" xr:uid="{00000000-0005-0000-0000-0000BD080000}"/>
    <cellStyle name="Notiz 5 4 4 4 4" xfId="54113" xr:uid="{00000000-0005-0000-0000-0000BD080000}"/>
    <cellStyle name="Notiz 5 4 4 5" xfId="17069" xr:uid="{00000000-0005-0000-0000-0000BD080000}"/>
    <cellStyle name="Notiz 5 4 4 6" xfId="30553" xr:uid="{00000000-0005-0000-0000-0000BD080000}"/>
    <cellStyle name="Notiz 5 4 4 7" xfId="44044" xr:uid="{00000000-0005-0000-0000-0000BD080000}"/>
    <cellStyle name="Notiz 5 4 5" xfId="4194" xr:uid="{00000000-0005-0000-0000-0000BE080000}"/>
    <cellStyle name="Notiz 5 4 5 2" xfId="7551" xr:uid="{00000000-0005-0000-0000-0000BE080000}"/>
    <cellStyle name="Notiz 5 4 5 2 2" xfId="21002" xr:uid="{00000000-0005-0000-0000-0000BE080000}"/>
    <cellStyle name="Notiz 5 4 5 2 3" xfId="34486" xr:uid="{00000000-0005-0000-0000-0000BE080000}"/>
    <cellStyle name="Notiz 5 4 5 2 4" xfId="47977" xr:uid="{00000000-0005-0000-0000-0000BE080000}"/>
    <cellStyle name="Notiz 5 4 5 3" xfId="10907" xr:uid="{00000000-0005-0000-0000-0000BE080000}"/>
    <cellStyle name="Notiz 5 4 5 3 2" xfId="24358" xr:uid="{00000000-0005-0000-0000-0000BE080000}"/>
    <cellStyle name="Notiz 5 4 5 3 3" xfId="37842" xr:uid="{00000000-0005-0000-0000-0000BE080000}"/>
    <cellStyle name="Notiz 5 4 5 3 4" xfId="51333" xr:uid="{00000000-0005-0000-0000-0000BE080000}"/>
    <cellStyle name="Notiz 5 4 5 4" xfId="14263" xr:uid="{00000000-0005-0000-0000-0000BE080000}"/>
    <cellStyle name="Notiz 5 4 5 4 2" xfId="27714" xr:uid="{00000000-0005-0000-0000-0000BE080000}"/>
    <cellStyle name="Notiz 5 4 5 4 3" xfId="41198" xr:uid="{00000000-0005-0000-0000-0000BE080000}"/>
    <cellStyle name="Notiz 5 4 5 4 4" xfId="54689" xr:uid="{00000000-0005-0000-0000-0000BE080000}"/>
    <cellStyle name="Notiz 5 4 5 5" xfId="17645" xr:uid="{00000000-0005-0000-0000-0000BE080000}"/>
    <cellStyle name="Notiz 5 4 5 6" xfId="31129" xr:uid="{00000000-0005-0000-0000-0000BE080000}"/>
    <cellStyle name="Notiz 5 4 5 7" xfId="44620" xr:uid="{00000000-0005-0000-0000-0000BE080000}"/>
    <cellStyle name="Notiz 5 4 6" xfId="4744" xr:uid="{00000000-0005-0000-0000-0000B9080000}"/>
    <cellStyle name="Notiz 5 4 6 2" xfId="18195" xr:uid="{00000000-0005-0000-0000-0000B9080000}"/>
    <cellStyle name="Notiz 5 4 6 3" xfId="31679" xr:uid="{00000000-0005-0000-0000-0000B9080000}"/>
    <cellStyle name="Notiz 5 4 6 4" xfId="45170" xr:uid="{00000000-0005-0000-0000-0000B9080000}"/>
    <cellStyle name="Notiz 5 4 7" xfId="8100" xr:uid="{00000000-0005-0000-0000-0000B9080000}"/>
    <cellStyle name="Notiz 5 4 7 2" xfId="21551" xr:uid="{00000000-0005-0000-0000-0000B9080000}"/>
    <cellStyle name="Notiz 5 4 7 3" xfId="35035" xr:uid="{00000000-0005-0000-0000-0000B9080000}"/>
    <cellStyle name="Notiz 5 4 7 4" xfId="48526" xr:uid="{00000000-0005-0000-0000-0000B9080000}"/>
    <cellStyle name="Notiz 5 4 8" xfId="11456" xr:uid="{00000000-0005-0000-0000-0000B9080000}"/>
    <cellStyle name="Notiz 5 4 8 2" xfId="24907" xr:uid="{00000000-0005-0000-0000-0000B9080000}"/>
    <cellStyle name="Notiz 5 4 8 3" xfId="38391" xr:uid="{00000000-0005-0000-0000-0000B9080000}"/>
    <cellStyle name="Notiz 5 4 8 4" xfId="51882" xr:uid="{00000000-0005-0000-0000-0000B9080000}"/>
    <cellStyle name="Notiz 5 4 9" xfId="14837" xr:uid="{00000000-0005-0000-0000-0000B9080000}"/>
    <cellStyle name="Notiz 5 5" xfId="1683" xr:uid="{00000000-0005-0000-0000-0000BF080000}"/>
    <cellStyle name="Notiz 5 5 2" xfId="2819" xr:uid="{00000000-0005-0000-0000-0000C0080000}"/>
    <cellStyle name="Notiz 5 5 2 2" xfId="6180" xr:uid="{00000000-0005-0000-0000-0000C0080000}"/>
    <cellStyle name="Notiz 5 5 2 2 2" xfId="19631" xr:uid="{00000000-0005-0000-0000-0000C0080000}"/>
    <cellStyle name="Notiz 5 5 2 2 3" xfId="33115" xr:uid="{00000000-0005-0000-0000-0000C0080000}"/>
    <cellStyle name="Notiz 5 5 2 2 4" xfId="46606" xr:uid="{00000000-0005-0000-0000-0000C0080000}"/>
    <cellStyle name="Notiz 5 5 2 3" xfId="9536" xr:uid="{00000000-0005-0000-0000-0000C0080000}"/>
    <cellStyle name="Notiz 5 5 2 3 2" xfId="22987" xr:uid="{00000000-0005-0000-0000-0000C0080000}"/>
    <cellStyle name="Notiz 5 5 2 3 3" xfId="36471" xr:uid="{00000000-0005-0000-0000-0000C0080000}"/>
    <cellStyle name="Notiz 5 5 2 3 4" xfId="49962" xr:uid="{00000000-0005-0000-0000-0000C0080000}"/>
    <cellStyle name="Notiz 5 5 2 4" xfId="12892" xr:uid="{00000000-0005-0000-0000-0000C0080000}"/>
    <cellStyle name="Notiz 5 5 2 4 2" xfId="26343" xr:uid="{00000000-0005-0000-0000-0000C0080000}"/>
    <cellStyle name="Notiz 5 5 2 4 3" xfId="39827" xr:uid="{00000000-0005-0000-0000-0000C0080000}"/>
    <cellStyle name="Notiz 5 5 2 4 4" xfId="53318" xr:uid="{00000000-0005-0000-0000-0000C0080000}"/>
    <cellStyle name="Notiz 5 5 2 5" xfId="16274" xr:uid="{00000000-0005-0000-0000-0000C0080000}"/>
    <cellStyle name="Notiz 5 5 2 6" xfId="29758" xr:uid="{00000000-0005-0000-0000-0000C0080000}"/>
    <cellStyle name="Notiz 5 5 2 7" xfId="43249" xr:uid="{00000000-0005-0000-0000-0000C0080000}"/>
    <cellStyle name="Notiz 5 5 3" xfId="5053" xr:uid="{00000000-0005-0000-0000-0000BF080000}"/>
    <cellStyle name="Notiz 5 5 3 2" xfId="18504" xr:uid="{00000000-0005-0000-0000-0000BF080000}"/>
    <cellStyle name="Notiz 5 5 3 3" xfId="31988" xr:uid="{00000000-0005-0000-0000-0000BF080000}"/>
    <cellStyle name="Notiz 5 5 3 4" xfId="45479" xr:uid="{00000000-0005-0000-0000-0000BF080000}"/>
    <cellStyle name="Notiz 5 5 4" xfId="8409" xr:uid="{00000000-0005-0000-0000-0000BF080000}"/>
    <cellStyle name="Notiz 5 5 4 2" xfId="21860" xr:uid="{00000000-0005-0000-0000-0000BF080000}"/>
    <cellStyle name="Notiz 5 5 4 3" xfId="35344" xr:uid="{00000000-0005-0000-0000-0000BF080000}"/>
    <cellStyle name="Notiz 5 5 4 4" xfId="48835" xr:uid="{00000000-0005-0000-0000-0000BF080000}"/>
    <cellStyle name="Notiz 5 5 5" xfId="11765" xr:uid="{00000000-0005-0000-0000-0000BF080000}"/>
    <cellStyle name="Notiz 5 5 5 2" xfId="25216" xr:uid="{00000000-0005-0000-0000-0000BF080000}"/>
    <cellStyle name="Notiz 5 5 5 3" xfId="38700" xr:uid="{00000000-0005-0000-0000-0000BF080000}"/>
    <cellStyle name="Notiz 5 5 5 4" xfId="52191" xr:uid="{00000000-0005-0000-0000-0000BF080000}"/>
    <cellStyle name="Notiz 5 5 6" xfId="15147" xr:uid="{00000000-0005-0000-0000-0000BF080000}"/>
    <cellStyle name="Notiz 5 5 7" xfId="28631" xr:uid="{00000000-0005-0000-0000-0000BF080000}"/>
    <cellStyle name="Notiz 5 5 8" xfId="42122" xr:uid="{00000000-0005-0000-0000-0000BF080000}"/>
    <cellStyle name="Notiz 5 6" xfId="2243" xr:uid="{00000000-0005-0000-0000-0000C1080000}"/>
    <cellStyle name="Notiz 5 6 2" xfId="5617" xr:uid="{00000000-0005-0000-0000-0000C1080000}"/>
    <cellStyle name="Notiz 5 6 2 2" xfId="19068" xr:uid="{00000000-0005-0000-0000-0000C1080000}"/>
    <cellStyle name="Notiz 5 6 2 3" xfId="32552" xr:uid="{00000000-0005-0000-0000-0000C1080000}"/>
    <cellStyle name="Notiz 5 6 2 4" xfId="46043" xr:uid="{00000000-0005-0000-0000-0000C1080000}"/>
    <cellStyle name="Notiz 5 6 3" xfId="8973" xr:uid="{00000000-0005-0000-0000-0000C1080000}"/>
    <cellStyle name="Notiz 5 6 3 2" xfId="22424" xr:uid="{00000000-0005-0000-0000-0000C1080000}"/>
    <cellStyle name="Notiz 5 6 3 3" xfId="35908" xr:uid="{00000000-0005-0000-0000-0000C1080000}"/>
    <cellStyle name="Notiz 5 6 3 4" xfId="49399" xr:uid="{00000000-0005-0000-0000-0000C1080000}"/>
    <cellStyle name="Notiz 5 6 4" xfId="12329" xr:uid="{00000000-0005-0000-0000-0000C1080000}"/>
    <cellStyle name="Notiz 5 6 4 2" xfId="25780" xr:uid="{00000000-0005-0000-0000-0000C1080000}"/>
    <cellStyle name="Notiz 5 6 4 3" xfId="39264" xr:uid="{00000000-0005-0000-0000-0000C1080000}"/>
    <cellStyle name="Notiz 5 6 4 4" xfId="52755" xr:uid="{00000000-0005-0000-0000-0000C1080000}"/>
    <cellStyle name="Notiz 5 6 5" xfId="15711" xr:uid="{00000000-0005-0000-0000-0000C1080000}"/>
    <cellStyle name="Notiz 5 6 6" xfId="29195" xr:uid="{00000000-0005-0000-0000-0000C1080000}"/>
    <cellStyle name="Notiz 5 6 7" xfId="42686" xr:uid="{00000000-0005-0000-0000-0000C1080000}"/>
    <cellStyle name="Notiz 5 7" xfId="3361" xr:uid="{00000000-0005-0000-0000-0000C2080000}"/>
    <cellStyle name="Notiz 5 7 2" xfId="6722" xr:uid="{00000000-0005-0000-0000-0000C2080000}"/>
    <cellStyle name="Notiz 5 7 2 2" xfId="20173" xr:uid="{00000000-0005-0000-0000-0000C2080000}"/>
    <cellStyle name="Notiz 5 7 2 3" xfId="33657" xr:uid="{00000000-0005-0000-0000-0000C2080000}"/>
    <cellStyle name="Notiz 5 7 2 4" xfId="47148" xr:uid="{00000000-0005-0000-0000-0000C2080000}"/>
    <cellStyle name="Notiz 5 7 3" xfId="10078" xr:uid="{00000000-0005-0000-0000-0000C2080000}"/>
    <cellStyle name="Notiz 5 7 3 2" xfId="23529" xr:uid="{00000000-0005-0000-0000-0000C2080000}"/>
    <cellStyle name="Notiz 5 7 3 3" xfId="37013" xr:uid="{00000000-0005-0000-0000-0000C2080000}"/>
    <cellStyle name="Notiz 5 7 3 4" xfId="50504" xr:uid="{00000000-0005-0000-0000-0000C2080000}"/>
    <cellStyle name="Notiz 5 7 4" xfId="13434" xr:uid="{00000000-0005-0000-0000-0000C2080000}"/>
    <cellStyle name="Notiz 5 7 4 2" xfId="26885" xr:uid="{00000000-0005-0000-0000-0000C2080000}"/>
    <cellStyle name="Notiz 5 7 4 3" xfId="40369" xr:uid="{00000000-0005-0000-0000-0000C2080000}"/>
    <cellStyle name="Notiz 5 7 4 4" xfId="53860" xr:uid="{00000000-0005-0000-0000-0000C2080000}"/>
    <cellStyle name="Notiz 5 7 5" xfId="16816" xr:uid="{00000000-0005-0000-0000-0000C2080000}"/>
    <cellStyle name="Notiz 5 7 6" xfId="30300" xr:uid="{00000000-0005-0000-0000-0000C2080000}"/>
    <cellStyle name="Notiz 5 7 7" xfId="43791" xr:uid="{00000000-0005-0000-0000-0000C2080000}"/>
    <cellStyle name="Notiz 5 8" xfId="3941" xr:uid="{00000000-0005-0000-0000-0000C3080000}"/>
    <cellStyle name="Notiz 5 8 2" xfId="7298" xr:uid="{00000000-0005-0000-0000-0000C3080000}"/>
    <cellStyle name="Notiz 5 8 2 2" xfId="20749" xr:uid="{00000000-0005-0000-0000-0000C3080000}"/>
    <cellStyle name="Notiz 5 8 2 3" xfId="34233" xr:uid="{00000000-0005-0000-0000-0000C3080000}"/>
    <cellStyle name="Notiz 5 8 2 4" xfId="47724" xr:uid="{00000000-0005-0000-0000-0000C3080000}"/>
    <cellStyle name="Notiz 5 8 3" xfId="10654" xr:uid="{00000000-0005-0000-0000-0000C3080000}"/>
    <cellStyle name="Notiz 5 8 3 2" xfId="24105" xr:uid="{00000000-0005-0000-0000-0000C3080000}"/>
    <cellStyle name="Notiz 5 8 3 3" xfId="37589" xr:uid="{00000000-0005-0000-0000-0000C3080000}"/>
    <cellStyle name="Notiz 5 8 3 4" xfId="51080" xr:uid="{00000000-0005-0000-0000-0000C3080000}"/>
    <cellStyle name="Notiz 5 8 4" xfId="14010" xr:uid="{00000000-0005-0000-0000-0000C3080000}"/>
    <cellStyle name="Notiz 5 8 4 2" xfId="27461" xr:uid="{00000000-0005-0000-0000-0000C3080000}"/>
    <cellStyle name="Notiz 5 8 4 3" xfId="40945" xr:uid="{00000000-0005-0000-0000-0000C3080000}"/>
    <cellStyle name="Notiz 5 8 4 4" xfId="54436" xr:uid="{00000000-0005-0000-0000-0000C3080000}"/>
    <cellStyle name="Notiz 5 8 5" xfId="17392" xr:uid="{00000000-0005-0000-0000-0000C3080000}"/>
    <cellStyle name="Notiz 5 8 6" xfId="30876" xr:uid="{00000000-0005-0000-0000-0000C3080000}"/>
    <cellStyle name="Notiz 5 8 7" xfId="44367" xr:uid="{00000000-0005-0000-0000-0000C3080000}"/>
    <cellStyle name="Notiz 5 9" xfId="4491" xr:uid="{00000000-0005-0000-0000-0000A0080000}"/>
    <cellStyle name="Notiz 5 9 2" xfId="17942" xr:uid="{00000000-0005-0000-0000-0000A0080000}"/>
    <cellStyle name="Notiz 5 9 3" xfId="31426" xr:uid="{00000000-0005-0000-0000-0000A0080000}"/>
    <cellStyle name="Notiz 5 9 4" xfId="44917" xr:uid="{00000000-0005-0000-0000-0000A0080000}"/>
    <cellStyle name="Notiz 6" xfId="1095" xr:uid="{00000000-0005-0000-0000-0000C4080000}"/>
    <cellStyle name="Notiz 6 2" xfId="28048" xr:uid="{00000000-0005-0000-0000-0000C4080000}"/>
    <cellStyle name="Notiz 6 3" xfId="41515" xr:uid="{00000000-0005-0000-0000-0000C4080000}"/>
    <cellStyle name="Notiz 7" xfId="1168" xr:uid="{00000000-0005-0000-0000-0000C5080000}"/>
    <cellStyle name="Notiz 7 10" xfId="11252" xr:uid="{00000000-0005-0000-0000-0000C5080000}"/>
    <cellStyle name="Notiz 7 10 2" xfId="24703" xr:uid="{00000000-0005-0000-0000-0000C5080000}"/>
    <cellStyle name="Notiz 7 10 3" xfId="38187" xr:uid="{00000000-0005-0000-0000-0000C5080000}"/>
    <cellStyle name="Notiz 7 10 4" xfId="51678" xr:uid="{00000000-0005-0000-0000-0000C5080000}"/>
    <cellStyle name="Notiz 7 11" xfId="14633" xr:uid="{00000000-0005-0000-0000-0000C5080000}"/>
    <cellStyle name="Notiz 7 12" xfId="28116" xr:uid="{00000000-0005-0000-0000-0000C5080000}"/>
    <cellStyle name="Notiz 7 13" xfId="41607" xr:uid="{00000000-0005-0000-0000-0000C5080000}"/>
    <cellStyle name="Notiz 7 2" xfId="1262" xr:uid="{00000000-0005-0000-0000-0000C6080000}"/>
    <cellStyle name="Notiz 7 2 10" xfId="14735" xr:uid="{00000000-0005-0000-0000-0000C6080000}"/>
    <cellStyle name="Notiz 7 2 11" xfId="28218" xr:uid="{00000000-0005-0000-0000-0000C6080000}"/>
    <cellStyle name="Notiz 7 2 12" xfId="41709" xr:uid="{00000000-0005-0000-0000-0000C6080000}"/>
    <cellStyle name="Notiz 7 2 2" xfId="1500" xr:uid="{00000000-0005-0000-0000-0000C7080000}"/>
    <cellStyle name="Notiz 7 2 2 10" xfId="28468" xr:uid="{00000000-0005-0000-0000-0000C7080000}"/>
    <cellStyle name="Notiz 7 2 2 11" xfId="41959" xr:uid="{00000000-0005-0000-0000-0000C7080000}"/>
    <cellStyle name="Notiz 7 2 2 2" xfId="2076" xr:uid="{00000000-0005-0000-0000-0000C8080000}"/>
    <cellStyle name="Notiz 7 2 2 2 2" xfId="3217" xr:uid="{00000000-0005-0000-0000-0000C9080000}"/>
    <cellStyle name="Notiz 7 2 2 2 2 2" xfId="6578" xr:uid="{00000000-0005-0000-0000-0000C9080000}"/>
    <cellStyle name="Notiz 7 2 2 2 2 2 2" xfId="20029" xr:uid="{00000000-0005-0000-0000-0000C9080000}"/>
    <cellStyle name="Notiz 7 2 2 2 2 2 3" xfId="33513" xr:uid="{00000000-0005-0000-0000-0000C9080000}"/>
    <cellStyle name="Notiz 7 2 2 2 2 2 4" xfId="47004" xr:uid="{00000000-0005-0000-0000-0000C9080000}"/>
    <cellStyle name="Notiz 7 2 2 2 2 3" xfId="9934" xr:uid="{00000000-0005-0000-0000-0000C9080000}"/>
    <cellStyle name="Notiz 7 2 2 2 2 3 2" xfId="23385" xr:uid="{00000000-0005-0000-0000-0000C9080000}"/>
    <cellStyle name="Notiz 7 2 2 2 2 3 3" xfId="36869" xr:uid="{00000000-0005-0000-0000-0000C9080000}"/>
    <cellStyle name="Notiz 7 2 2 2 2 3 4" xfId="50360" xr:uid="{00000000-0005-0000-0000-0000C9080000}"/>
    <cellStyle name="Notiz 7 2 2 2 2 4" xfId="13290" xr:uid="{00000000-0005-0000-0000-0000C9080000}"/>
    <cellStyle name="Notiz 7 2 2 2 2 4 2" xfId="26741" xr:uid="{00000000-0005-0000-0000-0000C9080000}"/>
    <cellStyle name="Notiz 7 2 2 2 2 4 3" xfId="40225" xr:uid="{00000000-0005-0000-0000-0000C9080000}"/>
    <cellStyle name="Notiz 7 2 2 2 2 4 4" xfId="53716" xr:uid="{00000000-0005-0000-0000-0000C9080000}"/>
    <cellStyle name="Notiz 7 2 2 2 2 5" xfId="16672" xr:uid="{00000000-0005-0000-0000-0000C9080000}"/>
    <cellStyle name="Notiz 7 2 2 2 2 6" xfId="30156" xr:uid="{00000000-0005-0000-0000-0000C9080000}"/>
    <cellStyle name="Notiz 7 2 2 2 2 7" xfId="43647" xr:uid="{00000000-0005-0000-0000-0000C9080000}"/>
    <cellStyle name="Notiz 7 2 2 2 3" xfId="5451" xr:uid="{00000000-0005-0000-0000-0000C8080000}"/>
    <cellStyle name="Notiz 7 2 2 2 3 2" xfId="18902" xr:uid="{00000000-0005-0000-0000-0000C8080000}"/>
    <cellStyle name="Notiz 7 2 2 2 3 3" xfId="32386" xr:uid="{00000000-0005-0000-0000-0000C8080000}"/>
    <cellStyle name="Notiz 7 2 2 2 3 4" xfId="45877" xr:uid="{00000000-0005-0000-0000-0000C8080000}"/>
    <cellStyle name="Notiz 7 2 2 2 4" xfId="8807" xr:uid="{00000000-0005-0000-0000-0000C8080000}"/>
    <cellStyle name="Notiz 7 2 2 2 4 2" xfId="22258" xr:uid="{00000000-0005-0000-0000-0000C8080000}"/>
    <cellStyle name="Notiz 7 2 2 2 4 3" xfId="35742" xr:uid="{00000000-0005-0000-0000-0000C8080000}"/>
    <cellStyle name="Notiz 7 2 2 2 4 4" xfId="49233" xr:uid="{00000000-0005-0000-0000-0000C8080000}"/>
    <cellStyle name="Notiz 7 2 2 2 5" xfId="12163" xr:uid="{00000000-0005-0000-0000-0000C8080000}"/>
    <cellStyle name="Notiz 7 2 2 2 5 2" xfId="25614" xr:uid="{00000000-0005-0000-0000-0000C8080000}"/>
    <cellStyle name="Notiz 7 2 2 2 5 3" xfId="39098" xr:uid="{00000000-0005-0000-0000-0000C8080000}"/>
    <cellStyle name="Notiz 7 2 2 2 5 4" xfId="52589" xr:uid="{00000000-0005-0000-0000-0000C8080000}"/>
    <cellStyle name="Notiz 7 2 2 2 6" xfId="15545" xr:uid="{00000000-0005-0000-0000-0000C8080000}"/>
    <cellStyle name="Notiz 7 2 2 2 7" xfId="29029" xr:uid="{00000000-0005-0000-0000-0000C8080000}"/>
    <cellStyle name="Notiz 7 2 2 2 8" xfId="42520" xr:uid="{00000000-0005-0000-0000-0000C8080000}"/>
    <cellStyle name="Notiz 7 2 2 3" xfId="2657" xr:uid="{00000000-0005-0000-0000-0000CA080000}"/>
    <cellStyle name="Notiz 7 2 2 3 2" xfId="6018" xr:uid="{00000000-0005-0000-0000-0000CA080000}"/>
    <cellStyle name="Notiz 7 2 2 3 2 2" xfId="19469" xr:uid="{00000000-0005-0000-0000-0000CA080000}"/>
    <cellStyle name="Notiz 7 2 2 3 2 3" xfId="32953" xr:uid="{00000000-0005-0000-0000-0000CA080000}"/>
    <cellStyle name="Notiz 7 2 2 3 2 4" xfId="46444" xr:uid="{00000000-0005-0000-0000-0000CA080000}"/>
    <cellStyle name="Notiz 7 2 2 3 3" xfId="9374" xr:uid="{00000000-0005-0000-0000-0000CA080000}"/>
    <cellStyle name="Notiz 7 2 2 3 3 2" xfId="22825" xr:uid="{00000000-0005-0000-0000-0000CA080000}"/>
    <cellStyle name="Notiz 7 2 2 3 3 3" xfId="36309" xr:uid="{00000000-0005-0000-0000-0000CA080000}"/>
    <cellStyle name="Notiz 7 2 2 3 3 4" xfId="49800" xr:uid="{00000000-0005-0000-0000-0000CA080000}"/>
    <cellStyle name="Notiz 7 2 2 3 4" xfId="12730" xr:uid="{00000000-0005-0000-0000-0000CA080000}"/>
    <cellStyle name="Notiz 7 2 2 3 4 2" xfId="26181" xr:uid="{00000000-0005-0000-0000-0000CA080000}"/>
    <cellStyle name="Notiz 7 2 2 3 4 3" xfId="39665" xr:uid="{00000000-0005-0000-0000-0000CA080000}"/>
    <cellStyle name="Notiz 7 2 2 3 4 4" xfId="53156" xr:uid="{00000000-0005-0000-0000-0000CA080000}"/>
    <cellStyle name="Notiz 7 2 2 3 5" xfId="16112" xr:uid="{00000000-0005-0000-0000-0000CA080000}"/>
    <cellStyle name="Notiz 7 2 2 3 6" xfId="29596" xr:uid="{00000000-0005-0000-0000-0000CA080000}"/>
    <cellStyle name="Notiz 7 2 2 3 7" xfId="43087" xr:uid="{00000000-0005-0000-0000-0000CA080000}"/>
    <cellStyle name="Notiz 7 2 2 4" xfId="3762" xr:uid="{00000000-0005-0000-0000-0000CB080000}"/>
    <cellStyle name="Notiz 7 2 2 4 2" xfId="7123" xr:uid="{00000000-0005-0000-0000-0000CB080000}"/>
    <cellStyle name="Notiz 7 2 2 4 2 2" xfId="20574" xr:uid="{00000000-0005-0000-0000-0000CB080000}"/>
    <cellStyle name="Notiz 7 2 2 4 2 3" xfId="34058" xr:uid="{00000000-0005-0000-0000-0000CB080000}"/>
    <cellStyle name="Notiz 7 2 2 4 2 4" xfId="47549" xr:uid="{00000000-0005-0000-0000-0000CB080000}"/>
    <cellStyle name="Notiz 7 2 2 4 3" xfId="10479" xr:uid="{00000000-0005-0000-0000-0000CB080000}"/>
    <cellStyle name="Notiz 7 2 2 4 3 2" xfId="23930" xr:uid="{00000000-0005-0000-0000-0000CB080000}"/>
    <cellStyle name="Notiz 7 2 2 4 3 3" xfId="37414" xr:uid="{00000000-0005-0000-0000-0000CB080000}"/>
    <cellStyle name="Notiz 7 2 2 4 3 4" xfId="50905" xr:uid="{00000000-0005-0000-0000-0000CB080000}"/>
    <cellStyle name="Notiz 7 2 2 4 4" xfId="13835" xr:uid="{00000000-0005-0000-0000-0000CB080000}"/>
    <cellStyle name="Notiz 7 2 2 4 4 2" xfId="27286" xr:uid="{00000000-0005-0000-0000-0000CB080000}"/>
    <cellStyle name="Notiz 7 2 2 4 4 3" xfId="40770" xr:uid="{00000000-0005-0000-0000-0000CB080000}"/>
    <cellStyle name="Notiz 7 2 2 4 4 4" xfId="54261" xr:uid="{00000000-0005-0000-0000-0000CB080000}"/>
    <cellStyle name="Notiz 7 2 2 4 5" xfId="17217" xr:uid="{00000000-0005-0000-0000-0000CB080000}"/>
    <cellStyle name="Notiz 7 2 2 4 6" xfId="30701" xr:uid="{00000000-0005-0000-0000-0000CB080000}"/>
    <cellStyle name="Notiz 7 2 2 4 7" xfId="44192" xr:uid="{00000000-0005-0000-0000-0000CB080000}"/>
    <cellStyle name="Notiz 7 2 2 5" xfId="4342" xr:uid="{00000000-0005-0000-0000-0000CC080000}"/>
    <cellStyle name="Notiz 7 2 2 5 2" xfId="7699" xr:uid="{00000000-0005-0000-0000-0000CC080000}"/>
    <cellStyle name="Notiz 7 2 2 5 2 2" xfId="21150" xr:uid="{00000000-0005-0000-0000-0000CC080000}"/>
    <cellStyle name="Notiz 7 2 2 5 2 3" xfId="34634" xr:uid="{00000000-0005-0000-0000-0000CC080000}"/>
    <cellStyle name="Notiz 7 2 2 5 2 4" xfId="48125" xr:uid="{00000000-0005-0000-0000-0000CC080000}"/>
    <cellStyle name="Notiz 7 2 2 5 3" xfId="11055" xr:uid="{00000000-0005-0000-0000-0000CC080000}"/>
    <cellStyle name="Notiz 7 2 2 5 3 2" xfId="24506" xr:uid="{00000000-0005-0000-0000-0000CC080000}"/>
    <cellStyle name="Notiz 7 2 2 5 3 3" xfId="37990" xr:uid="{00000000-0005-0000-0000-0000CC080000}"/>
    <cellStyle name="Notiz 7 2 2 5 3 4" xfId="51481" xr:uid="{00000000-0005-0000-0000-0000CC080000}"/>
    <cellStyle name="Notiz 7 2 2 5 4" xfId="14411" xr:uid="{00000000-0005-0000-0000-0000CC080000}"/>
    <cellStyle name="Notiz 7 2 2 5 4 2" xfId="27862" xr:uid="{00000000-0005-0000-0000-0000CC080000}"/>
    <cellStyle name="Notiz 7 2 2 5 4 3" xfId="41346" xr:uid="{00000000-0005-0000-0000-0000CC080000}"/>
    <cellStyle name="Notiz 7 2 2 5 4 4" xfId="54837" xr:uid="{00000000-0005-0000-0000-0000CC080000}"/>
    <cellStyle name="Notiz 7 2 2 5 5" xfId="17793" xr:uid="{00000000-0005-0000-0000-0000CC080000}"/>
    <cellStyle name="Notiz 7 2 2 5 6" xfId="31277" xr:uid="{00000000-0005-0000-0000-0000CC080000}"/>
    <cellStyle name="Notiz 7 2 2 5 7" xfId="44768" xr:uid="{00000000-0005-0000-0000-0000CC080000}"/>
    <cellStyle name="Notiz 7 2 2 6" xfId="4892" xr:uid="{00000000-0005-0000-0000-0000C7080000}"/>
    <cellStyle name="Notiz 7 2 2 6 2" xfId="18343" xr:uid="{00000000-0005-0000-0000-0000C7080000}"/>
    <cellStyle name="Notiz 7 2 2 6 3" xfId="31827" xr:uid="{00000000-0005-0000-0000-0000C7080000}"/>
    <cellStyle name="Notiz 7 2 2 6 4" xfId="45318" xr:uid="{00000000-0005-0000-0000-0000C7080000}"/>
    <cellStyle name="Notiz 7 2 2 7" xfId="8248" xr:uid="{00000000-0005-0000-0000-0000C7080000}"/>
    <cellStyle name="Notiz 7 2 2 7 2" xfId="21699" xr:uid="{00000000-0005-0000-0000-0000C7080000}"/>
    <cellStyle name="Notiz 7 2 2 7 3" xfId="35183" xr:uid="{00000000-0005-0000-0000-0000C7080000}"/>
    <cellStyle name="Notiz 7 2 2 7 4" xfId="48674" xr:uid="{00000000-0005-0000-0000-0000C7080000}"/>
    <cellStyle name="Notiz 7 2 2 8" xfId="11604" xr:uid="{00000000-0005-0000-0000-0000C7080000}"/>
    <cellStyle name="Notiz 7 2 2 8 2" xfId="25055" xr:uid="{00000000-0005-0000-0000-0000C7080000}"/>
    <cellStyle name="Notiz 7 2 2 8 3" xfId="38539" xr:uid="{00000000-0005-0000-0000-0000C7080000}"/>
    <cellStyle name="Notiz 7 2 2 8 4" xfId="52030" xr:uid="{00000000-0005-0000-0000-0000C7080000}"/>
    <cellStyle name="Notiz 7 2 2 9" xfId="14985" xr:uid="{00000000-0005-0000-0000-0000C7080000}"/>
    <cellStyle name="Notiz 7 2 3" xfId="1827" xr:uid="{00000000-0005-0000-0000-0000CD080000}"/>
    <cellStyle name="Notiz 7 2 3 2" xfId="2967" xr:uid="{00000000-0005-0000-0000-0000CE080000}"/>
    <cellStyle name="Notiz 7 2 3 2 2" xfId="6328" xr:uid="{00000000-0005-0000-0000-0000CE080000}"/>
    <cellStyle name="Notiz 7 2 3 2 2 2" xfId="19779" xr:uid="{00000000-0005-0000-0000-0000CE080000}"/>
    <cellStyle name="Notiz 7 2 3 2 2 3" xfId="33263" xr:uid="{00000000-0005-0000-0000-0000CE080000}"/>
    <cellStyle name="Notiz 7 2 3 2 2 4" xfId="46754" xr:uid="{00000000-0005-0000-0000-0000CE080000}"/>
    <cellStyle name="Notiz 7 2 3 2 3" xfId="9684" xr:uid="{00000000-0005-0000-0000-0000CE080000}"/>
    <cellStyle name="Notiz 7 2 3 2 3 2" xfId="23135" xr:uid="{00000000-0005-0000-0000-0000CE080000}"/>
    <cellStyle name="Notiz 7 2 3 2 3 3" xfId="36619" xr:uid="{00000000-0005-0000-0000-0000CE080000}"/>
    <cellStyle name="Notiz 7 2 3 2 3 4" xfId="50110" xr:uid="{00000000-0005-0000-0000-0000CE080000}"/>
    <cellStyle name="Notiz 7 2 3 2 4" xfId="13040" xr:uid="{00000000-0005-0000-0000-0000CE080000}"/>
    <cellStyle name="Notiz 7 2 3 2 4 2" xfId="26491" xr:uid="{00000000-0005-0000-0000-0000CE080000}"/>
    <cellStyle name="Notiz 7 2 3 2 4 3" xfId="39975" xr:uid="{00000000-0005-0000-0000-0000CE080000}"/>
    <cellStyle name="Notiz 7 2 3 2 4 4" xfId="53466" xr:uid="{00000000-0005-0000-0000-0000CE080000}"/>
    <cellStyle name="Notiz 7 2 3 2 5" xfId="16422" xr:uid="{00000000-0005-0000-0000-0000CE080000}"/>
    <cellStyle name="Notiz 7 2 3 2 6" xfId="29906" xr:uid="{00000000-0005-0000-0000-0000CE080000}"/>
    <cellStyle name="Notiz 7 2 3 2 7" xfId="43397" xr:uid="{00000000-0005-0000-0000-0000CE080000}"/>
    <cellStyle name="Notiz 7 2 3 3" xfId="5201" xr:uid="{00000000-0005-0000-0000-0000CD080000}"/>
    <cellStyle name="Notiz 7 2 3 3 2" xfId="18652" xr:uid="{00000000-0005-0000-0000-0000CD080000}"/>
    <cellStyle name="Notiz 7 2 3 3 3" xfId="32136" xr:uid="{00000000-0005-0000-0000-0000CD080000}"/>
    <cellStyle name="Notiz 7 2 3 3 4" xfId="45627" xr:uid="{00000000-0005-0000-0000-0000CD080000}"/>
    <cellStyle name="Notiz 7 2 3 4" xfId="8557" xr:uid="{00000000-0005-0000-0000-0000CD080000}"/>
    <cellStyle name="Notiz 7 2 3 4 2" xfId="22008" xr:uid="{00000000-0005-0000-0000-0000CD080000}"/>
    <cellStyle name="Notiz 7 2 3 4 3" xfId="35492" xr:uid="{00000000-0005-0000-0000-0000CD080000}"/>
    <cellStyle name="Notiz 7 2 3 4 4" xfId="48983" xr:uid="{00000000-0005-0000-0000-0000CD080000}"/>
    <cellStyle name="Notiz 7 2 3 5" xfId="11913" xr:uid="{00000000-0005-0000-0000-0000CD080000}"/>
    <cellStyle name="Notiz 7 2 3 5 2" xfId="25364" xr:uid="{00000000-0005-0000-0000-0000CD080000}"/>
    <cellStyle name="Notiz 7 2 3 5 3" xfId="38848" xr:uid="{00000000-0005-0000-0000-0000CD080000}"/>
    <cellStyle name="Notiz 7 2 3 5 4" xfId="52339" xr:uid="{00000000-0005-0000-0000-0000CD080000}"/>
    <cellStyle name="Notiz 7 2 3 6" xfId="15295" xr:uid="{00000000-0005-0000-0000-0000CD080000}"/>
    <cellStyle name="Notiz 7 2 3 7" xfId="28779" xr:uid="{00000000-0005-0000-0000-0000CD080000}"/>
    <cellStyle name="Notiz 7 2 3 8" xfId="42270" xr:uid="{00000000-0005-0000-0000-0000CD080000}"/>
    <cellStyle name="Notiz 7 2 4" xfId="2406" xr:uid="{00000000-0005-0000-0000-0000CF080000}"/>
    <cellStyle name="Notiz 7 2 4 2" xfId="5768" xr:uid="{00000000-0005-0000-0000-0000CF080000}"/>
    <cellStyle name="Notiz 7 2 4 2 2" xfId="19219" xr:uid="{00000000-0005-0000-0000-0000CF080000}"/>
    <cellStyle name="Notiz 7 2 4 2 3" xfId="32703" xr:uid="{00000000-0005-0000-0000-0000CF080000}"/>
    <cellStyle name="Notiz 7 2 4 2 4" xfId="46194" xr:uid="{00000000-0005-0000-0000-0000CF080000}"/>
    <cellStyle name="Notiz 7 2 4 3" xfId="9124" xr:uid="{00000000-0005-0000-0000-0000CF080000}"/>
    <cellStyle name="Notiz 7 2 4 3 2" xfId="22575" xr:uid="{00000000-0005-0000-0000-0000CF080000}"/>
    <cellStyle name="Notiz 7 2 4 3 3" xfId="36059" xr:uid="{00000000-0005-0000-0000-0000CF080000}"/>
    <cellStyle name="Notiz 7 2 4 3 4" xfId="49550" xr:uid="{00000000-0005-0000-0000-0000CF080000}"/>
    <cellStyle name="Notiz 7 2 4 4" xfId="12480" xr:uid="{00000000-0005-0000-0000-0000CF080000}"/>
    <cellStyle name="Notiz 7 2 4 4 2" xfId="25931" xr:uid="{00000000-0005-0000-0000-0000CF080000}"/>
    <cellStyle name="Notiz 7 2 4 4 3" xfId="39415" xr:uid="{00000000-0005-0000-0000-0000CF080000}"/>
    <cellStyle name="Notiz 7 2 4 4 4" xfId="52906" xr:uid="{00000000-0005-0000-0000-0000CF080000}"/>
    <cellStyle name="Notiz 7 2 4 5" xfId="15862" xr:uid="{00000000-0005-0000-0000-0000CF080000}"/>
    <cellStyle name="Notiz 7 2 4 6" xfId="29346" xr:uid="{00000000-0005-0000-0000-0000CF080000}"/>
    <cellStyle name="Notiz 7 2 4 7" xfId="42837" xr:uid="{00000000-0005-0000-0000-0000CF080000}"/>
    <cellStyle name="Notiz 7 2 5" xfId="3512" xr:uid="{00000000-0005-0000-0000-0000D0080000}"/>
    <cellStyle name="Notiz 7 2 5 2" xfId="6873" xr:uid="{00000000-0005-0000-0000-0000D0080000}"/>
    <cellStyle name="Notiz 7 2 5 2 2" xfId="20324" xr:uid="{00000000-0005-0000-0000-0000D0080000}"/>
    <cellStyle name="Notiz 7 2 5 2 3" xfId="33808" xr:uid="{00000000-0005-0000-0000-0000D0080000}"/>
    <cellStyle name="Notiz 7 2 5 2 4" xfId="47299" xr:uid="{00000000-0005-0000-0000-0000D0080000}"/>
    <cellStyle name="Notiz 7 2 5 3" xfId="10229" xr:uid="{00000000-0005-0000-0000-0000D0080000}"/>
    <cellStyle name="Notiz 7 2 5 3 2" xfId="23680" xr:uid="{00000000-0005-0000-0000-0000D0080000}"/>
    <cellStyle name="Notiz 7 2 5 3 3" xfId="37164" xr:uid="{00000000-0005-0000-0000-0000D0080000}"/>
    <cellStyle name="Notiz 7 2 5 3 4" xfId="50655" xr:uid="{00000000-0005-0000-0000-0000D0080000}"/>
    <cellStyle name="Notiz 7 2 5 4" xfId="13585" xr:uid="{00000000-0005-0000-0000-0000D0080000}"/>
    <cellStyle name="Notiz 7 2 5 4 2" xfId="27036" xr:uid="{00000000-0005-0000-0000-0000D0080000}"/>
    <cellStyle name="Notiz 7 2 5 4 3" xfId="40520" xr:uid="{00000000-0005-0000-0000-0000D0080000}"/>
    <cellStyle name="Notiz 7 2 5 4 4" xfId="54011" xr:uid="{00000000-0005-0000-0000-0000D0080000}"/>
    <cellStyle name="Notiz 7 2 5 5" xfId="16967" xr:uid="{00000000-0005-0000-0000-0000D0080000}"/>
    <cellStyle name="Notiz 7 2 5 6" xfId="30451" xr:uid="{00000000-0005-0000-0000-0000D0080000}"/>
    <cellStyle name="Notiz 7 2 5 7" xfId="43942" xr:uid="{00000000-0005-0000-0000-0000D0080000}"/>
    <cellStyle name="Notiz 7 2 6" xfId="4092" xr:uid="{00000000-0005-0000-0000-0000D1080000}"/>
    <cellStyle name="Notiz 7 2 6 2" xfId="7449" xr:uid="{00000000-0005-0000-0000-0000D1080000}"/>
    <cellStyle name="Notiz 7 2 6 2 2" xfId="20900" xr:uid="{00000000-0005-0000-0000-0000D1080000}"/>
    <cellStyle name="Notiz 7 2 6 2 3" xfId="34384" xr:uid="{00000000-0005-0000-0000-0000D1080000}"/>
    <cellStyle name="Notiz 7 2 6 2 4" xfId="47875" xr:uid="{00000000-0005-0000-0000-0000D1080000}"/>
    <cellStyle name="Notiz 7 2 6 3" xfId="10805" xr:uid="{00000000-0005-0000-0000-0000D1080000}"/>
    <cellStyle name="Notiz 7 2 6 3 2" xfId="24256" xr:uid="{00000000-0005-0000-0000-0000D1080000}"/>
    <cellStyle name="Notiz 7 2 6 3 3" xfId="37740" xr:uid="{00000000-0005-0000-0000-0000D1080000}"/>
    <cellStyle name="Notiz 7 2 6 3 4" xfId="51231" xr:uid="{00000000-0005-0000-0000-0000D1080000}"/>
    <cellStyle name="Notiz 7 2 6 4" xfId="14161" xr:uid="{00000000-0005-0000-0000-0000D1080000}"/>
    <cellStyle name="Notiz 7 2 6 4 2" xfId="27612" xr:uid="{00000000-0005-0000-0000-0000D1080000}"/>
    <cellStyle name="Notiz 7 2 6 4 3" xfId="41096" xr:uid="{00000000-0005-0000-0000-0000D1080000}"/>
    <cellStyle name="Notiz 7 2 6 4 4" xfId="54587" xr:uid="{00000000-0005-0000-0000-0000D1080000}"/>
    <cellStyle name="Notiz 7 2 6 5" xfId="17543" xr:uid="{00000000-0005-0000-0000-0000D1080000}"/>
    <cellStyle name="Notiz 7 2 6 6" xfId="31027" xr:uid="{00000000-0005-0000-0000-0000D1080000}"/>
    <cellStyle name="Notiz 7 2 6 7" xfId="44518" xr:uid="{00000000-0005-0000-0000-0000D1080000}"/>
    <cellStyle name="Notiz 7 2 7" xfId="4642" xr:uid="{00000000-0005-0000-0000-0000C6080000}"/>
    <cellStyle name="Notiz 7 2 7 2" xfId="18093" xr:uid="{00000000-0005-0000-0000-0000C6080000}"/>
    <cellStyle name="Notiz 7 2 7 3" xfId="31577" xr:uid="{00000000-0005-0000-0000-0000C6080000}"/>
    <cellStyle name="Notiz 7 2 7 4" xfId="45068" xr:uid="{00000000-0005-0000-0000-0000C6080000}"/>
    <cellStyle name="Notiz 7 2 8" xfId="7998" xr:uid="{00000000-0005-0000-0000-0000C6080000}"/>
    <cellStyle name="Notiz 7 2 8 2" xfId="21449" xr:uid="{00000000-0005-0000-0000-0000C6080000}"/>
    <cellStyle name="Notiz 7 2 8 3" xfId="34933" xr:uid="{00000000-0005-0000-0000-0000C6080000}"/>
    <cellStyle name="Notiz 7 2 8 4" xfId="48424" xr:uid="{00000000-0005-0000-0000-0000C6080000}"/>
    <cellStyle name="Notiz 7 2 9" xfId="11354" xr:uid="{00000000-0005-0000-0000-0000C6080000}"/>
    <cellStyle name="Notiz 7 2 9 2" xfId="24805" xr:uid="{00000000-0005-0000-0000-0000C6080000}"/>
    <cellStyle name="Notiz 7 2 9 3" xfId="38289" xr:uid="{00000000-0005-0000-0000-0000C6080000}"/>
    <cellStyle name="Notiz 7 2 9 4" xfId="51780" xr:uid="{00000000-0005-0000-0000-0000C6080000}"/>
    <cellStyle name="Notiz 7 3" xfId="1402" xr:uid="{00000000-0005-0000-0000-0000D2080000}"/>
    <cellStyle name="Notiz 7 3 10" xfId="28367" xr:uid="{00000000-0005-0000-0000-0000D2080000}"/>
    <cellStyle name="Notiz 7 3 11" xfId="41858" xr:uid="{00000000-0005-0000-0000-0000D2080000}"/>
    <cellStyle name="Notiz 7 3 2" xfId="1976" xr:uid="{00000000-0005-0000-0000-0000D3080000}"/>
    <cellStyle name="Notiz 7 3 2 2" xfId="3116" xr:uid="{00000000-0005-0000-0000-0000D4080000}"/>
    <cellStyle name="Notiz 7 3 2 2 2" xfId="6477" xr:uid="{00000000-0005-0000-0000-0000D4080000}"/>
    <cellStyle name="Notiz 7 3 2 2 2 2" xfId="19928" xr:uid="{00000000-0005-0000-0000-0000D4080000}"/>
    <cellStyle name="Notiz 7 3 2 2 2 3" xfId="33412" xr:uid="{00000000-0005-0000-0000-0000D4080000}"/>
    <cellStyle name="Notiz 7 3 2 2 2 4" xfId="46903" xr:uid="{00000000-0005-0000-0000-0000D4080000}"/>
    <cellStyle name="Notiz 7 3 2 2 3" xfId="9833" xr:uid="{00000000-0005-0000-0000-0000D4080000}"/>
    <cellStyle name="Notiz 7 3 2 2 3 2" xfId="23284" xr:uid="{00000000-0005-0000-0000-0000D4080000}"/>
    <cellStyle name="Notiz 7 3 2 2 3 3" xfId="36768" xr:uid="{00000000-0005-0000-0000-0000D4080000}"/>
    <cellStyle name="Notiz 7 3 2 2 3 4" xfId="50259" xr:uid="{00000000-0005-0000-0000-0000D4080000}"/>
    <cellStyle name="Notiz 7 3 2 2 4" xfId="13189" xr:uid="{00000000-0005-0000-0000-0000D4080000}"/>
    <cellStyle name="Notiz 7 3 2 2 4 2" xfId="26640" xr:uid="{00000000-0005-0000-0000-0000D4080000}"/>
    <cellStyle name="Notiz 7 3 2 2 4 3" xfId="40124" xr:uid="{00000000-0005-0000-0000-0000D4080000}"/>
    <cellStyle name="Notiz 7 3 2 2 4 4" xfId="53615" xr:uid="{00000000-0005-0000-0000-0000D4080000}"/>
    <cellStyle name="Notiz 7 3 2 2 5" xfId="16571" xr:uid="{00000000-0005-0000-0000-0000D4080000}"/>
    <cellStyle name="Notiz 7 3 2 2 6" xfId="30055" xr:uid="{00000000-0005-0000-0000-0000D4080000}"/>
    <cellStyle name="Notiz 7 3 2 2 7" xfId="43546" xr:uid="{00000000-0005-0000-0000-0000D4080000}"/>
    <cellStyle name="Notiz 7 3 2 3" xfId="5350" xr:uid="{00000000-0005-0000-0000-0000D3080000}"/>
    <cellStyle name="Notiz 7 3 2 3 2" xfId="18801" xr:uid="{00000000-0005-0000-0000-0000D3080000}"/>
    <cellStyle name="Notiz 7 3 2 3 3" xfId="32285" xr:uid="{00000000-0005-0000-0000-0000D3080000}"/>
    <cellStyle name="Notiz 7 3 2 3 4" xfId="45776" xr:uid="{00000000-0005-0000-0000-0000D3080000}"/>
    <cellStyle name="Notiz 7 3 2 4" xfId="8706" xr:uid="{00000000-0005-0000-0000-0000D3080000}"/>
    <cellStyle name="Notiz 7 3 2 4 2" xfId="22157" xr:uid="{00000000-0005-0000-0000-0000D3080000}"/>
    <cellStyle name="Notiz 7 3 2 4 3" xfId="35641" xr:uid="{00000000-0005-0000-0000-0000D3080000}"/>
    <cellStyle name="Notiz 7 3 2 4 4" xfId="49132" xr:uid="{00000000-0005-0000-0000-0000D3080000}"/>
    <cellStyle name="Notiz 7 3 2 5" xfId="12062" xr:uid="{00000000-0005-0000-0000-0000D3080000}"/>
    <cellStyle name="Notiz 7 3 2 5 2" xfId="25513" xr:uid="{00000000-0005-0000-0000-0000D3080000}"/>
    <cellStyle name="Notiz 7 3 2 5 3" xfId="38997" xr:uid="{00000000-0005-0000-0000-0000D3080000}"/>
    <cellStyle name="Notiz 7 3 2 5 4" xfId="52488" xr:uid="{00000000-0005-0000-0000-0000D3080000}"/>
    <cellStyle name="Notiz 7 3 2 6" xfId="15444" xr:uid="{00000000-0005-0000-0000-0000D3080000}"/>
    <cellStyle name="Notiz 7 3 2 7" xfId="28928" xr:uid="{00000000-0005-0000-0000-0000D3080000}"/>
    <cellStyle name="Notiz 7 3 2 8" xfId="42419" xr:uid="{00000000-0005-0000-0000-0000D3080000}"/>
    <cellStyle name="Notiz 7 3 3" xfId="2556" xr:uid="{00000000-0005-0000-0000-0000D5080000}"/>
    <cellStyle name="Notiz 7 3 3 2" xfId="5917" xr:uid="{00000000-0005-0000-0000-0000D5080000}"/>
    <cellStyle name="Notiz 7 3 3 2 2" xfId="19368" xr:uid="{00000000-0005-0000-0000-0000D5080000}"/>
    <cellStyle name="Notiz 7 3 3 2 3" xfId="32852" xr:uid="{00000000-0005-0000-0000-0000D5080000}"/>
    <cellStyle name="Notiz 7 3 3 2 4" xfId="46343" xr:uid="{00000000-0005-0000-0000-0000D5080000}"/>
    <cellStyle name="Notiz 7 3 3 3" xfId="9273" xr:uid="{00000000-0005-0000-0000-0000D5080000}"/>
    <cellStyle name="Notiz 7 3 3 3 2" xfId="22724" xr:uid="{00000000-0005-0000-0000-0000D5080000}"/>
    <cellStyle name="Notiz 7 3 3 3 3" xfId="36208" xr:uid="{00000000-0005-0000-0000-0000D5080000}"/>
    <cellStyle name="Notiz 7 3 3 3 4" xfId="49699" xr:uid="{00000000-0005-0000-0000-0000D5080000}"/>
    <cellStyle name="Notiz 7 3 3 4" xfId="12629" xr:uid="{00000000-0005-0000-0000-0000D5080000}"/>
    <cellStyle name="Notiz 7 3 3 4 2" xfId="26080" xr:uid="{00000000-0005-0000-0000-0000D5080000}"/>
    <cellStyle name="Notiz 7 3 3 4 3" xfId="39564" xr:uid="{00000000-0005-0000-0000-0000D5080000}"/>
    <cellStyle name="Notiz 7 3 3 4 4" xfId="53055" xr:uid="{00000000-0005-0000-0000-0000D5080000}"/>
    <cellStyle name="Notiz 7 3 3 5" xfId="16011" xr:uid="{00000000-0005-0000-0000-0000D5080000}"/>
    <cellStyle name="Notiz 7 3 3 6" xfId="29495" xr:uid="{00000000-0005-0000-0000-0000D5080000}"/>
    <cellStyle name="Notiz 7 3 3 7" xfId="42986" xr:uid="{00000000-0005-0000-0000-0000D5080000}"/>
    <cellStyle name="Notiz 7 3 4" xfId="3661" xr:uid="{00000000-0005-0000-0000-0000D6080000}"/>
    <cellStyle name="Notiz 7 3 4 2" xfId="7022" xr:uid="{00000000-0005-0000-0000-0000D6080000}"/>
    <cellStyle name="Notiz 7 3 4 2 2" xfId="20473" xr:uid="{00000000-0005-0000-0000-0000D6080000}"/>
    <cellStyle name="Notiz 7 3 4 2 3" xfId="33957" xr:uid="{00000000-0005-0000-0000-0000D6080000}"/>
    <cellStyle name="Notiz 7 3 4 2 4" xfId="47448" xr:uid="{00000000-0005-0000-0000-0000D6080000}"/>
    <cellStyle name="Notiz 7 3 4 3" xfId="10378" xr:uid="{00000000-0005-0000-0000-0000D6080000}"/>
    <cellStyle name="Notiz 7 3 4 3 2" xfId="23829" xr:uid="{00000000-0005-0000-0000-0000D6080000}"/>
    <cellStyle name="Notiz 7 3 4 3 3" xfId="37313" xr:uid="{00000000-0005-0000-0000-0000D6080000}"/>
    <cellStyle name="Notiz 7 3 4 3 4" xfId="50804" xr:uid="{00000000-0005-0000-0000-0000D6080000}"/>
    <cellStyle name="Notiz 7 3 4 4" xfId="13734" xr:uid="{00000000-0005-0000-0000-0000D6080000}"/>
    <cellStyle name="Notiz 7 3 4 4 2" xfId="27185" xr:uid="{00000000-0005-0000-0000-0000D6080000}"/>
    <cellStyle name="Notiz 7 3 4 4 3" xfId="40669" xr:uid="{00000000-0005-0000-0000-0000D6080000}"/>
    <cellStyle name="Notiz 7 3 4 4 4" xfId="54160" xr:uid="{00000000-0005-0000-0000-0000D6080000}"/>
    <cellStyle name="Notiz 7 3 4 5" xfId="17116" xr:uid="{00000000-0005-0000-0000-0000D6080000}"/>
    <cellStyle name="Notiz 7 3 4 6" xfId="30600" xr:uid="{00000000-0005-0000-0000-0000D6080000}"/>
    <cellStyle name="Notiz 7 3 4 7" xfId="44091" xr:uid="{00000000-0005-0000-0000-0000D6080000}"/>
    <cellStyle name="Notiz 7 3 5" xfId="4241" xr:uid="{00000000-0005-0000-0000-0000D7080000}"/>
    <cellStyle name="Notiz 7 3 5 2" xfId="7598" xr:uid="{00000000-0005-0000-0000-0000D7080000}"/>
    <cellStyle name="Notiz 7 3 5 2 2" xfId="21049" xr:uid="{00000000-0005-0000-0000-0000D7080000}"/>
    <cellStyle name="Notiz 7 3 5 2 3" xfId="34533" xr:uid="{00000000-0005-0000-0000-0000D7080000}"/>
    <cellStyle name="Notiz 7 3 5 2 4" xfId="48024" xr:uid="{00000000-0005-0000-0000-0000D7080000}"/>
    <cellStyle name="Notiz 7 3 5 3" xfId="10954" xr:uid="{00000000-0005-0000-0000-0000D7080000}"/>
    <cellStyle name="Notiz 7 3 5 3 2" xfId="24405" xr:uid="{00000000-0005-0000-0000-0000D7080000}"/>
    <cellStyle name="Notiz 7 3 5 3 3" xfId="37889" xr:uid="{00000000-0005-0000-0000-0000D7080000}"/>
    <cellStyle name="Notiz 7 3 5 3 4" xfId="51380" xr:uid="{00000000-0005-0000-0000-0000D7080000}"/>
    <cellStyle name="Notiz 7 3 5 4" xfId="14310" xr:uid="{00000000-0005-0000-0000-0000D7080000}"/>
    <cellStyle name="Notiz 7 3 5 4 2" xfId="27761" xr:uid="{00000000-0005-0000-0000-0000D7080000}"/>
    <cellStyle name="Notiz 7 3 5 4 3" xfId="41245" xr:uid="{00000000-0005-0000-0000-0000D7080000}"/>
    <cellStyle name="Notiz 7 3 5 4 4" xfId="54736" xr:uid="{00000000-0005-0000-0000-0000D7080000}"/>
    <cellStyle name="Notiz 7 3 5 5" xfId="17692" xr:uid="{00000000-0005-0000-0000-0000D7080000}"/>
    <cellStyle name="Notiz 7 3 5 6" xfId="31176" xr:uid="{00000000-0005-0000-0000-0000D7080000}"/>
    <cellStyle name="Notiz 7 3 5 7" xfId="44667" xr:uid="{00000000-0005-0000-0000-0000D7080000}"/>
    <cellStyle name="Notiz 7 3 6" xfId="4791" xr:uid="{00000000-0005-0000-0000-0000D2080000}"/>
    <cellStyle name="Notiz 7 3 6 2" xfId="18242" xr:uid="{00000000-0005-0000-0000-0000D2080000}"/>
    <cellStyle name="Notiz 7 3 6 3" xfId="31726" xr:uid="{00000000-0005-0000-0000-0000D2080000}"/>
    <cellStyle name="Notiz 7 3 6 4" xfId="45217" xr:uid="{00000000-0005-0000-0000-0000D2080000}"/>
    <cellStyle name="Notiz 7 3 7" xfId="8147" xr:uid="{00000000-0005-0000-0000-0000D2080000}"/>
    <cellStyle name="Notiz 7 3 7 2" xfId="21598" xr:uid="{00000000-0005-0000-0000-0000D2080000}"/>
    <cellStyle name="Notiz 7 3 7 3" xfId="35082" xr:uid="{00000000-0005-0000-0000-0000D2080000}"/>
    <cellStyle name="Notiz 7 3 7 4" xfId="48573" xr:uid="{00000000-0005-0000-0000-0000D2080000}"/>
    <cellStyle name="Notiz 7 3 8" xfId="11503" xr:uid="{00000000-0005-0000-0000-0000D2080000}"/>
    <cellStyle name="Notiz 7 3 8 2" xfId="24954" xr:uid="{00000000-0005-0000-0000-0000D2080000}"/>
    <cellStyle name="Notiz 7 3 8 3" xfId="38438" xr:uid="{00000000-0005-0000-0000-0000D2080000}"/>
    <cellStyle name="Notiz 7 3 8 4" xfId="51929" xr:uid="{00000000-0005-0000-0000-0000D2080000}"/>
    <cellStyle name="Notiz 7 3 9" xfId="14884" xr:uid="{00000000-0005-0000-0000-0000D2080000}"/>
    <cellStyle name="Notiz 7 4" xfId="1727" xr:uid="{00000000-0005-0000-0000-0000D8080000}"/>
    <cellStyle name="Notiz 7 4 2" xfId="2866" xr:uid="{00000000-0005-0000-0000-0000D9080000}"/>
    <cellStyle name="Notiz 7 4 2 2" xfId="6227" xr:uid="{00000000-0005-0000-0000-0000D9080000}"/>
    <cellStyle name="Notiz 7 4 2 2 2" xfId="19678" xr:uid="{00000000-0005-0000-0000-0000D9080000}"/>
    <cellStyle name="Notiz 7 4 2 2 3" xfId="33162" xr:uid="{00000000-0005-0000-0000-0000D9080000}"/>
    <cellStyle name="Notiz 7 4 2 2 4" xfId="46653" xr:uid="{00000000-0005-0000-0000-0000D9080000}"/>
    <cellStyle name="Notiz 7 4 2 3" xfId="9583" xr:uid="{00000000-0005-0000-0000-0000D9080000}"/>
    <cellStyle name="Notiz 7 4 2 3 2" xfId="23034" xr:uid="{00000000-0005-0000-0000-0000D9080000}"/>
    <cellStyle name="Notiz 7 4 2 3 3" xfId="36518" xr:uid="{00000000-0005-0000-0000-0000D9080000}"/>
    <cellStyle name="Notiz 7 4 2 3 4" xfId="50009" xr:uid="{00000000-0005-0000-0000-0000D9080000}"/>
    <cellStyle name="Notiz 7 4 2 4" xfId="12939" xr:uid="{00000000-0005-0000-0000-0000D9080000}"/>
    <cellStyle name="Notiz 7 4 2 4 2" xfId="26390" xr:uid="{00000000-0005-0000-0000-0000D9080000}"/>
    <cellStyle name="Notiz 7 4 2 4 3" xfId="39874" xr:uid="{00000000-0005-0000-0000-0000D9080000}"/>
    <cellStyle name="Notiz 7 4 2 4 4" xfId="53365" xr:uid="{00000000-0005-0000-0000-0000D9080000}"/>
    <cellStyle name="Notiz 7 4 2 5" xfId="16321" xr:uid="{00000000-0005-0000-0000-0000D9080000}"/>
    <cellStyle name="Notiz 7 4 2 6" xfId="29805" xr:uid="{00000000-0005-0000-0000-0000D9080000}"/>
    <cellStyle name="Notiz 7 4 2 7" xfId="43296" xr:uid="{00000000-0005-0000-0000-0000D9080000}"/>
    <cellStyle name="Notiz 7 4 3" xfId="5100" xr:uid="{00000000-0005-0000-0000-0000D8080000}"/>
    <cellStyle name="Notiz 7 4 3 2" xfId="18551" xr:uid="{00000000-0005-0000-0000-0000D8080000}"/>
    <cellStyle name="Notiz 7 4 3 3" xfId="32035" xr:uid="{00000000-0005-0000-0000-0000D8080000}"/>
    <cellStyle name="Notiz 7 4 3 4" xfId="45526" xr:uid="{00000000-0005-0000-0000-0000D8080000}"/>
    <cellStyle name="Notiz 7 4 4" xfId="8456" xr:uid="{00000000-0005-0000-0000-0000D8080000}"/>
    <cellStyle name="Notiz 7 4 4 2" xfId="21907" xr:uid="{00000000-0005-0000-0000-0000D8080000}"/>
    <cellStyle name="Notiz 7 4 4 3" xfId="35391" xr:uid="{00000000-0005-0000-0000-0000D8080000}"/>
    <cellStyle name="Notiz 7 4 4 4" xfId="48882" xr:uid="{00000000-0005-0000-0000-0000D8080000}"/>
    <cellStyle name="Notiz 7 4 5" xfId="11812" xr:uid="{00000000-0005-0000-0000-0000D8080000}"/>
    <cellStyle name="Notiz 7 4 5 2" xfId="25263" xr:uid="{00000000-0005-0000-0000-0000D8080000}"/>
    <cellStyle name="Notiz 7 4 5 3" xfId="38747" xr:uid="{00000000-0005-0000-0000-0000D8080000}"/>
    <cellStyle name="Notiz 7 4 5 4" xfId="52238" xr:uid="{00000000-0005-0000-0000-0000D8080000}"/>
    <cellStyle name="Notiz 7 4 6" xfId="15194" xr:uid="{00000000-0005-0000-0000-0000D8080000}"/>
    <cellStyle name="Notiz 7 4 7" xfId="28678" xr:uid="{00000000-0005-0000-0000-0000D8080000}"/>
    <cellStyle name="Notiz 7 4 8" xfId="42169" xr:uid="{00000000-0005-0000-0000-0000D8080000}"/>
    <cellStyle name="Notiz 7 5" xfId="2304" xr:uid="{00000000-0005-0000-0000-0000DA080000}"/>
    <cellStyle name="Notiz 7 5 2" xfId="5666" xr:uid="{00000000-0005-0000-0000-0000DA080000}"/>
    <cellStyle name="Notiz 7 5 2 2" xfId="19117" xr:uid="{00000000-0005-0000-0000-0000DA080000}"/>
    <cellStyle name="Notiz 7 5 2 3" xfId="32601" xr:uid="{00000000-0005-0000-0000-0000DA080000}"/>
    <cellStyle name="Notiz 7 5 2 4" xfId="46092" xr:uid="{00000000-0005-0000-0000-0000DA080000}"/>
    <cellStyle name="Notiz 7 5 3" xfId="9022" xr:uid="{00000000-0005-0000-0000-0000DA080000}"/>
    <cellStyle name="Notiz 7 5 3 2" xfId="22473" xr:uid="{00000000-0005-0000-0000-0000DA080000}"/>
    <cellStyle name="Notiz 7 5 3 3" xfId="35957" xr:uid="{00000000-0005-0000-0000-0000DA080000}"/>
    <cellStyle name="Notiz 7 5 3 4" xfId="49448" xr:uid="{00000000-0005-0000-0000-0000DA080000}"/>
    <cellStyle name="Notiz 7 5 4" xfId="12378" xr:uid="{00000000-0005-0000-0000-0000DA080000}"/>
    <cellStyle name="Notiz 7 5 4 2" xfId="25829" xr:uid="{00000000-0005-0000-0000-0000DA080000}"/>
    <cellStyle name="Notiz 7 5 4 3" xfId="39313" xr:uid="{00000000-0005-0000-0000-0000DA080000}"/>
    <cellStyle name="Notiz 7 5 4 4" xfId="52804" xr:uid="{00000000-0005-0000-0000-0000DA080000}"/>
    <cellStyle name="Notiz 7 5 5" xfId="15760" xr:uid="{00000000-0005-0000-0000-0000DA080000}"/>
    <cellStyle name="Notiz 7 5 6" xfId="29244" xr:uid="{00000000-0005-0000-0000-0000DA080000}"/>
    <cellStyle name="Notiz 7 5 7" xfId="42735" xr:uid="{00000000-0005-0000-0000-0000DA080000}"/>
    <cellStyle name="Notiz 7 6" xfId="3410" xr:uid="{00000000-0005-0000-0000-0000DB080000}"/>
    <cellStyle name="Notiz 7 6 2" xfId="6771" xr:uid="{00000000-0005-0000-0000-0000DB080000}"/>
    <cellStyle name="Notiz 7 6 2 2" xfId="20222" xr:uid="{00000000-0005-0000-0000-0000DB080000}"/>
    <cellStyle name="Notiz 7 6 2 3" xfId="33706" xr:uid="{00000000-0005-0000-0000-0000DB080000}"/>
    <cellStyle name="Notiz 7 6 2 4" xfId="47197" xr:uid="{00000000-0005-0000-0000-0000DB080000}"/>
    <cellStyle name="Notiz 7 6 3" xfId="10127" xr:uid="{00000000-0005-0000-0000-0000DB080000}"/>
    <cellStyle name="Notiz 7 6 3 2" xfId="23578" xr:uid="{00000000-0005-0000-0000-0000DB080000}"/>
    <cellStyle name="Notiz 7 6 3 3" xfId="37062" xr:uid="{00000000-0005-0000-0000-0000DB080000}"/>
    <cellStyle name="Notiz 7 6 3 4" xfId="50553" xr:uid="{00000000-0005-0000-0000-0000DB080000}"/>
    <cellStyle name="Notiz 7 6 4" xfId="13483" xr:uid="{00000000-0005-0000-0000-0000DB080000}"/>
    <cellStyle name="Notiz 7 6 4 2" xfId="26934" xr:uid="{00000000-0005-0000-0000-0000DB080000}"/>
    <cellStyle name="Notiz 7 6 4 3" xfId="40418" xr:uid="{00000000-0005-0000-0000-0000DB080000}"/>
    <cellStyle name="Notiz 7 6 4 4" xfId="53909" xr:uid="{00000000-0005-0000-0000-0000DB080000}"/>
    <cellStyle name="Notiz 7 6 5" xfId="16865" xr:uid="{00000000-0005-0000-0000-0000DB080000}"/>
    <cellStyle name="Notiz 7 6 6" xfId="30349" xr:uid="{00000000-0005-0000-0000-0000DB080000}"/>
    <cellStyle name="Notiz 7 6 7" xfId="43840" xr:uid="{00000000-0005-0000-0000-0000DB080000}"/>
    <cellStyle name="Notiz 7 7" xfId="3990" xr:uid="{00000000-0005-0000-0000-0000DC080000}"/>
    <cellStyle name="Notiz 7 7 2" xfId="7347" xr:uid="{00000000-0005-0000-0000-0000DC080000}"/>
    <cellStyle name="Notiz 7 7 2 2" xfId="20798" xr:uid="{00000000-0005-0000-0000-0000DC080000}"/>
    <cellStyle name="Notiz 7 7 2 3" xfId="34282" xr:uid="{00000000-0005-0000-0000-0000DC080000}"/>
    <cellStyle name="Notiz 7 7 2 4" xfId="47773" xr:uid="{00000000-0005-0000-0000-0000DC080000}"/>
    <cellStyle name="Notiz 7 7 3" xfId="10703" xr:uid="{00000000-0005-0000-0000-0000DC080000}"/>
    <cellStyle name="Notiz 7 7 3 2" xfId="24154" xr:uid="{00000000-0005-0000-0000-0000DC080000}"/>
    <cellStyle name="Notiz 7 7 3 3" xfId="37638" xr:uid="{00000000-0005-0000-0000-0000DC080000}"/>
    <cellStyle name="Notiz 7 7 3 4" xfId="51129" xr:uid="{00000000-0005-0000-0000-0000DC080000}"/>
    <cellStyle name="Notiz 7 7 4" xfId="14059" xr:uid="{00000000-0005-0000-0000-0000DC080000}"/>
    <cellStyle name="Notiz 7 7 4 2" xfId="27510" xr:uid="{00000000-0005-0000-0000-0000DC080000}"/>
    <cellStyle name="Notiz 7 7 4 3" xfId="40994" xr:uid="{00000000-0005-0000-0000-0000DC080000}"/>
    <cellStyle name="Notiz 7 7 4 4" xfId="54485" xr:uid="{00000000-0005-0000-0000-0000DC080000}"/>
    <cellStyle name="Notiz 7 7 5" xfId="17441" xr:uid="{00000000-0005-0000-0000-0000DC080000}"/>
    <cellStyle name="Notiz 7 7 6" xfId="30925" xr:uid="{00000000-0005-0000-0000-0000DC080000}"/>
    <cellStyle name="Notiz 7 7 7" xfId="44416" xr:uid="{00000000-0005-0000-0000-0000DC080000}"/>
    <cellStyle name="Notiz 7 8" xfId="4540" xr:uid="{00000000-0005-0000-0000-0000C5080000}"/>
    <cellStyle name="Notiz 7 8 2" xfId="17991" xr:uid="{00000000-0005-0000-0000-0000C5080000}"/>
    <cellStyle name="Notiz 7 8 3" xfId="31475" xr:uid="{00000000-0005-0000-0000-0000C5080000}"/>
    <cellStyle name="Notiz 7 8 4" xfId="44966" xr:uid="{00000000-0005-0000-0000-0000C5080000}"/>
    <cellStyle name="Notiz 7 9" xfId="7896" xr:uid="{00000000-0005-0000-0000-0000C5080000}"/>
    <cellStyle name="Notiz 7 9 2" xfId="21347" xr:uid="{00000000-0005-0000-0000-0000C5080000}"/>
    <cellStyle name="Notiz 7 9 3" xfId="34831" xr:uid="{00000000-0005-0000-0000-0000C5080000}"/>
    <cellStyle name="Notiz 7 9 4" xfId="48322" xr:uid="{00000000-0005-0000-0000-0000C5080000}"/>
    <cellStyle name="Notiz 8" xfId="1187" xr:uid="{00000000-0005-0000-0000-0000DD080000}"/>
    <cellStyle name="Notiz 8 10" xfId="11271" xr:uid="{00000000-0005-0000-0000-0000DD080000}"/>
    <cellStyle name="Notiz 8 10 2" xfId="24722" xr:uid="{00000000-0005-0000-0000-0000DD080000}"/>
    <cellStyle name="Notiz 8 10 3" xfId="38206" xr:uid="{00000000-0005-0000-0000-0000DD080000}"/>
    <cellStyle name="Notiz 8 10 4" xfId="51697" xr:uid="{00000000-0005-0000-0000-0000DD080000}"/>
    <cellStyle name="Notiz 8 11" xfId="14652" xr:uid="{00000000-0005-0000-0000-0000DD080000}"/>
    <cellStyle name="Notiz 8 12" xfId="28135" xr:uid="{00000000-0005-0000-0000-0000DD080000}"/>
    <cellStyle name="Notiz 8 13" xfId="41626" xr:uid="{00000000-0005-0000-0000-0000DD080000}"/>
    <cellStyle name="Notiz 8 2" xfId="1281" xr:uid="{00000000-0005-0000-0000-0000DE080000}"/>
    <cellStyle name="Notiz 8 2 10" xfId="14754" xr:uid="{00000000-0005-0000-0000-0000DE080000}"/>
    <cellStyle name="Notiz 8 2 11" xfId="28237" xr:uid="{00000000-0005-0000-0000-0000DE080000}"/>
    <cellStyle name="Notiz 8 2 12" xfId="41728" xr:uid="{00000000-0005-0000-0000-0000DE080000}"/>
    <cellStyle name="Notiz 8 2 2" xfId="1519" xr:uid="{00000000-0005-0000-0000-0000DF080000}"/>
    <cellStyle name="Notiz 8 2 2 10" xfId="28487" xr:uid="{00000000-0005-0000-0000-0000DF080000}"/>
    <cellStyle name="Notiz 8 2 2 11" xfId="41978" xr:uid="{00000000-0005-0000-0000-0000DF080000}"/>
    <cellStyle name="Notiz 8 2 2 2" xfId="2095" xr:uid="{00000000-0005-0000-0000-0000E0080000}"/>
    <cellStyle name="Notiz 8 2 2 2 2" xfId="3236" xr:uid="{00000000-0005-0000-0000-0000E1080000}"/>
    <cellStyle name="Notiz 8 2 2 2 2 2" xfId="6597" xr:uid="{00000000-0005-0000-0000-0000E1080000}"/>
    <cellStyle name="Notiz 8 2 2 2 2 2 2" xfId="20048" xr:uid="{00000000-0005-0000-0000-0000E1080000}"/>
    <cellStyle name="Notiz 8 2 2 2 2 2 3" xfId="33532" xr:uid="{00000000-0005-0000-0000-0000E1080000}"/>
    <cellStyle name="Notiz 8 2 2 2 2 2 4" xfId="47023" xr:uid="{00000000-0005-0000-0000-0000E1080000}"/>
    <cellStyle name="Notiz 8 2 2 2 2 3" xfId="9953" xr:uid="{00000000-0005-0000-0000-0000E1080000}"/>
    <cellStyle name="Notiz 8 2 2 2 2 3 2" xfId="23404" xr:uid="{00000000-0005-0000-0000-0000E1080000}"/>
    <cellStyle name="Notiz 8 2 2 2 2 3 3" xfId="36888" xr:uid="{00000000-0005-0000-0000-0000E1080000}"/>
    <cellStyle name="Notiz 8 2 2 2 2 3 4" xfId="50379" xr:uid="{00000000-0005-0000-0000-0000E1080000}"/>
    <cellStyle name="Notiz 8 2 2 2 2 4" xfId="13309" xr:uid="{00000000-0005-0000-0000-0000E1080000}"/>
    <cellStyle name="Notiz 8 2 2 2 2 4 2" xfId="26760" xr:uid="{00000000-0005-0000-0000-0000E1080000}"/>
    <cellStyle name="Notiz 8 2 2 2 2 4 3" xfId="40244" xr:uid="{00000000-0005-0000-0000-0000E1080000}"/>
    <cellStyle name="Notiz 8 2 2 2 2 4 4" xfId="53735" xr:uid="{00000000-0005-0000-0000-0000E1080000}"/>
    <cellStyle name="Notiz 8 2 2 2 2 5" xfId="16691" xr:uid="{00000000-0005-0000-0000-0000E1080000}"/>
    <cellStyle name="Notiz 8 2 2 2 2 6" xfId="30175" xr:uid="{00000000-0005-0000-0000-0000E1080000}"/>
    <cellStyle name="Notiz 8 2 2 2 2 7" xfId="43666" xr:uid="{00000000-0005-0000-0000-0000E1080000}"/>
    <cellStyle name="Notiz 8 2 2 2 3" xfId="5470" xr:uid="{00000000-0005-0000-0000-0000E0080000}"/>
    <cellStyle name="Notiz 8 2 2 2 3 2" xfId="18921" xr:uid="{00000000-0005-0000-0000-0000E0080000}"/>
    <cellStyle name="Notiz 8 2 2 2 3 3" xfId="32405" xr:uid="{00000000-0005-0000-0000-0000E0080000}"/>
    <cellStyle name="Notiz 8 2 2 2 3 4" xfId="45896" xr:uid="{00000000-0005-0000-0000-0000E0080000}"/>
    <cellStyle name="Notiz 8 2 2 2 4" xfId="8826" xr:uid="{00000000-0005-0000-0000-0000E0080000}"/>
    <cellStyle name="Notiz 8 2 2 2 4 2" xfId="22277" xr:uid="{00000000-0005-0000-0000-0000E0080000}"/>
    <cellStyle name="Notiz 8 2 2 2 4 3" xfId="35761" xr:uid="{00000000-0005-0000-0000-0000E0080000}"/>
    <cellStyle name="Notiz 8 2 2 2 4 4" xfId="49252" xr:uid="{00000000-0005-0000-0000-0000E0080000}"/>
    <cellStyle name="Notiz 8 2 2 2 5" xfId="12182" xr:uid="{00000000-0005-0000-0000-0000E0080000}"/>
    <cellStyle name="Notiz 8 2 2 2 5 2" xfId="25633" xr:uid="{00000000-0005-0000-0000-0000E0080000}"/>
    <cellStyle name="Notiz 8 2 2 2 5 3" xfId="39117" xr:uid="{00000000-0005-0000-0000-0000E0080000}"/>
    <cellStyle name="Notiz 8 2 2 2 5 4" xfId="52608" xr:uid="{00000000-0005-0000-0000-0000E0080000}"/>
    <cellStyle name="Notiz 8 2 2 2 6" xfId="15564" xr:uid="{00000000-0005-0000-0000-0000E0080000}"/>
    <cellStyle name="Notiz 8 2 2 2 7" xfId="29048" xr:uid="{00000000-0005-0000-0000-0000E0080000}"/>
    <cellStyle name="Notiz 8 2 2 2 8" xfId="42539" xr:uid="{00000000-0005-0000-0000-0000E0080000}"/>
    <cellStyle name="Notiz 8 2 2 3" xfId="2676" xr:uid="{00000000-0005-0000-0000-0000E2080000}"/>
    <cellStyle name="Notiz 8 2 2 3 2" xfId="6037" xr:uid="{00000000-0005-0000-0000-0000E2080000}"/>
    <cellStyle name="Notiz 8 2 2 3 2 2" xfId="19488" xr:uid="{00000000-0005-0000-0000-0000E2080000}"/>
    <cellStyle name="Notiz 8 2 2 3 2 3" xfId="32972" xr:uid="{00000000-0005-0000-0000-0000E2080000}"/>
    <cellStyle name="Notiz 8 2 2 3 2 4" xfId="46463" xr:uid="{00000000-0005-0000-0000-0000E2080000}"/>
    <cellStyle name="Notiz 8 2 2 3 3" xfId="9393" xr:uid="{00000000-0005-0000-0000-0000E2080000}"/>
    <cellStyle name="Notiz 8 2 2 3 3 2" xfId="22844" xr:uid="{00000000-0005-0000-0000-0000E2080000}"/>
    <cellStyle name="Notiz 8 2 2 3 3 3" xfId="36328" xr:uid="{00000000-0005-0000-0000-0000E2080000}"/>
    <cellStyle name="Notiz 8 2 2 3 3 4" xfId="49819" xr:uid="{00000000-0005-0000-0000-0000E2080000}"/>
    <cellStyle name="Notiz 8 2 2 3 4" xfId="12749" xr:uid="{00000000-0005-0000-0000-0000E2080000}"/>
    <cellStyle name="Notiz 8 2 2 3 4 2" xfId="26200" xr:uid="{00000000-0005-0000-0000-0000E2080000}"/>
    <cellStyle name="Notiz 8 2 2 3 4 3" xfId="39684" xr:uid="{00000000-0005-0000-0000-0000E2080000}"/>
    <cellStyle name="Notiz 8 2 2 3 4 4" xfId="53175" xr:uid="{00000000-0005-0000-0000-0000E2080000}"/>
    <cellStyle name="Notiz 8 2 2 3 5" xfId="16131" xr:uid="{00000000-0005-0000-0000-0000E2080000}"/>
    <cellStyle name="Notiz 8 2 2 3 6" xfId="29615" xr:uid="{00000000-0005-0000-0000-0000E2080000}"/>
    <cellStyle name="Notiz 8 2 2 3 7" xfId="43106" xr:uid="{00000000-0005-0000-0000-0000E2080000}"/>
    <cellStyle name="Notiz 8 2 2 4" xfId="3781" xr:uid="{00000000-0005-0000-0000-0000E3080000}"/>
    <cellStyle name="Notiz 8 2 2 4 2" xfId="7142" xr:uid="{00000000-0005-0000-0000-0000E3080000}"/>
    <cellStyle name="Notiz 8 2 2 4 2 2" xfId="20593" xr:uid="{00000000-0005-0000-0000-0000E3080000}"/>
    <cellStyle name="Notiz 8 2 2 4 2 3" xfId="34077" xr:uid="{00000000-0005-0000-0000-0000E3080000}"/>
    <cellStyle name="Notiz 8 2 2 4 2 4" xfId="47568" xr:uid="{00000000-0005-0000-0000-0000E3080000}"/>
    <cellStyle name="Notiz 8 2 2 4 3" xfId="10498" xr:uid="{00000000-0005-0000-0000-0000E3080000}"/>
    <cellStyle name="Notiz 8 2 2 4 3 2" xfId="23949" xr:uid="{00000000-0005-0000-0000-0000E3080000}"/>
    <cellStyle name="Notiz 8 2 2 4 3 3" xfId="37433" xr:uid="{00000000-0005-0000-0000-0000E3080000}"/>
    <cellStyle name="Notiz 8 2 2 4 3 4" xfId="50924" xr:uid="{00000000-0005-0000-0000-0000E3080000}"/>
    <cellStyle name="Notiz 8 2 2 4 4" xfId="13854" xr:uid="{00000000-0005-0000-0000-0000E3080000}"/>
    <cellStyle name="Notiz 8 2 2 4 4 2" xfId="27305" xr:uid="{00000000-0005-0000-0000-0000E3080000}"/>
    <cellStyle name="Notiz 8 2 2 4 4 3" xfId="40789" xr:uid="{00000000-0005-0000-0000-0000E3080000}"/>
    <cellStyle name="Notiz 8 2 2 4 4 4" xfId="54280" xr:uid="{00000000-0005-0000-0000-0000E3080000}"/>
    <cellStyle name="Notiz 8 2 2 4 5" xfId="17236" xr:uid="{00000000-0005-0000-0000-0000E3080000}"/>
    <cellStyle name="Notiz 8 2 2 4 6" xfId="30720" xr:uid="{00000000-0005-0000-0000-0000E3080000}"/>
    <cellStyle name="Notiz 8 2 2 4 7" xfId="44211" xr:uid="{00000000-0005-0000-0000-0000E3080000}"/>
    <cellStyle name="Notiz 8 2 2 5" xfId="4361" xr:uid="{00000000-0005-0000-0000-0000E4080000}"/>
    <cellStyle name="Notiz 8 2 2 5 2" xfId="7718" xr:uid="{00000000-0005-0000-0000-0000E4080000}"/>
    <cellStyle name="Notiz 8 2 2 5 2 2" xfId="21169" xr:uid="{00000000-0005-0000-0000-0000E4080000}"/>
    <cellStyle name="Notiz 8 2 2 5 2 3" xfId="34653" xr:uid="{00000000-0005-0000-0000-0000E4080000}"/>
    <cellStyle name="Notiz 8 2 2 5 2 4" xfId="48144" xr:uid="{00000000-0005-0000-0000-0000E4080000}"/>
    <cellStyle name="Notiz 8 2 2 5 3" xfId="11074" xr:uid="{00000000-0005-0000-0000-0000E4080000}"/>
    <cellStyle name="Notiz 8 2 2 5 3 2" xfId="24525" xr:uid="{00000000-0005-0000-0000-0000E4080000}"/>
    <cellStyle name="Notiz 8 2 2 5 3 3" xfId="38009" xr:uid="{00000000-0005-0000-0000-0000E4080000}"/>
    <cellStyle name="Notiz 8 2 2 5 3 4" xfId="51500" xr:uid="{00000000-0005-0000-0000-0000E4080000}"/>
    <cellStyle name="Notiz 8 2 2 5 4" xfId="14430" xr:uid="{00000000-0005-0000-0000-0000E4080000}"/>
    <cellStyle name="Notiz 8 2 2 5 4 2" xfId="27881" xr:uid="{00000000-0005-0000-0000-0000E4080000}"/>
    <cellStyle name="Notiz 8 2 2 5 4 3" xfId="41365" xr:uid="{00000000-0005-0000-0000-0000E4080000}"/>
    <cellStyle name="Notiz 8 2 2 5 4 4" xfId="54856" xr:uid="{00000000-0005-0000-0000-0000E4080000}"/>
    <cellStyle name="Notiz 8 2 2 5 5" xfId="17812" xr:uid="{00000000-0005-0000-0000-0000E4080000}"/>
    <cellStyle name="Notiz 8 2 2 5 6" xfId="31296" xr:uid="{00000000-0005-0000-0000-0000E4080000}"/>
    <cellStyle name="Notiz 8 2 2 5 7" xfId="44787" xr:uid="{00000000-0005-0000-0000-0000E4080000}"/>
    <cellStyle name="Notiz 8 2 2 6" xfId="4911" xr:uid="{00000000-0005-0000-0000-0000DF080000}"/>
    <cellStyle name="Notiz 8 2 2 6 2" xfId="18362" xr:uid="{00000000-0005-0000-0000-0000DF080000}"/>
    <cellStyle name="Notiz 8 2 2 6 3" xfId="31846" xr:uid="{00000000-0005-0000-0000-0000DF080000}"/>
    <cellStyle name="Notiz 8 2 2 6 4" xfId="45337" xr:uid="{00000000-0005-0000-0000-0000DF080000}"/>
    <cellStyle name="Notiz 8 2 2 7" xfId="8267" xr:uid="{00000000-0005-0000-0000-0000DF080000}"/>
    <cellStyle name="Notiz 8 2 2 7 2" xfId="21718" xr:uid="{00000000-0005-0000-0000-0000DF080000}"/>
    <cellStyle name="Notiz 8 2 2 7 3" xfId="35202" xr:uid="{00000000-0005-0000-0000-0000DF080000}"/>
    <cellStyle name="Notiz 8 2 2 7 4" xfId="48693" xr:uid="{00000000-0005-0000-0000-0000DF080000}"/>
    <cellStyle name="Notiz 8 2 2 8" xfId="11623" xr:uid="{00000000-0005-0000-0000-0000DF080000}"/>
    <cellStyle name="Notiz 8 2 2 8 2" xfId="25074" xr:uid="{00000000-0005-0000-0000-0000DF080000}"/>
    <cellStyle name="Notiz 8 2 2 8 3" xfId="38558" xr:uid="{00000000-0005-0000-0000-0000DF080000}"/>
    <cellStyle name="Notiz 8 2 2 8 4" xfId="52049" xr:uid="{00000000-0005-0000-0000-0000DF080000}"/>
    <cellStyle name="Notiz 8 2 2 9" xfId="15004" xr:uid="{00000000-0005-0000-0000-0000DF080000}"/>
    <cellStyle name="Notiz 8 2 3" xfId="1846" xr:uid="{00000000-0005-0000-0000-0000E5080000}"/>
    <cellStyle name="Notiz 8 2 3 2" xfId="2986" xr:uid="{00000000-0005-0000-0000-0000E6080000}"/>
    <cellStyle name="Notiz 8 2 3 2 2" xfId="6347" xr:uid="{00000000-0005-0000-0000-0000E6080000}"/>
    <cellStyle name="Notiz 8 2 3 2 2 2" xfId="19798" xr:uid="{00000000-0005-0000-0000-0000E6080000}"/>
    <cellStyle name="Notiz 8 2 3 2 2 3" xfId="33282" xr:uid="{00000000-0005-0000-0000-0000E6080000}"/>
    <cellStyle name="Notiz 8 2 3 2 2 4" xfId="46773" xr:uid="{00000000-0005-0000-0000-0000E6080000}"/>
    <cellStyle name="Notiz 8 2 3 2 3" xfId="9703" xr:uid="{00000000-0005-0000-0000-0000E6080000}"/>
    <cellStyle name="Notiz 8 2 3 2 3 2" xfId="23154" xr:uid="{00000000-0005-0000-0000-0000E6080000}"/>
    <cellStyle name="Notiz 8 2 3 2 3 3" xfId="36638" xr:uid="{00000000-0005-0000-0000-0000E6080000}"/>
    <cellStyle name="Notiz 8 2 3 2 3 4" xfId="50129" xr:uid="{00000000-0005-0000-0000-0000E6080000}"/>
    <cellStyle name="Notiz 8 2 3 2 4" xfId="13059" xr:uid="{00000000-0005-0000-0000-0000E6080000}"/>
    <cellStyle name="Notiz 8 2 3 2 4 2" xfId="26510" xr:uid="{00000000-0005-0000-0000-0000E6080000}"/>
    <cellStyle name="Notiz 8 2 3 2 4 3" xfId="39994" xr:uid="{00000000-0005-0000-0000-0000E6080000}"/>
    <cellStyle name="Notiz 8 2 3 2 4 4" xfId="53485" xr:uid="{00000000-0005-0000-0000-0000E6080000}"/>
    <cellStyle name="Notiz 8 2 3 2 5" xfId="16441" xr:uid="{00000000-0005-0000-0000-0000E6080000}"/>
    <cellStyle name="Notiz 8 2 3 2 6" xfId="29925" xr:uid="{00000000-0005-0000-0000-0000E6080000}"/>
    <cellStyle name="Notiz 8 2 3 2 7" xfId="43416" xr:uid="{00000000-0005-0000-0000-0000E6080000}"/>
    <cellStyle name="Notiz 8 2 3 3" xfId="5220" xr:uid="{00000000-0005-0000-0000-0000E5080000}"/>
    <cellStyle name="Notiz 8 2 3 3 2" xfId="18671" xr:uid="{00000000-0005-0000-0000-0000E5080000}"/>
    <cellStyle name="Notiz 8 2 3 3 3" xfId="32155" xr:uid="{00000000-0005-0000-0000-0000E5080000}"/>
    <cellStyle name="Notiz 8 2 3 3 4" xfId="45646" xr:uid="{00000000-0005-0000-0000-0000E5080000}"/>
    <cellStyle name="Notiz 8 2 3 4" xfId="8576" xr:uid="{00000000-0005-0000-0000-0000E5080000}"/>
    <cellStyle name="Notiz 8 2 3 4 2" xfId="22027" xr:uid="{00000000-0005-0000-0000-0000E5080000}"/>
    <cellStyle name="Notiz 8 2 3 4 3" xfId="35511" xr:uid="{00000000-0005-0000-0000-0000E5080000}"/>
    <cellStyle name="Notiz 8 2 3 4 4" xfId="49002" xr:uid="{00000000-0005-0000-0000-0000E5080000}"/>
    <cellStyle name="Notiz 8 2 3 5" xfId="11932" xr:uid="{00000000-0005-0000-0000-0000E5080000}"/>
    <cellStyle name="Notiz 8 2 3 5 2" xfId="25383" xr:uid="{00000000-0005-0000-0000-0000E5080000}"/>
    <cellStyle name="Notiz 8 2 3 5 3" xfId="38867" xr:uid="{00000000-0005-0000-0000-0000E5080000}"/>
    <cellStyle name="Notiz 8 2 3 5 4" xfId="52358" xr:uid="{00000000-0005-0000-0000-0000E5080000}"/>
    <cellStyle name="Notiz 8 2 3 6" xfId="15314" xr:uid="{00000000-0005-0000-0000-0000E5080000}"/>
    <cellStyle name="Notiz 8 2 3 7" xfId="28798" xr:uid="{00000000-0005-0000-0000-0000E5080000}"/>
    <cellStyle name="Notiz 8 2 3 8" xfId="42289" xr:uid="{00000000-0005-0000-0000-0000E5080000}"/>
    <cellStyle name="Notiz 8 2 4" xfId="2425" xr:uid="{00000000-0005-0000-0000-0000E7080000}"/>
    <cellStyle name="Notiz 8 2 4 2" xfId="5787" xr:uid="{00000000-0005-0000-0000-0000E7080000}"/>
    <cellStyle name="Notiz 8 2 4 2 2" xfId="19238" xr:uid="{00000000-0005-0000-0000-0000E7080000}"/>
    <cellStyle name="Notiz 8 2 4 2 3" xfId="32722" xr:uid="{00000000-0005-0000-0000-0000E7080000}"/>
    <cellStyle name="Notiz 8 2 4 2 4" xfId="46213" xr:uid="{00000000-0005-0000-0000-0000E7080000}"/>
    <cellStyle name="Notiz 8 2 4 3" xfId="9143" xr:uid="{00000000-0005-0000-0000-0000E7080000}"/>
    <cellStyle name="Notiz 8 2 4 3 2" xfId="22594" xr:uid="{00000000-0005-0000-0000-0000E7080000}"/>
    <cellStyle name="Notiz 8 2 4 3 3" xfId="36078" xr:uid="{00000000-0005-0000-0000-0000E7080000}"/>
    <cellStyle name="Notiz 8 2 4 3 4" xfId="49569" xr:uid="{00000000-0005-0000-0000-0000E7080000}"/>
    <cellStyle name="Notiz 8 2 4 4" xfId="12499" xr:uid="{00000000-0005-0000-0000-0000E7080000}"/>
    <cellStyle name="Notiz 8 2 4 4 2" xfId="25950" xr:uid="{00000000-0005-0000-0000-0000E7080000}"/>
    <cellStyle name="Notiz 8 2 4 4 3" xfId="39434" xr:uid="{00000000-0005-0000-0000-0000E7080000}"/>
    <cellStyle name="Notiz 8 2 4 4 4" xfId="52925" xr:uid="{00000000-0005-0000-0000-0000E7080000}"/>
    <cellStyle name="Notiz 8 2 4 5" xfId="15881" xr:uid="{00000000-0005-0000-0000-0000E7080000}"/>
    <cellStyle name="Notiz 8 2 4 6" xfId="29365" xr:uid="{00000000-0005-0000-0000-0000E7080000}"/>
    <cellStyle name="Notiz 8 2 4 7" xfId="42856" xr:uid="{00000000-0005-0000-0000-0000E7080000}"/>
    <cellStyle name="Notiz 8 2 5" xfId="3531" xr:uid="{00000000-0005-0000-0000-0000E8080000}"/>
    <cellStyle name="Notiz 8 2 5 2" xfId="6892" xr:uid="{00000000-0005-0000-0000-0000E8080000}"/>
    <cellStyle name="Notiz 8 2 5 2 2" xfId="20343" xr:uid="{00000000-0005-0000-0000-0000E8080000}"/>
    <cellStyle name="Notiz 8 2 5 2 3" xfId="33827" xr:uid="{00000000-0005-0000-0000-0000E8080000}"/>
    <cellStyle name="Notiz 8 2 5 2 4" xfId="47318" xr:uid="{00000000-0005-0000-0000-0000E8080000}"/>
    <cellStyle name="Notiz 8 2 5 3" xfId="10248" xr:uid="{00000000-0005-0000-0000-0000E8080000}"/>
    <cellStyle name="Notiz 8 2 5 3 2" xfId="23699" xr:uid="{00000000-0005-0000-0000-0000E8080000}"/>
    <cellStyle name="Notiz 8 2 5 3 3" xfId="37183" xr:uid="{00000000-0005-0000-0000-0000E8080000}"/>
    <cellStyle name="Notiz 8 2 5 3 4" xfId="50674" xr:uid="{00000000-0005-0000-0000-0000E8080000}"/>
    <cellStyle name="Notiz 8 2 5 4" xfId="13604" xr:uid="{00000000-0005-0000-0000-0000E8080000}"/>
    <cellStyle name="Notiz 8 2 5 4 2" xfId="27055" xr:uid="{00000000-0005-0000-0000-0000E8080000}"/>
    <cellStyle name="Notiz 8 2 5 4 3" xfId="40539" xr:uid="{00000000-0005-0000-0000-0000E8080000}"/>
    <cellStyle name="Notiz 8 2 5 4 4" xfId="54030" xr:uid="{00000000-0005-0000-0000-0000E8080000}"/>
    <cellStyle name="Notiz 8 2 5 5" xfId="16986" xr:uid="{00000000-0005-0000-0000-0000E8080000}"/>
    <cellStyle name="Notiz 8 2 5 6" xfId="30470" xr:uid="{00000000-0005-0000-0000-0000E8080000}"/>
    <cellStyle name="Notiz 8 2 5 7" xfId="43961" xr:uid="{00000000-0005-0000-0000-0000E8080000}"/>
    <cellStyle name="Notiz 8 2 6" xfId="4111" xr:uid="{00000000-0005-0000-0000-0000E9080000}"/>
    <cellStyle name="Notiz 8 2 6 2" xfId="7468" xr:uid="{00000000-0005-0000-0000-0000E9080000}"/>
    <cellStyle name="Notiz 8 2 6 2 2" xfId="20919" xr:uid="{00000000-0005-0000-0000-0000E9080000}"/>
    <cellStyle name="Notiz 8 2 6 2 3" xfId="34403" xr:uid="{00000000-0005-0000-0000-0000E9080000}"/>
    <cellStyle name="Notiz 8 2 6 2 4" xfId="47894" xr:uid="{00000000-0005-0000-0000-0000E9080000}"/>
    <cellStyle name="Notiz 8 2 6 3" xfId="10824" xr:uid="{00000000-0005-0000-0000-0000E9080000}"/>
    <cellStyle name="Notiz 8 2 6 3 2" xfId="24275" xr:uid="{00000000-0005-0000-0000-0000E9080000}"/>
    <cellStyle name="Notiz 8 2 6 3 3" xfId="37759" xr:uid="{00000000-0005-0000-0000-0000E9080000}"/>
    <cellStyle name="Notiz 8 2 6 3 4" xfId="51250" xr:uid="{00000000-0005-0000-0000-0000E9080000}"/>
    <cellStyle name="Notiz 8 2 6 4" xfId="14180" xr:uid="{00000000-0005-0000-0000-0000E9080000}"/>
    <cellStyle name="Notiz 8 2 6 4 2" xfId="27631" xr:uid="{00000000-0005-0000-0000-0000E9080000}"/>
    <cellStyle name="Notiz 8 2 6 4 3" xfId="41115" xr:uid="{00000000-0005-0000-0000-0000E9080000}"/>
    <cellStyle name="Notiz 8 2 6 4 4" xfId="54606" xr:uid="{00000000-0005-0000-0000-0000E9080000}"/>
    <cellStyle name="Notiz 8 2 6 5" xfId="17562" xr:uid="{00000000-0005-0000-0000-0000E9080000}"/>
    <cellStyle name="Notiz 8 2 6 6" xfId="31046" xr:uid="{00000000-0005-0000-0000-0000E9080000}"/>
    <cellStyle name="Notiz 8 2 6 7" xfId="44537" xr:uid="{00000000-0005-0000-0000-0000E9080000}"/>
    <cellStyle name="Notiz 8 2 7" xfId="4661" xr:uid="{00000000-0005-0000-0000-0000DE080000}"/>
    <cellStyle name="Notiz 8 2 7 2" xfId="18112" xr:uid="{00000000-0005-0000-0000-0000DE080000}"/>
    <cellStyle name="Notiz 8 2 7 3" xfId="31596" xr:uid="{00000000-0005-0000-0000-0000DE080000}"/>
    <cellStyle name="Notiz 8 2 7 4" xfId="45087" xr:uid="{00000000-0005-0000-0000-0000DE080000}"/>
    <cellStyle name="Notiz 8 2 8" xfId="8017" xr:uid="{00000000-0005-0000-0000-0000DE080000}"/>
    <cellStyle name="Notiz 8 2 8 2" xfId="21468" xr:uid="{00000000-0005-0000-0000-0000DE080000}"/>
    <cellStyle name="Notiz 8 2 8 3" xfId="34952" xr:uid="{00000000-0005-0000-0000-0000DE080000}"/>
    <cellStyle name="Notiz 8 2 8 4" xfId="48443" xr:uid="{00000000-0005-0000-0000-0000DE080000}"/>
    <cellStyle name="Notiz 8 2 9" xfId="11373" xr:uid="{00000000-0005-0000-0000-0000DE080000}"/>
    <cellStyle name="Notiz 8 2 9 2" xfId="24824" xr:uid="{00000000-0005-0000-0000-0000DE080000}"/>
    <cellStyle name="Notiz 8 2 9 3" xfId="38308" xr:uid="{00000000-0005-0000-0000-0000DE080000}"/>
    <cellStyle name="Notiz 8 2 9 4" xfId="51799" xr:uid="{00000000-0005-0000-0000-0000DE080000}"/>
    <cellStyle name="Notiz 8 3" xfId="1421" xr:uid="{00000000-0005-0000-0000-0000EA080000}"/>
    <cellStyle name="Notiz 8 3 10" xfId="28386" xr:uid="{00000000-0005-0000-0000-0000EA080000}"/>
    <cellStyle name="Notiz 8 3 11" xfId="41877" xr:uid="{00000000-0005-0000-0000-0000EA080000}"/>
    <cellStyle name="Notiz 8 3 2" xfId="1995" xr:uid="{00000000-0005-0000-0000-0000EB080000}"/>
    <cellStyle name="Notiz 8 3 2 2" xfId="3135" xr:uid="{00000000-0005-0000-0000-0000EC080000}"/>
    <cellStyle name="Notiz 8 3 2 2 2" xfId="6496" xr:uid="{00000000-0005-0000-0000-0000EC080000}"/>
    <cellStyle name="Notiz 8 3 2 2 2 2" xfId="19947" xr:uid="{00000000-0005-0000-0000-0000EC080000}"/>
    <cellStyle name="Notiz 8 3 2 2 2 3" xfId="33431" xr:uid="{00000000-0005-0000-0000-0000EC080000}"/>
    <cellStyle name="Notiz 8 3 2 2 2 4" xfId="46922" xr:uid="{00000000-0005-0000-0000-0000EC080000}"/>
    <cellStyle name="Notiz 8 3 2 2 3" xfId="9852" xr:uid="{00000000-0005-0000-0000-0000EC080000}"/>
    <cellStyle name="Notiz 8 3 2 2 3 2" xfId="23303" xr:uid="{00000000-0005-0000-0000-0000EC080000}"/>
    <cellStyle name="Notiz 8 3 2 2 3 3" xfId="36787" xr:uid="{00000000-0005-0000-0000-0000EC080000}"/>
    <cellStyle name="Notiz 8 3 2 2 3 4" xfId="50278" xr:uid="{00000000-0005-0000-0000-0000EC080000}"/>
    <cellStyle name="Notiz 8 3 2 2 4" xfId="13208" xr:uid="{00000000-0005-0000-0000-0000EC080000}"/>
    <cellStyle name="Notiz 8 3 2 2 4 2" xfId="26659" xr:uid="{00000000-0005-0000-0000-0000EC080000}"/>
    <cellStyle name="Notiz 8 3 2 2 4 3" xfId="40143" xr:uid="{00000000-0005-0000-0000-0000EC080000}"/>
    <cellStyle name="Notiz 8 3 2 2 4 4" xfId="53634" xr:uid="{00000000-0005-0000-0000-0000EC080000}"/>
    <cellStyle name="Notiz 8 3 2 2 5" xfId="16590" xr:uid="{00000000-0005-0000-0000-0000EC080000}"/>
    <cellStyle name="Notiz 8 3 2 2 6" xfId="30074" xr:uid="{00000000-0005-0000-0000-0000EC080000}"/>
    <cellStyle name="Notiz 8 3 2 2 7" xfId="43565" xr:uid="{00000000-0005-0000-0000-0000EC080000}"/>
    <cellStyle name="Notiz 8 3 2 3" xfId="5369" xr:uid="{00000000-0005-0000-0000-0000EB080000}"/>
    <cellStyle name="Notiz 8 3 2 3 2" xfId="18820" xr:uid="{00000000-0005-0000-0000-0000EB080000}"/>
    <cellStyle name="Notiz 8 3 2 3 3" xfId="32304" xr:uid="{00000000-0005-0000-0000-0000EB080000}"/>
    <cellStyle name="Notiz 8 3 2 3 4" xfId="45795" xr:uid="{00000000-0005-0000-0000-0000EB080000}"/>
    <cellStyle name="Notiz 8 3 2 4" xfId="8725" xr:uid="{00000000-0005-0000-0000-0000EB080000}"/>
    <cellStyle name="Notiz 8 3 2 4 2" xfId="22176" xr:uid="{00000000-0005-0000-0000-0000EB080000}"/>
    <cellStyle name="Notiz 8 3 2 4 3" xfId="35660" xr:uid="{00000000-0005-0000-0000-0000EB080000}"/>
    <cellStyle name="Notiz 8 3 2 4 4" xfId="49151" xr:uid="{00000000-0005-0000-0000-0000EB080000}"/>
    <cellStyle name="Notiz 8 3 2 5" xfId="12081" xr:uid="{00000000-0005-0000-0000-0000EB080000}"/>
    <cellStyle name="Notiz 8 3 2 5 2" xfId="25532" xr:uid="{00000000-0005-0000-0000-0000EB080000}"/>
    <cellStyle name="Notiz 8 3 2 5 3" xfId="39016" xr:uid="{00000000-0005-0000-0000-0000EB080000}"/>
    <cellStyle name="Notiz 8 3 2 5 4" xfId="52507" xr:uid="{00000000-0005-0000-0000-0000EB080000}"/>
    <cellStyle name="Notiz 8 3 2 6" xfId="15463" xr:uid="{00000000-0005-0000-0000-0000EB080000}"/>
    <cellStyle name="Notiz 8 3 2 7" xfId="28947" xr:uid="{00000000-0005-0000-0000-0000EB080000}"/>
    <cellStyle name="Notiz 8 3 2 8" xfId="42438" xr:uid="{00000000-0005-0000-0000-0000EB080000}"/>
    <cellStyle name="Notiz 8 3 3" xfId="2575" xr:uid="{00000000-0005-0000-0000-0000ED080000}"/>
    <cellStyle name="Notiz 8 3 3 2" xfId="5936" xr:uid="{00000000-0005-0000-0000-0000ED080000}"/>
    <cellStyle name="Notiz 8 3 3 2 2" xfId="19387" xr:uid="{00000000-0005-0000-0000-0000ED080000}"/>
    <cellStyle name="Notiz 8 3 3 2 3" xfId="32871" xr:uid="{00000000-0005-0000-0000-0000ED080000}"/>
    <cellStyle name="Notiz 8 3 3 2 4" xfId="46362" xr:uid="{00000000-0005-0000-0000-0000ED080000}"/>
    <cellStyle name="Notiz 8 3 3 3" xfId="9292" xr:uid="{00000000-0005-0000-0000-0000ED080000}"/>
    <cellStyle name="Notiz 8 3 3 3 2" xfId="22743" xr:uid="{00000000-0005-0000-0000-0000ED080000}"/>
    <cellStyle name="Notiz 8 3 3 3 3" xfId="36227" xr:uid="{00000000-0005-0000-0000-0000ED080000}"/>
    <cellStyle name="Notiz 8 3 3 3 4" xfId="49718" xr:uid="{00000000-0005-0000-0000-0000ED080000}"/>
    <cellStyle name="Notiz 8 3 3 4" xfId="12648" xr:uid="{00000000-0005-0000-0000-0000ED080000}"/>
    <cellStyle name="Notiz 8 3 3 4 2" xfId="26099" xr:uid="{00000000-0005-0000-0000-0000ED080000}"/>
    <cellStyle name="Notiz 8 3 3 4 3" xfId="39583" xr:uid="{00000000-0005-0000-0000-0000ED080000}"/>
    <cellStyle name="Notiz 8 3 3 4 4" xfId="53074" xr:uid="{00000000-0005-0000-0000-0000ED080000}"/>
    <cellStyle name="Notiz 8 3 3 5" xfId="16030" xr:uid="{00000000-0005-0000-0000-0000ED080000}"/>
    <cellStyle name="Notiz 8 3 3 6" xfId="29514" xr:uid="{00000000-0005-0000-0000-0000ED080000}"/>
    <cellStyle name="Notiz 8 3 3 7" xfId="43005" xr:uid="{00000000-0005-0000-0000-0000ED080000}"/>
    <cellStyle name="Notiz 8 3 4" xfId="3680" xr:uid="{00000000-0005-0000-0000-0000EE080000}"/>
    <cellStyle name="Notiz 8 3 4 2" xfId="7041" xr:uid="{00000000-0005-0000-0000-0000EE080000}"/>
    <cellStyle name="Notiz 8 3 4 2 2" xfId="20492" xr:uid="{00000000-0005-0000-0000-0000EE080000}"/>
    <cellStyle name="Notiz 8 3 4 2 3" xfId="33976" xr:uid="{00000000-0005-0000-0000-0000EE080000}"/>
    <cellStyle name="Notiz 8 3 4 2 4" xfId="47467" xr:uid="{00000000-0005-0000-0000-0000EE080000}"/>
    <cellStyle name="Notiz 8 3 4 3" xfId="10397" xr:uid="{00000000-0005-0000-0000-0000EE080000}"/>
    <cellStyle name="Notiz 8 3 4 3 2" xfId="23848" xr:uid="{00000000-0005-0000-0000-0000EE080000}"/>
    <cellStyle name="Notiz 8 3 4 3 3" xfId="37332" xr:uid="{00000000-0005-0000-0000-0000EE080000}"/>
    <cellStyle name="Notiz 8 3 4 3 4" xfId="50823" xr:uid="{00000000-0005-0000-0000-0000EE080000}"/>
    <cellStyle name="Notiz 8 3 4 4" xfId="13753" xr:uid="{00000000-0005-0000-0000-0000EE080000}"/>
    <cellStyle name="Notiz 8 3 4 4 2" xfId="27204" xr:uid="{00000000-0005-0000-0000-0000EE080000}"/>
    <cellStyle name="Notiz 8 3 4 4 3" xfId="40688" xr:uid="{00000000-0005-0000-0000-0000EE080000}"/>
    <cellStyle name="Notiz 8 3 4 4 4" xfId="54179" xr:uid="{00000000-0005-0000-0000-0000EE080000}"/>
    <cellStyle name="Notiz 8 3 4 5" xfId="17135" xr:uid="{00000000-0005-0000-0000-0000EE080000}"/>
    <cellStyle name="Notiz 8 3 4 6" xfId="30619" xr:uid="{00000000-0005-0000-0000-0000EE080000}"/>
    <cellStyle name="Notiz 8 3 4 7" xfId="44110" xr:uid="{00000000-0005-0000-0000-0000EE080000}"/>
    <cellStyle name="Notiz 8 3 5" xfId="4260" xr:uid="{00000000-0005-0000-0000-0000EF080000}"/>
    <cellStyle name="Notiz 8 3 5 2" xfId="7617" xr:uid="{00000000-0005-0000-0000-0000EF080000}"/>
    <cellStyle name="Notiz 8 3 5 2 2" xfId="21068" xr:uid="{00000000-0005-0000-0000-0000EF080000}"/>
    <cellStyle name="Notiz 8 3 5 2 3" xfId="34552" xr:uid="{00000000-0005-0000-0000-0000EF080000}"/>
    <cellStyle name="Notiz 8 3 5 2 4" xfId="48043" xr:uid="{00000000-0005-0000-0000-0000EF080000}"/>
    <cellStyle name="Notiz 8 3 5 3" xfId="10973" xr:uid="{00000000-0005-0000-0000-0000EF080000}"/>
    <cellStyle name="Notiz 8 3 5 3 2" xfId="24424" xr:uid="{00000000-0005-0000-0000-0000EF080000}"/>
    <cellStyle name="Notiz 8 3 5 3 3" xfId="37908" xr:uid="{00000000-0005-0000-0000-0000EF080000}"/>
    <cellStyle name="Notiz 8 3 5 3 4" xfId="51399" xr:uid="{00000000-0005-0000-0000-0000EF080000}"/>
    <cellStyle name="Notiz 8 3 5 4" xfId="14329" xr:uid="{00000000-0005-0000-0000-0000EF080000}"/>
    <cellStyle name="Notiz 8 3 5 4 2" xfId="27780" xr:uid="{00000000-0005-0000-0000-0000EF080000}"/>
    <cellStyle name="Notiz 8 3 5 4 3" xfId="41264" xr:uid="{00000000-0005-0000-0000-0000EF080000}"/>
    <cellStyle name="Notiz 8 3 5 4 4" xfId="54755" xr:uid="{00000000-0005-0000-0000-0000EF080000}"/>
    <cellStyle name="Notiz 8 3 5 5" xfId="17711" xr:uid="{00000000-0005-0000-0000-0000EF080000}"/>
    <cellStyle name="Notiz 8 3 5 6" xfId="31195" xr:uid="{00000000-0005-0000-0000-0000EF080000}"/>
    <cellStyle name="Notiz 8 3 5 7" xfId="44686" xr:uid="{00000000-0005-0000-0000-0000EF080000}"/>
    <cellStyle name="Notiz 8 3 6" xfId="4810" xr:uid="{00000000-0005-0000-0000-0000EA080000}"/>
    <cellStyle name="Notiz 8 3 6 2" xfId="18261" xr:uid="{00000000-0005-0000-0000-0000EA080000}"/>
    <cellStyle name="Notiz 8 3 6 3" xfId="31745" xr:uid="{00000000-0005-0000-0000-0000EA080000}"/>
    <cellStyle name="Notiz 8 3 6 4" xfId="45236" xr:uid="{00000000-0005-0000-0000-0000EA080000}"/>
    <cellStyle name="Notiz 8 3 7" xfId="8166" xr:uid="{00000000-0005-0000-0000-0000EA080000}"/>
    <cellStyle name="Notiz 8 3 7 2" xfId="21617" xr:uid="{00000000-0005-0000-0000-0000EA080000}"/>
    <cellStyle name="Notiz 8 3 7 3" xfId="35101" xr:uid="{00000000-0005-0000-0000-0000EA080000}"/>
    <cellStyle name="Notiz 8 3 7 4" xfId="48592" xr:uid="{00000000-0005-0000-0000-0000EA080000}"/>
    <cellStyle name="Notiz 8 3 8" xfId="11522" xr:uid="{00000000-0005-0000-0000-0000EA080000}"/>
    <cellStyle name="Notiz 8 3 8 2" xfId="24973" xr:uid="{00000000-0005-0000-0000-0000EA080000}"/>
    <cellStyle name="Notiz 8 3 8 3" xfId="38457" xr:uid="{00000000-0005-0000-0000-0000EA080000}"/>
    <cellStyle name="Notiz 8 3 8 4" xfId="51948" xr:uid="{00000000-0005-0000-0000-0000EA080000}"/>
    <cellStyle name="Notiz 8 3 9" xfId="14903" xr:uid="{00000000-0005-0000-0000-0000EA080000}"/>
    <cellStyle name="Notiz 8 4" xfId="1746" xr:uid="{00000000-0005-0000-0000-0000F0080000}"/>
    <cellStyle name="Notiz 8 4 2" xfId="2885" xr:uid="{00000000-0005-0000-0000-0000F1080000}"/>
    <cellStyle name="Notiz 8 4 2 2" xfId="6246" xr:uid="{00000000-0005-0000-0000-0000F1080000}"/>
    <cellStyle name="Notiz 8 4 2 2 2" xfId="19697" xr:uid="{00000000-0005-0000-0000-0000F1080000}"/>
    <cellStyle name="Notiz 8 4 2 2 3" xfId="33181" xr:uid="{00000000-0005-0000-0000-0000F1080000}"/>
    <cellStyle name="Notiz 8 4 2 2 4" xfId="46672" xr:uid="{00000000-0005-0000-0000-0000F1080000}"/>
    <cellStyle name="Notiz 8 4 2 3" xfId="9602" xr:uid="{00000000-0005-0000-0000-0000F1080000}"/>
    <cellStyle name="Notiz 8 4 2 3 2" xfId="23053" xr:uid="{00000000-0005-0000-0000-0000F1080000}"/>
    <cellStyle name="Notiz 8 4 2 3 3" xfId="36537" xr:uid="{00000000-0005-0000-0000-0000F1080000}"/>
    <cellStyle name="Notiz 8 4 2 3 4" xfId="50028" xr:uid="{00000000-0005-0000-0000-0000F1080000}"/>
    <cellStyle name="Notiz 8 4 2 4" xfId="12958" xr:uid="{00000000-0005-0000-0000-0000F1080000}"/>
    <cellStyle name="Notiz 8 4 2 4 2" xfId="26409" xr:uid="{00000000-0005-0000-0000-0000F1080000}"/>
    <cellStyle name="Notiz 8 4 2 4 3" xfId="39893" xr:uid="{00000000-0005-0000-0000-0000F1080000}"/>
    <cellStyle name="Notiz 8 4 2 4 4" xfId="53384" xr:uid="{00000000-0005-0000-0000-0000F1080000}"/>
    <cellStyle name="Notiz 8 4 2 5" xfId="16340" xr:uid="{00000000-0005-0000-0000-0000F1080000}"/>
    <cellStyle name="Notiz 8 4 2 6" xfId="29824" xr:uid="{00000000-0005-0000-0000-0000F1080000}"/>
    <cellStyle name="Notiz 8 4 2 7" xfId="43315" xr:uid="{00000000-0005-0000-0000-0000F1080000}"/>
    <cellStyle name="Notiz 8 4 3" xfId="5119" xr:uid="{00000000-0005-0000-0000-0000F0080000}"/>
    <cellStyle name="Notiz 8 4 3 2" xfId="18570" xr:uid="{00000000-0005-0000-0000-0000F0080000}"/>
    <cellStyle name="Notiz 8 4 3 3" xfId="32054" xr:uid="{00000000-0005-0000-0000-0000F0080000}"/>
    <cellStyle name="Notiz 8 4 3 4" xfId="45545" xr:uid="{00000000-0005-0000-0000-0000F0080000}"/>
    <cellStyle name="Notiz 8 4 4" xfId="8475" xr:uid="{00000000-0005-0000-0000-0000F0080000}"/>
    <cellStyle name="Notiz 8 4 4 2" xfId="21926" xr:uid="{00000000-0005-0000-0000-0000F0080000}"/>
    <cellStyle name="Notiz 8 4 4 3" xfId="35410" xr:uid="{00000000-0005-0000-0000-0000F0080000}"/>
    <cellStyle name="Notiz 8 4 4 4" xfId="48901" xr:uid="{00000000-0005-0000-0000-0000F0080000}"/>
    <cellStyle name="Notiz 8 4 5" xfId="11831" xr:uid="{00000000-0005-0000-0000-0000F0080000}"/>
    <cellStyle name="Notiz 8 4 5 2" xfId="25282" xr:uid="{00000000-0005-0000-0000-0000F0080000}"/>
    <cellStyle name="Notiz 8 4 5 3" xfId="38766" xr:uid="{00000000-0005-0000-0000-0000F0080000}"/>
    <cellStyle name="Notiz 8 4 5 4" xfId="52257" xr:uid="{00000000-0005-0000-0000-0000F0080000}"/>
    <cellStyle name="Notiz 8 4 6" xfId="15213" xr:uid="{00000000-0005-0000-0000-0000F0080000}"/>
    <cellStyle name="Notiz 8 4 7" xfId="28697" xr:uid="{00000000-0005-0000-0000-0000F0080000}"/>
    <cellStyle name="Notiz 8 4 8" xfId="42188" xr:uid="{00000000-0005-0000-0000-0000F0080000}"/>
    <cellStyle name="Notiz 8 5" xfId="2323" xr:uid="{00000000-0005-0000-0000-0000F2080000}"/>
    <cellStyle name="Notiz 8 5 2" xfId="5685" xr:uid="{00000000-0005-0000-0000-0000F2080000}"/>
    <cellStyle name="Notiz 8 5 2 2" xfId="19136" xr:uid="{00000000-0005-0000-0000-0000F2080000}"/>
    <cellStyle name="Notiz 8 5 2 3" xfId="32620" xr:uid="{00000000-0005-0000-0000-0000F2080000}"/>
    <cellStyle name="Notiz 8 5 2 4" xfId="46111" xr:uid="{00000000-0005-0000-0000-0000F2080000}"/>
    <cellStyle name="Notiz 8 5 3" xfId="9041" xr:uid="{00000000-0005-0000-0000-0000F2080000}"/>
    <cellStyle name="Notiz 8 5 3 2" xfId="22492" xr:uid="{00000000-0005-0000-0000-0000F2080000}"/>
    <cellStyle name="Notiz 8 5 3 3" xfId="35976" xr:uid="{00000000-0005-0000-0000-0000F2080000}"/>
    <cellStyle name="Notiz 8 5 3 4" xfId="49467" xr:uid="{00000000-0005-0000-0000-0000F2080000}"/>
    <cellStyle name="Notiz 8 5 4" xfId="12397" xr:uid="{00000000-0005-0000-0000-0000F2080000}"/>
    <cellStyle name="Notiz 8 5 4 2" xfId="25848" xr:uid="{00000000-0005-0000-0000-0000F2080000}"/>
    <cellStyle name="Notiz 8 5 4 3" xfId="39332" xr:uid="{00000000-0005-0000-0000-0000F2080000}"/>
    <cellStyle name="Notiz 8 5 4 4" xfId="52823" xr:uid="{00000000-0005-0000-0000-0000F2080000}"/>
    <cellStyle name="Notiz 8 5 5" xfId="15779" xr:uid="{00000000-0005-0000-0000-0000F2080000}"/>
    <cellStyle name="Notiz 8 5 6" xfId="29263" xr:uid="{00000000-0005-0000-0000-0000F2080000}"/>
    <cellStyle name="Notiz 8 5 7" xfId="42754" xr:uid="{00000000-0005-0000-0000-0000F2080000}"/>
    <cellStyle name="Notiz 8 6" xfId="3429" xr:uid="{00000000-0005-0000-0000-0000F3080000}"/>
    <cellStyle name="Notiz 8 6 2" xfId="6790" xr:uid="{00000000-0005-0000-0000-0000F3080000}"/>
    <cellStyle name="Notiz 8 6 2 2" xfId="20241" xr:uid="{00000000-0005-0000-0000-0000F3080000}"/>
    <cellStyle name="Notiz 8 6 2 3" xfId="33725" xr:uid="{00000000-0005-0000-0000-0000F3080000}"/>
    <cellStyle name="Notiz 8 6 2 4" xfId="47216" xr:uid="{00000000-0005-0000-0000-0000F3080000}"/>
    <cellStyle name="Notiz 8 6 3" xfId="10146" xr:uid="{00000000-0005-0000-0000-0000F3080000}"/>
    <cellStyle name="Notiz 8 6 3 2" xfId="23597" xr:uid="{00000000-0005-0000-0000-0000F3080000}"/>
    <cellStyle name="Notiz 8 6 3 3" xfId="37081" xr:uid="{00000000-0005-0000-0000-0000F3080000}"/>
    <cellStyle name="Notiz 8 6 3 4" xfId="50572" xr:uid="{00000000-0005-0000-0000-0000F3080000}"/>
    <cellStyle name="Notiz 8 6 4" xfId="13502" xr:uid="{00000000-0005-0000-0000-0000F3080000}"/>
    <cellStyle name="Notiz 8 6 4 2" xfId="26953" xr:uid="{00000000-0005-0000-0000-0000F3080000}"/>
    <cellStyle name="Notiz 8 6 4 3" xfId="40437" xr:uid="{00000000-0005-0000-0000-0000F3080000}"/>
    <cellStyle name="Notiz 8 6 4 4" xfId="53928" xr:uid="{00000000-0005-0000-0000-0000F3080000}"/>
    <cellStyle name="Notiz 8 6 5" xfId="16884" xr:uid="{00000000-0005-0000-0000-0000F3080000}"/>
    <cellStyle name="Notiz 8 6 6" xfId="30368" xr:uid="{00000000-0005-0000-0000-0000F3080000}"/>
    <cellStyle name="Notiz 8 6 7" xfId="43859" xr:uid="{00000000-0005-0000-0000-0000F3080000}"/>
    <cellStyle name="Notiz 8 7" xfId="4009" xr:uid="{00000000-0005-0000-0000-0000F4080000}"/>
    <cellStyle name="Notiz 8 7 2" xfId="7366" xr:uid="{00000000-0005-0000-0000-0000F4080000}"/>
    <cellStyle name="Notiz 8 7 2 2" xfId="20817" xr:uid="{00000000-0005-0000-0000-0000F4080000}"/>
    <cellStyle name="Notiz 8 7 2 3" xfId="34301" xr:uid="{00000000-0005-0000-0000-0000F4080000}"/>
    <cellStyle name="Notiz 8 7 2 4" xfId="47792" xr:uid="{00000000-0005-0000-0000-0000F4080000}"/>
    <cellStyle name="Notiz 8 7 3" xfId="10722" xr:uid="{00000000-0005-0000-0000-0000F4080000}"/>
    <cellStyle name="Notiz 8 7 3 2" xfId="24173" xr:uid="{00000000-0005-0000-0000-0000F4080000}"/>
    <cellStyle name="Notiz 8 7 3 3" xfId="37657" xr:uid="{00000000-0005-0000-0000-0000F4080000}"/>
    <cellStyle name="Notiz 8 7 3 4" xfId="51148" xr:uid="{00000000-0005-0000-0000-0000F4080000}"/>
    <cellStyle name="Notiz 8 7 4" xfId="14078" xr:uid="{00000000-0005-0000-0000-0000F4080000}"/>
    <cellStyle name="Notiz 8 7 4 2" xfId="27529" xr:uid="{00000000-0005-0000-0000-0000F4080000}"/>
    <cellStyle name="Notiz 8 7 4 3" xfId="41013" xr:uid="{00000000-0005-0000-0000-0000F4080000}"/>
    <cellStyle name="Notiz 8 7 4 4" xfId="54504" xr:uid="{00000000-0005-0000-0000-0000F4080000}"/>
    <cellStyle name="Notiz 8 7 5" xfId="17460" xr:uid="{00000000-0005-0000-0000-0000F4080000}"/>
    <cellStyle name="Notiz 8 7 6" xfId="30944" xr:uid="{00000000-0005-0000-0000-0000F4080000}"/>
    <cellStyle name="Notiz 8 7 7" xfId="44435" xr:uid="{00000000-0005-0000-0000-0000F4080000}"/>
    <cellStyle name="Notiz 8 8" xfId="4559" xr:uid="{00000000-0005-0000-0000-0000DD080000}"/>
    <cellStyle name="Notiz 8 8 2" xfId="18010" xr:uid="{00000000-0005-0000-0000-0000DD080000}"/>
    <cellStyle name="Notiz 8 8 3" xfId="31494" xr:uid="{00000000-0005-0000-0000-0000DD080000}"/>
    <cellStyle name="Notiz 8 8 4" xfId="44985" xr:uid="{00000000-0005-0000-0000-0000DD080000}"/>
    <cellStyle name="Notiz 8 9" xfId="7915" xr:uid="{00000000-0005-0000-0000-0000DD080000}"/>
    <cellStyle name="Notiz 8 9 2" xfId="21366" xr:uid="{00000000-0005-0000-0000-0000DD080000}"/>
    <cellStyle name="Notiz 8 9 3" xfId="34850" xr:uid="{00000000-0005-0000-0000-0000DD080000}"/>
    <cellStyle name="Notiz 8 9 4" xfId="48341" xr:uid="{00000000-0005-0000-0000-0000DD080000}"/>
    <cellStyle name="Notiz 9" xfId="1207" xr:uid="{00000000-0005-0000-0000-0000F5080000}"/>
    <cellStyle name="Notiz 9 10" xfId="14670" xr:uid="{00000000-0005-0000-0000-0000F5080000}"/>
    <cellStyle name="Notiz 9 11" xfId="28153" xr:uid="{00000000-0005-0000-0000-0000F5080000}"/>
    <cellStyle name="Notiz 9 12" xfId="41644" xr:uid="{00000000-0005-0000-0000-0000F5080000}"/>
    <cellStyle name="Notiz 9 2" xfId="1438" xr:uid="{00000000-0005-0000-0000-0000F6080000}"/>
    <cellStyle name="Notiz 9 2 10" xfId="28403" xr:uid="{00000000-0005-0000-0000-0000F6080000}"/>
    <cellStyle name="Notiz 9 2 11" xfId="41894" xr:uid="{00000000-0005-0000-0000-0000F6080000}"/>
    <cellStyle name="Notiz 9 2 2" xfId="2012" xr:uid="{00000000-0005-0000-0000-0000F7080000}"/>
    <cellStyle name="Notiz 9 2 2 2" xfId="3152" xr:uid="{00000000-0005-0000-0000-0000F8080000}"/>
    <cellStyle name="Notiz 9 2 2 2 2" xfId="6513" xr:uid="{00000000-0005-0000-0000-0000F8080000}"/>
    <cellStyle name="Notiz 9 2 2 2 2 2" xfId="19964" xr:uid="{00000000-0005-0000-0000-0000F8080000}"/>
    <cellStyle name="Notiz 9 2 2 2 2 3" xfId="33448" xr:uid="{00000000-0005-0000-0000-0000F8080000}"/>
    <cellStyle name="Notiz 9 2 2 2 2 4" xfId="46939" xr:uid="{00000000-0005-0000-0000-0000F8080000}"/>
    <cellStyle name="Notiz 9 2 2 2 3" xfId="9869" xr:uid="{00000000-0005-0000-0000-0000F8080000}"/>
    <cellStyle name="Notiz 9 2 2 2 3 2" xfId="23320" xr:uid="{00000000-0005-0000-0000-0000F8080000}"/>
    <cellStyle name="Notiz 9 2 2 2 3 3" xfId="36804" xr:uid="{00000000-0005-0000-0000-0000F8080000}"/>
    <cellStyle name="Notiz 9 2 2 2 3 4" xfId="50295" xr:uid="{00000000-0005-0000-0000-0000F8080000}"/>
    <cellStyle name="Notiz 9 2 2 2 4" xfId="13225" xr:uid="{00000000-0005-0000-0000-0000F8080000}"/>
    <cellStyle name="Notiz 9 2 2 2 4 2" xfId="26676" xr:uid="{00000000-0005-0000-0000-0000F8080000}"/>
    <cellStyle name="Notiz 9 2 2 2 4 3" xfId="40160" xr:uid="{00000000-0005-0000-0000-0000F8080000}"/>
    <cellStyle name="Notiz 9 2 2 2 4 4" xfId="53651" xr:uid="{00000000-0005-0000-0000-0000F8080000}"/>
    <cellStyle name="Notiz 9 2 2 2 5" xfId="16607" xr:uid="{00000000-0005-0000-0000-0000F8080000}"/>
    <cellStyle name="Notiz 9 2 2 2 6" xfId="30091" xr:uid="{00000000-0005-0000-0000-0000F8080000}"/>
    <cellStyle name="Notiz 9 2 2 2 7" xfId="43582" xr:uid="{00000000-0005-0000-0000-0000F8080000}"/>
    <cellStyle name="Notiz 9 2 2 3" xfId="5386" xr:uid="{00000000-0005-0000-0000-0000F7080000}"/>
    <cellStyle name="Notiz 9 2 2 3 2" xfId="18837" xr:uid="{00000000-0005-0000-0000-0000F7080000}"/>
    <cellStyle name="Notiz 9 2 2 3 3" xfId="32321" xr:uid="{00000000-0005-0000-0000-0000F7080000}"/>
    <cellStyle name="Notiz 9 2 2 3 4" xfId="45812" xr:uid="{00000000-0005-0000-0000-0000F7080000}"/>
    <cellStyle name="Notiz 9 2 2 4" xfId="8742" xr:uid="{00000000-0005-0000-0000-0000F7080000}"/>
    <cellStyle name="Notiz 9 2 2 4 2" xfId="22193" xr:uid="{00000000-0005-0000-0000-0000F7080000}"/>
    <cellStyle name="Notiz 9 2 2 4 3" xfId="35677" xr:uid="{00000000-0005-0000-0000-0000F7080000}"/>
    <cellStyle name="Notiz 9 2 2 4 4" xfId="49168" xr:uid="{00000000-0005-0000-0000-0000F7080000}"/>
    <cellStyle name="Notiz 9 2 2 5" xfId="12098" xr:uid="{00000000-0005-0000-0000-0000F7080000}"/>
    <cellStyle name="Notiz 9 2 2 5 2" xfId="25549" xr:uid="{00000000-0005-0000-0000-0000F7080000}"/>
    <cellStyle name="Notiz 9 2 2 5 3" xfId="39033" xr:uid="{00000000-0005-0000-0000-0000F7080000}"/>
    <cellStyle name="Notiz 9 2 2 5 4" xfId="52524" xr:uid="{00000000-0005-0000-0000-0000F7080000}"/>
    <cellStyle name="Notiz 9 2 2 6" xfId="15480" xr:uid="{00000000-0005-0000-0000-0000F7080000}"/>
    <cellStyle name="Notiz 9 2 2 7" xfId="28964" xr:uid="{00000000-0005-0000-0000-0000F7080000}"/>
    <cellStyle name="Notiz 9 2 2 8" xfId="42455" xr:uid="{00000000-0005-0000-0000-0000F7080000}"/>
    <cellStyle name="Notiz 9 2 3" xfId="2592" xr:uid="{00000000-0005-0000-0000-0000F9080000}"/>
    <cellStyle name="Notiz 9 2 3 2" xfId="5953" xr:uid="{00000000-0005-0000-0000-0000F9080000}"/>
    <cellStyle name="Notiz 9 2 3 2 2" xfId="19404" xr:uid="{00000000-0005-0000-0000-0000F9080000}"/>
    <cellStyle name="Notiz 9 2 3 2 3" xfId="32888" xr:uid="{00000000-0005-0000-0000-0000F9080000}"/>
    <cellStyle name="Notiz 9 2 3 2 4" xfId="46379" xr:uid="{00000000-0005-0000-0000-0000F9080000}"/>
    <cellStyle name="Notiz 9 2 3 3" xfId="9309" xr:uid="{00000000-0005-0000-0000-0000F9080000}"/>
    <cellStyle name="Notiz 9 2 3 3 2" xfId="22760" xr:uid="{00000000-0005-0000-0000-0000F9080000}"/>
    <cellStyle name="Notiz 9 2 3 3 3" xfId="36244" xr:uid="{00000000-0005-0000-0000-0000F9080000}"/>
    <cellStyle name="Notiz 9 2 3 3 4" xfId="49735" xr:uid="{00000000-0005-0000-0000-0000F9080000}"/>
    <cellStyle name="Notiz 9 2 3 4" xfId="12665" xr:uid="{00000000-0005-0000-0000-0000F9080000}"/>
    <cellStyle name="Notiz 9 2 3 4 2" xfId="26116" xr:uid="{00000000-0005-0000-0000-0000F9080000}"/>
    <cellStyle name="Notiz 9 2 3 4 3" xfId="39600" xr:uid="{00000000-0005-0000-0000-0000F9080000}"/>
    <cellStyle name="Notiz 9 2 3 4 4" xfId="53091" xr:uid="{00000000-0005-0000-0000-0000F9080000}"/>
    <cellStyle name="Notiz 9 2 3 5" xfId="16047" xr:uid="{00000000-0005-0000-0000-0000F9080000}"/>
    <cellStyle name="Notiz 9 2 3 6" xfId="29531" xr:uid="{00000000-0005-0000-0000-0000F9080000}"/>
    <cellStyle name="Notiz 9 2 3 7" xfId="43022" xr:uid="{00000000-0005-0000-0000-0000F9080000}"/>
    <cellStyle name="Notiz 9 2 4" xfId="3697" xr:uid="{00000000-0005-0000-0000-0000FA080000}"/>
    <cellStyle name="Notiz 9 2 4 2" xfId="7058" xr:uid="{00000000-0005-0000-0000-0000FA080000}"/>
    <cellStyle name="Notiz 9 2 4 2 2" xfId="20509" xr:uid="{00000000-0005-0000-0000-0000FA080000}"/>
    <cellStyle name="Notiz 9 2 4 2 3" xfId="33993" xr:uid="{00000000-0005-0000-0000-0000FA080000}"/>
    <cellStyle name="Notiz 9 2 4 2 4" xfId="47484" xr:uid="{00000000-0005-0000-0000-0000FA080000}"/>
    <cellStyle name="Notiz 9 2 4 3" xfId="10414" xr:uid="{00000000-0005-0000-0000-0000FA080000}"/>
    <cellStyle name="Notiz 9 2 4 3 2" xfId="23865" xr:uid="{00000000-0005-0000-0000-0000FA080000}"/>
    <cellStyle name="Notiz 9 2 4 3 3" xfId="37349" xr:uid="{00000000-0005-0000-0000-0000FA080000}"/>
    <cellStyle name="Notiz 9 2 4 3 4" xfId="50840" xr:uid="{00000000-0005-0000-0000-0000FA080000}"/>
    <cellStyle name="Notiz 9 2 4 4" xfId="13770" xr:uid="{00000000-0005-0000-0000-0000FA080000}"/>
    <cellStyle name="Notiz 9 2 4 4 2" xfId="27221" xr:uid="{00000000-0005-0000-0000-0000FA080000}"/>
    <cellStyle name="Notiz 9 2 4 4 3" xfId="40705" xr:uid="{00000000-0005-0000-0000-0000FA080000}"/>
    <cellStyle name="Notiz 9 2 4 4 4" xfId="54196" xr:uid="{00000000-0005-0000-0000-0000FA080000}"/>
    <cellStyle name="Notiz 9 2 4 5" xfId="17152" xr:uid="{00000000-0005-0000-0000-0000FA080000}"/>
    <cellStyle name="Notiz 9 2 4 6" xfId="30636" xr:uid="{00000000-0005-0000-0000-0000FA080000}"/>
    <cellStyle name="Notiz 9 2 4 7" xfId="44127" xr:uid="{00000000-0005-0000-0000-0000FA080000}"/>
    <cellStyle name="Notiz 9 2 5" xfId="4277" xr:uid="{00000000-0005-0000-0000-0000FB080000}"/>
    <cellStyle name="Notiz 9 2 5 2" xfId="7634" xr:uid="{00000000-0005-0000-0000-0000FB080000}"/>
    <cellStyle name="Notiz 9 2 5 2 2" xfId="21085" xr:uid="{00000000-0005-0000-0000-0000FB080000}"/>
    <cellStyle name="Notiz 9 2 5 2 3" xfId="34569" xr:uid="{00000000-0005-0000-0000-0000FB080000}"/>
    <cellStyle name="Notiz 9 2 5 2 4" xfId="48060" xr:uid="{00000000-0005-0000-0000-0000FB080000}"/>
    <cellStyle name="Notiz 9 2 5 3" xfId="10990" xr:uid="{00000000-0005-0000-0000-0000FB080000}"/>
    <cellStyle name="Notiz 9 2 5 3 2" xfId="24441" xr:uid="{00000000-0005-0000-0000-0000FB080000}"/>
    <cellStyle name="Notiz 9 2 5 3 3" xfId="37925" xr:uid="{00000000-0005-0000-0000-0000FB080000}"/>
    <cellStyle name="Notiz 9 2 5 3 4" xfId="51416" xr:uid="{00000000-0005-0000-0000-0000FB080000}"/>
    <cellStyle name="Notiz 9 2 5 4" xfId="14346" xr:uid="{00000000-0005-0000-0000-0000FB080000}"/>
    <cellStyle name="Notiz 9 2 5 4 2" xfId="27797" xr:uid="{00000000-0005-0000-0000-0000FB080000}"/>
    <cellStyle name="Notiz 9 2 5 4 3" xfId="41281" xr:uid="{00000000-0005-0000-0000-0000FB080000}"/>
    <cellStyle name="Notiz 9 2 5 4 4" xfId="54772" xr:uid="{00000000-0005-0000-0000-0000FB080000}"/>
    <cellStyle name="Notiz 9 2 5 5" xfId="17728" xr:uid="{00000000-0005-0000-0000-0000FB080000}"/>
    <cellStyle name="Notiz 9 2 5 6" xfId="31212" xr:uid="{00000000-0005-0000-0000-0000FB080000}"/>
    <cellStyle name="Notiz 9 2 5 7" xfId="44703" xr:uid="{00000000-0005-0000-0000-0000FB080000}"/>
    <cellStyle name="Notiz 9 2 6" xfId="4827" xr:uid="{00000000-0005-0000-0000-0000F6080000}"/>
    <cellStyle name="Notiz 9 2 6 2" xfId="18278" xr:uid="{00000000-0005-0000-0000-0000F6080000}"/>
    <cellStyle name="Notiz 9 2 6 3" xfId="31762" xr:uid="{00000000-0005-0000-0000-0000F6080000}"/>
    <cellStyle name="Notiz 9 2 6 4" xfId="45253" xr:uid="{00000000-0005-0000-0000-0000F6080000}"/>
    <cellStyle name="Notiz 9 2 7" xfId="8183" xr:uid="{00000000-0005-0000-0000-0000F6080000}"/>
    <cellStyle name="Notiz 9 2 7 2" xfId="21634" xr:uid="{00000000-0005-0000-0000-0000F6080000}"/>
    <cellStyle name="Notiz 9 2 7 3" xfId="35118" xr:uid="{00000000-0005-0000-0000-0000F6080000}"/>
    <cellStyle name="Notiz 9 2 7 4" xfId="48609" xr:uid="{00000000-0005-0000-0000-0000F6080000}"/>
    <cellStyle name="Notiz 9 2 8" xfId="11539" xr:uid="{00000000-0005-0000-0000-0000F6080000}"/>
    <cellStyle name="Notiz 9 2 8 2" xfId="24990" xr:uid="{00000000-0005-0000-0000-0000F6080000}"/>
    <cellStyle name="Notiz 9 2 8 3" xfId="38474" xr:uid="{00000000-0005-0000-0000-0000F6080000}"/>
    <cellStyle name="Notiz 9 2 8 4" xfId="51965" xr:uid="{00000000-0005-0000-0000-0000F6080000}"/>
    <cellStyle name="Notiz 9 2 9" xfId="14920" xr:uid="{00000000-0005-0000-0000-0000F6080000}"/>
    <cellStyle name="Notiz 9 3" xfId="1763" xr:uid="{00000000-0005-0000-0000-0000FC080000}"/>
    <cellStyle name="Notiz 9 3 2" xfId="2902" xr:uid="{00000000-0005-0000-0000-0000FD080000}"/>
    <cellStyle name="Notiz 9 3 2 2" xfId="6263" xr:uid="{00000000-0005-0000-0000-0000FD080000}"/>
    <cellStyle name="Notiz 9 3 2 2 2" xfId="19714" xr:uid="{00000000-0005-0000-0000-0000FD080000}"/>
    <cellStyle name="Notiz 9 3 2 2 3" xfId="33198" xr:uid="{00000000-0005-0000-0000-0000FD080000}"/>
    <cellStyle name="Notiz 9 3 2 2 4" xfId="46689" xr:uid="{00000000-0005-0000-0000-0000FD080000}"/>
    <cellStyle name="Notiz 9 3 2 3" xfId="9619" xr:uid="{00000000-0005-0000-0000-0000FD080000}"/>
    <cellStyle name="Notiz 9 3 2 3 2" xfId="23070" xr:uid="{00000000-0005-0000-0000-0000FD080000}"/>
    <cellStyle name="Notiz 9 3 2 3 3" xfId="36554" xr:uid="{00000000-0005-0000-0000-0000FD080000}"/>
    <cellStyle name="Notiz 9 3 2 3 4" xfId="50045" xr:uid="{00000000-0005-0000-0000-0000FD080000}"/>
    <cellStyle name="Notiz 9 3 2 4" xfId="12975" xr:uid="{00000000-0005-0000-0000-0000FD080000}"/>
    <cellStyle name="Notiz 9 3 2 4 2" xfId="26426" xr:uid="{00000000-0005-0000-0000-0000FD080000}"/>
    <cellStyle name="Notiz 9 3 2 4 3" xfId="39910" xr:uid="{00000000-0005-0000-0000-0000FD080000}"/>
    <cellStyle name="Notiz 9 3 2 4 4" xfId="53401" xr:uid="{00000000-0005-0000-0000-0000FD080000}"/>
    <cellStyle name="Notiz 9 3 2 5" xfId="16357" xr:uid="{00000000-0005-0000-0000-0000FD080000}"/>
    <cellStyle name="Notiz 9 3 2 6" xfId="29841" xr:uid="{00000000-0005-0000-0000-0000FD080000}"/>
    <cellStyle name="Notiz 9 3 2 7" xfId="43332" xr:uid="{00000000-0005-0000-0000-0000FD080000}"/>
    <cellStyle name="Notiz 9 3 3" xfId="5136" xr:uid="{00000000-0005-0000-0000-0000FC080000}"/>
    <cellStyle name="Notiz 9 3 3 2" xfId="18587" xr:uid="{00000000-0005-0000-0000-0000FC080000}"/>
    <cellStyle name="Notiz 9 3 3 3" xfId="32071" xr:uid="{00000000-0005-0000-0000-0000FC080000}"/>
    <cellStyle name="Notiz 9 3 3 4" xfId="45562" xr:uid="{00000000-0005-0000-0000-0000FC080000}"/>
    <cellStyle name="Notiz 9 3 4" xfId="8492" xr:uid="{00000000-0005-0000-0000-0000FC080000}"/>
    <cellStyle name="Notiz 9 3 4 2" xfId="21943" xr:uid="{00000000-0005-0000-0000-0000FC080000}"/>
    <cellStyle name="Notiz 9 3 4 3" xfId="35427" xr:uid="{00000000-0005-0000-0000-0000FC080000}"/>
    <cellStyle name="Notiz 9 3 4 4" xfId="48918" xr:uid="{00000000-0005-0000-0000-0000FC080000}"/>
    <cellStyle name="Notiz 9 3 5" xfId="11848" xr:uid="{00000000-0005-0000-0000-0000FC080000}"/>
    <cellStyle name="Notiz 9 3 5 2" xfId="25299" xr:uid="{00000000-0005-0000-0000-0000FC080000}"/>
    <cellStyle name="Notiz 9 3 5 3" xfId="38783" xr:uid="{00000000-0005-0000-0000-0000FC080000}"/>
    <cellStyle name="Notiz 9 3 5 4" xfId="52274" xr:uid="{00000000-0005-0000-0000-0000FC080000}"/>
    <cellStyle name="Notiz 9 3 6" xfId="15230" xr:uid="{00000000-0005-0000-0000-0000FC080000}"/>
    <cellStyle name="Notiz 9 3 7" xfId="28714" xr:uid="{00000000-0005-0000-0000-0000FC080000}"/>
    <cellStyle name="Notiz 9 3 8" xfId="42205" xr:uid="{00000000-0005-0000-0000-0000FC080000}"/>
    <cellStyle name="Notiz 9 4" xfId="2341" xr:uid="{00000000-0005-0000-0000-0000FE080000}"/>
    <cellStyle name="Notiz 9 4 2" xfId="5703" xr:uid="{00000000-0005-0000-0000-0000FE080000}"/>
    <cellStyle name="Notiz 9 4 2 2" xfId="19154" xr:uid="{00000000-0005-0000-0000-0000FE080000}"/>
    <cellStyle name="Notiz 9 4 2 3" xfId="32638" xr:uid="{00000000-0005-0000-0000-0000FE080000}"/>
    <cellStyle name="Notiz 9 4 2 4" xfId="46129" xr:uid="{00000000-0005-0000-0000-0000FE080000}"/>
    <cellStyle name="Notiz 9 4 3" xfId="9059" xr:uid="{00000000-0005-0000-0000-0000FE080000}"/>
    <cellStyle name="Notiz 9 4 3 2" xfId="22510" xr:uid="{00000000-0005-0000-0000-0000FE080000}"/>
    <cellStyle name="Notiz 9 4 3 3" xfId="35994" xr:uid="{00000000-0005-0000-0000-0000FE080000}"/>
    <cellStyle name="Notiz 9 4 3 4" xfId="49485" xr:uid="{00000000-0005-0000-0000-0000FE080000}"/>
    <cellStyle name="Notiz 9 4 4" xfId="12415" xr:uid="{00000000-0005-0000-0000-0000FE080000}"/>
    <cellStyle name="Notiz 9 4 4 2" xfId="25866" xr:uid="{00000000-0005-0000-0000-0000FE080000}"/>
    <cellStyle name="Notiz 9 4 4 3" xfId="39350" xr:uid="{00000000-0005-0000-0000-0000FE080000}"/>
    <cellStyle name="Notiz 9 4 4 4" xfId="52841" xr:uid="{00000000-0005-0000-0000-0000FE080000}"/>
    <cellStyle name="Notiz 9 4 5" xfId="15797" xr:uid="{00000000-0005-0000-0000-0000FE080000}"/>
    <cellStyle name="Notiz 9 4 6" xfId="29281" xr:uid="{00000000-0005-0000-0000-0000FE080000}"/>
    <cellStyle name="Notiz 9 4 7" xfId="42772" xr:uid="{00000000-0005-0000-0000-0000FE080000}"/>
    <cellStyle name="Notiz 9 5" xfId="3447" xr:uid="{00000000-0005-0000-0000-0000FF080000}"/>
    <cellStyle name="Notiz 9 5 2" xfId="6808" xr:uid="{00000000-0005-0000-0000-0000FF080000}"/>
    <cellStyle name="Notiz 9 5 2 2" xfId="20259" xr:uid="{00000000-0005-0000-0000-0000FF080000}"/>
    <cellStyle name="Notiz 9 5 2 3" xfId="33743" xr:uid="{00000000-0005-0000-0000-0000FF080000}"/>
    <cellStyle name="Notiz 9 5 2 4" xfId="47234" xr:uid="{00000000-0005-0000-0000-0000FF080000}"/>
    <cellStyle name="Notiz 9 5 3" xfId="10164" xr:uid="{00000000-0005-0000-0000-0000FF080000}"/>
    <cellStyle name="Notiz 9 5 3 2" xfId="23615" xr:uid="{00000000-0005-0000-0000-0000FF080000}"/>
    <cellStyle name="Notiz 9 5 3 3" xfId="37099" xr:uid="{00000000-0005-0000-0000-0000FF080000}"/>
    <cellStyle name="Notiz 9 5 3 4" xfId="50590" xr:uid="{00000000-0005-0000-0000-0000FF080000}"/>
    <cellStyle name="Notiz 9 5 4" xfId="13520" xr:uid="{00000000-0005-0000-0000-0000FF080000}"/>
    <cellStyle name="Notiz 9 5 4 2" xfId="26971" xr:uid="{00000000-0005-0000-0000-0000FF080000}"/>
    <cellStyle name="Notiz 9 5 4 3" xfId="40455" xr:uid="{00000000-0005-0000-0000-0000FF080000}"/>
    <cellStyle name="Notiz 9 5 4 4" xfId="53946" xr:uid="{00000000-0005-0000-0000-0000FF080000}"/>
    <cellStyle name="Notiz 9 5 5" xfId="16902" xr:uid="{00000000-0005-0000-0000-0000FF080000}"/>
    <cellStyle name="Notiz 9 5 6" xfId="30386" xr:uid="{00000000-0005-0000-0000-0000FF080000}"/>
    <cellStyle name="Notiz 9 5 7" xfId="43877" xr:uid="{00000000-0005-0000-0000-0000FF080000}"/>
    <cellStyle name="Notiz 9 6" xfId="4027" xr:uid="{00000000-0005-0000-0000-000000090000}"/>
    <cellStyle name="Notiz 9 6 2" xfId="7384" xr:uid="{00000000-0005-0000-0000-000000090000}"/>
    <cellStyle name="Notiz 9 6 2 2" xfId="20835" xr:uid="{00000000-0005-0000-0000-000000090000}"/>
    <cellStyle name="Notiz 9 6 2 3" xfId="34319" xr:uid="{00000000-0005-0000-0000-000000090000}"/>
    <cellStyle name="Notiz 9 6 2 4" xfId="47810" xr:uid="{00000000-0005-0000-0000-000000090000}"/>
    <cellStyle name="Notiz 9 6 3" xfId="10740" xr:uid="{00000000-0005-0000-0000-000000090000}"/>
    <cellStyle name="Notiz 9 6 3 2" xfId="24191" xr:uid="{00000000-0005-0000-0000-000000090000}"/>
    <cellStyle name="Notiz 9 6 3 3" xfId="37675" xr:uid="{00000000-0005-0000-0000-000000090000}"/>
    <cellStyle name="Notiz 9 6 3 4" xfId="51166" xr:uid="{00000000-0005-0000-0000-000000090000}"/>
    <cellStyle name="Notiz 9 6 4" xfId="14096" xr:uid="{00000000-0005-0000-0000-000000090000}"/>
    <cellStyle name="Notiz 9 6 4 2" xfId="27547" xr:uid="{00000000-0005-0000-0000-000000090000}"/>
    <cellStyle name="Notiz 9 6 4 3" xfId="41031" xr:uid="{00000000-0005-0000-0000-000000090000}"/>
    <cellStyle name="Notiz 9 6 4 4" xfId="54522" xr:uid="{00000000-0005-0000-0000-000000090000}"/>
    <cellStyle name="Notiz 9 6 5" xfId="17478" xr:uid="{00000000-0005-0000-0000-000000090000}"/>
    <cellStyle name="Notiz 9 6 6" xfId="30962" xr:uid="{00000000-0005-0000-0000-000000090000}"/>
    <cellStyle name="Notiz 9 6 7" xfId="44453" xr:uid="{00000000-0005-0000-0000-000000090000}"/>
    <cellStyle name="Notiz 9 7" xfId="4577" xr:uid="{00000000-0005-0000-0000-0000F5080000}"/>
    <cellStyle name="Notiz 9 7 2" xfId="18028" xr:uid="{00000000-0005-0000-0000-0000F5080000}"/>
    <cellStyle name="Notiz 9 7 3" xfId="31512" xr:uid="{00000000-0005-0000-0000-0000F5080000}"/>
    <cellStyle name="Notiz 9 7 4" xfId="45003" xr:uid="{00000000-0005-0000-0000-0000F5080000}"/>
    <cellStyle name="Notiz 9 8" xfId="7933" xr:uid="{00000000-0005-0000-0000-0000F5080000}"/>
    <cellStyle name="Notiz 9 8 2" xfId="21384" xr:uid="{00000000-0005-0000-0000-0000F5080000}"/>
    <cellStyle name="Notiz 9 8 3" xfId="34868" xr:uid="{00000000-0005-0000-0000-0000F5080000}"/>
    <cellStyle name="Notiz 9 8 4" xfId="48359" xr:uid="{00000000-0005-0000-0000-0000F5080000}"/>
    <cellStyle name="Notiz 9 9" xfId="11289" xr:uid="{00000000-0005-0000-0000-0000F5080000}"/>
    <cellStyle name="Notiz 9 9 2" xfId="24740" xr:uid="{00000000-0005-0000-0000-0000F5080000}"/>
    <cellStyle name="Notiz 9 9 3" xfId="38224" xr:uid="{00000000-0005-0000-0000-0000F5080000}"/>
    <cellStyle name="Notiz 9 9 4" xfId="51715" xr:uid="{00000000-0005-0000-0000-0000F5080000}"/>
    <cellStyle name="Null" xfId="1012" xr:uid="{00000000-0005-0000-0000-00004E000000}"/>
    <cellStyle name="Null 2" xfId="27967" xr:uid="{00000000-0005-0000-0000-000008000000}"/>
    <cellStyle name="o.Tausender" xfId="787" xr:uid="{00000000-0005-0000-0000-0000BE010000}"/>
    <cellStyle name="o.Tausender 2" xfId="788" xr:uid="{00000000-0005-0000-0000-0000BF010000}"/>
    <cellStyle name="o.Tausender 2 2" xfId="789" xr:uid="{00000000-0005-0000-0000-0000C0010000}"/>
    <cellStyle name="o.Tausender 3" xfId="790" xr:uid="{00000000-0005-0000-0000-0000C1010000}"/>
    <cellStyle name="ohneP" xfId="225" xr:uid="{00000000-0005-0000-0000-0000C2010000}"/>
    <cellStyle name="Pattern" xfId="226" xr:uid="{00000000-0005-0000-0000-0000C3010000}"/>
    <cellStyle name="Pattern 2" xfId="54940" xr:uid="{00000000-0005-0000-0000-00003C000000}"/>
    <cellStyle name="Prozent" xfId="805" builtinId="5"/>
    <cellStyle name="Prozent 10" xfId="1299" xr:uid="{00000000-0005-0000-0000-000005090000}"/>
    <cellStyle name="Prozent 10 10" xfId="14772" xr:uid="{00000000-0005-0000-0000-000005090000}"/>
    <cellStyle name="Prozent 10 11" xfId="28255" xr:uid="{00000000-0005-0000-0000-000005090000}"/>
    <cellStyle name="Prozent 10 12" xfId="41746" xr:uid="{00000000-0005-0000-0000-000005090000}"/>
    <cellStyle name="Prozent 10 2" xfId="1537" xr:uid="{00000000-0005-0000-0000-000006090000}"/>
    <cellStyle name="Prozent 10 2 10" xfId="28505" xr:uid="{00000000-0005-0000-0000-000006090000}"/>
    <cellStyle name="Prozent 10 2 11" xfId="41996" xr:uid="{00000000-0005-0000-0000-000006090000}"/>
    <cellStyle name="Prozent 10 2 2" xfId="2113" xr:uid="{00000000-0005-0000-0000-000007090000}"/>
    <cellStyle name="Prozent 10 2 2 2" xfId="3254" xr:uid="{00000000-0005-0000-0000-000008090000}"/>
    <cellStyle name="Prozent 10 2 2 2 2" xfId="6615" xr:uid="{00000000-0005-0000-0000-000008090000}"/>
    <cellStyle name="Prozent 10 2 2 2 2 2" xfId="20066" xr:uid="{00000000-0005-0000-0000-000008090000}"/>
    <cellStyle name="Prozent 10 2 2 2 2 3" xfId="33550" xr:uid="{00000000-0005-0000-0000-000008090000}"/>
    <cellStyle name="Prozent 10 2 2 2 2 4" xfId="47041" xr:uid="{00000000-0005-0000-0000-000008090000}"/>
    <cellStyle name="Prozent 10 2 2 2 3" xfId="9971" xr:uid="{00000000-0005-0000-0000-000008090000}"/>
    <cellStyle name="Prozent 10 2 2 2 3 2" xfId="23422" xr:uid="{00000000-0005-0000-0000-000008090000}"/>
    <cellStyle name="Prozent 10 2 2 2 3 3" xfId="36906" xr:uid="{00000000-0005-0000-0000-000008090000}"/>
    <cellStyle name="Prozent 10 2 2 2 3 4" xfId="50397" xr:uid="{00000000-0005-0000-0000-000008090000}"/>
    <cellStyle name="Prozent 10 2 2 2 4" xfId="13327" xr:uid="{00000000-0005-0000-0000-000008090000}"/>
    <cellStyle name="Prozent 10 2 2 2 4 2" xfId="26778" xr:uid="{00000000-0005-0000-0000-000008090000}"/>
    <cellStyle name="Prozent 10 2 2 2 4 3" xfId="40262" xr:uid="{00000000-0005-0000-0000-000008090000}"/>
    <cellStyle name="Prozent 10 2 2 2 4 4" xfId="53753" xr:uid="{00000000-0005-0000-0000-000008090000}"/>
    <cellStyle name="Prozent 10 2 2 2 5" xfId="16709" xr:uid="{00000000-0005-0000-0000-000008090000}"/>
    <cellStyle name="Prozent 10 2 2 2 6" xfId="30193" xr:uid="{00000000-0005-0000-0000-000008090000}"/>
    <cellStyle name="Prozent 10 2 2 2 7" xfId="43684" xr:uid="{00000000-0005-0000-0000-000008090000}"/>
    <cellStyle name="Prozent 10 2 2 3" xfId="5488" xr:uid="{00000000-0005-0000-0000-000007090000}"/>
    <cellStyle name="Prozent 10 2 2 3 2" xfId="18939" xr:uid="{00000000-0005-0000-0000-000007090000}"/>
    <cellStyle name="Prozent 10 2 2 3 3" xfId="32423" xr:uid="{00000000-0005-0000-0000-000007090000}"/>
    <cellStyle name="Prozent 10 2 2 3 4" xfId="45914" xr:uid="{00000000-0005-0000-0000-000007090000}"/>
    <cellStyle name="Prozent 10 2 2 4" xfId="8844" xr:uid="{00000000-0005-0000-0000-000007090000}"/>
    <cellStyle name="Prozent 10 2 2 4 2" xfId="22295" xr:uid="{00000000-0005-0000-0000-000007090000}"/>
    <cellStyle name="Prozent 10 2 2 4 3" xfId="35779" xr:uid="{00000000-0005-0000-0000-000007090000}"/>
    <cellStyle name="Prozent 10 2 2 4 4" xfId="49270" xr:uid="{00000000-0005-0000-0000-000007090000}"/>
    <cellStyle name="Prozent 10 2 2 5" xfId="12200" xr:uid="{00000000-0005-0000-0000-000007090000}"/>
    <cellStyle name="Prozent 10 2 2 5 2" xfId="25651" xr:uid="{00000000-0005-0000-0000-000007090000}"/>
    <cellStyle name="Prozent 10 2 2 5 3" xfId="39135" xr:uid="{00000000-0005-0000-0000-000007090000}"/>
    <cellStyle name="Prozent 10 2 2 5 4" xfId="52626" xr:uid="{00000000-0005-0000-0000-000007090000}"/>
    <cellStyle name="Prozent 10 2 2 6" xfId="15582" xr:uid="{00000000-0005-0000-0000-000007090000}"/>
    <cellStyle name="Prozent 10 2 2 7" xfId="29066" xr:uid="{00000000-0005-0000-0000-000007090000}"/>
    <cellStyle name="Prozent 10 2 2 8" xfId="42557" xr:uid="{00000000-0005-0000-0000-000007090000}"/>
    <cellStyle name="Prozent 10 2 3" xfId="2694" xr:uid="{00000000-0005-0000-0000-000009090000}"/>
    <cellStyle name="Prozent 10 2 3 2" xfId="6055" xr:uid="{00000000-0005-0000-0000-000009090000}"/>
    <cellStyle name="Prozent 10 2 3 2 2" xfId="19506" xr:uid="{00000000-0005-0000-0000-000009090000}"/>
    <cellStyle name="Prozent 10 2 3 2 3" xfId="32990" xr:uid="{00000000-0005-0000-0000-000009090000}"/>
    <cellStyle name="Prozent 10 2 3 2 4" xfId="46481" xr:uid="{00000000-0005-0000-0000-000009090000}"/>
    <cellStyle name="Prozent 10 2 3 3" xfId="9411" xr:uid="{00000000-0005-0000-0000-000009090000}"/>
    <cellStyle name="Prozent 10 2 3 3 2" xfId="22862" xr:uid="{00000000-0005-0000-0000-000009090000}"/>
    <cellStyle name="Prozent 10 2 3 3 3" xfId="36346" xr:uid="{00000000-0005-0000-0000-000009090000}"/>
    <cellStyle name="Prozent 10 2 3 3 4" xfId="49837" xr:uid="{00000000-0005-0000-0000-000009090000}"/>
    <cellStyle name="Prozent 10 2 3 4" xfId="12767" xr:uid="{00000000-0005-0000-0000-000009090000}"/>
    <cellStyle name="Prozent 10 2 3 4 2" xfId="26218" xr:uid="{00000000-0005-0000-0000-000009090000}"/>
    <cellStyle name="Prozent 10 2 3 4 3" xfId="39702" xr:uid="{00000000-0005-0000-0000-000009090000}"/>
    <cellStyle name="Prozent 10 2 3 4 4" xfId="53193" xr:uid="{00000000-0005-0000-0000-000009090000}"/>
    <cellStyle name="Prozent 10 2 3 5" xfId="16149" xr:uid="{00000000-0005-0000-0000-000009090000}"/>
    <cellStyle name="Prozent 10 2 3 6" xfId="29633" xr:uid="{00000000-0005-0000-0000-000009090000}"/>
    <cellStyle name="Prozent 10 2 3 7" xfId="43124" xr:uid="{00000000-0005-0000-0000-000009090000}"/>
    <cellStyle name="Prozent 10 2 4" xfId="3799" xr:uid="{00000000-0005-0000-0000-00000A090000}"/>
    <cellStyle name="Prozent 10 2 4 2" xfId="7160" xr:uid="{00000000-0005-0000-0000-00000A090000}"/>
    <cellStyle name="Prozent 10 2 4 2 2" xfId="20611" xr:uid="{00000000-0005-0000-0000-00000A090000}"/>
    <cellStyle name="Prozent 10 2 4 2 3" xfId="34095" xr:uid="{00000000-0005-0000-0000-00000A090000}"/>
    <cellStyle name="Prozent 10 2 4 2 4" xfId="47586" xr:uid="{00000000-0005-0000-0000-00000A090000}"/>
    <cellStyle name="Prozent 10 2 4 3" xfId="10516" xr:uid="{00000000-0005-0000-0000-00000A090000}"/>
    <cellStyle name="Prozent 10 2 4 3 2" xfId="23967" xr:uid="{00000000-0005-0000-0000-00000A090000}"/>
    <cellStyle name="Prozent 10 2 4 3 3" xfId="37451" xr:uid="{00000000-0005-0000-0000-00000A090000}"/>
    <cellStyle name="Prozent 10 2 4 3 4" xfId="50942" xr:uid="{00000000-0005-0000-0000-00000A090000}"/>
    <cellStyle name="Prozent 10 2 4 4" xfId="13872" xr:uid="{00000000-0005-0000-0000-00000A090000}"/>
    <cellStyle name="Prozent 10 2 4 4 2" xfId="27323" xr:uid="{00000000-0005-0000-0000-00000A090000}"/>
    <cellStyle name="Prozent 10 2 4 4 3" xfId="40807" xr:uid="{00000000-0005-0000-0000-00000A090000}"/>
    <cellStyle name="Prozent 10 2 4 4 4" xfId="54298" xr:uid="{00000000-0005-0000-0000-00000A090000}"/>
    <cellStyle name="Prozent 10 2 4 5" xfId="17254" xr:uid="{00000000-0005-0000-0000-00000A090000}"/>
    <cellStyle name="Prozent 10 2 4 6" xfId="30738" xr:uid="{00000000-0005-0000-0000-00000A090000}"/>
    <cellStyle name="Prozent 10 2 4 7" xfId="44229" xr:uid="{00000000-0005-0000-0000-00000A090000}"/>
    <cellStyle name="Prozent 10 2 5" xfId="4379" xr:uid="{00000000-0005-0000-0000-00000B090000}"/>
    <cellStyle name="Prozent 10 2 5 2" xfId="7736" xr:uid="{00000000-0005-0000-0000-00000B090000}"/>
    <cellStyle name="Prozent 10 2 5 2 2" xfId="21187" xr:uid="{00000000-0005-0000-0000-00000B090000}"/>
    <cellStyle name="Prozent 10 2 5 2 3" xfId="34671" xr:uid="{00000000-0005-0000-0000-00000B090000}"/>
    <cellStyle name="Prozent 10 2 5 2 4" xfId="48162" xr:uid="{00000000-0005-0000-0000-00000B090000}"/>
    <cellStyle name="Prozent 10 2 5 3" xfId="11092" xr:uid="{00000000-0005-0000-0000-00000B090000}"/>
    <cellStyle name="Prozent 10 2 5 3 2" xfId="24543" xr:uid="{00000000-0005-0000-0000-00000B090000}"/>
    <cellStyle name="Prozent 10 2 5 3 3" xfId="38027" xr:uid="{00000000-0005-0000-0000-00000B090000}"/>
    <cellStyle name="Prozent 10 2 5 3 4" xfId="51518" xr:uid="{00000000-0005-0000-0000-00000B090000}"/>
    <cellStyle name="Prozent 10 2 5 4" xfId="14448" xr:uid="{00000000-0005-0000-0000-00000B090000}"/>
    <cellStyle name="Prozent 10 2 5 4 2" xfId="27899" xr:uid="{00000000-0005-0000-0000-00000B090000}"/>
    <cellStyle name="Prozent 10 2 5 4 3" xfId="41383" xr:uid="{00000000-0005-0000-0000-00000B090000}"/>
    <cellStyle name="Prozent 10 2 5 4 4" xfId="54874" xr:uid="{00000000-0005-0000-0000-00000B090000}"/>
    <cellStyle name="Prozent 10 2 5 5" xfId="17830" xr:uid="{00000000-0005-0000-0000-00000B090000}"/>
    <cellStyle name="Prozent 10 2 5 6" xfId="31314" xr:uid="{00000000-0005-0000-0000-00000B090000}"/>
    <cellStyle name="Prozent 10 2 5 7" xfId="44805" xr:uid="{00000000-0005-0000-0000-00000B090000}"/>
    <cellStyle name="Prozent 10 2 6" xfId="4929" xr:uid="{00000000-0005-0000-0000-000006090000}"/>
    <cellStyle name="Prozent 10 2 6 2" xfId="18380" xr:uid="{00000000-0005-0000-0000-000006090000}"/>
    <cellStyle name="Prozent 10 2 6 3" xfId="31864" xr:uid="{00000000-0005-0000-0000-000006090000}"/>
    <cellStyle name="Prozent 10 2 6 4" xfId="45355" xr:uid="{00000000-0005-0000-0000-000006090000}"/>
    <cellStyle name="Prozent 10 2 7" xfId="8285" xr:uid="{00000000-0005-0000-0000-000006090000}"/>
    <cellStyle name="Prozent 10 2 7 2" xfId="21736" xr:uid="{00000000-0005-0000-0000-000006090000}"/>
    <cellStyle name="Prozent 10 2 7 3" xfId="35220" xr:uid="{00000000-0005-0000-0000-000006090000}"/>
    <cellStyle name="Prozent 10 2 7 4" xfId="48711" xr:uid="{00000000-0005-0000-0000-000006090000}"/>
    <cellStyle name="Prozent 10 2 8" xfId="11641" xr:uid="{00000000-0005-0000-0000-000006090000}"/>
    <cellStyle name="Prozent 10 2 8 2" xfId="25092" xr:uid="{00000000-0005-0000-0000-000006090000}"/>
    <cellStyle name="Prozent 10 2 8 3" xfId="38576" xr:uid="{00000000-0005-0000-0000-000006090000}"/>
    <cellStyle name="Prozent 10 2 8 4" xfId="52067" xr:uid="{00000000-0005-0000-0000-000006090000}"/>
    <cellStyle name="Prozent 10 2 9" xfId="15022" xr:uid="{00000000-0005-0000-0000-000006090000}"/>
    <cellStyle name="Prozent 10 3" xfId="1864" xr:uid="{00000000-0005-0000-0000-00000C090000}"/>
    <cellStyle name="Prozent 10 3 2" xfId="3004" xr:uid="{00000000-0005-0000-0000-00000D090000}"/>
    <cellStyle name="Prozent 10 3 2 2" xfId="6365" xr:uid="{00000000-0005-0000-0000-00000D090000}"/>
    <cellStyle name="Prozent 10 3 2 2 2" xfId="19816" xr:uid="{00000000-0005-0000-0000-00000D090000}"/>
    <cellStyle name="Prozent 10 3 2 2 3" xfId="33300" xr:uid="{00000000-0005-0000-0000-00000D090000}"/>
    <cellStyle name="Prozent 10 3 2 2 4" xfId="46791" xr:uid="{00000000-0005-0000-0000-00000D090000}"/>
    <cellStyle name="Prozent 10 3 2 3" xfId="9721" xr:uid="{00000000-0005-0000-0000-00000D090000}"/>
    <cellStyle name="Prozent 10 3 2 3 2" xfId="23172" xr:uid="{00000000-0005-0000-0000-00000D090000}"/>
    <cellStyle name="Prozent 10 3 2 3 3" xfId="36656" xr:uid="{00000000-0005-0000-0000-00000D090000}"/>
    <cellStyle name="Prozent 10 3 2 3 4" xfId="50147" xr:uid="{00000000-0005-0000-0000-00000D090000}"/>
    <cellStyle name="Prozent 10 3 2 4" xfId="13077" xr:uid="{00000000-0005-0000-0000-00000D090000}"/>
    <cellStyle name="Prozent 10 3 2 4 2" xfId="26528" xr:uid="{00000000-0005-0000-0000-00000D090000}"/>
    <cellStyle name="Prozent 10 3 2 4 3" xfId="40012" xr:uid="{00000000-0005-0000-0000-00000D090000}"/>
    <cellStyle name="Prozent 10 3 2 4 4" xfId="53503" xr:uid="{00000000-0005-0000-0000-00000D090000}"/>
    <cellStyle name="Prozent 10 3 2 5" xfId="16459" xr:uid="{00000000-0005-0000-0000-00000D090000}"/>
    <cellStyle name="Prozent 10 3 2 6" xfId="29943" xr:uid="{00000000-0005-0000-0000-00000D090000}"/>
    <cellStyle name="Prozent 10 3 2 7" xfId="43434" xr:uid="{00000000-0005-0000-0000-00000D090000}"/>
    <cellStyle name="Prozent 10 3 3" xfId="5238" xr:uid="{00000000-0005-0000-0000-00000C090000}"/>
    <cellStyle name="Prozent 10 3 3 2" xfId="18689" xr:uid="{00000000-0005-0000-0000-00000C090000}"/>
    <cellStyle name="Prozent 10 3 3 3" xfId="32173" xr:uid="{00000000-0005-0000-0000-00000C090000}"/>
    <cellStyle name="Prozent 10 3 3 4" xfId="45664" xr:uid="{00000000-0005-0000-0000-00000C090000}"/>
    <cellStyle name="Prozent 10 3 4" xfId="8594" xr:uid="{00000000-0005-0000-0000-00000C090000}"/>
    <cellStyle name="Prozent 10 3 4 2" xfId="22045" xr:uid="{00000000-0005-0000-0000-00000C090000}"/>
    <cellStyle name="Prozent 10 3 4 3" xfId="35529" xr:uid="{00000000-0005-0000-0000-00000C090000}"/>
    <cellStyle name="Prozent 10 3 4 4" xfId="49020" xr:uid="{00000000-0005-0000-0000-00000C090000}"/>
    <cellStyle name="Prozent 10 3 5" xfId="11950" xr:uid="{00000000-0005-0000-0000-00000C090000}"/>
    <cellStyle name="Prozent 10 3 5 2" xfId="25401" xr:uid="{00000000-0005-0000-0000-00000C090000}"/>
    <cellStyle name="Prozent 10 3 5 3" xfId="38885" xr:uid="{00000000-0005-0000-0000-00000C090000}"/>
    <cellStyle name="Prozent 10 3 5 4" xfId="52376" xr:uid="{00000000-0005-0000-0000-00000C090000}"/>
    <cellStyle name="Prozent 10 3 6" xfId="15332" xr:uid="{00000000-0005-0000-0000-00000C090000}"/>
    <cellStyle name="Prozent 10 3 7" xfId="28816" xr:uid="{00000000-0005-0000-0000-00000C090000}"/>
    <cellStyle name="Prozent 10 3 8" xfId="42307" xr:uid="{00000000-0005-0000-0000-00000C090000}"/>
    <cellStyle name="Prozent 10 4" xfId="2443" xr:uid="{00000000-0005-0000-0000-00000E090000}"/>
    <cellStyle name="Prozent 10 4 2" xfId="5805" xr:uid="{00000000-0005-0000-0000-00000E090000}"/>
    <cellStyle name="Prozent 10 4 2 2" xfId="19256" xr:uid="{00000000-0005-0000-0000-00000E090000}"/>
    <cellStyle name="Prozent 10 4 2 3" xfId="32740" xr:uid="{00000000-0005-0000-0000-00000E090000}"/>
    <cellStyle name="Prozent 10 4 2 4" xfId="46231" xr:uid="{00000000-0005-0000-0000-00000E090000}"/>
    <cellStyle name="Prozent 10 4 3" xfId="9161" xr:uid="{00000000-0005-0000-0000-00000E090000}"/>
    <cellStyle name="Prozent 10 4 3 2" xfId="22612" xr:uid="{00000000-0005-0000-0000-00000E090000}"/>
    <cellStyle name="Prozent 10 4 3 3" xfId="36096" xr:uid="{00000000-0005-0000-0000-00000E090000}"/>
    <cellStyle name="Prozent 10 4 3 4" xfId="49587" xr:uid="{00000000-0005-0000-0000-00000E090000}"/>
    <cellStyle name="Prozent 10 4 4" xfId="12517" xr:uid="{00000000-0005-0000-0000-00000E090000}"/>
    <cellStyle name="Prozent 10 4 4 2" xfId="25968" xr:uid="{00000000-0005-0000-0000-00000E090000}"/>
    <cellStyle name="Prozent 10 4 4 3" xfId="39452" xr:uid="{00000000-0005-0000-0000-00000E090000}"/>
    <cellStyle name="Prozent 10 4 4 4" xfId="52943" xr:uid="{00000000-0005-0000-0000-00000E090000}"/>
    <cellStyle name="Prozent 10 4 5" xfId="15899" xr:uid="{00000000-0005-0000-0000-00000E090000}"/>
    <cellStyle name="Prozent 10 4 6" xfId="29383" xr:uid="{00000000-0005-0000-0000-00000E090000}"/>
    <cellStyle name="Prozent 10 4 7" xfId="42874" xr:uid="{00000000-0005-0000-0000-00000E090000}"/>
    <cellStyle name="Prozent 10 5" xfId="3549" xr:uid="{00000000-0005-0000-0000-00000F090000}"/>
    <cellStyle name="Prozent 10 5 2" xfId="6910" xr:uid="{00000000-0005-0000-0000-00000F090000}"/>
    <cellStyle name="Prozent 10 5 2 2" xfId="20361" xr:uid="{00000000-0005-0000-0000-00000F090000}"/>
    <cellStyle name="Prozent 10 5 2 3" xfId="33845" xr:uid="{00000000-0005-0000-0000-00000F090000}"/>
    <cellStyle name="Prozent 10 5 2 4" xfId="47336" xr:uid="{00000000-0005-0000-0000-00000F090000}"/>
    <cellStyle name="Prozent 10 5 3" xfId="10266" xr:uid="{00000000-0005-0000-0000-00000F090000}"/>
    <cellStyle name="Prozent 10 5 3 2" xfId="23717" xr:uid="{00000000-0005-0000-0000-00000F090000}"/>
    <cellStyle name="Prozent 10 5 3 3" xfId="37201" xr:uid="{00000000-0005-0000-0000-00000F090000}"/>
    <cellStyle name="Prozent 10 5 3 4" xfId="50692" xr:uid="{00000000-0005-0000-0000-00000F090000}"/>
    <cellStyle name="Prozent 10 5 4" xfId="13622" xr:uid="{00000000-0005-0000-0000-00000F090000}"/>
    <cellStyle name="Prozent 10 5 4 2" xfId="27073" xr:uid="{00000000-0005-0000-0000-00000F090000}"/>
    <cellStyle name="Prozent 10 5 4 3" xfId="40557" xr:uid="{00000000-0005-0000-0000-00000F090000}"/>
    <cellStyle name="Prozent 10 5 4 4" xfId="54048" xr:uid="{00000000-0005-0000-0000-00000F090000}"/>
    <cellStyle name="Prozent 10 5 5" xfId="17004" xr:uid="{00000000-0005-0000-0000-00000F090000}"/>
    <cellStyle name="Prozent 10 5 6" xfId="30488" xr:uid="{00000000-0005-0000-0000-00000F090000}"/>
    <cellStyle name="Prozent 10 5 7" xfId="43979" xr:uid="{00000000-0005-0000-0000-00000F090000}"/>
    <cellStyle name="Prozent 10 6" xfId="4129" xr:uid="{00000000-0005-0000-0000-000010090000}"/>
    <cellStyle name="Prozent 10 6 2" xfId="7486" xr:uid="{00000000-0005-0000-0000-000010090000}"/>
    <cellStyle name="Prozent 10 6 2 2" xfId="20937" xr:uid="{00000000-0005-0000-0000-000010090000}"/>
    <cellStyle name="Prozent 10 6 2 3" xfId="34421" xr:uid="{00000000-0005-0000-0000-000010090000}"/>
    <cellStyle name="Prozent 10 6 2 4" xfId="47912" xr:uid="{00000000-0005-0000-0000-000010090000}"/>
    <cellStyle name="Prozent 10 6 3" xfId="10842" xr:uid="{00000000-0005-0000-0000-000010090000}"/>
    <cellStyle name="Prozent 10 6 3 2" xfId="24293" xr:uid="{00000000-0005-0000-0000-000010090000}"/>
    <cellStyle name="Prozent 10 6 3 3" xfId="37777" xr:uid="{00000000-0005-0000-0000-000010090000}"/>
    <cellStyle name="Prozent 10 6 3 4" xfId="51268" xr:uid="{00000000-0005-0000-0000-000010090000}"/>
    <cellStyle name="Prozent 10 6 4" xfId="14198" xr:uid="{00000000-0005-0000-0000-000010090000}"/>
    <cellStyle name="Prozent 10 6 4 2" xfId="27649" xr:uid="{00000000-0005-0000-0000-000010090000}"/>
    <cellStyle name="Prozent 10 6 4 3" xfId="41133" xr:uid="{00000000-0005-0000-0000-000010090000}"/>
    <cellStyle name="Prozent 10 6 4 4" xfId="54624" xr:uid="{00000000-0005-0000-0000-000010090000}"/>
    <cellStyle name="Prozent 10 6 5" xfId="17580" xr:uid="{00000000-0005-0000-0000-000010090000}"/>
    <cellStyle name="Prozent 10 6 6" xfId="31064" xr:uid="{00000000-0005-0000-0000-000010090000}"/>
    <cellStyle name="Prozent 10 6 7" xfId="44555" xr:uid="{00000000-0005-0000-0000-000010090000}"/>
    <cellStyle name="Prozent 10 7" xfId="4679" xr:uid="{00000000-0005-0000-0000-000005090000}"/>
    <cellStyle name="Prozent 10 7 2" xfId="18130" xr:uid="{00000000-0005-0000-0000-000005090000}"/>
    <cellStyle name="Prozent 10 7 3" xfId="31614" xr:uid="{00000000-0005-0000-0000-000005090000}"/>
    <cellStyle name="Prozent 10 7 4" xfId="45105" xr:uid="{00000000-0005-0000-0000-000005090000}"/>
    <cellStyle name="Prozent 10 8" xfId="8035" xr:uid="{00000000-0005-0000-0000-000005090000}"/>
    <cellStyle name="Prozent 10 8 2" xfId="21486" xr:uid="{00000000-0005-0000-0000-000005090000}"/>
    <cellStyle name="Prozent 10 8 3" xfId="34970" xr:uid="{00000000-0005-0000-0000-000005090000}"/>
    <cellStyle name="Prozent 10 8 4" xfId="48461" xr:uid="{00000000-0005-0000-0000-000005090000}"/>
    <cellStyle name="Prozent 10 9" xfId="11391" xr:uid="{00000000-0005-0000-0000-000005090000}"/>
    <cellStyle name="Prozent 10 9 2" xfId="24842" xr:uid="{00000000-0005-0000-0000-000005090000}"/>
    <cellStyle name="Prozent 10 9 3" xfId="38326" xr:uid="{00000000-0005-0000-0000-000005090000}"/>
    <cellStyle name="Prozent 10 9 4" xfId="51817" xr:uid="{00000000-0005-0000-0000-000005090000}"/>
    <cellStyle name="Prozent 11" xfId="1588" xr:uid="{00000000-0005-0000-0000-000011090000}"/>
    <cellStyle name="Prozent 11 10" xfId="28557" xr:uid="{00000000-0005-0000-0000-000011090000}"/>
    <cellStyle name="Prozent 11 11" xfId="42048" xr:uid="{00000000-0005-0000-0000-000011090000}"/>
    <cellStyle name="Prozent 11 2" xfId="2165" xr:uid="{00000000-0005-0000-0000-000012090000}"/>
    <cellStyle name="Prozent 11 2 2" xfId="3306" xr:uid="{00000000-0005-0000-0000-000013090000}"/>
    <cellStyle name="Prozent 11 2 2 2" xfId="6667" xr:uid="{00000000-0005-0000-0000-000013090000}"/>
    <cellStyle name="Prozent 11 2 2 2 2" xfId="20118" xr:uid="{00000000-0005-0000-0000-000013090000}"/>
    <cellStyle name="Prozent 11 2 2 2 3" xfId="33602" xr:uid="{00000000-0005-0000-0000-000013090000}"/>
    <cellStyle name="Prozent 11 2 2 2 4" xfId="47093" xr:uid="{00000000-0005-0000-0000-000013090000}"/>
    <cellStyle name="Prozent 11 2 2 3" xfId="10023" xr:uid="{00000000-0005-0000-0000-000013090000}"/>
    <cellStyle name="Prozent 11 2 2 3 2" xfId="23474" xr:uid="{00000000-0005-0000-0000-000013090000}"/>
    <cellStyle name="Prozent 11 2 2 3 3" xfId="36958" xr:uid="{00000000-0005-0000-0000-000013090000}"/>
    <cellStyle name="Prozent 11 2 2 3 4" xfId="50449" xr:uid="{00000000-0005-0000-0000-000013090000}"/>
    <cellStyle name="Prozent 11 2 2 4" xfId="13379" xr:uid="{00000000-0005-0000-0000-000013090000}"/>
    <cellStyle name="Prozent 11 2 2 4 2" xfId="26830" xr:uid="{00000000-0005-0000-0000-000013090000}"/>
    <cellStyle name="Prozent 11 2 2 4 3" xfId="40314" xr:uid="{00000000-0005-0000-0000-000013090000}"/>
    <cellStyle name="Prozent 11 2 2 4 4" xfId="53805" xr:uid="{00000000-0005-0000-0000-000013090000}"/>
    <cellStyle name="Prozent 11 2 2 5" xfId="16761" xr:uid="{00000000-0005-0000-0000-000013090000}"/>
    <cellStyle name="Prozent 11 2 2 6" xfId="30245" xr:uid="{00000000-0005-0000-0000-000013090000}"/>
    <cellStyle name="Prozent 11 2 2 7" xfId="43736" xr:uid="{00000000-0005-0000-0000-000013090000}"/>
    <cellStyle name="Prozent 11 2 3" xfId="5540" xr:uid="{00000000-0005-0000-0000-000012090000}"/>
    <cellStyle name="Prozent 11 2 3 2" xfId="18991" xr:uid="{00000000-0005-0000-0000-000012090000}"/>
    <cellStyle name="Prozent 11 2 3 3" xfId="32475" xr:uid="{00000000-0005-0000-0000-000012090000}"/>
    <cellStyle name="Prozent 11 2 3 4" xfId="45966" xr:uid="{00000000-0005-0000-0000-000012090000}"/>
    <cellStyle name="Prozent 11 2 4" xfId="8896" xr:uid="{00000000-0005-0000-0000-000012090000}"/>
    <cellStyle name="Prozent 11 2 4 2" xfId="22347" xr:uid="{00000000-0005-0000-0000-000012090000}"/>
    <cellStyle name="Prozent 11 2 4 3" xfId="35831" xr:uid="{00000000-0005-0000-0000-000012090000}"/>
    <cellStyle name="Prozent 11 2 4 4" xfId="49322" xr:uid="{00000000-0005-0000-0000-000012090000}"/>
    <cellStyle name="Prozent 11 2 5" xfId="12252" xr:uid="{00000000-0005-0000-0000-000012090000}"/>
    <cellStyle name="Prozent 11 2 5 2" xfId="25703" xr:uid="{00000000-0005-0000-0000-000012090000}"/>
    <cellStyle name="Prozent 11 2 5 3" xfId="39187" xr:uid="{00000000-0005-0000-0000-000012090000}"/>
    <cellStyle name="Prozent 11 2 5 4" xfId="52678" xr:uid="{00000000-0005-0000-0000-000012090000}"/>
    <cellStyle name="Prozent 11 2 6" xfId="15634" xr:uid="{00000000-0005-0000-0000-000012090000}"/>
    <cellStyle name="Prozent 11 2 7" xfId="29118" xr:uid="{00000000-0005-0000-0000-000012090000}"/>
    <cellStyle name="Prozent 11 2 8" xfId="42609" xr:uid="{00000000-0005-0000-0000-000012090000}"/>
    <cellStyle name="Prozent 11 3" xfId="2746" xr:uid="{00000000-0005-0000-0000-000014090000}"/>
    <cellStyle name="Prozent 11 3 2" xfId="6107" xr:uid="{00000000-0005-0000-0000-000014090000}"/>
    <cellStyle name="Prozent 11 3 2 2" xfId="19558" xr:uid="{00000000-0005-0000-0000-000014090000}"/>
    <cellStyle name="Prozent 11 3 2 3" xfId="33042" xr:uid="{00000000-0005-0000-0000-000014090000}"/>
    <cellStyle name="Prozent 11 3 2 4" xfId="46533" xr:uid="{00000000-0005-0000-0000-000014090000}"/>
    <cellStyle name="Prozent 11 3 3" xfId="9463" xr:uid="{00000000-0005-0000-0000-000014090000}"/>
    <cellStyle name="Prozent 11 3 3 2" xfId="22914" xr:uid="{00000000-0005-0000-0000-000014090000}"/>
    <cellStyle name="Prozent 11 3 3 3" xfId="36398" xr:uid="{00000000-0005-0000-0000-000014090000}"/>
    <cellStyle name="Prozent 11 3 3 4" xfId="49889" xr:uid="{00000000-0005-0000-0000-000014090000}"/>
    <cellStyle name="Prozent 11 3 4" xfId="12819" xr:uid="{00000000-0005-0000-0000-000014090000}"/>
    <cellStyle name="Prozent 11 3 4 2" xfId="26270" xr:uid="{00000000-0005-0000-0000-000014090000}"/>
    <cellStyle name="Prozent 11 3 4 3" xfId="39754" xr:uid="{00000000-0005-0000-0000-000014090000}"/>
    <cellStyle name="Prozent 11 3 4 4" xfId="53245" xr:uid="{00000000-0005-0000-0000-000014090000}"/>
    <cellStyle name="Prozent 11 3 5" xfId="16201" xr:uid="{00000000-0005-0000-0000-000014090000}"/>
    <cellStyle name="Prozent 11 3 6" xfId="29685" xr:uid="{00000000-0005-0000-0000-000014090000}"/>
    <cellStyle name="Prozent 11 3 7" xfId="43176" xr:uid="{00000000-0005-0000-0000-000014090000}"/>
    <cellStyle name="Prozent 11 4" xfId="3851" xr:uid="{00000000-0005-0000-0000-000015090000}"/>
    <cellStyle name="Prozent 11 4 2" xfId="7212" xr:uid="{00000000-0005-0000-0000-000015090000}"/>
    <cellStyle name="Prozent 11 4 2 2" xfId="20663" xr:uid="{00000000-0005-0000-0000-000015090000}"/>
    <cellStyle name="Prozent 11 4 2 3" xfId="34147" xr:uid="{00000000-0005-0000-0000-000015090000}"/>
    <cellStyle name="Prozent 11 4 2 4" xfId="47638" xr:uid="{00000000-0005-0000-0000-000015090000}"/>
    <cellStyle name="Prozent 11 4 3" xfId="10568" xr:uid="{00000000-0005-0000-0000-000015090000}"/>
    <cellStyle name="Prozent 11 4 3 2" xfId="24019" xr:uid="{00000000-0005-0000-0000-000015090000}"/>
    <cellStyle name="Prozent 11 4 3 3" xfId="37503" xr:uid="{00000000-0005-0000-0000-000015090000}"/>
    <cellStyle name="Prozent 11 4 3 4" xfId="50994" xr:uid="{00000000-0005-0000-0000-000015090000}"/>
    <cellStyle name="Prozent 11 4 4" xfId="13924" xr:uid="{00000000-0005-0000-0000-000015090000}"/>
    <cellStyle name="Prozent 11 4 4 2" xfId="27375" xr:uid="{00000000-0005-0000-0000-000015090000}"/>
    <cellStyle name="Prozent 11 4 4 3" xfId="40859" xr:uid="{00000000-0005-0000-0000-000015090000}"/>
    <cellStyle name="Prozent 11 4 4 4" xfId="54350" xr:uid="{00000000-0005-0000-0000-000015090000}"/>
    <cellStyle name="Prozent 11 4 5" xfId="17306" xr:uid="{00000000-0005-0000-0000-000015090000}"/>
    <cellStyle name="Prozent 11 4 6" xfId="30790" xr:uid="{00000000-0005-0000-0000-000015090000}"/>
    <cellStyle name="Prozent 11 4 7" xfId="44281" xr:uid="{00000000-0005-0000-0000-000015090000}"/>
    <cellStyle name="Prozent 11 5" xfId="4431" xr:uid="{00000000-0005-0000-0000-000016090000}"/>
    <cellStyle name="Prozent 11 5 2" xfId="7788" xr:uid="{00000000-0005-0000-0000-000016090000}"/>
    <cellStyle name="Prozent 11 5 2 2" xfId="21239" xr:uid="{00000000-0005-0000-0000-000016090000}"/>
    <cellStyle name="Prozent 11 5 2 3" xfId="34723" xr:uid="{00000000-0005-0000-0000-000016090000}"/>
    <cellStyle name="Prozent 11 5 2 4" xfId="48214" xr:uid="{00000000-0005-0000-0000-000016090000}"/>
    <cellStyle name="Prozent 11 5 3" xfId="11144" xr:uid="{00000000-0005-0000-0000-000016090000}"/>
    <cellStyle name="Prozent 11 5 3 2" xfId="24595" xr:uid="{00000000-0005-0000-0000-000016090000}"/>
    <cellStyle name="Prozent 11 5 3 3" xfId="38079" xr:uid="{00000000-0005-0000-0000-000016090000}"/>
    <cellStyle name="Prozent 11 5 3 4" xfId="51570" xr:uid="{00000000-0005-0000-0000-000016090000}"/>
    <cellStyle name="Prozent 11 5 4" xfId="14500" xr:uid="{00000000-0005-0000-0000-000016090000}"/>
    <cellStyle name="Prozent 11 5 4 2" xfId="27951" xr:uid="{00000000-0005-0000-0000-000016090000}"/>
    <cellStyle name="Prozent 11 5 4 3" xfId="41435" xr:uid="{00000000-0005-0000-0000-000016090000}"/>
    <cellStyle name="Prozent 11 5 4 4" xfId="54926" xr:uid="{00000000-0005-0000-0000-000016090000}"/>
    <cellStyle name="Prozent 11 5 5" xfId="17882" xr:uid="{00000000-0005-0000-0000-000016090000}"/>
    <cellStyle name="Prozent 11 5 6" xfId="31366" xr:uid="{00000000-0005-0000-0000-000016090000}"/>
    <cellStyle name="Prozent 11 5 7" xfId="44857" xr:uid="{00000000-0005-0000-0000-000016090000}"/>
    <cellStyle name="Prozent 11 6" xfId="4981" xr:uid="{00000000-0005-0000-0000-000011090000}"/>
    <cellStyle name="Prozent 11 6 2" xfId="18432" xr:uid="{00000000-0005-0000-0000-000011090000}"/>
    <cellStyle name="Prozent 11 6 3" xfId="31916" xr:uid="{00000000-0005-0000-0000-000011090000}"/>
    <cellStyle name="Prozent 11 6 4" xfId="45407" xr:uid="{00000000-0005-0000-0000-000011090000}"/>
    <cellStyle name="Prozent 11 7" xfId="8337" xr:uid="{00000000-0005-0000-0000-000011090000}"/>
    <cellStyle name="Prozent 11 7 2" xfId="21788" xr:uid="{00000000-0005-0000-0000-000011090000}"/>
    <cellStyle name="Prozent 11 7 3" xfId="35272" xr:uid="{00000000-0005-0000-0000-000011090000}"/>
    <cellStyle name="Prozent 11 7 4" xfId="48763" xr:uid="{00000000-0005-0000-0000-000011090000}"/>
    <cellStyle name="Prozent 11 8" xfId="11693" xr:uid="{00000000-0005-0000-0000-000011090000}"/>
    <cellStyle name="Prozent 11 8 2" xfId="25144" xr:uid="{00000000-0005-0000-0000-000011090000}"/>
    <cellStyle name="Prozent 11 8 3" xfId="38628" xr:uid="{00000000-0005-0000-0000-000011090000}"/>
    <cellStyle name="Prozent 11 8 4" xfId="52119" xr:uid="{00000000-0005-0000-0000-000011090000}"/>
    <cellStyle name="Prozent 11 9" xfId="15074" xr:uid="{00000000-0005-0000-0000-000011090000}"/>
    <cellStyle name="Prozent 12" xfId="1632" xr:uid="{00000000-0005-0000-0000-000017090000}"/>
    <cellStyle name="Prozent 12 2" xfId="2186" xr:uid="{00000000-0005-0000-0000-000018090000}"/>
    <cellStyle name="Prozent 12 2 2" xfId="3327" xr:uid="{00000000-0005-0000-0000-000019090000}"/>
    <cellStyle name="Prozent 12 2 2 2" xfId="6688" xr:uid="{00000000-0005-0000-0000-000019090000}"/>
    <cellStyle name="Prozent 12 2 2 2 2" xfId="20139" xr:uid="{00000000-0005-0000-0000-000019090000}"/>
    <cellStyle name="Prozent 12 2 2 2 3" xfId="33623" xr:uid="{00000000-0005-0000-0000-000019090000}"/>
    <cellStyle name="Prozent 12 2 2 2 4" xfId="47114" xr:uid="{00000000-0005-0000-0000-000019090000}"/>
    <cellStyle name="Prozent 12 2 2 3" xfId="10044" xr:uid="{00000000-0005-0000-0000-000019090000}"/>
    <cellStyle name="Prozent 12 2 2 3 2" xfId="23495" xr:uid="{00000000-0005-0000-0000-000019090000}"/>
    <cellStyle name="Prozent 12 2 2 3 3" xfId="36979" xr:uid="{00000000-0005-0000-0000-000019090000}"/>
    <cellStyle name="Prozent 12 2 2 3 4" xfId="50470" xr:uid="{00000000-0005-0000-0000-000019090000}"/>
    <cellStyle name="Prozent 12 2 2 4" xfId="13400" xr:uid="{00000000-0005-0000-0000-000019090000}"/>
    <cellStyle name="Prozent 12 2 2 4 2" xfId="26851" xr:uid="{00000000-0005-0000-0000-000019090000}"/>
    <cellStyle name="Prozent 12 2 2 4 3" xfId="40335" xr:uid="{00000000-0005-0000-0000-000019090000}"/>
    <cellStyle name="Prozent 12 2 2 4 4" xfId="53826" xr:uid="{00000000-0005-0000-0000-000019090000}"/>
    <cellStyle name="Prozent 12 2 2 5" xfId="16782" xr:uid="{00000000-0005-0000-0000-000019090000}"/>
    <cellStyle name="Prozent 12 2 2 6" xfId="30266" xr:uid="{00000000-0005-0000-0000-000019090000}"/>
    <cellStyle name="Prozent 12 2 2 7" xfId="43757" xr:uid="{00000000-0005-0000-0000-000019090000}"/>
    <cellStyle name="Prozent 12 2 3" xfId="5561" xr:uid="{00000000-0005-0000-0000-000018090000}"/>
    <cellStyle name="Prozent 12 2 3 2" xfId="19012" xr:uid="{00000000-0005-0000-0000-000018090000}"/>
    <cellStyle name="Prozent 12 2 3 3" xfId="32496" xr:uid="{00000000-0005-0000-0000-000018090000}"/>
    <cellStyle name="Prozent 12 2 3 4" xfId="45987" xr:uid="{00000000-0005-0000-0000-000018090000}"/>
    <cellStyle name="Prozent 12 2 4" xfId="8917" xr:uid="{00000000-0005-0000-0000-000018090000}"/>
    <cellStyle name="Prozent 12 2 4 2" xfId="22368" xr:uid="{00000000-0005-0000-0000-000018090000}"/>
    <cellStyle name="Prozent 12 2 4 3" xfId="35852" xr:uid="{00000000-0005-0000-0000-000018090000}"/>
    <cellStyle name="Prozent 12 2 4 4" xfId="49343" xr:uid="{00000000-0005-0000-0000-000018090000}"/>
    <cellStyle name="Prozent 12 2 5" xfId="12273" xr:uid="{00000000-0005-0000-0000-000018090000}"/>
    <cellStyle name="Prozent 12 2 5 2" xfId="25724" xr:uid="{00000000-0005-0000-0000-000018090000}"/>
    <cellStyle name="Prozent 12 2 5 3" xfId="39208" xr:uid="{00000000-0005-0000-0000-000018090000}"/>
    <cellStyle name="Prozent 12 2 5 4" xfId="52699" xr:uid="{00000000-0005-0000-0000-000018090000}"/>
    <cellStyle name="Prozent 12 2 6" xfId="15655" xr:uid="{00000000-0005-0000-0000-000018090000}"/>
    <cellStyle name="Prozent 12 2 7" xfId="29139" xr:uid="{00000000-0005-0000-0000-000018090000}"/>
    <cellStyle name="Prozent 12 2 8" xfId="42630" xr:uid="{00000000-0005-0000-0000-000018090000}"/>
    <cellStyle name="Prozent 12 3" xfId="2768" xr:uid="{00000000-0005-0000-0000-00001A090000}"/>
    <cellStyle name="Prozent 12 3 2" xfId="6129" xr:uid="{00000000-0005-0000-0000-00001A090000}"/>
    <cellStyle name="Prozent 12 3 2 2" xfId="19580" xr:uid="{00000000-0005-0000-0000-00001A090000}"/>
    <cellStyle name="Prozent 12 3 2 3" xfId="33064" xr:uid="{00000000-0005-0000-0000-00001A090000}"/>
    <cellStyle name="Prozent 12 3 2 4" xfId="46555" xr:uid="{00000000-0005-0000-0000-00001A090000}"/>
    <cellStyle name="Prozent 12 3 3" xfId="9485" xr:uid="{00000000-0005-0000-0000-00001A090000}"/>
    <cellStyle name="Prozent 12 3 3 2" xfId="22936" xr:uid="{00000000-0005-0000-0000-00001A090000}"/>
    <cellStyle name="Prozent 12 3 3 3" xfId="36420" xr:uid="{00000000-0005-0000-0000-00001A090000}"/>
    <cellStyle name="Prozent 12 3 3 4" xfId="49911" xr:uid="{00000000-0005-0000-0000-00001A090000}"/>
    <cellStyle name="Prozent 12 3 4" xfId="12841" xr:uid="{00000000-0005-0000-0000-00001A090000}"/>
    <cellStyle name="Prozent 12 3 4 2" xfId="26292" xr:uid="{00000000-0005-0000-0000-00001A090000}"/>
    <cellStyle name="Prozent 12 3 4 3" xfId="39776" xr:uid="{00000000-0005-0000-0000-00001A090000}"/>
    <cellStyle name="Prozent 12 3 4 4" xfId="53267" xr:uid="{00000000-0005-0000-0000-00001A090000}"/>
    <cellStyle name="Prozent 12 3 5" xfId="16223" xr:uid="{00000000-0005-0000-0000-00001A090000}"/>
    <cellStyle name="Prozent 12 3 6" xfId="29707" xr:uid="{00000000-0005-0000-0000-00001A090000}"/>
    <cellStyle name="Prozent 12 3 7" xfId="43198" xr:uid="{00000000-0005-0000-0000-00001A090000}"/>
    <cellStyle name="Prozent 12 4" xfId="5002" xr:uid="{00000000-0005-0000-0000-000017090000}"/>
    <cellStyle name="Prozent 12 4 2" xfId="18453" xr:uid="{00000000-0005-0000-0000-000017090000}"/>
    <cellStyle name="Prozent 12 4 3" xfId="31937" xr:uid="{00000000-0005-0000-0000-000017090000}"/>
    <cellStyle name="Prozent 12 4 4" xfId="45428" xr:uid="{00000000-0005-0000-0000-000017090000}"/>
    <cellStyle name="Prozent 12 5" xfId="8358" xr:uid="{00000000-0005-0000-0000-000017090000}"/>
    <cellStyle name="Prozent 12 5 2" xfId="21809" xr:uid="{00000000-0005-0000-0000-000017090000}"/>
    <cellStyle name="Prozent 12 5 3" xfId="35293" xr:uid="{00000000-0005-0000-0000-000017090000}"/>
    <cellStyle name="Prozent 12 5 4" xfId="48784" xr:uid="{00000000-0005-0000-0000-000017090000}"/>
    <cellStyle name="Prozent 12 6" xfId="11714" xr:uid="{00000000-0005-0000-0000-000017090000}"/>
    <cellStyle name="Prozent 12 6 2" xfId="25165" xr:uid="{00000000-0005-0000-0000-000017090000}"/>
    <cellStyle name="Prozent 12 6 3" xfId="38649" xr:uid="{00000000-0005-0000-0000-000017090000}"/>
    <cellStyle name="Prozent 12 6 4" xfId="52140" xr:uid="{00000000-0005-0000-0000-000017090000}"/>
    <cellStyle name="Prozent 12 7" xfId="15096" xr:uid="{00000000-0005-0000-0000-000017090000}"/>
    <cellStyle name="Prozent 12 8" xfId="28580" xr:uid="{00000000-0005-0000-0000-000017090000}"/>
    <cellStyle name="Prozent 12 9" xfId="42071" xr:uid="{00000000-0005-0000-0000-000017090000}"/>
    <cellStyle name="Prozent 13" xfId="3902" xr:uid="{00000000-0005-0000-0000-00001B090000}"/>
    <cellStyle name="Prozent 13 2" xfId="7263" xr:uid="{00000000-0005-0000-0000-00001B090000}"/>
    <cellStyle name="Prozent 13 2 2" xfId="20714" xr:uid="{00000000-0005-0000-0000-00001B090000}"/>
    <cellStyle name="Prozent 13 2 3" xfId="34198" xr:uid="{00000000-0005-0000-0000-00001B090000}"/>
    <cellStyle name="Prozent 13 2 4" xfId="47689" xr:uid="{00000000-0005-0000-0000-00001B090000}"/>
    <cellStyle name="Prozent 13 3" xfId="10619" xr:uid="{00000000-0005-0000-0000-00001B090000}"/>
    <cellStyle name="Prozent 13 3 2" xfId="24070" xr:uid="{00000000-0005-0000-0000-00001B090000}"/>
    <cellStyle name="Prozent 13 3 3" xfId="37554" xr:uid="{00000000-0005-0000-0000-00001B090000}"/>
    <cellStyle name="Prozent 13 3 4" xfId="51045" xr:uid="{00000000-0005-0000-0000-00001B090000}"/>
    <cellStyle name="Prozent 13 4" xfId="13975" xr:uid="{00000000-0005-0000-0000-00001B090000}"/>
    <cellStyle name="Prozent 13 4 2" xfId="27426" xr:uid="{00000000-0005-0000-0000-00001B090000}"/>
    <cellStyle name="Prozent 13 4 3" xfId="40910" xr:uid="{00000000-0005-0000-0000-00001B090000}"/>
    <cellStyle name="Prozent 13 4 4" xfId="54401" xr:uid="{00000000-0005-0000-0000-00001B090000}"/>
    <cellStyle name="Prozent 13 5" xfId="17357" xr:uid="{00000000-0005-0000-0000-00001B090000}"/>
    <cellStyle name="Prozent 13 6" xfId="30841" xr:uid="{00000000-0005-0000-0000-00001B090000}"/>
    <cellStyle name="Prozent 13 7" xfId="44332" xr:uid="{00000000-0005-0000-0000-00001B090000}"/>
    <cellStyle name="Prozent 14" xfId="14509" xr:uid="{00000000-0005-0000-0000-0000D7360000}"/>
    <cellStyle name="Prozent 14 2" xfId="27960" xr:uid="{00000000-0005-0000-0000-0000D7360000}"/>
    <cellStyle name="Prozent 14 3" xfId="41444" xr:uid="{00000000-0005-0000-0000-0000D7360000}"/>
    <cellStyle name="Prozent 14 4" xfId="54935" xr:uid="{00000000-0005-0000-0000-0000D7360000}"/>
    <cellStyle name="Prozent 15" xfId="14524" xr:uid="{00000000-0005-0000-0000-00008A200000}"/>
    <cellStyle name="Prozent 2" xfId="47" xr:uid="{00000000-0005-0000-0000-0000C5010000}"/>
    <cellStyle name="Prozent 2 2" xfId="48" xr:uid="{00000000-0005-0000-0000-0000C6010000}"/>
    <cellStyle name="Prozent 2 2 2" xfId="79" xr:uid="{00000000-0005-0000-0000-0000C7010000}"/>
    <cellStyle name="Prozent 2 2 2 2" xfId="54942" xr:uid="{00000000-0005-0000-0000-00003E000000}"/>
    <cellStyle name="Prozent 2 2 3" xfId="632" xr:uid="{00000000-0005-0000-0000-0000C8010000}"/>
    <cellStyle name="Prozent 2 2 4" xfId="498" xr:uid="{00000000-0005-0000-0000-0000C9010000}"/>
    <cellStyle name="Prozent 2 2 5" xfId="467" xr:uid="{00000000-0005-0000-0000-0000CA010000}"/>
    <cellStyle name="Prozent 2 2 6" xfId="804" xr:uid="{00000000-0005-0000-0000-0000CB010000}"/>
    <cellStyle name="Prozent 2 3" xfId="78" xr:uid="{00000000-0005-0000-0000-0000CC010000}"/>
    <cellStyle name="Prozent 2 3 2" xfId="631" xr:uid="{00000000-0005-0000-0000-0000CD010000}"/>
    <cellStyle name="Prozent 2 3 3" xfId="519" xr:uid="{00000000-0005-0000-0000-0000CE010000}"/>
    <cellStyle name="Prozent 2 3 4" xfId="466" xr:uid="{00000000-0005-0000-0000-0000CF010000}"/>
    <cellStyle name="Prozent 2 4" xfId="138" xr:uid="{00000000-0005-0000-0000-0000D0010000}"/>
    <cellStyle name="Prozent 2 5" xfId="169" xr:uid="{00000000-0005-0000-0000-0000D1010000}"/>
    <cellStyle name="Prozent 2 6" xfId="340" xr:uid="{00000000-0005-0000-0000-0000D2010000}"/>
    <cellStyle name="Prozent 2 7" xfId="1107" xr:uid="{00000000-0005-0000-0000-000029090000}"/>
    <cellStyle name="Prozent 3" xfId="341" xr:uid="{00000000-0005-0000-0000-0000D3010000}"/>
    <cellStyle name="Prozent 3 10" xfId="3911" xr:uid="{00000000-0005-0000-0000-00002B090000}"/>
    <cellStyle name="Prozent 3 10 2" xfId="7268" xr:uid="{00000000-0005-0000-0000-00002B090000}"/>
    <cellStyle name="Prozent 3 10 2 2" xfId="20719" xr:uid="{00000000-0005-0000-0000-00002B090000}"/>
    <cellStyle name="Prozent 3 10 2 3" xfId="34203" xr:uid="{00000000-0005-0000-0000-00002B090000}"/>
    <cellStyle name="Prozent 3 10 2 4" xfId="47694" xr:uid="{00000000-0005-0000-0000-00002B090000}"/>
    <cellStyle name="Prozent 3 10 3" xfId="10624" xr:uid="{00000000-0005-0000-0000-00002B090000}"/>
    <cellStyle name="Prozent 3 10 3 2" xfId="24075" xr:uid="{00000000-0005-0000-0000-00002B090000}"/>
    <cellStyle name="Prozent 3 10 3 3" xfId="37559" xr:uid="{00000000-0005-0000-0000-00002B090000}"/>
    <cellStyle name="Prozent 3 10 3 4" xfId="51050" xr:uid="{00000000-0005-0000-0000-00002B090000}"/>
    <cellStyle name="Prozent 3 10 4" xfId="13980" xr:uid="{00000000-0005-0000-0000-00002B090000}"/>
    <cellStyle name="Prozent 3 10 4 2" xfId="27431" xr:uid="{00000000-0005-0000-0000-00002B090000}"/>
    <cellStyle name="Prozent 3 10 4 3" xfId="40915" xr:uid="{00000000-0005-0000-0000-00002B090000}"/>
    <cellStyle name="Prozent 3 10 4 4" xfId="54406" xr:uid="{00000000-0005-0000-0000-00002B090000}"/>
    <cellStyle name="Prozent 3 10 5" xfId="17362" xr:uid="{00000000-0005-0000-0000-00002B090000}"/>
    <cellStyle name="Prozent 3 10 6" xfId="30846" xr:uid="{00000000-0005-0000-0000-00002B090000}"/>
    <cellStyle name="Prozent 3 10 7" xfId="44337" xr:uid="{00000000-0005-0000-0000-00002B090000}"/>
    <cellStyle name="Prozent 3 11" xfId="1038" xr:uid="{00000000-0005-0000-0000-00002A090000}"/>
    <cellStyle name="Prozent 3 11 2" xfId="14544" xr:uid="{00000000-0005-0000-0000-00002A090000}"/>
    <cellStyle name="Prozent 3 11 3" xfId="28009" xr:uid="{00000000-0005-0000-0000-00002A090000}"/>
    <cellStyle name="Prozent 3 11 4" xfId="41476" xr:uid="{00000000-0005-0000-0000-00002A090000}"/>
    <cellStyle name="Prozent 3 12" xfId="4439" xr:uid="{00000000-0005-0000-0000-00002A090000}"/>
    <cellStyle name="Prozent 3 12 2" xfId="17890" xr:uid="{00000000-0005-0000-0000-00002A090000}"/>
    <cellStyle name="Prozent 3 12 3" xfId="31374" xr:uid="{00000000-0005-0000-0000-00002A090000}"/>
    <cellStyle name="Prozent 3 12 4" xfId="44865" xr:uid="{00000000-0005-0000-0000-00002A090000}"/>
    <cellStyle name="Prozent 3 13" xfId="7795" xr:uid="{00000000-0005-0000-0000-00002A090000}"/>
    <cellStyle name="Prozent 3 13 2" xfId="21246" xr:uid="{00000000-0005-0000-0000-00002A090000}"/>
    <cellStyle name="Prozent 3 13 3" xfId="34730" xr:uid="{00000000-0005-0000-0000-00002A090000}"/>
    <cellStyle name="Prozent 3 13 4" xfId="48221" xr:uid="{00000000-0005-0000-0000-00002A090000}"/>
    <cellStyle name="Prozent 3 14" xfId="11151" xr:uid="{00000000-0005-0000-0000-00002A090000}"/>
    <cellStyle name="Prozent 3 14 2" xfId="24602" xr:uid="{00000000-0005-0000-0000-00002A090000}"/>
    <cellStyle name="Prozent 3 14 3" xfId="38086" xr:uid="{00000000-0005-0000-0000-00002A090000}"/>
    <cellStyle name="Prozent 3 14 4" xfId="51577" xr:uid="{00000000-0005-0000-0000-00002A090000}"/>
    <cellStyle name="Prozent 3 15" xfId="1020" xr:uid="{00000000-0005-0000-0000-000054000000}"/>
    <cellStyle name="Prozent 3 16" xfId="14527" xr:uid="{00000000-0005-0000-0000-000054000000}"/>
    <cellStyle name="Prozent 3 17" xfId="27980" xr:uid="{00000000-0005-0000-0000-000054000000}"/>
    <cellStyle name="Prozent 3 18" xfId="41447" xr:uid="{00000000-0005-0000-0000-000054000000}"/>
    <cellStyle name="Prozent 3 19" xfId="999" xr:uid="{00000000-0005-0000-0000-000054000000}"/>
    <cellStyle name="Prozent 3 2" xfId="791" xr:uid="{00000000-0005-0000-0000-0000D4010000}"/>
    <cellStyle name="Prozent 3 2 2" xfId="1137" xr:uid="{00000000-0005-0000-0000-00002C090000}"/>
    <cellStyle name="Prozent 3 3" xfId="792" xr:uid="{00000000-0005-0000-0000-0000D5010000}"/>
    <cellStyle name="Prozent 3 3 10" xfId="14672" xr:uid="{00000000-0005-0000-0000-00002D090000}"/>
    <cellStyle name="Prozent 3 3 11" xfId="28155" xr:uid="{00000000-0005-0000-0000-00002D090000}"/>
    <cellStyle name="Prozent 3 3 12" xfId="41646" xr:uid="{00000000-0005-0000-0000-00002D090000}"/>
    <cellStyle name="Prozent 3 3 13" xfId="1209" xr:uid="{00000000-0005-0000-0000-00002D090000}"/>
    <cellStyle name="Prozent 3 3 2" xfId="1440" xr:uid="{00000000-0005-0000-0000-00002E090000}"/>
    <cellStyle name="Prozent 3 3 2 10" xfId="28405" xr:uid="{00000000-0005-0000-0000-00002E090000}"/>
    <cellStyle name="Prozent 3 3 2 11" xfId="41896" xr:uid="{00000000-0005-0000-0000-00002E090000}"/>
    <cellStyle name="Prozent 3 3 2 2" xfId="2014" xr:uid="{00000000-0005-0000-0000-00002F090000}"/>
    <cellStyle name="Prozent 3 3 2 2 2" xfId="3154" xr:uid="{00000000-0005-0000-0000-000030090000}"/>
    <cellStyle name="Prozent 3 3 2 2 2 2" xfId="6515" xr:uid="{00000000-0005-0000-0000-000030090000}"/>
    <cellStyle name="Prozent 3 3 2 2 2 2 2" xfId="19966" xr:uid="{00000000-0005-0000-0000-000030090000}"/>
    <cellStyle name="Prozent 3 3 2 2 2 2 3" xfId="33450" xr:uid="{00000000-0005-0000-0000-000030090000}"/>
    <cellStyle name="Prozent 3 3 2 2 2 2 4" xfId="46941" xr:uid="{00000000-0005-0000-0000-000030090000}"/>
    <cellStyle name="Prozent 3 3 2 2 2 3" xfId="9871" xr:uid="{00000000-0005-0000-0000-000030090000}"/>
    <cellStyle name="Prozent 3 3 2 2 2 3 2" xfId="23322" xr:uid="{00000000-0005-0000-0000-000030090000}"/>
    <cellStyle name="Prozent 3 3 2 2 2 3 3" xfId="36806" xr:uid="{00000000-0005-0000-0000-000030090000}"/>
    <cellStyle name="Prozent 3 3 2 2 2 3 4" xfId="50297" xr:uid="{00000000-0005-0000-0000-000030090000}"/>
    <cellStyle name="Prozent 3 3 2 2 2 4" xfId="13227" xr:uid="{00000000-0005-0000-0000-000030090000}"/>
    <cellStyle name="Prozent 3 3 2 2 2 4 2" xfId="26678" xr:uid="{00000000-0005-0000-0000-000030090000}"/>
    <cellStyle name="Prozent 3 3 2 2 2 4 3" xfId="40162" xr:uid="{00000000-0005-0000-0000-000030090000}"/>
    <cellStyle name="Prozent 3 3 2 2 2 4 4" xfId="53653" xr:uid="{00000000-0005-0000-0000-000030090000}"/>
    <cellStyle name="Prozent 3 3 2 2 2 5" xfId="16609" xr:uid="{00000000-0005-0000-0000-000030090000}"/>
    <cellStyle name="Prozent 3 3 2 2 2 6" xfId="30093" xr:uid="{00000000-0005-0000-0000-000030090000}"/>
    <cellStyle name="Prozent 3 3 2 2 2 7" xfId="43584" xr:uid="{00000000-0005-0000-0000-000030090000}"/>
    <cellStyle name="Prozent 3 3 2 2 3" xfId="5388" xr:uid="{00000000-0005-0000-0000-00002F090000}"/>
    <cellStyle name="Prozent 3 3 2 2 3 2" xfId="18839" xr:uid="{00000000-0005-0000-0000-00002F090000}"/>
    <cellStyle name="Prozent 3 3 2 2 3 3" xfId="32323" xr:uid="{00000000-0005-0000-0000-00002F090000}"/>
    <cellStyle name="Prozent 3 3 2 2 3 4" xfId="45814" xr:uid="{00000000-0005-0000-0000-00002F090000}"/>
    <cellStyle name="Prozent 3 3 2 2 4" xfId="8744" xr:uid="{00000000-0005-0000-0000-00002F090000}"/>
    <cellStyle name="Prozent 3 3 2 2 4 2" xfId="22195" xr:uid="{00000000-0005-0000-0000-00002F090000}"/>
    <cellStyle name="Prozent 3 3 2 2 4 3" xfId="35679" xr:uid="{00000000-0005-0000-0000-00002F090000}"/>
    <cellStyle name="Prozent 3 3 2 2 4 4" xfId="49170" xr:uid="{00000000-0005-0000-0000-00002F090000}"/>
    <cellStyle name="Prozent 3 3 2 2 5" xfId="12100" xr:uid="{00000000-0005-0000-0000-00002F090000}"/>
    <cellStyle name="Prozent 3 3 2 2 5 2" xfId="25551" xr:uid="{00000000-0005-0000-0000-00002F090000}"/>
    <cellStyle name="Prozent 3 3 2 2 5 3" xfId="39035" xr:uid="{00000000-0005-0000-0000-00002F090000}"/>
    <cellStyle name="Prozent 3 3 2 2 5 4" xfId="52526" xr:uid="{00000000-0005-0000-0000-00002F090000}"/>
    <cellStyle name="Prozent 3 3 2 2 6" xfId="15482" xr:uid="{00000000-0005-0000-0000-00002F090000}"/>
    <cellStyle name="Prozent 3 3 2 2 7" xfId="28966" xr:uid="{00000000-0005-0000-0000-00002F090000}"/>
    <cellStyle name="Prozent 3 3 2 2 8" xfId="42457" xr:uid="{00000000-0005-0000-0000-00002F090000}"/>
    <cellStyle name="Prozent 3 3 2 3" xfId="2594" xr:uid="{00000000-0005-0000-0000-000031090000}"/>
    <cellStyle name="Prozent 3 3 2 3 2" xfId="5955" xr:uid="{00000000-0005-0000-0000-000031090000}"/>
    <cellStyle name="Prozent 3 3 2 3 2 2" xfId="19406" xr:uid="{00000000-0005-0000-0000-000031090000}"/>
    <cellStyle name="Prozent 3 3 2 3 2 3" xfId="32890" xr:uid="{00000000-0005-0000-0000-000031090000}"/>
    <cellStyle name="Prozent 3 3 2 3 2 4" xfId="46381" xr:uid="{00000000-0005-0000-0000-000031090000}"/>
    <cellStyle name="Prozent 3 3 2 3 3" xfId="9311" xr:uid="{00000000-0005-0000-0000-000031090000}"/>
    <cellStyle name="Prozent 3 3 2 3 3 2" xfId="22762" xr:uid="{00000000-0005-0000-0000-000031090000}"/>
    <cellStyle name="Prozent 3 3 2 3 3 3" xfId="36246" xr:uid="{00000000-0005-0000-0000-000031090000}"/>
    <cellStyle name="Prozent 3 3 2 3 3 4" xfId="49737" xr:uid="{00000000-0005-0000-0000-000031090000}"/>
    <cellStyle name="Prozent 3 3 2 3 4" xfId="12667" xr:uid="{00000000-0005-0000-0000-000031090000}"/>
    <cellStyle name="Prozent 3 3 2 3 4 2" xfId="26118" xr:uid="{00000000-0005-0000-0000-000031090000}"/>
    <cellStyle name="Prozent 3 3 2 3 4 3" xfId="39602" xr:uid="{00000000-0005-0000-0000-000031090000}"/>
    <cellStyle name="Prozent 3 3 2 3 4 4" xfId="53093" xr:uid="{00000000-0005-0000-0000-000031090000}"/>
    <cellStyle name="Prozent 3 3 2 3 5" xfId="16049" xr:uid="{00000000-0005-0000-0000-000031090000}"/>
    <cellStyle name="Prozent 3 3 2 3 6" xfId="29533" xr:uid="{00000000-0005-0000-0000-000031090000}"/>
    <cellStyle name="Prozent 3 3 2 3 7" xfId="43024" xr:uid="{00000000-0005-0000-0000-000031090000}"/>
    <cellStyle name="Prozent 3 3 2 4" xfId="3699" xr:uid="{00000000-0005-0000-0000-000032090000}"/>
    <cellStyle name="Prozent 3 3 2 4 2" xfId="7060" xr:uid="{00000000-0005-0000-0000-000032090000}"/>
    <cellStyle name="Prozent 3 3 2 4 2 2" xfId="20511" xr:uid="{00000000-0005-0000-0000-000032090000}"/>
    <cellStyle name="Prozent 3 3 2 4 2 3" xfId="33995" xr:uid="{00000000-0005-0000-0000-000032090000}"/>
    <cellStyle name="Prozent 3 3 2 4 2 4" xfId="47486" xr:uid="{00000000-0005-0000-0000-000032090000}"/>
    <cellStyle name="Prozent 3 3 2 4 3" xfId="10416" xr:uid="{00000000-0005-0000-0000-000032090000}"/>
    <cellStyle name="Prozent 3 3 2 4 3 2" xfId="23867" xr:uid="{00000000-0005-0000-0000-000032090000}"/>
    <cellStyle name="Prozent 3 3 2 4 3 3" xfId="37351" xr:uid="{00000000-0005-0000-0000-000032090000}"/>
    <cellStyle name="Prozent 3 3 2 4 3 4" xfId="50842" xr:uid="{00000000-0005-0000-0000-000032090000}"/>
    <cellStyle name="Prozent 3 3 2 4 4" xfId="13772" xr:uid="{00000000-0005-0000-0000-000032090000}"/>
    <cellStyle name="Prozent 3 3 2 4 4 2" xfId="27223" xr:uid="{00000000-0005-0000-0000-000032090000}"/>
    <cellStyle name="Prozent 3 3 2 4 4 3" xfId="40707" xr:uid="{00000000-0005-0000-0000-000032090000}"/>
    <cellStyle name="Prozent 3 3 2 4 4 4" xfId="54198" xr:uid="{00000000-0005-0000-0000-000032090000}"/>
    <cellStyle name="Prozent 3 3 2 4 5" xfId="17154" xr:uid="{00000000-0005-0000-0000-000032090000}"/>
    <cellStyle name="Prozent 3 3 2 4 6" xfId="30638" xr:uid="{00000000-0005-0000-0000-000032090000}"/>
    <cellStyle name="Prozent 3 3 2 4 7" xfId="44129" xr:uid="{00000000-0005-0000-0000-000032090000}"/>
    <cellStyle name="Prozent 3 3 2 5" xfId="4279" xr:uid="{00000000-0005-0000-0000-000033090000}"/>
    <cellStyle name="Prozent 3 3 2 5 2" xfId="7636" xr:uid="{00000000-0005-0000-0000-000033090000}"/>
    <cellStyle name="Prozent 3 3 2 5 2 2" xfId="21087" xr:uid="{00000000-0005-0000-0000-000033090000}"/>
    <cellStyle name="Prozent 3 3 2 5 2 3" xfId="34571" xr:uid="{00000000-0005-0000-0000-000033090000}"/>
    <cellStyle name="Prozent 3 3 2 5 2 4" xfId="48062" xr:uid="{00000000-0005-0000-0000-000033090000}"/>
    <cellStyle name="Prozent 3 3 2 5 3" xfId="10992" xr:uid="{00000000-0005-0000-0000-000033090000}"/>
    <cellStyle name="Prozent 3 3 2 5 3 2" xfId="24443" xr:uid="{00000000-0005-0000-0000-000033090000}"/>
    <cellStyle name="Prozent 3 3 2 5 3 3" xfId="37927" xr:uid="{00000000-0005-0000-0000-000033090000}"/>
    <cellStyle name="Prozent 3 3 2 5 3 4" xfId="51418" xr:uid="{00000000-0005-0000-0000-000033090000}"/>
    <cellStyle name="Prozent 3 3 2 5 4" xfId="14348" xr:uid="{00000000-0005-0000-0000-000033090000}"/>
    <cellStyle name="Prozent 3 3 2 5 4 2" xfId="27799" xr:uid="{00000000-0005-0000-0000-000033090000}"/>
    <cellStyle name="Prozent 3 3 2 5 4 3" xfId="41283" xr:uid="{00000000-0005-0000-0000-000033090000}"/>
    <cellStyle name="Prozent 3 3 2 5 4 4" xfId="54774" xr:uid="{00000000-0005-0000-0000-000033090000}"/>
    <cellStyle name="Prozent 3 3 2 5 5" xfId="17730" xr:uid="{00000000-0005-0000-0000-000033090000}"/>
    <cellStyle name="Prozent 3 3 2 5 6" xfId="31214" xr:uid="{00000000-0005-0000-0000-000033090000}"/>
    <cellStyle name="Prozent 3 3 2 5 7" xfId="44705" xr:uid="{00000000-0005-0000-0000-000033090000}"/>
    <cellStyle name="Prozent 3 3 2 6" xfId="4829" xr:uid="{00000000-0005-0000-0000-00002E090000}"/>
    <cellStyle name="Prozent 3 3 2 6 2" xfId="18280" xr:uid="{00000000-0005-0000-0000-00002E090000}"/>
    <cellStyle name="Prozent 3 3 2 6 3" xfId="31764" xr:uid="{00000000-0005-0000-0000-00002E090000}"/>
    <cellStyle name="Prozent 3 3 2 6 4" xfId="45255" xr:uid="{00000000-0005-0000-0000-00002E090000}"/>
    <cellStyle name="Prozent 3 3 2 7" xfId="8185" xr:uid="{00000000-0005-0000-0000-00002E090000}"/>
    <cellStyle name="Prozent 3 3 2 7 2" xfId="21636" xr:uid="{00000000-0005-0000-0000-00002E090000}"/>
    <cellStyle name="Prozent 3 3 2 7 3" xfId="35120" xr:uid="{00000000-0005-0000-0000-00002E090000}"/>
    <cellStyle name="Prozent 3 3 2 7 4" xfId="48611" xr:uid="{00000000-0005-0000-0000-00002E090000}"/>
    <cellStyle name="Prozent 3 3 2 8" xfId="11541" xr:uid="{00000000-0005-0000-0000-00002E090000}"/>
    <cellStyle name="Prozent 3 3 2 8 2" xfId="24992" xr:uid="{00000000-0005-0000-0000-00002E090000}"/>
    <cellStyle name="Prozent 3 3 2 8 3" xfId="38476" xr:uid="{00000000-0005-0000-0000-00002E090000}"/>
    <cellStyle name="Prozent 3 3 2 8 4" xfId="51967" xr:uid="{00000000-0005-0000-0000-00002E090000}"/>
    <cellStyle name="Prozent 3 3 2 9" xfId="14922" xr:uid="{00000000-0005-0000-0000-00002E090000}"/>
    <cellStyle name="Prozent 3 3 3" xfId="1765" xr:uid="{00000000-0005-0000-0000-000034090000}"/>
    <cellStyle name="Prozent 3 3 3 2" xfId="2904" xr:uid="{00000000-0005-0000-0000-000035090000}"/>
    <cellStyle name="Prozent 3 3 3 2 2" xfId="6265" xr:uid="{00000000-0005-0000-0000-000035090000}"/>
    <cellStyle name="Prozent 3 3 3 2 2 2" xfId="19716" xr:uid="{00000000-0005-0000-0000-000035090000}"/>
    <cellStyle name="Prozent 3 3 3 2 2 3" xfId="33200" xr:uid="{00000000-0005-0000-0000-000035090000}"/>
    <cellStyle name="Prozent 3 3 3 2 2 4" xfId="46691" xr:uid="{00000000-0005-0000-0000-000035090000}"/>
    <cellStyle name="Prozent 3 3 3 2 3" xfId="9621" xr:uid="{00000000-0005-0000-0000-000035090000}"/>
    <cellStyle name="Prozent 3 3 3 2 3 2" xfId="23072" xr:uid="{00000000-0005-0000-0000-000035090000}"/>
    <cellStyle name="Prozent 3 3 3 2 3 3" xfId="36556" xr:uid="{00000000-0005-0000-0000-000035090000}"/>
    <cellStyle name="Prozent 3 3 3 2 3 4" xfId="50047" xr:uid="{00000000-0005-0000-0000-000035090000}"/>
    <cellStyle name="Prozent 3 3 3 2 4" xfId="12977" xr:uid="{00000000-0005-0000-0000-000035090000}"/>
    <cellStyle name="Prozent 3 3 3 2 4 2" xfId="26428" xr:uid="{00000000-0005-0000-0000-000035090000}"/>
    <cellStyle name="Prozent 3 3 3 2 4 3" xfId="39912" xr:uid="{00000000-0005-0000-0000-000035090000}"/>
    <cellStyle name="Prozent 3 3 3 2 4 4" xfId="53403" xr:uid="{00000000-0005-0000-0000-000035090000}"/>
    <cellStyle name="Prozent 3 3 3 2 5" xfId="16359" xr:uid="{00000000-0005-0000-0000-000035090000}"/>
    <cellStyle name="Prozent 3 3 3 2 6" xfId="29843" xr:uid="{00000000-0005-0000-0000-000035090000}"/>
    <cellStyle name="Prozent 3 3 3 2 7" xfId="43334" xr:uid="{00000000-0005-0000-0000-000035090000}"/>
    <cellStyle name="Prozent 3 3 3 3" xfId="5138" xr:uid="{00000000-0005-0000-0000-000034090000}"/>
    <cellStyle name="Prozent 3 3 3 3 2" xfId="18589" xr:uid="{00000000-0005-0000-0000-000034090000}"/>
    <cellStyle name="Prozent 3 3 3 3 3" xfId="32073" xr:uid="{00000000-0005-0000-0000-000034090000}"/>
    <cellStyle name="Prozent 3 3 3 3 4" xfId="45564" xr:uid="{00000000-0005-0000-0000-000034090000}"/>
    <cellStyle name="Prozent 3 3 3 4" xfId="8494" xr:uid="{00000000-0005-0000-0000-000034090000}"/>
    <cellStyle name="Prozent 3 3 3 4 2" xfId="21945" xr:uid="{00000000-0005-0000-0000-000034090000}"/>
    <cellStyle name="Prozent 3 3 3 4 3" xfId="35429" xr:uid="{00000000-0005-0000-0000-000034090000}"/>
    <cellStyle name="Prozent 3 3 3 4 4" xfId="48920" xr:uid="{00000000-0005-0000-0000-000034090000}"/>
    <cellStyle name="Prozent 3 3 3 5" xfId="11850" xr:uid="{00000000-0005-0000-0000-000034090000}"/>
    <cellStyle name="Prozent 3 3 3 5 2" xfId="25301" xr:uid="{00000000-0005-0000-0000-000034090000}"/>
    <cellStyle name="Prozent 3 3 3 5 3" xfId="38785" xr:uid="{00000000-0005-0000-0000-000034090000}"/>
    <cellStyle name="Prozent 3 3 3 5 4" xfId="52276" xr:uid="{00000000-0005-0000-0000-000034090000}"/>
    <cellStyle name="Prozent 3 3 3 6" xfId="15232" xr:uid="{00000000-0005-0000-0000-000034090000}"/>
    <cellStyle name="Prozent 3 3 3 7" xfId="28716" xr:uid="{00000000-0005-0000-0000-000034090000}"/>
    <cellStyle name="Prozent 3 3 3 8" xfId="42207" xr:uid="{00000000-0005-0000-0000-000034090000}"/>
    <cellStyle name="Prozent 3 3 4" xfId="2343" xr:uid="{00000000-0005-0000-0000-000036090000}"/>
    <cellStyle name="Prozent 3 3 4 2" xfId="5705" xr:uid="{00000000-0005-0000-0000-000036090000}"/>
    <cellStyle name="Prozent 3 3 4 2 2" xfId="19156" xr:uid="{00000000-0005-0000-0000-000036090000}"/>
    <cellStyle name="Prozent 3 3 4 2 3" xfId="32640" xr:uid="{00000000-0005-0000-0000-000036090000}"/>
    <cellStyle name="Prozent 3 3 4 2 4" xfId="46131" xr:uid="{00000000-0005-0000-0000-000036090000}"/>
    <cellStyle name="Prozent 3 3 4 3" xfId="9061" xr:uid="{00000000-0005-0000-0000-000036090000}"/>
    <cellStyle name="Prozent 3 3 4 3 2" xfId="22512" xr:uid="{00000000-0005-0000-0000-000036090000}"/>
    <cellStyle name="Prozent 3 3 4 3 3" xfId="35996" xr:uid="{00000000-0005-0000-0000-000036090000}"/>
    <cellStyle name="Prozent 3 3 4 3 4" xfId="49487" xr:uid="{00000000-0005-0000-0000-000036090000}"/>
    <cellStyle name="Prozent 3 3 4 4" xfId="12417" xr:uid="{00000000-0005-0000-0000-000036090000}"/>
    <cellStyle name="Prozent 3 3 4 4 2" xfId="25868" xr:uid="{00000000-0005-0000-0000-000036090000}"/>
    <cellStyle name="Prozent 3 3 4 4 3" xfId="39352" xr:uid="{00000000-0005-0000-0000-000036090000}"/>
    <cellStyle name="Prozent 3 3 4 4 4" xfId="52843" xr:uid="{00000000-0005-0000-0000-000036090000}"/>
    <cellStyle name="Prozent 3 3 4 5" xfId="15799" xr:uid="{00000000-0005-0000-0000-000036090000}"/>
    <cellStyle name="Prozent 3 3 4 6" xfId="29283" xr:uid="{00000000-0005-0000-0000-000036090000}"/>
    <cellStyle name="Prozent 3 3 4 7" xfId="42774" xr:uid="{00000000-0005-0000-0000-000036090000}"/>
    <cellStyle name="Prozent 3 3 5" xfId="3449" xr:uid="{00000000-0005-0000-0000-000037090000}"/>
    <cellStyle name="Prozent 3 3 5 2" xfId="6810" xr:uid="{00000000-0005-0000-0000-000037090000}"/>
    <cellStyle name="Prozent 3 3 5 2 2" xfId="20261" xr:uid="{00000000-0005-0000-0000-000037090000}"/>
    <cellStyle name="Prozent 3 3 5 2 3" xfId="33745" xr:uid="{00000000-0005-0000-0000-000037090000}"/>
    <cellStyle name="Prozent 3 3 5 2 4" xfId="47236" xr:uid="{00000000-0005-0000-0000-000037090000}"/>
    <cellStyle name="Prozent 3 3 5 3" xfId="10166" xr:uid="{00000000-0005-0000-0000-000037090000}"/>
    <cellStyle name="Prozent 3 3 5 3 2" xfId="23617" xr:uid="{00000000-0005-0000-0000-000037090000}"/>
    <cellStyle name="Prozent 3 3 5 3 3" xfId="37101" xr:uid="{00000000-0005-0000-0000-000037090000}"/>
    <cellStyle name="Prozent 3 3 5 3 4" xfId="50592" xr:uid="{00000000-0005-0000-0000-000037090000}"/>
    <cellStyle name="Prozent 3 3 5 4" xfId="13522" xr:uid="{00000000-0005-0000-0000-000037090000}"/>
    <cellStyle name="Prozent 3 3 5 4 2" xfId="26973" xr:uid="{00000000-0005-0000-0000-000037090000}"/>
    <cellStyle name="Prozent 3 3 5 4 3" xfId="40457" xr:uid="{00000000-0005-0000-0000-000037090000}"/>
    <cellStyle name="Prozent 3 3 5 4 4" xfId="53948" xr:uid="{00000000-0005-0000-0000-000037090000}"/>
    <cellStyle name="Prozent 3 3 5 5" xfId="16904" xr:uid="{00000000-0005-0000-0000-000037090000}"/>
    <cellStyle name="Prozent 3 3 5 6" xfId="30388" xr:uid="{00000000-0005-0000-0000-000037090000}"/>
    <cellStyle name="Prozent 3 3 5 7" xfId="43879" xr:uid="{00000000-0005-0000-0000-000037090000}"/>
    <cellStyle name="Prozent 3 3 6" xfId="4029" xr:uid="{00000000-0005-0000-0000-000038090000}"/>
    <cellStyle name="Prozent 3 3 6 2" xfId="7386" xr:uid="{00000000-0005-0000-0000-000038090000}"/>
    <cellStyle name="Prozent 3 3 6 2 2" xfId="20837" xr:uid="{00000000-0005-0000-0000-000038090000}"/>
    <cellStyle name="Prozent 3 3 6 2 3" xfId="34321" xr:uid="{00000000-0005-0000-0000-000038090000}"/>
    <cellStyle name="Prozent 3 3 6 2 4" xfId="47812" xr:uid="{00000000-0005-0000-0000-000038090000}"/>
    <cellStyle name="Prozent 3 3 6 3" xfId="10742" xr:uid="{00000000-0005-0000-0000-000038090000}"/>
    <cellStyle name="Prozent 3 3 6 3 2" xfId="24193" xr:uid="{00000000-0005-0000-0000-000038090000}"/>
    <cellStyle name="Prozent 3 3 6 3 3" xfId="37677" xr:uid="{00000000-0005-0000-0000-000038090000}"/>
    <cellStyle name="Prozent 3 3 6 3 4" xfId="51168" xr:uid="{00000000-0005-0000-0000-000038090000}"/>
    <cellStyle name="Prozent 3 3 6 4" xfId="14098" xr:uid="{00000000-0005-0000-0000-000038090000}"/>
    <cellStyle name="Prozent 3 3 6 4 2" xfId="27549" xr:uid="{00000000-0005-0000-0000-000038090000}"/>
    <cellStyle name="Prozent 3 3 6 4 3" xfId="41033" xr:uid="{00000000-0005-0000-0000-000038090000}"/>
    <cellStyle name="Prozent 3 3 6 4 4" xfId="54524" xr:uid="{00000000-0005-0000-0000-000038090000}"/>
    <cellStyle name="Prozent 3 3 6 5" xfId="17480" xr:uid="{00000000-0005-0000-0000-000038090000}"/>
    <cellStyle name="Prozent 3 3 6 6" xfId="30964" xr:uid="{00000000-0005-0000-0000-000038090000}"/>
    <cellStyle name="Prozent 3 3 6 7" xfId="44455" xr:uid="{00000000-0005-0000-0000-000038090000}"/>
    <cellStyle name="Prozent 3 3 7" xfId="4579" xr:uid="{00000000-0005-0000-0000-00002D090000}"/>
    <cellStyle name="Prozent 3 3 7 2" xfId="18030" xr:uid="{00000000-0005-0000-0000-00002D090000}"/>
    <cellStyle name="Prozent 3 3 7 3" xfId="31514" xr:uid="{00000000-0005-0000-0000-00002D090000}"/>
    <cellStyle name="Prozent 3 3 7 4" xfId="45005" xr:uid="{00000000-0005-0000-0000-00002D090000}"/>
    <cellStyle name="Prozent 3 3 8" xfId="7935" xr:uid="{00000000-0005-0000-0000-00002D090000}"/>
    <cellStyle name="Prozent 3 3 8 2" xfId="21386" xr:uid="{00000000-0005-0000-0000-00002D090000}"/>
    <cellStyle name="Prozent 3 3 8 3" xfId="34870" xr:uid="{00000000-0005-0000-0000-00002D090000}"/>
    <cellStyle name="Prozent 3 3 8 4" xfId="48361" xr:uid="{00000000-0005-0000-0000-00002D090000}"/>
    <cellStyle name="Prozent 3 3 9" xfId="11291" xr:uid="{00000000-0005-0000-0000-00002D090000}"/>
    <cellStyle name="Prozent 3 3 9 2" xfId="24742" xr:uid="{00000000-0005-0000-0000-00002D090000}"/>
    <cellStyle name="Prozent 3 3 9 3" xfId="38226" xr:uid="{00000000-0005-0000-0000-00002D090000}"/>
    <cellStyle name="Prozent 3 3 9 4" xfId="51717" xr:uid="{00000000-0005-0000-0000-00002D090000}"/>
    <cellStyle name="Prozent 3 4" xfId="1331" xr:uid="{00000000-0005-0000-0000-000039090000}"/>
    <cellStyle name="Prozent 3 4 10" xfId="28292" xr:uid="{00000000-0005-0000-0000-000039090000}"/>
    <cellStyle name="Prozent 3 4 11" xfId="41783" xr:uid="{00000000-0005-0000-0000-000039090000}"/>
    <cellStyle name="Prozent 3 4 2" xfId="1901" xr:uid="{00000000-0005-0000-0000-00003A090000}"/>
    <cellStyle name="Prozent 3 4 2 2" xfId="3041" xr:uid="{00000000-0005-0000-0000-00003B090000}"/>
    <cellStyle name="Prozent 3 4 2 2 2" xfId="6402" xr:uid="{00000000-0005-0000-0000-00003B090000}"/>
    <cellStyle name="Prozent 3 4 2 2 2 2" xfId="19853" xr:uid="{00000000-0005-0000-0000-00003B090000}"/>
    <cellStyle name="Prozent 3 4 2 2 2 3" xfId="33337" xr:uid="{00000000-0005-0000-0000-00003B090000}"/>
    <cellStyle name="Prozent 3 4 2 2 2 4" xfId="46828" xr:uid="{00000000-0005-0000-0000-00003B090000}"/>
    <cellStyle name="Prozent 3 4 2 2 3" xfId="9758" xr:uid="{00000000-0005-0000-0000-00003B090000}"/>
    <cellStyle name="Prozent 3 4 2 2 3 2" xfId="23209" xr:uid="{00000000-0005-0000-0000-00003B090000}"/>
    <cellStyle name="Prozent 3 4 2 2 3 3" xfId="36693" xr:uid="{00000000-0005-0000-0000-00003B090000}"/>
    <cellStyle name="Prozent 3 4 2 2 3 4" xfId="50184" xr:uid="{00000000-0005-0000-0000-00003B090000}"/>
    <cellStyle name="Prozent 3 4 2 2 4" xfId="13114" xr:uid="{00000000-0005-0000-0000-00003B090000}"/>
    <cellStyle name="Prozent 3 4 2 2 4 2" xfId="26565" xr:uid="{00000000-0005-0000-0000-00003B090000}"/>
    <cellStyle name="Prozent 3 4 2 2 4 3" xfId="40049" xr:uid="{00000000-0005-0000-0000-00003B090000}"/>
    <cellStyle name="Prozent 3 4 2 2 4 4" xfId="53540" xr:uid="{00000000-0005-0000-0000-00003B090000}"/>
    <cellStyle name="Prozent 3 4 2 2 5" xfId="16496" xr:uid="{00000000-0005-0000-0000-00003B090000}"/>
    <cellStyle name="Prozent 3 4 2 2 6" xfId="29980" xr:uid="{00000000-0005-0000-0000-00003B090000}"/>
    <cellStyle name="Prozent 3 4 2 2 7" xfId="43471" xr:uid="{00000000-0005-0000-0000-00003B090000}"/>
    <cellStyle name="Prozent 3 4 2 3" xfId="5275" xr:uid="{00000000-0005-0000-0000-00003A090000}"/>
    <cellStyle name="Prozent 3 4 2 3 2" xfId="18726" xr:uid="{00000000-0005-0000-0000-00003A090000}"/>
    <cellStyle name="Prozent 3 4 2 3 3" xfId="32210" xr:uid="{00000000-0005-0000-0000-00003A090000}"/>
    <cellStyle name="Prozent 3 4 2 3 4" xfId="45701" xr:uid="{00000000-0005-0000-0000-00003A090000}"/>
    <cellStyle name="Prozent 3 4 2 4" xfId="8631" xr:uid="{00000000-0005-0000-0000-00003A090000}"/>
    <cellStyle name="Prozent 3 4 2 4 2" xfId="22082" xr:uid="{00000000-0005-0000-0000-00003A090000}"/>
    <cellStyle name="Prozent 3 4 2 4 3" xfId="35566" xr:uid="{00000000-0005-0000-0000-00003A090000}"/>
    <cellStyle name="Prozent 3 4 2 4 4" xfId="49057" xr:uid="{00000000-0005-0000-0000-00003A090000}"/>
    <cellStyle name="Prozent 3 4 2 5" xfId="11987" xr:uid="{00000000-0005-0000-0000-00003A090000}"/>
    <cellStyle name="Prozent 3 4 2 5 2" xfId="25438" xr:uid="{00000000-0005-0000-0000-00003A090000}"/>
    <cellStyle name="Prozent 3 4 2 5 3" xfId="38922" xr:uid="{00000000-0005-0000-0000-00003A090000}"/>
    <cellStyle name="Prozent 3 4 2 5 4" xfId="52413" xr:uid="{00000000-0005-0000-0000-00003A090000}"/>
    <cellStyle name="Prozent 3 4 2 6" xfId="15369" xr:uid="{00000000-0005-0000-0000-00003A090000}"/>
    <cellStyle name="Prozent 3 4 2 7" xfId="28853" xr:uid="{00000000-0005-0000-0000-00003A090000}"/>
    <cellStyle name="Prozent 3 4 2 8" xfId="42344" xr:uid="{00000000-0005-0000-0000-00003A090000}"/>
    <cellStyle name="Prozent 3 4 3" xfId="2481" xr:uid="{00000000-0005-0000-0000-00003C090000}"/>
    <cellStyle name="Prozent 3 4 3 2" xfId="5842" xr:uid="{00000000-0005-0000-0000-00003C090000}"/>
    <cellStyle name="Prozent 3 4 3 2 2" xfId="19293" xr:uid="{00000000-0005-0000-0000-00003C090000}"/>
    <cellStyle name="Prozent 3 4 3 2 3" xfId="32777" xr:uid="{00000000-0005-0000-0000-00003C090000}"/>
    <cellStyle name="Prozent 3 4 3 2 4" xfId="46268" xr:uid="{00000000-0005-0000-0000-00003C090000}"/>
    <cellStyle name="Prozent 3 4 3 3" xfId="9198" xr:uid="{00000000-0005-0000-0000-00003C090000}"/>
    <cellStyle name="Prozent 3 4 3 3 2" xfId="22649" xr:uid="{00000000-0005-0000-0000-00003C090000}"/>
    <cellStyle name="Prozent 3 4 3 3 3" xfId="36133" xr:uid="{00000000-0005-0000-0000-00003C090000}"/>
    <cellStyle name="Prozent 3 4 3 3 4" xfId="49624" xr:uid="{00000000-0005-0000-0000-00003C090000}"/>
    <cellStyle name="Prozent 3 4 3 4" xfId="12554" xr:uid="{00000000-0005-0000-0000-00003C090000}"/>
    <cellStyle name="Prozent 3 4 3 4 2" xfId="26005" xr:uid="{00000000-0005-0000-0000-00003C090000}"/>
    <cellStyle name="Prozent 3 4 3 4 3" xfId="39489" xr:uid="{00000000-0005-0000-0000-00003C090000}"/>
    <cellStyle name="Prozent 3 4 3 4 4" xfId="52980" xr:uid="{00000000-0005-0000-0000-00003C090000}"/>
    <cellStyle name="Prozent 3 4 3 5" xfId="15936" xr:uid="{00000000-0005-0000-0000-00003C090000}"/>
    <cellStyle name="Prozent 3 4 3 6" xfId="29420" xr:uid="{00000000-0005-0000-0000-00003C090000}"/>
    <cellStyle name="Prozent 3 4 3 7" xfId="42911" xr:uid="{00000000-0005-0000-0000-00003C090000}"/>
    <cellStyle name="Prozent 3 4 4" xfId="3586" xr:uid="{00000000-0005-0000-0000-00003D090000}"/>
    <cellStyle name="Prozent 3 4 4 2" xfId="6947" xr:uid="{00000000-0005-0000-0000-00003D090000}"/>
    <cellStyle name="Prozent 3 4 4 2 2" xfId="20398" xr:uid="{00000000-0005-0000-0000-00003D090000}"/>
    <cellStyle name="Prozent 3 4 4 2 3" xfId="33882" xr:uid="{00000000-0005-0000-0000-00003D090000}"/>
    <cellStyle name="Prozent 3 4 4 2 4" xfId="47373" xr:uid="{00000000-0005-0000-0000-00003D090000}"/>
    <cellStyle name="Prozent 3 4 4 3" xfId="10303" xr:uid="{00000000-0005-0000-0000-00003D090000}"/>
    <cellStyle name="Prozent 3 4 4 3 2" xfId="23754" xr:uid="{00000000-0005-0000-0000-00003D090000}"/>
    <cellStyle name="Prozent 3 4 4 3 3" xfId="37238" xr:uid="{00000000-0005-0000-0000-00003D090000}"/>
    <cellStyle name="Prozent 3 4 4 3 4" xfId="50729" xr:uid="{00000000-0005-0000-0000-00003D090000}"/>
    <cellStyle name="Prozent 3 4 4 4" xfId="13659" xr:uid="{00000000-0005-0000-0000-00003D090000}"/>
    <cellStyle name="Prozent 3 4 4 4 2" xfId="27110" xr:uid="{00000000-0005-0000-0000-00003D090000}"/>
    <cellStyle name="Prozent 3 4 4 4 3" xfId="40594" xr:uid="{00000000-0005-0000-0000-00003D090000}"/>
    <cellStyle name="Prozent 3 4 4 4 4" xfId="54085" xr:uid="{00000000-0005-0000-0000-00003D090000}"/>
    <cellStyle name="Prozent 3 4 4 5" xfId="17041" xr:uid="{00000000-0005-0000-0000-00003D090000}"/>
    <cellStyle name="Prozent 3 4 4 6" xfId="30525" xr:uid="{00000000-0005-0000-0000-00003D090000}"/>
    <cellStyle name="Prozent 3 4 4 7" xfId="44016" xr:uid="{00000000-0005-0000-0000-00003D090000}"/>
    <cellStyle name="Prozent 3 4 5" xfId="4166" xr:uid="{00000000-0005-0000-0000-00003E090000}"/>
    <cellStyle name="Prozent 3 4 5 2" xfId="7523" xr:uid="{00000000-0005-0000-0000-00003E090000}"/>
    <cellStyle name="Prozent 3 4 5 2 2" xfId="20974" xr:uid="{00000000-0005-0000-0000-00003E090000}"/>
    <cellStyle name="Prozent 3 4 5 2 3" xfId="34458" xr:uid="{00000000-0005-0000-0000-00003E090000}"/>
    <cellStyle name="Prozent 3 4 5 2 4" xfId="47949" xr:uid="{00000000-0005-0000-0000-00003E090000}"/>
    <cellStyle name="Prozent 3 4 5 3" xfId="10879" xr:uid="{00000000-0005-0000-0000-00003E090000}"/>
    <cellStyle name="Prozent 3 4 5 3 2" xfId="24330" xr:uid="{00000000-0005-0000-0000-00003E090000}"/>
    <cellStyle name="Prozent 3 4 5 3 3" xfId="37814" xr:uid="{00000000-0005-0000-0000-00003E090000}"/>
    <cellStyle name="Prozent 3 4 5 3 4" xfId="51305" xr:uid="{00000000-0005-0000-0000-00003E090000}"/>
    <cellStyle name="Prozent 3 4 5 4" xfId="14235" xr:uid="{00000000-0005-0000-0000-00003E090000}"/>
    <cellStyle name="Prozent 3 4 5 4 2" xfId="27686" xr:uid="{00000000-0005-0000-0000-00003E090000}"/>
    <cellStyle name="Prozent 3 4 5 4 3" xfId="41170" xr:uid="{00000000-0005-0000-0000-00003E090000}"/>
    <cellStyle name="Prozent 3 4 5 4 4" xfId="54661" xr:uid="{00000000-0005-0000-0000-00003E090000}"/>
    <cellStyle name="Prozent 3 4 5 5" xfId="17617" xr:uid="{00000000-0005-0000-0000-00003E090000}"/>
    <cellStyle name="Prozent 3 4 5 6" xfId="31101" xr:uid="{00000000-0005-0000-0000-00003E090000}"/>
    <cellStyle name="Prozent 3 4 5 7" xfId="44592" xr:uid="{00000000-0005-0000-0000-00003E090000}"/>
    <cellStyle name="Prozent 3 4 6" xfId="4716" xr:uid="{00000000-0005-0000-0000-000039090000}"/>
    <cellStyle name="Prozent 3 4 6 2" xfId="18167" xr:uid="{00000000-0005-0000-0000-000039090000}"/>
    <cellStyle name="Prozent 3 4 6 3" xfId="31651" xr:uid="{00000000-0005-0000-0000-000039090000}"/>
    <cellStyle name="Prozent 3 4 6 4" xfId="45142" xr:uid="{00000000-0005-0000-0000-000039090000}"/>
    <cellStyle name="Prozent 3 4 7" xfId="8072" xr:uid="{00000000-0005-0000-0000-000039090000}"/>
    <cellStyle name="Prozent 3 4 7 2" xfId="21523" xr:uid="{00000000-0005-0000-0000-000039090000}"/>
    <cellStyle name="Prozent 3 4 7 3" xfId="35007" xr:uid="{00000000-0005-0000-0000-000039090000}"/>
    <cellStyle name="Prozent 3 4 7 4" xfId="48498" xr:uid="{00000000-0005-0000-0000-000039090000}"/>
    <cellStyle name="Prozent 3 4 8" xfId="11428" xr:uid="{00000000-0005-0000-0000-000039090000}"/>
    <cellStyle name="Prozent 3 4 8 2" xfId="24879" xr:uid="{00000000-0005-0000-0000-000039090000}"/>
    <cellStyle name="Prozent 3 4 8 3" xfId="38363" xr:uid="{00000000-0005-0000-0000-000039090000}"/>
    <cellStyle name="Prozent 3 4 8 4" xfId="51854" xr:uid="{00000000-0005-0000-0000-000039090000}"/>
    <cellStyle name="Prozent 3 4 9" xfId="14809" xr:uid="{00000000-0005-0000-0000-000039090000}"/>
    <cellStyle name="Prozent 3 5" xfId="1071" xr:uid="{00000000-0005-0000-0000-00003F090000}"/>
    <cellStyle name="Prozent 3 5 2" xfId="1667" xr:uid="{00000000-0005-0000-0000-000040090000}"/>
    <cellStyle name="Prozent 3 5 2 2" xfId="2803" xr:uid="{00000000-0005-0000-0000-000041090000}"/>
    <cellStyle name="Prozent 3 5 2 2 2" xfId="6164" xr:uid="{00000000-0005-0000-0000-000041090000}"/>
    <cellStyle name="Prozent 3 5 2 2 2 2" xfId="19615" xr:uid="{00000000-0005-0000-0000-000041090000}"/>
    <cellStyle name="Prozent 3 5 2 2 2 3" xfId="33099" xr:uid="{00000000-0005-0000-0000-000041090000}"/>
    <cellStyle name="Prozent 3 5 2 2 2 4" xfId="46590" xr:uid="{00000000-0005-0000-0000-000041090000}"/>
    <cellStyle name="Prozent 3 5 2 2 3" xfId="9520" xr:uid="{00000000-0005-0000-0000-000041090000}"/>
    <cellStyle name="Prozent 3 5 2 2 3 2" xfId="22971" xr:uid="{00000000-0005-0000-0000-000041090000}"/>
    <cellStyle name="Prozent 3 5 2 2 3 3" xfId="36455" xr:uid="{00000000-0005-0000-0000-000041090000}"/>
    <cellStyle name="Prozent 3 5 2 2 3 4" xfId="49946" xr:uid="{00000000-0005-0000-0000-000041090000}"/>
    <cellStyle name="Prozent 3 5 2 2 4" xfId="12876" xr:uid="{00000000-0005-0000-0000-000041090000}"/>
    <cellStyle name="Prozent 3 5 2 2 4 2" xfId="26327" xr:uid="{00000000-0005-0000-0000-000041090000}"/>
    <cellStyle name="Prozent 3 5 2 2 4 3" xfId="39811" xr:uid="{00000000-0005-0000-0000-000041090000}"/>
    <cellStyle name="Prozent 3 5 2 2 4 4" xfId="53302" xr:uid="{00000000-0005-0000-0000-000041090000}"/>
    <cellStyle name="Prozent 3 5 2 2 5" xfId="16258" xr:uid="{00000000-0005-0000-0000-000041090000}"/>
    <cellStyle name="Prozent 3 5 2 2 6" xfId="29742" xr:uid="{00000000-0005-0000-0000-000041090000}"/>
    <cellStyle name="Prozent 3 5 2 2 7" xfId="43233" xr:uid="{00000000-0005-0000-0000-000041090000}"/>
    <cellStyle name="Prozent 3 5 2 3" xfId="5037" xr:uid="{00000000-0005-0000-0000-000040090000}"/>
    <cellStyle name="Prozent 3 5 2 3 2" xfId="18488" xr:uid="{00000000-0005-0000-0000-000040090000}"/>
    <cellStyle name="Prozent 3 5 2 3 3" xfId="31972" xr:uid="{00000000-0005-0000-0000-000040090000}"/>
    <cellStyle name="Prozent 3 5 2 3 4" xfId="45463" xr:uid="{00000000-0005-0000-0000-000040090000}"/>
    <cellStyle name="Prozent 3 5 2 4" xfId="8393" xr:uid="{00000000-0005-0000-0000-000040090000}"/>
    <cellStyle name="Prozent 3 5 2 4 2" xfId="21844" xr:uid="{00000000-0005-0000-0000-000040090000}"/>
    <cellStyle name="Prozent 3 5 2 4 3" xfId="35328" xr:uid="{00000000-0005-0000-0000-000040090000}"/>
    <cellStyle name="Prozent 3 5 2 4 4" xfId="48819" xr:uid="{00000000-0005-0000-0000-000040090000}"/>
    <cellStyle name="Prozent 3 5 2 5" xfId="11749" xr:uid="{00000000-0005-0000-0000-000040090000}"/>
    <cellStyle name="Prozent 3 5 2 5 2" xfId="25200" xr:uid="{00000000-0005-0000-0000-000040090000}"/>
    <cellStyle name="Prozent 3 5 2 5 3" xfId="38684" xr:uid="{00000000-0005-0000-0000-000040090000}"/>
    <cellStyle name="Prozent 3 5 2 5 4" xfId="52175" xr:uid="{00000000-0005-0000-0000-000040090000}"/>
    <cellStyle name="Prozent 3 5 2 6" xfId="15131" xr:uid="{00000000-0005-0000-0000-000040090000}"/>
    <cellStyle name="Prozent 3 5 2 7" xfId="28615" xr:uid="{00000000-0005-0000-0000-000040090000}"/>
    <cellStyle name="Prozent 3 5 2 8" xfId="42106" xr:uid="{00000000-0005-0000-0000-000040090000}"/>
    <cellStyle name="Prozent 3 5 3" xfId="2227" xr:uid="{00000000-0005-0000-0000-000042090000}"/>
    <cellStyle name="Prozent 3 5 3 2" xfId="5601" xr:uid="{00000000-0005-0000-0000-000042090000}"/>
    <cellStyle name="Prozent 3 5 3 2 2" xfId="19052" xr:uid="{00000000-0005-0000-0000-000042090000}"/>
    <cellStyle name="Prozent 3 5 3 2 3" xfId="32536" xr:uid="{00000000-0005-0000-0000-000042090000}"/>
    <cellStyle name="Prozent 3 5 3 2 4" xfId="46027" xr:uid="{00000000-0005-0000-0000-000042090000}"/>
    <cellStyle name="Prozent 3 5 3 3" xfId="8957" xr:uid="{00000000-0005-0000-0000-000042090000}"/>
    <cellStyle name="Prozent 3 5 3 3 2" xfId="22408" xr:uid="{00000000-0005-0000-0000-000042090000}"/>
    <cellStyle name="Prozent 3 5 3 3 3" xfId="35892" xr:uid="{00000000-0005-0000-0000-000042090000}"/>
    <cellStyle name="Prozent 3 5 3 3 4" xfId="49383" xr:uid="{00000000-0005-0000-0000-000042090000}"/>
    <cellStyle name="Prozent 3 5 3 4" xfId="12313" xr:uid="{00000000-0005-0000-0000-000042090000}"/>
    <cellStyle name="Prozent 3 5 3 4 2" xfId="25764" xr:uid="{00000000-0005-0000-0000-000042090000}"/>
    <cellStyle name="Prozent 3 5 3 4 3" xfId="39248" xr:uid="{00000000-0005-0000-0000-000042090000}"/>
    <cellStyle name="Prozent 3 5 3 4 4" xfId="52739" xr:uid="{00000000-0005-0000-0000-000042090000}"/>
    <cellStyle name="Prozent 3 5 3 5" xfId="15695" xr:uid="{00000000-0005-0000-0000-000042090000}"/>
    <cellStyle name="Prozent 3 5 3 6" xfId="29179" xr:uid="{00000000-0005-0000-0000-000042090000}"/>
    <cellStyle name="Prozent 3 5 3 7" xfId="42670" xr:uid="{00000000-0005-0000-0000-000042090000}"/>
    <cellStyle name="Prozent 3 5 4" xfId="4475" xr:uid="{00000000-0005-0000-0000-00003F090000}"/>
    <cellStyle name="Prozent 3 5 4 2" xfId="17926" xr:uid="{00000000-0005-0000-0000-00003F090000}"/>
    <cellStyle name="Prozent 3 5 4 3" xfId="31410" xr:uid="{00000000-0005-0000-0000-00003F090000}"/>
    <cellStyle name="Prozent 3 5 4 4" xfId="44901" xr:uid="{00000000-0005-0000-0000-00003F090000}"/>
    <cellStyle name="Prozent 3 5 5" xfId="7831" xr:uid="{00000000-0005-0000-0000-00003F090000}"/>
    <cellStyle name="Prozent 3 5 5 2" xfId="21282" xr:uid="{00000000-0005-0000-0000-00003F090000}"/>
    <cellStyle name="Prozent 3 5 5 3" xfId="34766" xr:uid="{00000000-0005-0000-0000-00003F090000}"/>
    <cellStyle name="Prozent 3 5 5 4" xfId="48257" xr:uid="{00000000-0005-0000-0000-00003F090000}"/>
    <cellStyle name="Prozent 3 5 6" xfId="11187" xr:uid="{00000000-0005-0000-0000-00003F090000}"/>
    <cellStyle name="Prozent 3 5 6 2" xfId="24638" xr:uid="{00000000-0005-0000-0000-00003F090000}"/>
    <cellStyle name="Prozent 3 5 6 3" xfId="38122" xr:uid="{00000000-0005-0000-0000-00003F090000}"/>
    <cellStyle name="Prozent 3 5 6 4" xfId="51613" xr:uid="{00000000-0005-0000-0000-00003F090000}"/>
    <cellStyle name="Prozent 3 5 7" xfId="14568" xr:uid="{00000000-0005-0000-0000-00003F090000}"/>
    <cellStyle name="Prozent 3 5 8" xfId="28033" xr:uid="{00000000-0005-0000-0000-00003F090000}"/>
    <cellStyle name="Prozent 3 5 9" xfId="41500" xr:uid="{00000000-0005-0000-0000-00003F090000}"/>
    <cellStyle name="Prozent 3 6" xfId="1059" xr:uid="{00000000-0005-0000-0000-000043090000}"/>
    <cellStyle name="Prozent 3 6 2" xfId="1656" xr:uid="{00000000-0005-0000-0000-000044090000}"/>
    <cellStyle name="Prozent 3 6 2 2" xfId="2792" xr:uid="{00000000-0005-0000-0000-000045090000}"/>
    <cellStyle name="Prozent 3 6 2 2 2" xfId="6153" xr:uid="{00000000-0005-0000-0000-000045090000}"/>
    <cellStyle name="Prozent 3 6 2 2 2 2" xfId="19604" xr:uid="{00000000-0005-0000-0000-000045090000}"/>
    <cellStyle name="Prozent 3 6 2 2 2 3" xfId="33088" xr:uid="{00000000-0005-0000-0000-000045090000}"/>
    <cellStyle name="Prozent 3 6 2 2 2 4" xfId="46579" xr:uid="{00000000-0005-0000-0000-000045090000}"/>
    <cellStyle name="Prozent 3 6 2 2 3" xfId="9509" xr:uid="{00000000-0005-0000-0000-000045090000}"/>
    <cellStyle name="Prozent 3 6 2 2 3 2" xfId="22960" xr:uid="{00000000-0005-0000-0000-000045090000}"/>
    <cellStyle name="Prozent 3 6 2 2 3 3" xfId="36444" xr:uid="{00000000-0005-0000-0000-000045090000}"/>
    <cellStyle name="Prozent 3 6 2 2 3 4" xfId="49935" xr:uid="{00000000-0005-0000-0000-000045090000}"/>
    <cellStyle name="Prozent 3 6 2 2 4" xfId="12865" xr:uid="{00000000-0005-0000-0000-000045090000}"/>
    <cellStyle name="Prozent 3 6 2 2 4 2" xfId="26316" xr:uid="{00000000-0005-0000-0000-000045090000}"/>
    <cellStyle name="Prozent 3 6 2 2 4 3" xfId="39800" xr:uid="{00000000-0005-0000-0000-000045090000}"/>
    <cellStyle name="Prozent 3 6 2 2 4 4" xfId="53291" xr:uid="{00000000-0005-0000-0000-000045090000}"/>
    <cellStyle name="Prozent 3 6 2 2 5" xfId="16247" xr:uid="{00000000-0005-0000-0000-000045090000}"/>
    <cellStyle name="Prozent 3 6 2 2 6" xfId="29731" xr:uid="{00000000-0005-0000-0000-000045090000}"/>
    <cellStyle name="Prozent 3 6 2 2 7" xfId="43222" xr:uid="{00000000-0005-0000-0000-000045090000}"/>
    <cellStyle name="Prozent 3 6 2 3" xfId="5026" xr:uid="{00000000-0005-0000-0000-000044090000}"/>
    <cellStyle name="Prozent 3 6 2 3 2" xfId="18477" xr:uid="{00000000-0005-0000-0000-000044090000}"/>
    <cellStyle name="Prozent 3 6 2 3 3" xfId="31961" xr:uid="{00000000-0005-0000-0000-000044090000}"/>
    <cellStyle name="Prozent 3 6 2 3 4" xfId="45452" xr:uid="{00000000-0005-0000-0000-000044090000}"/>
    <cellStyle name="Prozent 3 6 2 4" xfId="8382" xr:uid="{00000000-0005-0000-0000-000044090000}"/>
    <cellStyle name="Prozent 3 6 2 4 2" xfId="21833" xr:uid="{00000000-0005-0000-0000-000044090000}"/>
    <cellStyle name="Prozent 3 6 2 4 3" xfId="35317" xr:uid="{00000000-0005-0000-0000-000044090000}"/>
    <cellStyle name="Prozent 3 6 2 4 4" xfId="48808" xr:uid="{00000000-0005-0000-0000-000044090000}"/>
    <cellStyle name="Prozent 3 6 2 5" xfId="11738" xr:uid="{00000000-0005-0000-0000-000044090000}"/>
    <cellStyle name="Prozent 3 6 2 5 2" xfId="25189" xr:uid="{00000000-0005-0000-0000-000044090000}"/>
    <cellStyle name="Prozent 3 6 2 5 3" xfId="38673" xr:uid="{00000000-0005-0000-0000-000044090000}"/>
    <cellStyle name="Prozent 3 6 2 5 4" xfId="52164" xr:uid="{00000000-0005-0000-0000-000044090000}"/>
    <cellStyle name="Prozent 3 6 2 6" xfId="15120" xr:uid="{00000000-0005-0000-0000-000044090000}"/>
    <cellStyle name="Prozent 3 6 2 7" xfId="28604" xr:uid="{00000000-0005-0000-0000-000044090000}"/>
    <cellStyle name="Prozent 3 6 2 8" xfId="42095" xr:uid="{00000000-0005-0000-0000-000044090000}"/>
    <cellStyle name="Prozent 3 6 3" xfId="2215" xr:uid="{00000000-0005-0000-0000-000046090000}"/>
    <cellStyle name="Prozent 3 6 3 2" xfId="5590" xr:uid="{00000000-0005-0000-0000-000046090000}"/>
    <cellStyle name="Prozent 3 6 3 2 2" xfId="19041" xr:uid="{00000000-0005-0000-0000-000046090000}"/>
    <cellStyle name="Prozent 3 6 3 2 3" xfId="32525" xr:uid="{00000000-0005-0000-0000-000046090000}"/>
    <cellStyle name="Prozent 3 6 3 2 4" xfId="46016" xr:uid="{00000000-0005-0000-0000-000046090000}"/>
    <cellStyle name="Prozent 3 6 3 3" xfId="8946" xr:uid="{00000000-0005-0000-0000-000046090000}"/>
    <cellStyle name="Prozent 3 6 3 3 2" xfId="22397" xr:uid="{00000000-0005-0000-0000-000046090000}"/>
    <cellStyle name="Prozent 3 6 3 3 3" xfId="35881" xr:uid="{00000000-0005-0000-0000-000046090000}"/>
    <cellStyle name="Prozent 3 6 3 3 4" xfId="49372" xr:uid="{00000000-0005-0000-0000-000046090000}"/>
    <cellStyle name="Prozent 3 6 3 4" xfId="12302" xr:uid="{00000000-0005-0000-0000-000046090000}"/>
    <cellStyle name="Prozent 3 6 3 4 2" xfId="25753" xr:uid="{00000000-0005-0000-0000-000046090000}"/>
    <cellStyle name="Prozent 3 6 3 4 3" xfId="39237" xr:uid="{00000000-0005-0000-0000-000046090000}"/>
    <cellStyle name="Prozent 3 6 3 4 4" xfId="52728" xr:uid="{00000000-0005-0000-0000-000046090000}"/>
    <cellStyle name="Prozent 3 6 3 5" xfId="15684" xr:uid="{00000000-0005-0000-0000-000046090000}"/>
    <cellStyle name="Prozent 3 6 3 6" xfId="29168" xr:uid="{00000000-0005-0000-0000-000046090000}"/>
    <cellStyle name="Prozent 3 6 3 7" xfId="42659" xr:uid="{00000000-0005-0000-0000-000046090000}"/>
    <cellStyle name="Prozent 3 6 4" xfId="4464" xr:uid="{00000000-0005-0000-0000-000043090000}"/>
    <cellStyle name="Prozent 3 6 4 2" xfId="17915" xr:uid="{00000000-0005-0000-0000-000043090000}"/>
    <cellStyle name="Prozent 3 6 4 3" xfId="31399" xr:uid="{00000000-0005-0000-0000-000043090000}"/>
    <cellStyle name="Prozent 3 6 4 4" xfId="44890" xr:uid="{00000000-0005-0000-0000-000043090000}"/>
    <cellStyle name="Prozent 3 6 5" xfId="7820" xr:uid="{00000000-0005-0000-0000-000043090000}"/>
    <cellStyle name="Prozent 3 6 5 2" xfId="21271" xr:uid="{00000000-0005-0000-0000-000043090000}"/>
    <cellStyle name="Prozent 3 6 5 3" xfId="34755" xr:uid="{00000000-0005-0000-0000-000043090000}"/>
    <cellStyle name="Prozent 3 6 5 4" xfId="48246" xr:uid="{00000000-0005-0000-0000-000043090000}"/>
    <cellStyle name="Prozent 3 6 6" xfId="11176" xr:uid="{00000000-0005-0000-0000-000043090000}"/>
    <cellStyle name="Prozent 3 6 6 2" xfId="24627" xr:uid="{00000000-0005-0000-0000-000043090000}"/>
    <cellStyle name="Prozent 3 6 6 3" xfId="38111" xr:uid="{00000000-0005-0000-0000-000043090000}"/>
    <cellStyle name="Prozent 3 6 6 4" xfId="51602" xr:uid="{00000000-0005-0000-0000-000043090000}"/>
    <cellStyle name="Prozent 3 6 7" xfId="14557" xr:uid="{00000000-0005-0000-0000-000043090000}"/>
    <cellStyle name="Prozent 3 6 8" xfId="28022" xr:uid="{00000000-0005-0000-0000-000043090000}"/>
    <cellStyle name="Prozent 3 6 9" xfId="41489" xr:uid="{00000000-0005-0000-0000-000043090000}"/>
    <cellStyle name="Prozent 3 7" xfId="1633" xr:uid="{00000000-0005-0000-0000-000047090000}"/>
    <cellStyle name="Prozent 3 7 2" xfId="2769" xr:uid="{00000000-0005-0000-0000-000048090000}"/>
    <cellStyle name="Prozent 3 7 2 2" xfId="6130" xr:uid="{00000000-0005-0000-0000-000048090000}"/>
    <cellStyle name="Prozent 3 7 2 2 2" xfId="19581" xr:uid="{00000000-0005-0000-0000-000048090000}"/>
    <cellStyle name="Prozent 3 7 2 2 3" xfId="33065" xr:uid="{00000000-0005-0000-0000-000048090000}"/>
    <cellStyle name="Prozent 3 7 2 2 4" xfId="46556" xr:uid="{00000000-0005-0000-0000-000048090000}"/>
    <cellStyle name="Prozent 3 7 2 3" xfId="9486" xr:uid="{00000000-0005-0000-0000-000048090000}"/>
    <cellStyle name="Prozent 3 7 2 3 2" xfId="22937" xr:uid="{00000000-0005-0000-0000-000048090000}"/>
    <cellStyle name="Prozent 3 7 2 3 3" xfId="36421" xr:uid="{00000000-0005-0000-0000-000048090000}"/>
    <cellStyle name="Prozent 3 7 2 3 4" xfId="49912" xr:uid="{00000000-0005-0000-0000-000048090000}"/>
    <cellStyle name="Prozent 3 7 2 4" xfId="12842" xr:uid="{00000000-0005-0000-0000-000048090000}"/>
    <cellStyle name="Prozent 3 7 2 4 2" xfId="26293" xr:uid="{00000000-0005-0000-0000-000048090000}"/>
    <cellStyle name="Prozent 3 7 2 4 3" xfId="39777" xr:uid="{00000000-0005-0000-0000-000048090000}"/>
    <cellStyle name="Prozent 3 7 2 4 4" xfId="53268" xr:uid="{00000000-0005-0000-0000-000048090000}"/>
    <cellStyle name="Prozent 3 7 2 5" xfId="16224" xr:uid="{00000000-0005-0000-0000-000048090000}"/>
    <cellStyle name="Prozent 3 7 2 6" xfId="29708" xr:uid="{00000000-0005-0000-0000-000048090000}"/>
    <cellStyle name="Prozent 3 7 2 7" xfId="43199" xr:uid="{00000000-0005-0000-0000-000048090000}"/>
    <cellStyle name="Prozent 3 7 3" xfId="5003" xr:uid="{00000000-0005-0000-0000-000047090000}"/>
    <cellStyle name="Prozent 3 7 3 2" xfId="18454" xr:uid="{00000000-0005-0000-0000-000047090000}"/>
    <cellStyle name="Prozent 3 7 3 3" xfId="31938" xr:uid="{00000000-0005-0000-0000-000047090000}"/>
    <cellStyle name="Prozent 3 7 3 4" xfId="45429" xr:uid="{00000000-0005-0000-0000-000047090000}"/>
    <cellStyle name="Prozent 3 7 4" xfId="8359" xr:uid="{00000000-0005-0000-0000-000047090000}"/>
    <cellStyle name="Prozent 3 7 4 2" xfId="21810" xr:uid="{00000000-0005-0000-0000-000047090000}"/>
    <cellStyle name="Prozent 3 7 4 3" xfId="35294" xr:uid="{00000000-0005-0000-0000-000047090000}"/>
    <cellStyle name="Prozent 3 7 4 4" xfId="48785" xr:uid="{00000000-0005-0000-0000-000047090000}"/>
    <cellStyle name="Prozent 3 7 5" xfId="11715" xr:uid="{00000000-0005-0000-0000-000047090000}"/>
    <cellStyle name="Prozent 3 7 5 2" xfId="25166" xr:uid="{00000000-0005-0000-0000-000047090000}"/>
    <cellStyle name="Prozent 3 7 5 3" xfId="38650" xr:uid="{00000000-0005-0000-0000-000047090000}"/>
    <cellStyle name="Prozent 3 7 5 4" xfId="52141" xr:uid="{00000000-0005-0000-0000-000047090000}"/>
    <cellStyle name="Prozent 3 7 6" xfId="15097" xr:uid="{00000000-0005-0000-0000-000047090000}"/>
    <cellStyle name="Prozent 3 7 7" xfId="28581" xr:uid="{00000000-0005-0000-0000-000047090000}"/>
    <cellStyle name="Prozent 3 7 8" xfId="42072" xr:uid="{00000000-0005-0000-0000-000047090000}"/>
    <cellStyle name="Prozent 3 8" xfId="2190" xr:uid="{00000000-0005-0000-0000-000049090000}"/>
    <cellStyle name="Prozent 3 8 2" xfId="5565" xr:uid="{00000000-0005-0000-0000-000049090000}"/>
    <cellStyle name="Prozent 3 8 2 2" xfId="19016" xr:uid="{00000000-0005-0000-0000-000049090000}"/>
    <cellStyle name="Prozent 3 8 2 3" xfId="32500" xr:uid="{00000000-0005-0000-0000-000049090000}"/>
    <cellStyle name="Prozent 3 8 2 4" xfId="45991" xr:uid="{00000000-0005-0000-0000-000049090000}"/>
    <cellStyle name="Prozent 3 8 3" xfId="8921" xr:uid="{00000000-0005-0000-0000-000049090000}"/>
    <cellStyle name="Prozent 3 8 3 2" xfId="22372" xr:uid="{00000000-0005-0000-0000-000049090000}"/>
    <cellStyle name="Prozent 3 8 3 3" xfId="35856" xr:uid="{00000000-0005-0000-0000-000049090000}"/>
    <cellStyle name="Prozent 3 8 3 4" xfId="49347" xr:uid="{00000000-0005-0000-0000-000049090000}"/>
    <cellStyle name="Prozent 3 8 4" xfId="12277" xr:uid="{00000000-0005-0000-0000-000049090000}"/>
    <cellStyle name="Prozent 3 8 4 2" xfId="25728" xr:uid="{00000000-0005-0000-0000-000049090000}"/>
    <cellStyle name="Prozent 3 8 4 3" xfId="39212" xr:uid="{00000000-0005-0000-0000-000049090000}"/>
    <cellStyle name="Prozent 3 8 4 4" xfId="52703" xr:uid="{00000000-0005-0000-0000-000049090000}"/>
    <cellStyle name="Prozent 3 8 5" xfId="15659" xr:uid="{00000000-0005-0000-0000-000049090000}"/>
    <cellStyle name="Prozent 3 8 6" xfId="29143" xr:uid="{00000000-0005-0000-0000-000049090000}"/>
    <cellStyle name="Prozent 3 8 7" xfId="42634" xr:uid="{00000000-0005-0000-0000-000049090000}"/>
    <cellStyle name="Prozent 3 9" xfId="3331" xr:uid="{00000000-0005-0000-0000-00004A090000}"/>
    <cellStyle name="Prozent 3 9 2" xfId="6692" xr:uid="{00000000-0005-0000-0000-00004A090000}"/>
    <cellStyle name="Prozent 3 9 2 2" xfId="20143" xr:uid="{00000000-0005-0000-0000-00004A090000}"/>
    <cellStyle name="Prozent 3 9 2 3" xfId="33627" xr:uid="{00000000-0005-0000-0000-00004A090000}"/>
    <cellStyle name="Prozent 3 9 2 4" xfId="47118" xr:uid="{00000000-0005-0000-0000-00004A090000}"/>
    <cellStyle name="Prozent 3 9 3" xfId="10048" xr:uid="{00000000-0005-0000-0000-00004A090000}"/>
    <cellStyle name="Prozent 3 9 3 2" xfId="23499" xr:uid="{00000000-0005-0000-0000-00004A090000}"/>
    <cellStyle name="Prozent 3 9 3 3" xfId="36983" xr:uid="{00000000-0005-0000-0000-00004A090000}"/>
    <cellStyle name="Prozent 3 9 3 4" xfId="50474" xr:uid="{00000000-0005-0000-0000-00004A090000}"/>
    <cellStyle name="Prozent 3 9 4" xfId="13404" xr:uid="{00000000-0005-0000-0000-00004A090000}"/>
    <cellStyle name="Prozent 3 9 4 2" xfId="26855" xr:uid="{00000000-0005-0000-0000-00004A090000}"/>
    <cellStyle name="Prozent 3 9 4 3" xfId="40339" xr:uid="{00000000-0005-0000-0000-00004A090000}"/>
    <cellStyle name="Prozent 3 9 4 4" xfId="53830" xr:uid="{00000000-0005-0000-0000-00004A090000}"/>
    <cellStyle name="Prozent 3 9 5" xfId="16786" xr:uid="{00000000-0005-0000-0000-00004A090000}"/>
    <cellStyle name="Prozent 3 9 6" xfId="30270" xr:uid="{00000000-0005-0000-0000-00004A090000}"/>
    <cellStyle name="Prozent 3 9 7" xfId="43761" xr:uid="{00000000-0005-0000-0000-00004A090000}"/>
    <cellStyle name="Prozent 4" xfId="679" xr:uid="{00000000-0005-0000-0000-0000D6010000}"/>
    <cellStyle name="Prozent 4 2" xfId="793" xr:uid="{00000000-0005-0000-0000-0000D7010000}"/>
    <cellStyle name="Prozent 4 2 10" xfId="11232" xr:uid="{00000000-0005-0000-0000-00004C090000}"/>
    <cellStyle name="Prozent 4 2 10 2" xfId="24683" xr:uid="{00000000-0005-0000-0000-00004C090000}"/>
    <cellStyle name="Prozent 4 2 10 3" xfId="38167" xr:uid="{00000000-0005-0000-0000-00004C090000}"/>
    <cellStyle name="Prozent 4 2 10 4" xfId="51658" xr:uid="{00000000-0005-0000-0000-00004C090000}"/>
    <cellStyle name="Prozent 4 2 11" xfId="14613" xr:uid="{00000000-0005-0000-0000-00004C090000}"/>
    <cellStyle name="Prozent 4 2 12" xfId="28096" xr:uid="{00000000-0005-0000-0000-00004C090000}"/>
    <cellStyle name="Prozent 4 2 13" xfId="41587" xr:uid="{00000000-0005-0000-0000-00004C090000}"/>
    <cellStyle name="Prozent 4 2 14" xfId="1142" xr:uid="{00000000-0005-0000-0000-00004C090000}"/>
    <cellStyle name="Prozent 4 2 2" xfId="1242" xr:uid="{00000000-0005-0000-0000-00004D090000}"/>
    <cellStyle name="Prozent 4 2 2 10" xfId="14715" xr:uid="{00000000-0005-0000-0000-00004D090000}"/>
    <cellStyle name="Prozent 4 2 2 11" xfId="28198" xr:uid="{00000000-0005-0000-0000-00004D090000}"/>
    <cellStyle name="Prozent 4 2 2 12" xfId="41689" xr:uid="{00000000-0005-0000-0000-00004D090000}"/>
    <cellStyle name="Prozent 4 2 2 2" xfId="1480" xr:uid="{00000000-0005-0000-0000-00004E090000}"/>
    <cellStyle name="Prozent 4 2 2 2 10" xfId="28448" xr:uid="{00000000-0005-0000-0000-00004E090000}"/>
    <cellStyle name="Prozent 4 2 2 2 11" xfId="41939" xr:uid="{00000000-0005-0000-0000-00004E090000}"/>
    <cellStyle name="Prozent 4 2 2 2 2" xfId="2056" xr:uid="{00000000-0005-0000-0000-00004F090000}"/>
    <cellStyle name="Prozent 4 2 2 2 2 2" xfId="3197" xr:uid="{00000000-0005-0000-0000-000050090000}"/>
    <cellStyle name="Prozent 4 2 2 2 2 2 2" xfId="6558" xr:uid="{00000000-0005-0000-0000-000050090000}"/>
    <cellStyle name="Prozent 4 2 2 2 2 2 2 2" xfId="20009" xr:uid="{00000000-0005-0000-0000-000050090000}"/>
    <cellStyle name="Prozent 4 2 2 2 2 2 2 3" xfId="33493" xr:uid="{00000000-0005-0000-0000-000050090000}"/>
    <cellStyle name="Prozent 4 2 2 2 2 2 2 4" xfId="46984" xr:uid="{00000000-0005-0000-0000-000050090000}"/>
    <cellStyle name="Prozent 4 2 2 2 2 2 3" xfId="9914" xr:uid="{00000000-0005-0000-0000-000050090000}"/>
    <cellStyle name="Prozent 4 2 2 2 2 2 3 2" xfId="23365" xr:uid="{00000000-0005-0000-0000-000050090000}"/>
    <cellStyle name="Prozent 4 2 2 2 2 2 3 3" xfId="36849" xr:uid="{00000000-0005-0000-0000-000050090000}"/>
    <cellStyle name="Prozent 4 2 2 2 2 2 3 4" xfId="50340" xr:uid="{00000000-0005-0000-0000-000050090000}"/>
    <cellStyle name="Prozent 4 2 2 2 2 2 4" xfId="13270" xr:uid="{00000000-0005-0000-0000-000050090000}"/>
    <cellStyle name="Prozent 4 2 2 2 2 2 4 2" xfId="26721" xr:uid="{00000000-0005-0000-0000-000050090000}"/>
    <cellStyle name="Prozent 4 2 2 2 2 2 4 3" xfId="40205" xr:uid="{00000000-0005-0000-0000-000050090000}"/>
    <cellStyle name="Prozent 4 2 2 2 2 2 4 4" xfId="53696" xr:uid="{00000000-0005-0000-0000-000050090000}"/>
    <cellStyle name="Prozent 4 2 2 2 2 2 5" xfId="16652" xr:uid="{00000000-0005-0000-0000-000050090000}"/>
    <cellStyle name="Prozent 4 2 2 2 2 2 6" xfId="30136" xr:uid="{00000000-0005-0000-0000-000050090000}"/>
    <cellStyle name="Prozent 4 2 2 2 2 2 7" xfId="43627" xr:uid="{00000000-0005-0000-0000-000050090000}"/>
    <cellStyle name="Prozent 4 2 2 2 2 3" xfId="5431" xr:uid="{00000000-0005-0000-0000-00004F090000}"/>
    <cellStyle name="Prozent 4 2 2 2 2 3 2" xfId="18882" xr:uid="{00000000-0005-0000-0000-00004F090000}"/>
    <cellStyle name="Prozent 4 2 2 2 2 3 3" xfId="32366" xr:uid="{00000000-0005-0000-0000-00004F090000}"/>
    <cellStyle name="Prozent 4 2 2 2 2 3 4" xfId="45857" xr:uid="{00000000-0005-0000-0000-00004F090000}"/>
    <cellStyle name="Prozent 4 2 2 2 2 4" xfId="8787" xr:uid="{00000000-0005-0000-0000-00004F090000}"/>
    <cellStyle name="Prozent 4 2 2 2 2 4 2" xfId="22238" xr:uid="{00000000-0005-0000-0000-00004F090000}"/>
    <cellStyle name="Prozent 4 2 2 2 2 4 3" xfId="35722" xr:uid="{00000000-0005-0000-0000-00004F090000}"/>
    <cellStyle name="Prozent 4 2 2 2 2 4 4" xfId="49213" xr:uid="{00000000-0005-0000-0000-00004F090000}"/>
    <cellStyle name="Prozent 4 2 2 2 2 5" xfId="12143" xr:uid="{00000000-0005-0000-0000-00004F090000}"/>
    <cellStyle name="Prozent 4 2 2 2 2 5 2" xfId="25594" xr:uid="{00000000-0005-0000-0000-00004F090000}"/>
    <cellStyle name="Prozent 4 2 2 2 2 5 3" xfId="39078" xr:uid="{00000000-0005-0000-0000-00004F090000}"/>
    <cellStyle name="Prozent 4 2 2 2 2 5 4" xfId="52569" xr:uid="{00000000-0005-0000-0000-00004F090000}"/>
    <cellStyle name="Prozent 4 2 2 2 2 6" xfId="15525" xr:uid="{00000000-0005-0000-0000-00004F090000}"/>
    <cellStyle name="Prozent 4 2 2 2 2 7" xfId="29009" xr:uid="{00000000-0005-0000-0000-00004F090000}"/>
    <cellStyle name="Prozent 4 2 2 2 2 8" xfId="42500" xr:uid="{00000000-0005-0000-0000-00004F090000}"/>
    <cellStyle name="Prozent 4 2 2 2 3" xfId="2637" xr:uid="{00000000-0005-0000-0000-000051090000}"/>
    <cellStyle name="Prozent 4 2 2 2 3 2" xfId="5998" xr:uid="{00000000-0005-0000-0000-000051090000}"/>
    <cellStyle name="Prozent 4 2 2 2 3 2 2" xfId="19449" xr:uid="{00000000-0005-0000-0000-000051090000}"/>
    <cellStyle name="Prozent 4 2 2 2 3 2 3" xfId="32933" xr:uid="{00000000-0005-0000-0000-000051090000}"/>
    <cellStyle name="Prozent 4 2 2 2 3 2 4" xfId="46424" xr:uid="{00000000-0005-0000-0000-000051090000}"/>
    <cellStyle name="Prozent 4 2 2 2 3 3" xfId="9354" xr:uid="{00000000-0005-0000-0000-000051090000}"/>
    <cellStyle name="Prozent 4 2 2 2 3 3 2" xfId="22805" xr:uid="{00000000-0005-0000-0000-000051090000}"/>
    <cellStyle name="Prozent 4 2 2 2 3 3 3" xfId="36289" xr:uid="{00000000-0005-0000-0000-000051090000}"/>
    <cellStyle name="Prozent 4 2 2 2 3 3 4" xfId="49780" xr:uid="{00000000-0005-0000-0000-000051090000}"/>
    <cellStyle name="Prozent 4 2 2 2 3 4" xfId="12710" xr:uid="{00000000-0005-0000-0000-000051090000}"/>
    <cellStyle name="Prozent 4 2 2 2 3 4 2" xfId="26161" xr:uid="{00000000-0005-0000-0000-000051090000}"/>
    <cellStyle name="Prozent 4 2 2 2 3 4 3" xfId="39645" xr:uid="{00000000-0005-0000-0000-000051090000}"/>
    <cellStyle name="Prozent 4 2 2 2 3 4 4" xfId="53136" xr:uid="{00000000-0005-0000-0000-000051090000}"/>
    <cellStyle name="Prozent 4 2 2 2 3 5" xfId="16092" xr:uid="{00000000-0005-0000-0000-000051090000}"/>
    <cellStyle name="Prozent 4 2 2 2 3 6" xfId="29576" xr:uid="{00000000-0005-0000-0000-000051090000}"/>
    <cellStyle name="Prozent 4 2 2 2 3 7" xfId="43067" xr:uid="{00000000-0005-0000-0000-000051090000}"/>
    <cellStyle name="Prozent 4 2 2 2 4" xfId="3742" xr:uid="{00000000-0005-0000-0000-000052090000}"/>
    <cellStyle name="Prozent 4 2 2 2 4 2" xfId="7103" xr:uid="{00000000-0005-0000-0000-000052090000}"/>
    <cellStyle name="Prozent 4 2 2 2 4 2 2" xfId="20554" xr:uid="{00000000-0005-0000-0000-000052090000}"/>
    <cellStyle name="Prozent 4 2 2 2 4 2 3" xfId="34038" xr:uid="{00000000-0005-0000-0000-000052090000}"/>
    <cellStyle name="Prozent 4 2 2 2 4 2 4" xfId="47529" xr:uid="{00000000-0005-0000-0000-000052090000}"/>
    <cellStyle name="Prozent 4 2 2 2 4 3" xfId="10459" xr:uid="{00000000-0005-0000-0000-000052090000}"/>
    <cellStyle name="Prozent 4 2 2 2 4 3 2" xfId="23910" xr:uid="{00000000-0005-0000-0000-000052090000}"/>
    <cellStyle name="Prozent 4 2 2 2 4 3 3" xfId="37394" xr:uid="{00000000-0005-0000-0000-000052090000}"/>
    <cellStyle name="Prozent 4 2 2 2 4 3 4" xfId="50885" xr:uid="{00000000-0005-0000-0000-000052090000}"/>
    <cellStyle name="Prozent 4 2 2 2 4 4" xfId="13815" xr:uid="{00000000-0005-0000-0000-000052090000}"/>
    <cellStyle name="Prozent 4 2 2 2 4 4 2" xfId="27266" xr:uid="{00000000-0005-0000-0000-000052090000}"/>
    <cellStyle name="Prozent 4 2 2 2 4 4 3" xfId="40750" xr:uid="{00000000-0005-0000-0000-000052090000}"/>
    <cellStyle name="Prozent 4 2 2 2 4 4 4" xfId="54241" xr:uid="{00000000-0005-0000-0000-000052090000}"/>
    <cellStyle name="Prozent 4 2 2 2 4 5" xfId="17197" xr:uid="{00000000-0005-0000-0000-000052090000}"/>
    <cellStyle name="Prozent 4 2 2 2 4 6" xfId="30681" xr:uid="{00000000-0005-0000-0000-000052090000}"/>
    <cellStyle name="Prozent 4 2 2 2 4 7" xfId="44172" xr:uid="{00000000-0005-0000-0000-000052090000}"/>
    <cellStyle name="Prozent 4 2 2 2 5" xfId="4322" xr:uid="{00000000-0005-0000-0000-000053090000}"/>
    <cellStyle name="Prozent 4 2 2 2 5 2" xfId="7679" xr:uid="{00000000-0005-0000-0000-000053090000}"/>
    <cellStyle name="Prozent 4 2 2 2 5 2 2" xfId="21130" xr:uid="{00000000-0005-0000-0000-000053090000}"/>
    <cellStyle name="Prozent 4 2 2 2 5 2 3" xfId="34614" xr:uid="{00000000-0005-0000-0000-000053090000}"/>
    <cellStyle name="Prozent 4 2 2 2 5 2 4" xfId="48105" xr:uid="{00000000-0005-0000-0000-000053090000}"/>
    <cellStyle name="Prozent 4 2 2 2 5 3" xfId="11035" xr:uid="{00000000-0005-0000-0000-000053090000}"/>
    <cellStyle name="Prozent 4 2 2 2 5 3 2" xfId="24486" xr:uid="{00000000-0005-0000-0000-000053090000}"/>
    <cellStyle name="Prozent 4 2 2 2 5 3 3" xfId="37970" xr:uid="{00000000-0005-0000-0000-000053090000}"/>
    <cellStyle name="Prozent 4 2 2 2 5 3 4" xfId="51461" xr:uid="{00000000-0005-0000-0000-000053090000}"/>
    <cellStyle name="Prozent 4 2 2 2 5 4" xfId="14391" xr:uid="{00000000-0005-0000-0000-000053090000}"/>
    <cellStyle name="Prozent 4 2 2 2 5 4 2" xfId="27842" xr:uid="{00000000-0005-0000-0000-000053090000}"/>
    <cellStyle name="Prozent 4 2 2 2 5 4 3" xfId="41326" xr:uid="{00000000-0005-0000-0000-000053090000}"/>
    <cellStyle name="Prozent 4 2 2 2 5 4 4" xfId="54817" xr:uid="{00000000-0005-0000-0000-000053090000}"/>
    <cellStyle name="Prozent 4 2 2 2 5 5" xfId="17773" xr:uid="{00000000-0005-0000-0000-000053090000}"/>
    <cellStyle name="Prozent 4 2 2 2 5 6" xfId="31257" xr:uid="{00000000-0005-0000-0000-000053090000}"/>
    <cellStyle name="Prozent 4 2 2 2 5 7" xfId="44748" xr:uid="{00000000-0005-0000-0000-000053090000}"/>
    <cellStyle name="Prozent 4 2 2 2 6" xfId="4872" xr:uid="{00000000-0005-0000-0000-00004E090000}"/>
    <cellStyle name="Prozent 4 2 2 2 6 2" xfId="18323" xr:uid="{00000000-0005-0000-0000-00004E090000}"/>
    <cellStyle name="Prozent 4 2 2 2 6 3" xfId="31807" xr:uid="{00000000-0005-0000-0000-00004E090000}"/>
    <cellStyle name="Prozent 4 2 2 2 6 4" xfId="45298" xr:uid="{00000000-0005-0000-0000-00004E090000}"/>
    <cellStyle name="Prozent 4 2 2 2 7" xfId="8228" xr:uid="{00000000-0005-0000-0000-00004E090000}"/>
    <cellStyle name="Prozent 4 2 2 2 7 2" xfId="21679" xr:uid="{00000000-0005-0000-0000-00004E090000}"/>
    <cellStyle name="Prozent 4 2 2 2 7 3" xfId="35163" xr:uid="{00000000-0005-0000-0000-00004E090000}"/>
    <cellStyle name="Prozent 4 2 2 2 7 4" xfId="48654" xr:uid="{00000000-0005-0000-0000-00004E090000}"/>
    <cellStyle name="Prozent 4 2 2 2 8" xfId="11584" xr:uid="{00000000-0005-0000-0000-00004E090000}"/>
    <cellStyle name="Prozent 4 2 2 2 8 2" xfId="25035" xr:uid="{00000000-0005-0000-0000-00004E090000}"/>
    <cellStyle name="Prozent 4 2 2 2 8 3" xfId="38519" xr:uid="{00000000-0005-0000-0000-00004E090000}"/>
    <cellStyle name="Prozent 4 2 2 2 8 4" xfId="52010" xr:uid="{00000000-0005-0000-0000-00004E090000}"/>
    <cellStyle name="Prozent 4 2 2 2 9" xfId="14965" xr:uid="{00000000-0005-0000-0000-00004E090000}"/>
    <cellStyle name="Prozent 4 2 2 3" xfId="1807" xr:uid="{00000000-0005-0000-0000-000054090000}"/>
    <cellStyle name="Prozent 4 2 2 3 2" xfId="2947" xr:uid="{00000000-0005-0000-0000-000055090000}"/>
    <cellStyle name="Prozent 4 2 2 3 2 2" xfId="6308" xr:uid="{00000000-0005-0000-0000-000055090000}"/>
    <cellStyle name="Prozent 4 2 2 3 2 2 2" xfId="19759" xr:uid="{00000000-0005-0000-0000-000055090000}"/>
    <cellStyle name="Prozent 4 2 2 3 2 2 3" xfId="33243" xr:uid="{00000000-0005-0000-0000-000055090000}"/>
    <cellStyle name="Prozent 4 2 2 3 2 2 4" xfId="46734" xr:uid="{00000000-0005-0000-0000-000055090000}"/>
    <cellStyle name="Prozent 4 2 2 3 2 3" xfId="9664" xr:uid="{00000000-0005-0000-0000-000055090000}"/>
    <cellStyle name="Prozent 4 2 2 3 2 3 2" xfId="23115" xr:uid="{00000000-0005-0000-0000-000055090000}"/>
    <cellStyle name="Prozent 4 2 2 3 2 3 3" xfId="36599" xr:uid="{00000000-0005-0000-0000-000055090000}"/>
    <cellStyle name="Prozent 4 2 2 3 2 3 4" xfId="50090" xr:uid="{00000000-0005-0000-0000-000055090000}"/>
    <cellStyle name="Prozent 4 2 2 3 2 4" xfId="13020" xr:uid="{00000000-0005-0000-0000-000055090000}"/>
    <cellStyle name="Prozent 4 2 2 3 2 4 2" xfId="26471" xr:uid="{00000000-0005-0000-0000-000055090000}"/>
    <cellStyle name="Prozent 4 2 2 3 2 4 3" xfId="39955" xr:uid="{00000000-0005-0000-0000-000055090000}"/>
    <cellStyle name="Prozent 4 2 2 3 2 4 4" xfId="53446" xr:uid="{00000000-0005-0000-0000-000055090000}"/>
    <cellStyle name="Prozent 4 2 2 3 2 5" xfId="16402" xr:uid="{00000000-0005-0000-0000-000055090000}"/>
    <cellStyle name="Prozent 4 2 2 3 2 6" xfId="29886" xr:uid="{00000000-0005-0000-0000-000055090000}"/>
    <cellStyle name="Prozent 4 2 2 3 2 7" xfId="43377" xr:uid="{00000000-0005-0000-0000-000055090000}"/>
    <cellStyle name="Prozent 4 2 2 3 3" xfId="5181" xr:uid="{00000000-0005-0000-0000-000054090000}"/>
    <cellStyle name="Prozent 4 2 2 3 3 2" xfId="18632" xr:uid="{00000000-0005-0000-0000-000054090000}"/>
    <cellStyle name="Prozent 4 2 2 3 3 3" xfId="32116" xr:uid="{00000000-0005-0000-0000-000054090000}"/>
    <cellStyle name="Prozent 4 2 2 3 3 4" xfId="45607" xr:uid="{00000000-0005-0000-0000-000054090000}"/>
    <cellStyle name="Prozent 4 2 2 3 4" xfId="8537" xr:uid="{00000000-0005-0000-0000-000054090000}"/>
    <cellStyle name="Prozent 4 2 2 3 4 2" xfId="21988" xr:uid="{00000000-0005-0000-0000-000054090000}"/>
    <cellStyle name="Prozent 4 2 2 3 4 3" xfId="35472" xr:uid="{00000000-0005-0000-0000-000054090000}"/>
    <cellStyle name="Prozent 4 2 2 3 4 4" xfId="48963" xr:uid="{00000000-0005-0000-0000-000054090000}"/>
    <cellStyle name="Prozent 4 2 2 3 5" xfId="11893" xr:uid="{00000000-0005-0000-0000-000054090000}"/>
    <cellStyle name="Prozent 4 2 2 3 5 2" xfId="25344" xr:uid="{00000000-0005-0000-0000-000054090000}"/>
    <cellStyle name="Prozent 4 2 2 3 5 3" xfId="38828" xr:uid="{00000000-0005-0000-0000-000054090000}"/>
    <cellStyle name="Prozent 4 2 2 3 5 4" xfId="52319" xr:uid="{00000000-0005-0000-0000-000054090000}"/>
    <cellStyle name="Prozent 4 2 2 3 6" xfId="15275" xr:uid="{00000000-0005-0000-0000-000054090000}"/>
    <cellStyle name="Prozent 4 2 2 3 7" xfId="28759" xr:uid="{00000000-0005-0000-0000-000054090000}"/>
    <cellStyle name="Prozent 4 2 2 3 8" xfId="42250" xr:uid="{00000000-0005-0000-0000-000054090000}"/>
    <cellStyle name="Prozent 4 2 2 4" xfId="2386" xr:uid="{00000000-0005-0000-0000-000056090000}"/>
    <cellStyle name="Prozent 4 2 2 4 2" xfId="5748" xr:uid="{00000000-0005-0000-0000-000056090000}"/>
    <cellStyle name="Prozent 4 2 2 4 2 2" xfId="19199" xr:uid="{00000000-0005-0000-0000-000056090000}"/>
    <cellStyle name="Prozent 4 2 2 4 2 3" xfId="32683" xr:uid="{00000000-0005-0000-0000-000056090000}"/>
    <cellStyle name="Prozent 4 2 2 4 2 4" xfId="46174" xr:uid="{00000000-0005-0000-0000-000056090000}"/>
    <cellStyle name="Prozent 4 2 2 4 3" xfId="9104" xr:uid="{00000000-0005-0000-0000-000056090000}"/>
    <cellStyle name="Prozent 4 2 2 4 3 2" xfId="22555" xr:uid="{00000000-0005-0000-0000-000056090000}"/>
    <cellStyle name="Prozent 4 2 2 4 3 3" xfId="36039" xr:uid="{00000000-0005-0000-0000-000056090000}"/>
    <cellStyle name="Prozent 4 2 2 4 3 4" xfId="49530" xr:uid="{00000000-0005-0000-0000-000056090000}"/>
    <cellStyle name="Prozent 4 2 2 4 4" xfId="12460" xr:uid="{00000000-0005-0000-0000-000056090000}"/>
    <cellStyle name="Prozent 4 2 2 4 4 2" xfId="25911" xr:uid="{00000000-0005-0000-0000-000056090000}"/>
    <cellStyle name="Prozent 4 2 2 4 4 3" xfId="39395" xr:uid="{00000000-0005-0000-0000-000056090000}"/>
    <cellStyle name="Prozent 4 2 2 4 4 4" xfId="52886" xr:uid="{00000000-0005-0000-0000-000056090000}"/>
    <cellStyle name="Prozent 4 2 2 4 5" xfId="15842" xr:uid="{00000000-0005-0000-0000-000056090000}"/>
    <cellStyle name="Prozent 4 2 2 4 6" xfId="29326" xr:uid="{00000000-0005-0000-0000-000056090000}"/>
    <cellStyle name="Prozent 4 2 2 4 7" xfId="42817" xr:uid="{00000000-0005-0000-0000-000056090000}"/>
    <cellStyle name="Prozent 4 2 2 5" xfId="3492" xr:uid="{00000000-0005-0000-0000-000057090000}"/>
    <cellStyle name="Prozent 4 2 2 5 2" xfId="6853" xr:uid="{00000000-0005-0000-0000-000057090000}"/>
    <cellStyle name="Prozent 4 2 2 5 2 2" xfId="20304" xr:uid="{00000000-0005-0000-0000-000057090000}"/>
    <cellStyle name="Prozent 4 2 2 5 2 3" xfId="33788" xr:uid="{00000000-0005-0000-0000-000057090000}"/>
    <cellStyle name="Prozent 4 2 2 5 2 4" xfId="47279" xr:uid="{00000000-0005-0000-0000-000057090000}"/>
    <cellStyle name="Prozent 4 2 2 5 3" xfId="10209" xr:uid="{00000000-0005-0000-0000-000057090000}"/>
    <cellStyle name="Prozent 4 2 2 5 3 2" xfId="23660" xr:uid="{00000000-0005-0000-0000-000057090000}"/>
    <cellStyle name="Prozent 4 2 2 5 3 3" xfId="37144" xr:uid="{00000000-0005-0000-0000-000057090000}"/>
    <cellStyle name="Prozent 4 2 2 5 3 4" xfId="50635" xr:uid="{00000000-0005-0000-0000-000057090000}"/>
    <cellStyle name="Prozent 4 2 2 5 4" xfId="13565" xr:uid="{00000000-0005-0000-0000-000057090000}"/>
    <cellStyle name="Prozent 4 2 2 5 4 2" xfId="27016" xr:uid="{00000000-0005-0000-0000-000057090000}"/>
    <cellStyle name="Prozent 4 2 2 5 4 3" xfId="40500" xr:uid="{00000000-0005-0000-0000-000057090000}"/>
    <cellStyle name="Prozent 4 2 2 5 4 4" xfId="53991" xr:uid="{00000000-0005-0000-0000-000057090000}"/>
    <cellStyle name="Prozent 4 2 2 5 5" xfId="16947" xr:uid="{00000000-0005-0000-0000-000057090000}"/>
    <cellStyle name="Prozent 4 2 2 5 6" xfId="30431" xr:uid="{00000000-0005-0000-0000-000057090000}"/>
    <cellStyle name="Prozent 4 2 2 5 7" xfId="43922" xr:uid="{00000000-0005-0000-0000-000057090000}"/>
    <cellStyle name="Prozent 4 2 2 6" xfId="4072" xr:uid="{00000000-0005-0000-0000-000058090000}"/>
    <cellStyle name="Prozent 4 2 2 6 2" xfId="7429" xr:uid="{00000000-0005-0000-0000-000058090000}"/>
    <cellStyle name="Prozent 4 2 2 6 2 2" xfId="20880" xr:uid="{00000000-0005-0000-0000-000058090000}"/>
    <cellStyle name="Prozent 4 2 2 6 2 3" xfId="34364" xr:uid="{00000000-0005-0000-0000-000058090000}"/>
    <cellStyle name="Prozent 4 2 2 6 2 4" xfId="47855" xr:uid="{00000000-0005-0000-0000-000058090000}"/>
    <cellStyle name="Prozent 4 2 2 6 3" xfId="10785" xr:uid="{00000000-0005-0000-0000-000058090000}"/>
    <cellStyle name="Prozent 4 2 2 6 3 2" xfId="24236" xr:uid="{00000000-0005-0000-0000-000058090000}"/>
    <cellStyle name="Prozent 4 2 2 6 3 3" xfId="37720" xr:uid="{00000000-0005-0000-0000-000058090000}"/>
    <cellStyle name="Prozent 4 2 2 6 3 4" xfId="51211" xr:uid="{00000000-0005-0000-0000-000058090000}"/>
    <cellStyle name="Prozent 4 2 2 6 4" xfId="14141" xr:uid="{00000000-0005-0000-0000-000058090000}"/>
    <cellStyle name="Prozent 4 2 2 6 4 2" xfId="27592" xr:uid="{00000000-0005-0000-0000-000058090000}"/>
    <cellStyle name="Prozent 4 2 2 6 4 3" xfId="41076" xr:uid="{00000000-0005-0000-0000-000058090000}"/>
    <cellStyle name="Prozent 4 2 2 6 4 4" xfId="54567" xr:uid="{00000000-0005-0000-0000-000058090000}"/>
    <cellStyle name="Prozent 4 2 2 6 5" xfId="17523" xr:uid="{00000000-0005-0000-0000-000058090000}"/>
    <cellStyle name="Prozent 4 2 2 6 6" xfId="31007" xr:uid="{00000000-0005-0000-0000-000058090000}"/>
    <cellStyle name="Prozent 4 2 2 6 7" xfId="44498" xr:uid="{00000000-0005-0000-0000-000058090000}"/>
    <cellStyle name="Prozent 4 2 2 7" xfId="4622" xr:uid="{00000000-0005-0000-0000-00004D090000}"/>
    <cellStyle name="Prozent 4 2 2 7 2" xfId="18073" xr:uid="{00000000-0005-0000-0000-00004D090000}"/>
    <cellStyle name="Prozent 4 2 2 7 3" xfId="31557" xr:uid="{00000000-0005-0000-0000-00004D090000}"/>
    <cellStyle name="Prozent 4 2 2 7 4" xfId="45048" xr:uid="{00000000-0005-0000-0000-00004D090000}"/>
    <cellStyle name="Prozent 4 2 2 8" xfId="7978" xr:uid="{00000000-0005-0000-0000-00004D090000}"/>
    <cellStyle name="Prozent 4 2 2 8 2" xfId="21429" xr:uid="{00000000-0005-0000-0000-00004D090000}"/>
    <cellStyle name="Prozent 4 2 2 8 3" xfId="34913" xr:uid="{00000000-0005-0000-0000-00004D090000}"/>
    <cellStyle name="Prozent 4 2 2 8 4" xfId="48404" xr:uid="{00000000-0005-0000-0000-00004D090000}"/>
    <cellStyle name="Prozent 4 2 2 9" xfId="11334" xr:uid="{00000000-0005-0000-0000-00004D090000}"/>
    <cellStyle name="Prozent 4 2 2 9 2" xfId="24785" xr:uid="{00000000-0005-0000-0000-00004D090000}"/>
    <cellStyle name="Prozent 4 2 2 9 3" xfId="38269" xr:uid="{00000000-0005-0000-0000-00004D090000}"/>
    <cellStyle name="Prozent 4 2 2 9 4" xfId="51760" xr:uid="{00000000-0005-0000-0000-00004D090000}"/>
    <cellStyle name="Prozent 4 2 3" xfId="1382" xr:uid="{00000000-0005-0000-0000-000059090000}"/>
    <cellStyle name="Prozent 4 2 3 10" xfId="28347" xr:uid="{00000000-0005-0000-0000-000059090000}"/>
    <cellStyle name="Prozent 4 2 3 11" xfId="41838" xr:uid="{00000000-0005-0000-0000-000059090000}"/>
    <cellStyle name="Prozent 4 2 3 2" xfId="1956" xr:uid="{00000000-0005-0000-0000-00005A090000}"/>
    <cellStyle name="Prozent 4 2 3 2 2" xfId="3096" xr:uid="{00000000-0005-0000-0000-00005B090000}"/>
    <cellStyle name="Prozent 4 2 3 2 2 2" xfId="6457" xr:uid="{00000000-0005-0000-0000-00005B090000}"/>
    <cellStyle name="Prozent 4 2 3 2 2 2 2" xfId="19908" xr:uid="{00000000-0005-0000-0000-00005B090000}"/>
    <cellStyle name="Prozent 4 2 3 2 2 2 3" xfId="33392" xr:uid="{00000000-0005-0000-0000-00005B090000}"/>
    <cellStyle name="Prozent 4 2 3 2 2 2 4" xfId="46883" xr:uid="{00000000-0005-0000-0000-00005B090000}"/>
    <cellStyle name="Prozent 4 2 3 2 2 3" xfId="9813" xr:uid="{00000000-0005-0000-0000-00005B090000}"/>
    <cellStyle name="Prozent 4 2 3 2 2 3 2" xfId="23264" xr:uid="{00000000-0005-0000-0000-00005B090000}"/>
    <cellStyle name="Prozent 4 2 3 2 2 3 3" xfId="36748" xr:uid="{00000000-0005-0000-0000-00005B090000}"/>
    <cellStyle name="Prozent 4 2 3 2 2 3 4" xfId="50239" xr:uid="{00000000-0005-0000-0000-00005B090000}"/>
    <cellStyle name="Prozent 4 2 3 2 2 4" xfId="13169" xr:uid="{00000000-0005-0000-0000-00005B090000}"/>
    <cellStyle name="Prozent 4 2 3 2 2 4 2" xfId="26620" xr:uid="{00000000-0005-0000-0000-00005B090000}"/>
    <cellStyle name="Prozent 4 2 3 2 2 4 3" xfId="40104" xr:uid="{00000000-0005-0000-0000-00005B090000}"/>
    <cellStyle name="Prozent 4 2 3 2 2 4 4" xfId="53595" xr:uid="{00000000-0005-0000-0000-00005B090000}"/>
    <cellStyle name="Prozent 4 2 3 2 2 5" xfId="16551" xr:uid="{00000000-0005-0000-0000-00005B090000}"/>
    <cellStyle name="Prozent 4 2 3 2 2 6" xfId="30035" xr:uid="{00000000-0005-0000-0000-00005B090000}"/>
    <cellStyle name="Prozent 4 2 3 2 2 7" xfId="43526" xr:uid="{00000000-0005-0000-0000-00005B090000}"/>
    <cellStyle name="Prozent 4 2 3 2 3" xfId="5330" xr:uid="{00000000-0005-0000-0000-00005A090000}"/>
    <cellStyle name="Prozent 4 2 3 2 3 2" xfId="18781" xr:uid="{00000000-0005-0000-0000-00005A090000}"/>
    <cellStyle name="Prozent 4 2 3 2 3 3" xfId="32265" xr:uid="{00000000-0005-0000-0000-00005A090000}"/>
    <cellStyle name="Prozent 4 2 3 2 3 4" xfId="45756" xr:uid="{00000000-0005-0000-0000-00005A090000}"/>
    <cellStyle name="Prozent 4 2 3 2 4" xfId="8686" xr:uid="{00000000-0005-0000-0000-00005A090000}"/>
    <cellStyle name="Prozent 4 2 3 2 4 2" xfId="22137" xr:uid="{00000000-0005-0000-0000-00005A090000}"/>
    <cellStyle name="Prozent 4 2 3 2 4 3" xfId="35621" xr:uid="{00000000-0005-0000-0000-00005A090000}"/>
    <cellStyle name="Prozent 4 2 3 2 4 4" xfId="49112" xr:uid="{00000000-0005-0000-0000-00005A090000}"/>
    <cellStyle name="Prozent 4 2 3 2 5" xfId="12042" xr:uid="{00000000-0005-0000-0000-00005A090000}"/>
    <cellStyle name="Prozent 4 2 3 2 5 2" xfId="25493" xr:uid="{00000000-0005-0000-0000-00005A090000}"/>
    <cellStyle name="Prozent 4 2 3 2 5 3" xfId="38977" xr:uid="{00000000-0005-0000-0000-00005A090000}"/>
    <cellStyle name="Prozent 4 2 3 2 5 4" xfId="52468" xr:uid="{00000000-0005-0000-0000-00005A090000}"/>
    <cellStyle name="Prozent 4 2 3 2 6" xfId="15424" xr:uid="{00000000-0005-0000-0000-00005A090000}"/>
    <cellStyle name="Prozent 4 2 3 2 7" xfId="28908" xr:uid="{00000000-0005-0000-0000-00005A090000}"/>
    <cellStyle name="Prozent 4 2 3 2 8" xfId="42399" xr:uid="{00000000-0005-0000-0000-00005A090000}"/>
    <cellStyle name="Prozent 4 2 3 3" xfId="2536" xr:uid="{00000000-0005-0000-0000-00005C090000}"/>
    <cellStyle name="Prozent 4 2 3 3 2" xfId="5897" xr:uid="{00000000-0005-0000-0000-00005C090000}"/>
    <cellStyle name="Prozent 4 2 3 3 2 2" xfId="19348" xr:uid="{00000000-0005-0000-0000-00005C090000}"/>
    <cellStyle name="Prozent 4 2 3 3 2 3" xfId="32832" xr:uid="{00000000-0005-0000-0000-00005C090000}"/>
    <cellStyle name="Prozent 4 2 3 3 2 4" xfId="46323" xr:uid="{00000000-0005-0000-0000-00005C090000}"/>
    <cellStyle name="Prozent 4 2 3 3 3" xfId="9253" xr:uid="{00000000-0005-0000-0000-00005C090000}"/>
    <cellStyle name="Prozent 4 2 3 3 3 2" xfId="22704" xr:uid="{00000000-0005-0000-0000-00005C090000}"/>
    <cellStyle name="Prozent 4 2 3 3 3 3" xfId="36188" xr:uid="{00000000-0005-0000-0000-00005C090000}"/>
    <cellStyle name="Prozent 4 2 3 3 3 4" xfId="49679" xr:uid="{00000000-0005-0000-0000-00005C090000}"/>
    <cellStyle name="Prozent 4 2 3 3 4" xfId="12609" xr:uid="{00000000-0005-0000-0000-00005C090000}"/>
    <cellStyle name="Prozent 4 2 3 3 4 2" xfId="26060" xr:uid="{00000000-0005-0000-0000-00005C090000}"/>
    <cellStyle name="Prozent 4 2 3 3 4 3" xfId="39544" xr:uid="{00000000-0005-0000-0000-00005C090000}"/>
    <cellStyle name="Prozent 4 2 3 3 4 4" xfId="53035" xr:uid="{00000000-0005-0000-0000-00005C090000}"/>
    <cellStyle name="Prozent 4 2 3 3 5" xfId="15991" xr:uid="{00000000-0005-0000-0000-00005C090000}"/>
    <cellStyle name="Prozent 4 2 3 3 6" xfId="29475" xr:uid="{00000000-0005-0000-0000-00005C090000}"/>
    <cellStyle name="Prozent 4 2 3 3 7" xfId="42966" xr:uid="{00000000-0005-0000-0000-00005C090000}"/>
    <cellStyle name="Prozent 4 2 3 4" xfId="3641" xr:uid="{00000000-0005-0000-0000-00005D090000}"/>
    <cellStyle name="Prozent 4 2 3 4 2" xfId="7002" xr:uid="{00000000-0005-0000-0000-00005D090000}"/>
    <cellStyle name="Prozent 4 2 3 4 2 2" xfId="20453" xr:uid="{00000000-0005-0000-0000-00005D090000}"/>
    <cellStyle name="Prozent 4 2 3 4 2 3" xfId="33937" xr:uid="{00000000-0005-0000-0000-00005D090000}"/>
    <cellStyle name="Prozent 4 2 3 4 2 4" xfId="47428" xr:uid="{00000000-0005-0000-0000-00005D090000}"/>
    <cellStyle name="Prozent 4 2 3 4 3" xfId="10358" xr:uid="{00000000-0005-0000-0000-00005D090000}"/>
    <cellStyle name="Prozent 4 2 3 4 3 2" xfId="23809" xr:uid="{00000000-0005-0000-0000-00005D090000}"/>
    <cellStyle name="Prozent 4 2 3 4 3 3" xfId="37293" xr:uid="{00000000-0005-0000-0000-00005D090000}"/>
    <cellStyle name="Prozent 4 2 3 4 3 4" xfId="50784" xr:uid="{00000000-0005-0000-0000-00005D090000}"/>
    <cellStyle name="Prozent 4 2 3 4 4" xfId="13714" xr:uid="{00000000-0005-0000-0000-00005D090000}"/>
    <cellStyle name="Prozent 4 2 3 4 4 2" xfId="27165" xr:uid="{00000000-0005-0000-0000-00005D090000}"/>
    <cellStyle name="Prozent 4 2 3 4 4 3" xfId="40649" xr:uid="{00000000-0005-0000-0000-00005D090000}"/>
    <cellStyle name="Prozent 4 2 3 4 4 4" xfId="54140" xr:uid="{00000000-0005-0000-0000-00005D090000}"/>
    <cellStyle name="Prozent 4 2 3 4 5" xfId="17096" xr:uid="{00000000-0005-0000-0000-00005D090000}"/>
    <cellStyle name="Prozent 4 2 3 4 6" xfId="30580" xr:uid="{00000000-0005-0000-0000-00005D090000}"/>
    <cellStyle name="Prozent 4 2 3 4 7" xfId="44071" xr:uid="{00000000-0005-0000-0000-00005D090000}"/>
    <cellStyle name="Prozent 4 2 3 5" xfId="4221" xr:uid="{00000000-0005-0000-0000-00005E090000}"/>
    <cellStyle name="Prozent 4 2 3 5 2" xfId="7578" xr:uid="{00000000-0005-0000-0000-00005E090000}"/>
    <cellStyle name="Prozent 4 2 3 5 2 2" xfId="21029" xr:uid="{00000000-0005-0000-0000-00005E090000}"/>
    <cellStyle name="Prozent 4 2 3 5 2 3" xfId="34513" xr:uid="{00000000-0005-0000-0000-00005E090000}"/>
    <cellStyle name="Prozent 4 2 3 5 2 4" xfId="48004" xr:uid="{00000000-0005-0000-0000-00005E090000}"/>
    <cellStyle name="Prozent 4 2 3 5 3" xfId="10934" xr:uid="{00000000-0005-0000-0000-00005E090000}"/>
    <cellStyle name="Prozent 4 2 3 5 3 2" xfId="24385" xr:uid="{00000000-0005-0000-0000-00005E090000}"/>
    <cellStyle name="Prozent 4 2 3 5 3 3" xfId="37869" xr:uid="{00000000-0005-0000-0000-00005E090000}"/>
    <cellStyle name="Prozent 4 2 3 5 3 4" xfId="51360" xr:uid="{00000000-0005-0000-0000-00005E090000}"/>
    <cellStyle name="Prozent 4 2 3 5 4" xfId="14290" xr:uid="{00000000-0005-0000-0000-00005E090000}"/>
    <cellStyle name="Prozent 4 2 3 5 4 2" xfId="27741" xr:uid="{00000000-0005-0000-0000-00005E090000}"/>
    <cellStyle name="Prozent 4 2 3 5 4 3" xfId="41225" xr:uid="{00000000-0005-0000-0000-00005E090000}"/>
    <cellStyle name="Prozent 4 2 3 5 4 4" xfId="54716" xr:uid="{00000000-0005-0000-0000-00005E090000}"/>
    <cellStyle name="Prozent 4 2 3 5 5" xfId="17672" xr:uid="{00000000-0005-0000-0000-00005E090000}"/>
    <cellStyle name="Prozent 4 2 3 5 6" xfId="31156" xr:uid="{00000000-0005-0000-0000-00005E090000}"/>
    <cellStyle name="Prozent 4 2 3 5 7" xfId="44647" xr:uid="{00000000-0005-0000-0000-00005E090000}"/>
    <cellStyle name="Prozent 4 2 3 6" xfId="4771" xr:uid="{00000000-0005-0000-0000-000059090000}"/>
    <cellStyle name="Prozent 4 2 3 6 2" xfId="18222" xr:uid="{00000000-0005-0000-0000-000059090000}"/>
    <cellStyle name="Prozent 4 2 3 6 3" xfId="31706" xr:uid="{00000000-0005-0000-0000-000059090000}"/>
    <cellStyle name="Prozent 4 2 3 6 4" xfId="45197" xr:uid="{00000000-0005-0000-0000-000059090000}"/>
    <cellStyle name="Prozent 4 2 3 7" xfId="8127" xr:uid="{00000000-0005-0000-0000-000059090000}"/>
    <cellStyle name="Prozent 4 2 3 7 2" xfId="21578" xr:uid="{00000000-0005-0000-0000-000059090000}"/>
    <cellStyle name="Prozent 4 2 3 7 3" xfId="35062" xr:uid="{00000000-0005-0000-0000-000059090000}"/>
    <cellStyle name="Prozent 4 2 3 7 4" xfId="48553" xr:uid="{00000000-0005-0000-0000-000059090000}"/>
    <cellStyle name="Prozent 4 2 3 8" xfId="11483" xr:uid="{00000000-0005-0000-0000-000059090000}"/>
    <cellStyle name="Prozent 4 2 3 8 2" xfId="24934" xr:uid="{00000000-0005-0000-0000-000059090000}"/>
    <cellStyle name="Prozent 4 2 3 8 3" xfId="38418" xr:uid="{00000000-0005-0000-0000-000059090000}"/>
    <cellStyle name="Prozent 4 2 3 8 4" xfId="51909" xr:uid="{00000000-0005-0000-0000-000059090000}"/>
    <cellStyle name="Prozent 4 2 3 9" xfId="14864" xr:uid="{00000000-0005-0000-0000-000059090000}"/>
    <cellStyle name="Prozent 4 2 4" xfId="1707" xr:uid="{00000000-0005-0000-0000-00005F090000}"/>
    <cellStyle name="Prozent 4 2 4 2" xfId="2846" xr:uid="{00000000-0005-0000-0000-000060090000}"/>
    <cellStyle name="Prozent 4 2 4 2 2" xfId="6207" xr:uid="{00000000-0005-0000-0000-000060090000}"/>
    <cellStyle name="Prozent 4 2 4 2 2 2" xfId="19658" xr:uid="{00000000-0005-0000-0000-000060090000}"/>
    <cellStyle name="Prozent 4 2 4 2 2 3" xfId="33142" xr:uid="{00000000-0005-0000-0000-000060090000}"/>
    <cellStyle name="Prozent 4 2 4 2 2 4" xfId="46633" xr:uid="{00000000-0005-0000-0000-000060090000}"/>
    <cellStyle name="Prozent 4 2 4 2 3" xfId="9563" xr:uid="{00000000-0005-0000-0000-000060090000}"/>
    <cellStyle name="Prozent 4 2 4 2 3 2" xfId="23014" xr:uid="{00000000-0005-0000-0000-000060090000}"/>
    <cellStyle name="Prozent 4 2 4 2 3 3" xfId="36498" xr:uid="{00000000-0005-0000-0000-000060090000}"/>
    <cellStyle name="Prozent 4 2 4 2 3 4" xfId="49989" xr:uid="{00000000-0005-0000-0000-000060090000}"/>
    <cellStyle name="Prozent 4 2 4 2 4" xfId="12919" xr:uid="{00000000-0005-0000-0000-000060090000}"/>
    <cellStyle name="Prozent 4 2 4 2 4 2" xfId="26370" xr:uid="{00000000-0005-0000-0000-000060090000}"/>
    <cellStyle name="Prozent 4 2 4 2 4 3" xfId="39854" xr:uid="{00000000-0005-0000-0000-000060090000}"/>
    <cellStyle name="Prozent 4 2 4 2 4 4" xfId="53345" xr:uid="{00000000-0005-0000-0000-000060090000}"/>
    <cellStyle name="Prozent 4 2 4 2 5" xfId="16301" xr:uid="{00000000-0005-0000-0000-000060090000}"/>
    <cellStyle name="Prozent 4 2 4 2 6" xfId="29785" xr:uid="{00000000-0005-0000-0000-000060090000}"/>
    <cellStyle name="Prozent 4 2 4 2 7" xfId="43276" xr:uid="{00000000-0005-0000-0000-000060090000}"/>
    <cellStyle name="Prozent 4 2 4 3" xfId="5080" xr:uid="{00000000-0005-0000-0000-00005F090000}"/>
    <cellStyle name="Prozent 4 2 4 3 2" xfId="18531" xr:uid="{00000000-0005-0000-0000-00005F090000}"/>
    <cellStyle name="Prozent 4 2 4 3 3" xfId="32015" xr:uid="{00000000-0005-0000-0000-00005F090000}"/>
    <cellStyle name="Prozent 4 2 4 3 4" xfId="45506" xr:uid="{00000000-0005-0000-0000-00005F090000}"/>
    <cellStyle name="Prozent 4 2 4 4" xfId="8436" xr:uid="{00000000-0005-0000-0000-00005F090000}"/>
    <cellStyle name="Prozent 4 2 4 4 2" xfId="21887" xr:uid="{00000000-0005-0000-0000-00005F090000}"/>
    <cellStyle name="Prozent 4 2 4 4 3" xfId="35371" xr:uid="{00000000-0005-0000-0000-00005F090000}"/>
    <cellStyle name="Prozent 4 2 4 4 4" xfId="48862" xr:uid="{00000000-0005-0000-0000-00005F090000}"/>
    <cellStyle name="Prozent 4 2 4 5" xfId="11792" xr:uid="{00000000-0005-0000-0000-00005F090000}"/>
    <cellStyle name="Prozent 4 2 4 5 2" xfId="25243" xr:uid="{00000000-0005-0000-0000-00005F090000}"/>
    <cellStyle name="Prozent 4 2 4 5 3" xfId="38727" xr:uid="{00000000-0005-0000-0000-00005F090000}"/>
    <cellStyle name="Prozent 4 2 4 5 4" xfId="52218" xr:uid="{00000000-0005-0000-0000-00005F090000}"/>
    <cellStyle name="Prozent 4 2 4 6" xfId="15174" xr:uid="{00000000-0005-0000-0000-00005F090000}"/>
    <cellStyle name="Prozent 4 2 4 7" xfId="28658" xr:uid="{00000000-0005-0000-0000-00005F090000}"/>
    <cellStyle name="Prozent 4 2 4 8" xfId="42149" xr:uid="{00000000-0005-0000-0000-00005F090000}"/>
    <cellStyle name="Prozent 4 2 5" xfId="2278" xr:uid="{00000000-0005-0000-0000-000061090000}"/>
    <cellStyle name="Prozent 4 2 5 2" xfId="5646" xr:uid="{00000000-0005-0000-0000-000061090000}"/>
    <cellStyle name="Prozent 4 2 5 2 2" xfId="19097" xr:uid="{00000000-0005-0000-0000-000061090000}"/>
    <cellStyle name="Prozent 4 2 5 2 3" xfId="32581" xr:uid="{00000000-0005-0000-0000-000061090000}"/>
    <cellStyle name="Prozent 4 2 5 2 4" xfId="46072" xr:uid="{00000000-0005-0000-0000-000061090000}"/>
    <cellStyle name="Prozent 4 2 5 3" xfId="9002" xr:uid="{00000000-0005-0000-0000-000061090000}"/>
    <cellStyle name="Prozent 4 2 5 3 2" xfId="22453" xr:uid="{00000000-0005-0000-0000-000061090000}"/>
    <cellStyle name="Prozent 4 2 5 3 3" xfId="35937" xr:uid="{00000000-0005-0000-0000-000061090000}"/>
    <cellStyle name="Prozent 4 2 5 3 4" xfId="49428" xr:uid="{00000000-0005-0000-0000-000061090000}"/>
    <cellStyle name="Prozent 4 2 5 4" xfId="12358" xr:uid="{00000000-0005-0000-0000-000061090000}"/>
    <cellStyle name="Prozent 4 2 5 4 2" xfId="25809" xr:uid="{00000000-0005-0000-0000-000061090000}"/>
    <cellStyle name="Prozent 4 2 5 4 3" xfId="39293" xr:uid="{00000000-0005-0000-0000-000061090000}"/>
    <cellStyle name="Prozent 4 2 5 4 4" xfId="52784" xr:uid="{00000000-0005-0000-0000-000061090000}"/>
    <cellStyle name="Prozent 4 2 5 5" xfId="15740" xr:uid="{00000000-0005-0000-0000-000061090000}"/>
    <cellStyle name="Prozent 4 2 5 6" xfId="29224" xr:uid="{00000000-0005-0000-0000-000061090000}"/>
    <cellStyle name="Prozent 4 2 5 7" xfId="42715" xr:uid="{00000000-0005-0000-0000-000061090000}"/>
    <cellStyle name="Prozent 4 2 6" xfId="3390" xr:uid="{00000000-0005-0000-0000-000062090000}"/>
    <cellStyle name="Prozent 4 2 6 2" xfId="6751" xr:uid="{00000000-0005-0000-0000-000062090000}"/>
    <cellStyle name="Prozent 4 2 6 2 2" xfId="20202" xr:uid="{00000000-0005-0000-0000-000062090000}"/>
    <cellStyle name="Prozent 4 2 6 2 3" xfId="33686" xr:uid="{00000000-0005-0000-0000-000062090000}"/>
    <cellStyle name="Prozent 4 2 6 2 4" xfId="47177" xr:uid="{00000000-0005-0000-0000-000062090000}"/>
    <cellStyle name="Prozent 4 2 6 3" xfId="10107" xr:uid="{00000000-0005-0000-0000-000062090000}"/>
    <cellStyle name="Prozent 4 2 6 3 2" xfId="23558" xr:uid="{00000000-0005-0000-0000-000062090000}"/>
    <cellStyle name="Prozent 4 2 6 3 3" xfId="37042" xr:uid="{00000000-0005-0000-0000-000062090000}"/>
    <cellStyle name="Prozent 4 2 6 3 4" xfId="50533" xr:uid="{00000000-0005-0000-0000-000062090000}"/>
    <cellStyle name="Prozent 4 2 6 4" xfId="13463" xr:uid="{00000000-0005-0000-0000-000062090000}"/>
    <cellStyle name="Prozent 4 2 6 4 2" xfId="26914" xr:uid="{00000000-0005-0000-0000-000062090000}"/>
    <cellStyle name="Prozent 4 2 6 4 3" xfId="40398" xr:uid="{00000000-0005-0000-0000-000062090000}"/>
    <cellStyle name="Prozent 4 2 6 4 4" xfId="53889" xr:uid="{00000000-0005-0000-0000-000062090000}"/>
    <cellStyle name="Prozent 4 2 6 5" xfId="16845" xr:uid="{00000000-0005-0000-0000-000062090000}"/>
    <cellStyle name="Prozent 4 2 6 6" xfId="30329" xr:uid="{00000000-0005-0000-0000-000062090000}"/>
    <cellStyle name="Prozent 4 2 6 7" xfId="43820" xr:uid="{00000000-0005-0000-0000-000062090000}"/>
    <cellStyle name="Prozent 4 2 7" xfId="3970" xr:uid="{00000000-0005-0000-0000-000063090000}"/>
    <cellStyle name="Prozent 4 2 7 2" xfId="7327" xr:uid="{00000000-0005-0000-0000-000063090000}"/>
    <cellStyle name="Prozent 4 2 7 2 2" xfId="20778" xr:uid="{00000000-0005-0000-0000-000063090000}"/>
    <cellStyle name="Prozent 4 2 7 2 3" xfId="34262" xr:uid="{00000000-0005-0000-0000-000063090000}"/>
    <cellStyle name="Prozent 4 2 7 2 4" xfId="47753" xr:uid="{00000000-0005-0000-0000-000063090000}"/>
    <cellStyle name="Prozent 4 2 7 3" xfId="10683" xr:uid="{00000000-0005-0000-0000-000063090000}"/>
    <cellStyle name="Prozent 4 2 7 3 2" xfId="24134" xr:uid="{00000000-0005-0000-0000-000063090000}"/>
    <cellStyle name="Prozent 4 2 7 3 3" xfId="37618" xr:uid="{00000000-0005-0000-0000-000063090000}"/>
    <cellStyle name="Prozent 4 2 7 3 4" xfId="51109" xr:uid="{00000000-0005-0000-0000-000063090000}"/>
    <cellStyle name="Prozent 4 2 7 4" xfId="14039" xr:uid="{00000000-0005-0000-0000-000063090000}"/>
    <cellStyle name="Prozent 4 2 7 4 2" xfId="27490" xr:uid="{00000000-0005-0000-0000-000063090000}"/>
    <cellStyle name="Prozent 4 2 7 4 3" xfId="40974" xr:uid="{00000000-0005-0000-0000-000063090000}"/>
    <cellStyle name="Prozent 4 2 7 4 4" xfId="54465" xr:uid="{00000000-0005-0000-0000-000063090000}"/>
    <cellStyle name="Prozent 4 2 7 5" xfId="17421" xr:uid="{00000000-0005-0000-0000-000063090000}"/>
    <cellStyle name="Prozent 4 2 7 6" xfId="30905" xr:uid="{00000000-0005-0000-0000-000063090000}"/>
    <cellStyle name="Prozent 4 2 7 7" xfId="44396" xr:uid="{00000000-0005-0000-0000-000063090000}"/>
    <cellStyle name="Prozent 4 2 8" xfId="4520" xr:uid="{00000000-0005-0000-0000-00004C090000}"/>
    <cellStyle name="Prozent 4 2 8 2" xfId="17971" xr:uid="{00000000-0005-0000-0000-00004C090000}"/>
    <cellStyle name="Prozent 4 2 8 3" xfId="31455" xr:uid="{00000000-0005-0000-0000-00004C090000}"/>
    <cellStyle name="Prozent 4 2 8 4" xfId="44946" xr:uid="{00000000-0005-0000-0000-00004C090000}"/>
    <cellStyle name="Prozent 4 2 9" xfId="7876" xr:uid="{00000000-0005-0000-0000-00004C090000}"/>
    <cellStyle name="Prozent 4 2 9 2" xfId="21327" xr:uid="{00000000-0005-0000-0000-00004C090000}"/>
    <cellStyle name="Prozent 4 2 9 3" xfId="34811" xr:uid="{00000000-0005-0000-0000-00004C090000}"/>
    <cellStyle name="Prozent 4 2 9 4" xfId="48302" xr:uid="{00000000-0005-0000-0000-00004C090000}"/>
    <cellStyle name="Prozent 4 3" xfId="794" xr:uid="{00000000-0005-0000-0000-0000D8010000}"/>
    <cellStyle name="Prozent 4 3 10" xfId="14808" xr:uid="{00000000-0005-0000-0000-000064090000}"/>
    <cellStyle name="Prozent 4 3 11" xfId="28291" xr:uid="{00000000-0005-0000-0000-000064090000}"/>
    <cellStyle name="Prozent 4 3 12" xfId="41782" xr:uid="{00000000-0005-0000-0000-000064090000}"/>
    <cellStyle name="Prozent 4 3 13" xfId="1328" xr:uid="{00000000-0005-0000-0000-000064090000}"/>
    <cellStyle name="Prozent 4 3 2" xfId="1572" xr:uid="{00000000-0005-0000-0000-000065090000}"/>
    <cellStyle name="Prozent 4 3 2 10" xfId="28541" xr:uid="{00000000-0005-0000-0000-000065090000}"/>
    <cellStyle name="Prozent 4 3 2 11" xfId="42032" xr:uid="{00000000-0005-0000-0000-000065090000}"/>
    <cellStyle name="Prozent 4 3 2 2" xfId="2149" xr:uid="{00000000-0005-0000-0000-000066090000}"/>
    <cellStyle name="Prozent 4 3 2 2 2" xfId="3290" xr:uid="{00000000-0005-0000-0000-000067090000}"/>
    <cellStyle name="Prozent 4 3 2 2 2 2" xfId="6651" xr:uid="{00000000-0005-0000-0000-000067090000}"/>
    <cellStyle name="Prozent 4 3 2 2 2 2 2" xfId="20102" xr:uid="{00000000-0005-0000-0000-000067090000}"/>
    <cellStyle name="Prozent 4 3 2 2 2 2 3" xfId="33586" xr:uid="{00000000-0005-0000-0000-000067090000}"/>
    <cellStyle name="Prozent 4 3 2 2 2 2 4" xfId="47077" xr:uid="{00000000-0005-0000-0000-000067090000}"/>
    <cellStyle name="Prozent 4 3 2 2 2 3" xfId="10007" xr:uid="{00000000-0005-0000-0000-000067090000}"/>
    <cellStyle name="Prozent 4 3 2 2 2 3 2" xfId="23458" xr:uid="{00000000-0005-0000-0000-000067090000}"/>
    <cellStyle name="Prozent 4 3 2 2 2 3 3" xfId="36942" xr:uid="{00000000-0005-0000-0000-000067090000}"/>
    <cellStyle name="Prozent 4 3 2 2 2 3 4" xfId="50433" xr:uid="{00000000-0005-0000-0000-000067090000}"/>
    <cellStyle name="Prozent 4 3 2 2 2 4" xfId="13363" xr:uid="{00000000-0005-0000-0000-000067090000}"/>
    <cellStyle name="Prozent 4 3 2 2 2 4 2" xfId="26814" xr:uid="{00000000-0005-0000-0000-000067090000}"/>
    <cellStyle name="Prozent 4 3 2 2 2 4 3" xfId="40298" xr:uid="{00000000-0005-0000-0000-000067090000}"/>
    <cellStyle name="Prozent 4 3 2 2 2 4 4" xfId="53789" xr:uid="{00000000-0005-0000-0000-000067090000}"/>
    <cellStyle name="Prozent 4 3 2 2 2 5" xfId="16745" xr:uid="{00000000-0005-0000-0000-000067090000}"/>
    <cellStyle name="Prozent 4 3 2 2 2 6" xfId="30229" xr:uid="{00000000-0005-0000-0000-000067090000}"/>
    <cellStyle name="Prozent 4 3 2 2 2 7" xfId="43720" xr:uid="{00000000-0005-0000-0000-000067090000}"/>
    <cellStyle name="Prozent 4 3 2 2 3" xfId="5524" xr:uid="{00000000-0005-0000-0000-000066090000}"/>
    <cellStyle name="Prozent 4 3 2 2 3 2" xfId="18975" xr:uid="{00000000-0005-0000-0000-000066090000}"/>
    <cellStyle name="Prozent 4 3 2 2 3 3" xfId="32459" xr:uid="{00000000-0005-0000-0000-000066090000}"/>
    <cellStyle name="Prozent 4 3 2 2 3 4" xfId="45950" xr:uid="{00000000-0005-0000-0000-000066090000}"/>
    <cellStyle name="Prozent 4 3 2 2 4" xfId="8880" xr:uid="{00000000-0005-0000-0000-000066090000}"/>
    <cellStyle name="Prozent 4 3 2 2 4 2" xfId="22331" xr:uid="{00000000-0005-0000-0000-000066090000}"/>
    <cellStyle name="Prozent 4 3 2 2 4 3" xfId="35815" xr:uid="{00000000-0005-0000-0000-000066090000}"/>
    <cellStyle name="Prozent 4 3 2 2 4 4" xfId="49306" xr:uid="{00000000-0005-0000-0000-000066090000}"/>
    <cellStyle name="Prozent 4 3 2 2 5" xfId="12236" xr:uid="{00000000-0005-0000-0000-000066090000}"/>
    <cellStyle name="Prozent 4 3 2 2 5 2" xfId="25687" xr:uid="{00000000-0005-0000-0000-000066090000}"/>
    <cellStyle name="Prozent 4 3 2 2 5 3" xfId="39171" xr:uid="{00000000-0005-0000-0000-000066090000}"/>
    <cellStyle name="Prozent 4 3 2 2 5 4" xfId="52662" xr:uid="{00000000-0005-0000-0000-000066090000}"/>
    <cellStyle name="Prozent 4 3 2 2 6" xfId="15618" xr:uid="{00000000-0005-0000-0000-000066090000}"/>
    <cellStyle name="Prozent 4 3 2 2 7" xfId="29102" xr:uid="{00000000-0005-0000-0000-000066090000}"/>
    <cellStyle name="Prozent 4 3 2 2 8" xfId="42593" xr:uid="{00000000-0005-0000-0000-000066090000}"/>
    <cellStyle name="Prozent 4 3 2 3" xfId="2730" xr:uid="{00000000-0005-0000-0000-000068090000}"/>
    <cellStyle name="Prozent 4 3 2 3 2" xfId="6091" xr:uid="{00000000-0005-0000-0000-000068090000}"/>
    <cellStyle name="Prozent 4 3 2 3 2 2" xfId="19542" xr:uid="{00000000-0005-0000-0000-000068090000}"/>
    <cellStyle name="Prozent 4 3 2 3 2 3" xfId="33026" xr:uid="{00000000-0005-0000-0000-000068090000}"/>
    <cellStyle name="Prozent 4 3 2 3 2 4" xfId="46517" xr:uid="{00000000-0005-0000-0000-000068090000}"/>
    <cellStyle name="Prozent 4 3 2 3 3" xfId="9447" xr:uid="{00000000-0005-0000-0000-000068090000}"/>
    <cellStyle name="Prozent 4 3 2 3 3 2" xfId="22898" xr:uid="{00000000-0005-0000-0000-000068090000}"/>
    <cellStyle name="Prozent 4 3 2 3 3 3" xfId="36382" xr:uid="{00000000-0005-0000-0000-000068090000}"/>
    <cellStyle name="Prozent 4 3 2 3 3 4" xfId="49873" xr:uid="{00000000-0005-0000-0000-000068090000}"/>
    <cellStyle name="Prozent 4 3 2 3 4" xfId="12803" xr:uid="{00000000-0005-0000-0000-000068090000}"/>
    <cellStyle name="Prozent 4 3 2 3 4 2" xfId="26254" xr:uid="{00000000-0005-0000-0000-000068090000}"/>
    <cellStyle name="Prozent 4 3 2 3 4 3" xfId="39738" xr:uid="{00000000-0005-0000-0000-000068090000}"/>
    <cellStyle name="Prozent 4 3 2 3 4 4" xfId="53229" xr:uid="{00000000-0005-0000-0000-000068090000}"/>
    <cellStyle name="Prozent 4 3 2 3 5" xfId="16185" xr:uid="{00000000-0005-0000-0000-000068090000}"/>
    <cellStyle name="Prozent 4 3 2 3 6" xfId="29669" xr:uid="{00000000-0005-0000-0000-000068090000}"/>
    <cellStyle name="Prozent 4 3 2 3 7" xfId="43160" xr:uid="{00000000-0005-0000-0000-000068090000}"/>
    <cellStyle name="Prozent 4 3 2 4" xfId="3835" xr:uid="{00000000-0005-0000-0000-000069090000}"/>
    <cellStyle name="Prozent 4 3 2 4 2" xfId="7196" xr:uid="{00000000-0005-0000-0000-000069090000}"/>
    <cellStyle name="Prozent 4 3 2 4 2 2" xfId="20647" xr:uid="{00000000-0005-0000-0000-000069090000}"/>
    <cellStyle name="Prozent 4 3 2 4 2 3" xfId="34131" xr:uid="{00000000-0005-0000-0000-000069090000}"/>
    <cellStyle name="Prozent 4 3 2 4 2 4" xfId="47622" xr:uid="{00000000-0005-0000-0000-000069090000}"/>
    <cellStyle name="Prozent 4 3 2 4 3" xfId="10552" xr:uid="{00000000-0005-0000-0000-000069090000}"/>
    <cellStyle name="Prozent 4 3 2 4 3 2" xfId="24003" xr:uid="{00000000-0005-0000-0000-000069090000}"/>
    <cellStyle name="Prozent 4 3 2 4 3 3" xfId="37487" xr:uid="{00000000-0005-0000-0000-000069090000}"/>
    <cellStyle name="Prozent 4 3 2 4 3 4" xfId="50978" xr:uid="{00000000-0005-0000-0000-000069090000}"/>
    <cellStyle name="Prozent 4 3 2 4 4" xfId="13908" xr:uid="{00000000-0005-0000-0000-000069090000}"/>
    <cellStyle name="Prozent 4 3 2 4 4 2" xfId="27359" xr:uid="{00000000-0005-0000-0000-000069090000}"/>
    <cellStyle name="Prozent 4 3 2 4 4 3" xfId="40843" xr:uid="{00000000-0005-0000-0000-000069090000}"/>
    <cellStyle name="Prozent 4 3 2 4 4 4" xfId="54334" xr:uid="{00000000-0005-0000-0000-000069090000}"/>
    <cellStyle name="Prozent 4 3 2 4 5" xfId="17290" xr:uid="{00000000-0005-0000-0000-000069090000}"/>
    <cellStyle name="Prozent 4 3 2 4 6" xfId="30774" xr:uid="{00000000-0005-0000-0000-000069090000}"/>
    <cellStyle name="Prozent 4 3 2 4 7" xfId="44265" xr:uid="{00000000-0005-0000-0000-000069090000}"/>
    <cellStyle name="Prozent 4 3 2 5" xfId="4415" xr:uid="{00000000-0005-0000-0000-00006A090000}"/>
    <cellStyle name="Prozent 4 3 2 5 2" xfId="7772" xr:uid="{00000000-0005-0000-0000-00006A090000}"/>
    <cellStyle name="Prozent 4 3 2 5 2 2" xfId="21223" xr:uid="{00000000-0005-0000-0000-00006A090000}"/>
    <cellStyle name="Prozent 4 3 2 5 2 3" xfId="34707" xr:uid="{00000000-0005-0000-0000-00006A090000}"/>
    <cellStyle name="Prozent 4 3 2 5 2 4" xfId="48198" xr:uid="{00000000-0005-0000-0000-00006A090000}"/>
    <cellStyle name="Prozent 4 3 2 5 3" xfId="11128" xr:uid="{00000000-0005-0000-0000-00006A090000}"/>
    <cellStyle name="Prozent 4 3 2 5 3 2" xfId="24579" xr:uid="{00000000-0005-0000-0000-00006A090000}"/>
    <cellStyle name="Prozent 4 3 2 5 3 3" xfId="38063" xr:uid="{00000000-0005-0000-0000-00006A090000}"/>
    <cellStyle name="Prozent 4 3 2 5 3 4" xfId="51554" xr:uid="{00000000-0005-0000-0000-00006A090000}"/>
    <cellStyle name="Prozent 4 3 2 5 4" xfId="14484" xr:uid="{00000000-0005-0000-0000-00006A090000}"/>
    <cellStyle name="Prozent 4 3 2 5 4 2" xfId="27935" xr:uid="{00000000-0005-0000-0000-00006A090000}"/>
    <cellStyle name="Prozent 4 3 2 5 4 3" xfId="41419" xr:uid="{00000000-0005-0000-0000-00006A090000}"/>
    <cellStyle name="Prozent 4 3 2 5 4 4" xfId="54910" xr:uid="{00000000-0005-0000-0000-00006A090000}"/>
    <cellStyle name="Prozent 4 3 2 5 5" xfId="17866" xr:uid="{00000000-0005-0000-0000-00006A090000}"/>
    <cellStyle name="Prozent 4 3 2 5 6" xfId="31350" xr:uid="{00000000-0005-0000-0000-00006A090000}"/>
    <cellStyle name="Prozent 4 3 2 5 7" xfId="44841" xr:uid="{00000000-0005-0000-0000-00006A090000}"/>
    <cellStyle name="Prozent 4 3 2 6" xfId="4965" xr:uid="{00000000-0005-0000-0000-000065090000}"/>
    <cellStyle name="Prozent 4 3 2 6 2" xfId="18416" xr:uid="{00000000-0005-0000-0000-000065090000}"/>
    <cellStyle name="Prozent 4 3 2 6 3" xfId="31900" xr:uid="{00000000-0005-0000-0000-000065090000}"/>
    <cellStyle name="Prozent 4 3 2 6 4" xfId="45391" xr:uid="{00000000-0005-0000-0000-000065090000}"/>
    <cellStyle name="Prozent 4 3 2 7" xfId="8321" xr:uid="{00000000-0005-0000-0000-000065090000}"/>
    <cellStyle name="Prozent 4 3 2 7 2" xfId="21772" xr:uid="{00000000-0005-0000-0000-000065090000}"/>
    <cellStyle name="Prozent 4 3 2 7 3" xfId="35256" xr:uid="{00000000-0005-0000-0000-000065090000}"/>
    <cellStyle name="Prozent 4 3 2 7 4" xfId="48747" xr:uid="{00000000-0005-0000-0000-000065090000}"/>
    <cellStyle name="Prozent 4 3 2 8" xfId="11677" xr:uid="{00000000-0005-0000-0000-000065090000}"/>
    <cellStyle name="Prozent 4 3 2 8 2" xfId="25128" xr:uid="{00000000-0005-0000-0000-000065090000}"/>
    <cellStyle name="Prozent 4 3 2 8 3" xfId="38612" xr:uid="{00000000-0005-0000-0000-000065090000}"/>
    <cellStyle name="Prozent 4 3 2 8 4" xfId="52103" xr:uid="{00000000-0005-0000-0000-000065090000}"/>
    <cellStyle name="Prozent 4 3 2 9" xfId="15058" xr:uid="{00000000-0005-0000-0000-000065090000}"/>
    <cellStyle name="Prozent 4 3 3" xfId="1900" xr:uid="{00000000-0005-0000-0000-00006B090000}"/>
    <cellStyle name="Prozent 4 3 3 2" xfId="3040" xr:uid="{00000000-0005-0000-0000-00006C090000}"/>
    <cellStyle name="Prozent 4 3 3 2 2" xfId="6401" xr:uid="{00000000-0005-0000-0000-00006C090000}"/>
    <cellStyle name="Prozent 4 3 3 2 2 2" xfId="19852" xr:uid="{00000000-0005-0000-0000-00006C090000}"/>
    <cellStyle name="Prozent 4 3 3 2 2 3" xfId="33336" xr:uid="{00000000-0005-0000-0000-00006C090000}"/>
    <cellStyle name="Prozent 4 3 3 2 2 4" xfId="46827" xr:uid="{00000000-0005-0000-0000-00006C090000}"/>
    <cellStyle name="Prozent 4 3 3 2 3" xfId="9757" xr:uid="{00000000-0005-0000-0000-00006C090000}"/>
    <cellStyle name="Prozent 4 3 3 2 3 2" xfId="23208" xr:uid="{00000000-0005-0000-0000-00006C090000}"/>
    <cellStyle name="Prozent 4 3 3 2 3 3" xfId="36692" xr:uid="{00000000-0005-0000-0000-00006C090000}"/>
    <cellStyle name="Prozent 4 3 3 2 3 4" xfId="50183" xr:uid="{00000000-0005-0000-0000-00006C090000}"/>
    <cellStyle name="Prozent 4 3 3 2 4" xfId="13113" xr:uid="{00000000-0005-0000-0000-00006C090000}"/>
    <cellStyle name="Prozent 4 3 3 2 4 2" xfId="26564" xr:uid="{00000000-0005-0000-0000-00006C090000}"/>
    <cellStyle name="Prozent 4 3 3 2 4 3" xfId="40048" xr:uid="{00000000-0005-0000-0000-00006C090000}"/>
    <cellStyle name="Prozent 4 3 3 2 4 4" xfId="53539" xr:uid="{00000000-0005-0000-0000-00006C090000}"/>
    <cellStyle name="Prozent 4 3 3 2 5" xfId="16495" xr:uid="{00000000-0005-0000-0000-00006C090000}"/>
    <cellStyle name="Prozent 4 3 3 2 6" xfId="29979" xr:uid="{00000000-0005-0000-0000-00006C090000}"/>
    <cellStyle name="Prozent 4 3 3 2 7" xfId="43470" xr:uid="{00000000-0005-0000-0000-00006C090000}"/>
    <cellStyle name="Prozent 4 3 3 3" xfId="5274" xr:uid="{00000000-0005-0000-0000-00006B090000}"/>
    <cellStyle name="Prozent 4 3 3 3 2" xfId="18725" xr:uid="{00000000-0005-0000-0000-00006B090000}"/>
    <cellStyle name="Prozent 4 3 3 3 3" xfId="32209" xr:uid="{00000000-0005-0000-0000-00006B090000}"/>
    <cellStyle name="Prozent 4 3 3 3 4" xfId="45700" xr:uid="{00000000-0005-0000-0000-00006B090000}"/>
    <cellStyle name="Prozent 4 3 3 4" xfId="8630" xr:uid="{00000000-0005-0000-0000-00006B090000}"/>
    <cellStyle name="Prozent 4 3 3 4 2" xfId="22081" xr:uid="{00000000-0005-0000-0000-00006B090000}"/>
    <cellStyle name="Prozent 4 3 3 4 3" xfId="35565" xr:uid="{00000000-0005-0000-0000-00006B090000}"/>
    <cellStyle name="Prozent 4 3 3 4 4" xfId="49056" xr:uid="{00000000-0005-0000-0000-00006B090000}"/>
    <cellStyle name="Prozent 4 3 3 5" xfId="11986" xr:uid="{00000000-0005-0000-0000-00006B090000}"/>
    <cellStyle name="Prozent 4 3 3 5 2" xfId="25437" xr:uid="{00000000-0005-0000-0000-00006B090000}"/>
    <cellStyle name="Prozent 4 3 3 5 3" xfId="38921" xr:uid="{00000000-0005-0000-0000-00006B090000}"/>
    <cellStyle name="Prozent 4 3 3 5 4" xfId="52412" xr:uid="{00000000-0005-0000-0000-00006B090000}"/>
    <cellStyle name="Prozent 4 3 3 6" xfId="15368" xr:uid="{00000000-0005-0000-0000-00006B090000}"/>
    <cellStyle name="Prozent 4 3 3 7" xfId="28852" xr:uid="{00000000-0005-0000-0000-00006B090000}"/>
    <cellStyle name="Prozent 4 3 3 8" xfId="42343" xr:uid="{00000000-0005-0000-0000-00006B090000}"/>
    <cellStyle name="Prozent 4 3 4" xfId="2479" xr:uid="{00000000-0005-0000-0000-00006D090000}"/>
    <cellStyle name="Prozent 4 3 4 2" xfId="5841" xr:uid="{00000000-0005-0000-0000-00006D090000}"/>
    <cellStyle name="Prozent 4 3 4 2 2" xfId="19292" xr:uid="{00000000-0005-0000-0000-00006D090000}"/>
    <cellStyle name="Prozent 4 3 4 2 3" xfId="32776" xr:uid="{00000000-0005-0000-0000-00006D090000}"/>
    <cellStyle name="Prozent 4 3 4 2 4" xfId="46267" xr:uid="{00000000-0005-0000-0000-00006D090000}"/>
    <cellStyle name="Prozent 4 3 4 3" xfId="9197" xr:uid="{00000000-0005-0000-0000-00006D090000}"/>
    <cellStyle name="Prozent 4 3 4 3 2" xfId="22648" xr:uid="{00000000-0005-0000-0000-00006D090000}"/>
    <cellStyle name="Prozent 4 3 4 3 3" xfId="36132" xr:uid="{00000000-0005-0000-0000-00006D090000}"/>
    <cellStyle name="Prozent 4 3 4 3 4" xfId="49623" xr:uid="{00000000-0005-0000-0000-00006D090000}"/>
    <cellStyle name="Prozent 4 3 4 4" xfId="12553" xr:uid="{00000000-0005-0000-0000-00006D090000}"/>
    <cellStyle name="Prozent 4 3 4 4 2" xfId="26004" xr:uid="{00000000-0005-0000-0000-00006D090000}"/>
    <cellStyle name="Prozent 4 3 4 4 3" xfId="39488" xr:uid="{00000000-0005-0000-0000-00006D090000}"/>
    <cellStyle name="Prozent 4 3 4 4 4" xfId="52979" xr:uid="{00000000-0005-0000-0000-00006D090000}"/>
    <cellStyle name="Prozent 4 3 4 5" xfId="15935" xr:uid="{00000000-0005-0000-0000-00006D090000}"/>
    <cellStyle name="Prozent 4 3 4 6" xfId="29419" xr:uid="{00000000-0005-0000-0000-00006D090000}"/>
    <cellStyle name="Prozent 4 3 4 7" xfId="42910" xr:uid="{00000000-0005-0000-0000-00006D090000}"/>
    <cellStyle name="Prozent 4 3 5" xfId="3585" xr:uid="{00000000-0005-0000-0000-00006E090000}"/>
    <cellStyle name="Prozent 4 3 5 2" xfId="6946" xr:uid="{00000000-0005-0000-0000-00006E090000}"/>
    <cellStyle name="Prozent 4 3 5 2 2" xfId="20397" xr:uid="{00000000-0005-0000-0000-00006E090000}"/>
    <cellStyle name="Prozent 4 3 5 2 3" xfId="33881" xr:uid="{00000000-0005-0000-0000-00006E090000}"/>
    <cellStyle name="Prozent 4 3 5 2 4" xfId="47372" xr:uid="{00000000-0005-0000-0000-00006E090000}"/>
    <cellStyle name="Prozent 4 3 5 3" xfId="10302" xr:uid="{00000000-0005-0000-0000-00006E090000}"/>
    <cellStyle name="Prozent 4 3 5 3 2" xfId="23753" xr:uid="{00000000-0005-0000-0000-00006E090000}"/>
    <cellStyle name="Prozent 4 3 5 3 3" xfId="37237" xr:uid="{00000000-0005-0000-0000-00006E090000}"/>
    <cellStyle name="Prozent 4 3 5 3 4" xfId="50728" xr:uid="{00000000-0005-0000-0000-00006E090000}"/>
    <cellStyle name="Prozent 4 3 5 4" xfId="13658" xr:uid="{00000000-0005-0000-0000-00006E090000}"/>
    <cellStyle name="Prozent 4 3 5 4 2" xfId="27109" xr:uid="{00000000-0005-0000-0000-00006E090000}"/>
    <cellStyle name="Prozent 4 3 5 4 3" xfId="40593" xr:uid="{00000000-0005-0000-0000-00006E090000}"/>
    <cellStyle name="Prozent 4 3 5 4 4" xfId="54084" xr:uid="{00000000-0005-0000-0000-00006E090000}"/>
    <cellStyle name="Prozent 4 3 5 5" xfId="17040" xr:uid="{00000000-0005-0000-0000-00006E090000}"/>
    <cellStyle name="Prozent 4 3 5 6" xfId="30524" xr:uid="{00000000-0005-0000-0000-00006E090000}"/>
    <cellStyle name="Prozent 4 3 5 7" xfId="44015" xr:uid="{00000000-0005-0000-0000-00006E090000}"/>
    <cellStyle name="Prozent 4 3 6" xfId="4165" xr:uid="{00000000-0005-0000-0000-00006F090000}"/>
    <cellStyle name="Prozent 4 3 6 2" xfId="7522" xr:uid="{00000000-0005-0000-0000-00006F090000}"/>
    <cellStyle name="Prozent 4 3 6 2 2" xfId="20973" xr:uid="{00000000-0005-0000-0000-00006F090000}"/>
    <cellStyle name="Prozent 4 3 6 2 3" xfId="34457" xr:uid="{00000000-0005-0000-0000-00006F090000}"/>
    <cellStyle name="Prozent 4 3 6 2 4" xfId="47948" xr:uid="{00000000-0005-0000-0000-00006F090000}"/>
    <cellStyle name="Prozent 4 3 6 3" xfId="10878" xr:uid="{00000000-0005-0000-0000-00006F090000}"/>
    <cellStyle name="Prozent 4 3 6 3 2" xfId="24329" xr:uid="{00000000-0005-0000-0000-00006F090000}"/>
    <cellStyle name="Prozent 4 3 6 3 3" xfId="37813" xr:uid="{00000000-0005-0000-0000-00006F090000}"/>
    <cellStyle name="Prozent 4 3 6 3 4" xfId="51304" xr:uid="{00000000-0005-0000-0000-00006F090000}"/>
    <cellStyle name="Prozent 4 3 6 4" xfId="14234" xr:uid="{00000000-0005-0000-0000-00006F090000}"/>
    <cellStyle name="Prozent 4 3 6 4 2" xfId="27685" xr:uid="{00000000-0005-0000-0000-00006F090000}"/>
    <cellStyle name="Prozent 4 3 6 4 3" xfId="41169" xr:uid="{00000000-0005-0000-0000-00006F090000}"/>
    <cellStyle name="Prozent 4 3 6 4 4" xfId="54660" xr:uid="{00000000-0005-0000-0000-00006F090000}"/>
    <cellStyle name="Prozent 4 3 6 5" xfId="17616" xr:uid="{00000000-0005-0000-0000-00006F090000}"/>
    <cellStyle name="Prozent 4 3 6 6" xfId="31100" xr:uid="{00000000-0005-0000-0000-00006F090000}"/>
    <cellStyle name="Prozent 4 3 6 7" xfId="44591" xr:uid="{00000000-0005-0000-0000-00006F090000}"/>
    <cellStyle name="Prozent 4 3 7" xfId="4715" xr:uid="{00000000-0005-0000-0000-000064090000}"/>
    <cellStyle name="Prozent 4 3 7 2" xfId="18166" xr:uid="{00000000-0005-0000-0000-000064090000}"/>
    <cellStyle name="Prozent 4 3 7 3" xfId="31650" xr:uid="{00000000-0005-0000-0000-000064090000}"/>
    <cellStyle name="Prozent 4 3 7 4" xfId="45141" xr:uid="{00000000-0005-0000-0000-000064090000}"/>
    <cellStyle name="Prozent 4 3 8" xfId="8071" xr:uid="{00000000-0005-0000-0000-000064090000}"/>
    <cellStyle name="Prozent 4 3 8 2" xfId="21522" xr:uid="{00000000-0005-0000-0000-000064090000}"/>
    <cellStyle name="Prozent 4 3 8 3" xfId="35006" xr:uid="{00000000-0005-0000-0000-000064090000}"/>
    <cellStyle name="Prozent 4 3 8 4" xfId="48497" xr:uid="{00000000-0005-0000-0000-000064090000}"/>
    <cellStyle name="Prozent 4 3 9" xfId="11427" xr:uid="{00000000-0005-0000-0000-000064090000}"/>
    <cellStyle name="Prozent 4 3 9 2" xfId="24878" xr:uid="{00000000-0005-0000-0000-000064090000}"/>
    <cellStyle name="Prozent 4 3 9 3" xfId="38362" xr:uid="{00000000-0005-0000-0000-000064090000}"/>
    <cellStyle name="Prozent 4 3 9 4" xfId="51853" xr:uid="{00000000-0005-0000-0000-000064090000}"/>
    <cellStyle name="Prozent 5" xfId="1096" xr:uid="{00000000-0005-0000-0000-000070090000}"/>
    <cellStyle name="Prozent 6" xfId="1169" xr:uid="{00000000-0005-0000-0000-000071090000}"/>
    <cellStyle name="Prozent 6 10" xfId="11253" xr:uid="{00000000-0005-0000-0000-000071090000}"/>
    <cellStyle name="Prozent 6 10 2" xfId="24704" xr:uid="{00000000-0005-0000-0000-000071090000}"/>
    <cellStyle name="Prozent 6 10 3" xfId="38188" xr:uid="{00000000-0005-0000-0000-000071090000}"/>
    <cellStyle name="Prozent 6 10 4" xfId="51679" xr:uid="{00000000-0005-0000-0000-000071090000}"/>
    <cellStyle name="Prozent 6 11" xfId="14634" xr:uid="{00000000-0005-0000-0000-000071090000}"/>
    <cellStyle name="Prozent 6 12" xfId="28117" xr:uid="{00000000-0005-0000-0000-000071090000}"/>
    <cellStyle name="Prozent 6 13" xfId="41608" xr:uid="{00000000-0005-0000-0000-000071090000}"/>
    <cellStyle name="Prozent 6 2" xfId="1263" xr:uid="{00000000-0005-0000-0000-000072090000}"/>
    <cellStyle name="Prozent 6 2 10" xfId="14736" xr:uid="{00000000-0005-0000-0000-000072090000}"/>
    <cellStyle name="Prozent 6 2 11" xfId="28219" xr:uid="{00000000-0005-0000-0000-000072090000}"/>
    <cellStyle name="Prozent 6 2 12" xfId="41710" xr:uid="{00000000-0005-0000-0000-000072090000}"/>
    <cellStyle name="Prozent 6 2 2" xfId="1501" xr:uid="{00000000-0005-0000-0000-000073090000}"/>
    <cellStyle name="Prozent 6 2 2 10" xfId="28469" xr:uid="{00000000-0005-0000-0000-000073090000}"/>
    <cellStyle name="Prozent 6 2 2 11" xfId="41960" xr:uid="{00000000-0005-0000-0000-000073090000}"/>
    <cellStyle name="Prozent 6 2 2 2" xfId="2077" xr:uid="{00000000-0005-0000-0000-000074090000}"/>
    <cellStyle name="Prozent 6 2 2 2 2" xfId="3218" xr:uid="{00000000-0005-0000-0000-000075090000}"/>
    <cellStyle name="Prozent 6 2 2 2 2 2" xfId="6579" xr:uid="{00000000-0005-0000-0000-000075090000}"/>
    <cellStyle name="Prozent 6 2 2 2 2 2 2" xfId="20030" xr:uid="{00000000-0005-0000-0000-000075090000}"/>
    <cellStyle name="Prozent 6 2 2 2 2 2 3" xfId="33514" xr:uid="{00000000-0005-0000-0000-000075090000}"/>
    <cellStyle name="Prozent 6 2 2 2 2 2 4" xfId="47005" xr:uid="{00000000-0005-0000-0000-000075090000}"/>
    <cellStyle name="Prozent 6 2 2 2 2 3" xfId="9935" xr:uid="{00000000-0005-0000-0000-000075090000}"/>
    <cellStyle name="Prozent 6 2 2 2 2 3 2" xfId="23386" xr:uid="{00000000-0005-0000-0000-000075090000}"/>
    <cellStyle name="Prozent 6 2 2 2 2 3 3" xfId="36870" xr:uid="{00000000-0005-0000-0000-000075090000}"/>
    <cellStyle name="Prozent 6 2 2 2 2 3 4" xfId="50361" xr:uid="{00000000-0005-0000-0000-000075090000}"/>
    <cellStyle name="Prozent 6 2 2 2 2 4" xfId="13291" xr:uid="{00000000-0005-0000-0000-000075090000}"/>
    <cellStyle name="Prozent 6 2 2 2 2 4 2" xfId="26742" xr:uid="{00000000-0005-0000-0000-000075090000}"/>
    <cellStyle name="Prozent 6 2 2 2 2 4 3" xfId="40226" xr:uid="{00000000-0005-0000-0000-000075090000}"/>
    <cellStyle name="Prozent 6 2 2 2 2 4 4" xfId="53717" xr:uid="{00000000-0005-0000-0000-000075090000}"/>
    <cellStyle name="Prozent 6 2 2 2 2 5" xfId="16673" xr:uid="{00000000-0005-0000-0000-000075090000}"/>
    <cellStyle name="Prozent 6 2 2 2 2 6" xfId="30157" xr:uid="{00000000-0005-0000-0000-000075090000}"/>
    <cellStyle name="Prozent 6 2 2 2 2 7" xfId="43648" xr:uid="{00000000-0005-0000-0000-000075090000}"/>
    <cellStyle name="Prozent 6 2 2 2 3" xfId="5452" xr:uid="{00000000-0005-0000-0000-000074090000}"/>
    <cellStyle name="Prozent 6 2 2 2 3 2" xfId="18903" xr:uid="{00000000-0005-0000-0000-000074090000}"/>
    <cellStyle name="Prozent 6 2 2 2 3 3" xfId="32387" xr:uid="{00000000-0005-0000-0000-000074090000}"/>
    <cellStyle name="Prozent 6 2 2 2 3 4" xfId="45878" xr:uid="{00000000-0005-0000-0000-000074090000}"/>
    <cellStyle name="Prozent 6 2 2 2 4" xfId="8808" xr:uid="{00000000-0005-0000-0000-000074090000}"/>
    <cellStyle name="Prozent 6 2 2 2 4 2" xfId="22259" xr:uid="{00000000-0005-0000-0000-000074090000}"/>
    <cellStyle name="Prozent 6 2 2 2 4 3" xfId="35743" xr:uid="{00000000-0005-0000-0000-000074090000}"/>
    <cellStyle name="Prozent 6 2 2 2 4 4" xfId="49234" xr:uid="{00000000-0005-0000-0000-000074090000}"/>
    <cellStyle name="Prozent 6 2 2 2 5" xfId="12164" xr:uid="{00000000-0005-0000-0000-000074090000}"/>
    <cellStyle name="Prozent 6 2 2 2 5 2" xfId="25615" xr:uid="{00000000-0005-0000-0000-000074090000}"/>
    <cellStyle name="Prozent 6 2 2 2 5 3" xfId="39099" xr:uid="{00000000-0005-0000-0000-000074090000}"/>
    <cellStyle name="Prozent 6 2 2 2 5 4" xfId="52590" xr:uid="{00000000-0005-0000-0000-000074090000}"/>
    <cellStyle name="Prozent 6 2 2 2 6" xfId="15546" xr:uid="{00000000-0005-0000-0000-000074090000}"/>
    <cellStyle name="Prozent 6 2 2 2 7" xfId="29030" xr:uid="{00000000-0005-0000-0000-000074090000}"/>
    <cellStyle name="Prozent 6 2 2 2 8" xfId="42521" xr:uid="{00000000-0005-0000-0000-000074090000}"/>
    <cellStyle name="Prozent 6 2 2 3" xfId="2658" xr:uid="{00000000-0005-0000-0000-000076090000}"/>
    <cellStyle name="Prozent 6 2 2 3 2" xfId="6019" xr:uid="{00000000-0005-0000-0000-000076090000}"/>
    <cellStyle name="Prozent 6 2 2 3 2 2" xfId="19470" xr:uid="{00000000-0005-0000-0000-000076090000}"/>
    <cellStyle name="Prozent 6 2 2 3 2 3" xfId="32954" xr:uid="{00000000-0005-0000-0000-000076090000}"/>
    <cellStyle name="Prozent 6 2 2 3 2 4" xfId="46445" xr:uid="{00000000-0005-0000-0000-000076090000}"/>
    <cellStyle name="Prozent 6 2 2 3 3" xfId="9375" xr:uid="{00000000-0005-0000-0000-000076090000}"/>
    <cellStyle name="Prozent 6 2 2 3 3 2" xfId="22826" xr:uid="{00000000-0005-0000-0000-000076090000}"/>
    <cellStyle name="Prozent 6 2 2 3 3 3" xfId="36310" xr:uid="{00000000-0005-0000-0000-000076090000}"/>
    <cellStyle name="Prozent 6 2 2 3 3 4" xfId="49801" xr:uid="{00000000-0005-0000-0000-000076090000}"/>
    <cellStyle name="Prozent 6 2 2 3 4" xfId="12731" xr:uid="{00000000-0005-0000-0000-000076090000}"/>
    <cellStyle name="Prozent 6 2 2 3 4 2" xfId="26182" xr:uid="{00000000-0005-0000-0000-000076090000}"/>
    <cellStyle name="Prozent 6 2 2 3 4 3" xfId="39666" xr:uid="{00000000-0005-0000-0000-000076090000}"/>
    <cellStyle name="Prozent 6 2 2 3 4 4" xfId="53157" xr:uid="{00000000-0005-0000-0000-000076090000}"/>
    <cellStyle name="Prozent 6 2 2 3 5" xfId="16113" xr:uid="{00000000-0005-0000-0000-000076090000}"/>
    <cellStyle name="Prozent 6 2 2 3 6" xfId="29597" xr:uid="{00000000-0005-0000-0000-000076090000}"/>
    <cellStyle name="Prozent 6 2 2 3 7" xfId="43088" xr:uid="{00000000-0005-0000-0000-000076090000}"/>
    <cellStyle name="Prozent 6 2 2 4" xfId="3763" xr:uid="{00000000-0005-0000-0000-000077090000}"/>
    <cellStyle name="Prozent 6 2 2 4 2" xfId="7124" xr:uid="{00000000-0005-0000-0000-000077090000}"/>
    <cellStyle name="Prozent 6 2 2 4 2 2" xfId="20575" xr:uid="{00000000-0005-0000-0000-000077090000}"/>
    <cellStyle name="Prozent 6 2 2 4 2 3" xfId="34059" xr:uid="{00000000-0005-0000-0000-000077090000}"/>
    <cellStyle name="Prozent 6 2 2 4 2 4" xfId="47550" xr:uid="{00000000-0005-0000-0000-000077090000}"/>
    <cellStyle name="Prozent 6 2 2 4 3" xfId="10480" xr:uid="{00000000-0005-0000-0000-000077090000}"/>
    <cellStyle name="Prozent 6 2 2 4 3 2" xfId="23931" xr:uid="{00000000-0005-0000-0000-000077090000}"/>
    <cellStyle name="Prozent 6 2 2 4 3 3" xfId="37415" xr:uid="{00000000-0005-0000-0000-000077090000}"/>
    <cellStyle name="Prozent 6 2 2 4 3 4" xfId="50906" xr:uid="{00000000-0005-0000-0000-000077090000}"/>
    <cellStyle name="Prozent 6 2 2 4 4" xfId="13836" xr:uid="{00000000-0005-0000-0000-000077090000}"/>
    <cellStyle name="Prozent 6 2 2 4 4 2" xfId="27287" xr:uid="{00000000-0005-0000-0000-000077090000}"/>
    <cellStyle name="Prozent 6 2 2 4 4 3" xfId="40771" xr:uid="{00000000-0005-0000-0000-000077090000}"/>
    <cellStyle name="Prozent 6 2 2 4 4 4" xfId="54262" xr:uid="{00000000-0005-0000-0000-000077090000}"/>
    <cellStyle name="Prozent 6 2 2 4 5" xfId="17218" xr:uid="{00000000-0005-0000-0000-000077090000}"/>
    <cellStyle name="Prozent 6 2 2 4 6" xfId="30702" xr:uid="{00000000-0005-0000-0000-000077090000}"/>
    <cellStyle name="Prozent 6 2 2 4 7" xfId="44193" xr:uid="{00000000-0005-0000-0000-000077090000}"/>
    <cellStyle name="Prozent 6 2 2 5" xfId="4343" xr:uid="{00000000-0005-0000-0000-000078090000}"/>
    <cellStyle name="Prozent 6 2 2 5 2" xfId="7700" xr:uid="{00000000-0005-0000-0000-000078090000}"/>
    <cellStyle name="Prozent 6 2 2 5 2 2" xfId="21151" xr:uid="{00000000-0005-0000-0000-000078090000}"/>
    <cellStyle name="Prozent 6 2 2 5 2 3" xfId="34635" xr:uid="{00000000-0005-0000-0000-000078090000}"/>
    <cellStyle name="Prozent 6 2 2 5 2 4" xfId="48126" xr:uid="{00000000-0005-0000-0000-000078090000}"/>
    <cellStyle name="Prozent 6 2 2 5 3" xfId="11056" xr:uid="{00000000-0005-0000-0000-000078090000}"/>
    <cellStyle name="Prozent 6 2 2 5 3 2" xfId="24507" xr:uid="{00000000-0005-0000-0000-000078090000}"/>
    <cellStyle name="Prozent 6 2 2 5 3 3" xfId="37991" xr:uid="{00000000-0005-0000-0000-000078090000}"/>
    <cellStyle name="Prozent 6 2 2 5 3 4" xfId="51482" xr:uid="{00000000-0005-0000-0000-000078090000}"/>
    <cellStyle name="Prozent 6 2 2 5 4" xfId="14412" xr:uid="{00000000-0005-0000-0000-000078090000}"/>
    <cellStyle name="Prozent 6 2 2 5 4 2" xfId="27863" xr:uid="{00000000-0005-0000-0000-000078090000}"/>
    <cellStyle name="Prozent 6 2 2 5 4 3" xfId="41347" xr:uid="{00000000-0005-0000-0000-000078090000}"/>
    <cellStyle name="Prozent 6 2 2 5 4 4" xfId="54838" xr:uid="{00000000-0005-0000-0000-000078090000}"/>
    <cellStyle name="Prozent 6 2 2 5 5" xfId="17794" xr:uid="{00000000-0005-0000-0000-000078090000}"/>
    <cellStyle name="Prozent 6 2 2 5 6" xfId="31278" xr:uid="{00000000-0005-0000-0000-000078090000}"/>
    <cellStyle name="Prozent 6 2 2 5 7" xfId="44769" xr:uid="{00000000-0005-0000-0000-000078090000}"/>
    <cellStyle name="Prozent 6 2 2 6" xfId="4893" xr:uid="{00000000-0005-0000-0000-000073090000}"/>
    <cellStyle name="Prozent 6 2 2 6 2" xfId="18344" xr:uid="{00000000-0005-0000-0000-000073090000}"/>
    <cellStyle name="Prozent 6 2 2 6 3" xfId="31828" xr:uid="{00000000-0005-0000-0000-000073090000}"/>
    <cellStyle name="Prozent 6 2 2 6 4" xfId="45319" xr:uid="{00000000-0005-0000-0000-000073090000}"/>
    <cellStyle name="Prozent 6 2 2 7" xfId="8249" xr:uid="{00000000-0005-0000-0000-000073090000}"/>
    <cellStyle name="Prozent 6 2 2 7 2" xfId="21700" xr:uid="{00000000-0005-0000-0000-000073090000}"/>
    <cellStyle name="Prozent 6 2 2 7 3" xfId="35184" xr:uid="{00000000-0005-0000-0000-000073090000}"/>
    <cellStyle name="Prozent 6 2 2 7 4" xfId="48675" xr:uid="{00000000-0005-0000-0000-000073090000}"/>
    <cellStyle name="Prozent 6 2 2 8" xfId="11605" xr:uid="{00000000-0005-0000-0000-000073090000}"/>
    <cellStyle name="Prozent 6 2 2 8 2" xfId="25056" xr:uid="{00000000-0005-0000-0000-000073090000}"/>
    <cellStyle name="Prozent 6 2 2 8 3" xfId="38540" xr:uid="{00000000-0005-0000-0000-000073090000}"/>
    <cellStyle name="Prozent 6 2 2 8 4" xfId="52031" xr:uid="{00000000-0005-0000-0000-000073090000}"/>
    <cellStyle name="Prozent 6 2 2 9" xfId="14986" xr:uid="{00000000-0005-0000-0000-000073090000}"/>
    <cellStyle name="Prozent 6 2 3" xfId="1828" xr:uid="{00000000-0005-0000-0000-000079090000}"/>
    <cellStyle name="Prozent 6 2 3 2" xfId="2968" xr:uid="{00000000-0005-0000-0000-00007A090000}"/>
    <cellStyle name="Prozent 6 2 3 2 2" xfId="6329" xr:uid="{00000000-0005-0000-0000-00007A090000}"/>
    <cellStyle name="Prozent 6 2 3 2 2 2" xfId="19780" xr:uid="{00000000-0005-0000-0000-00007A090000}"/>
    <cellStyle name="Prozent 6 2 3 2 2 3" xfId="33264" xr:uid="{00000000-0005-0000-0000-00007A090000}"/>
    <cellStyle name="Prozent 6 2 3 2 2 4" xfId="46755" xr:uid="{00000000-0005-0000-0000-00007A090000}"/>
    <cellStyle name="Prozent 6 2 3 2 3" xfId="9685" xr:uid="{00000000-0005-0000-0000-00007A090000}"/>
    <cellStyle name="Prozent 6 2 3 2 3 2" xfId="23136" xr:uid="{00000000-0005-0000-0000-00007A090000}"/>
    <cellStyle name="Prozent 6 2 3 2 3 3" xfId="36620" xr:uid="{00000000-0005-0000-0000-00007A090000}"/>
    <cellStyle name="Prozent 6 2 3 2 3 4" xfId="50111" xr:uid="{00000000-0005-0000-0000-00007A090000}"/>
    <cellStyle name="Prozent 6 2 3 2 4" xfId="13041" xr:uid="{00000000-0005-0000-0000-00007A090000}"/>
    <cellStyle name="Prozent 6 2 3 2 4 2" xfId="26492" xr:uid="{00000000-0005-0000-0000-00007A090000}"/>
    <cellStyle name="Prozent 6 2 3 2 4 3" xfId="39976" xr:uid="{00000000-0005-0000-0000-00007A090000}"/>
    <cellStyle name="Prozent 6 2 3 2 4 4" xfId="53467" xr:uid="{00000000-0005-0000-0000-00007A090000}"/>
    <cellStyle name="Prozent 6 2 3 2 5" xfId="16423" xr:uid="{00000000-0005-0000-0000-00007A090000}"/>
    <cellStyle name="Prozent 6 2 3 2 6" xfId="29907" xr:uid="{00000000-0005-0000-0000-00007A090000}"/>
    <cellStyle name="Prozent 6 2 3 2 7" xfId="43398" xr:uid="{00000000-0005-0000-0000-00007A090000}"/>
    <cellStyle name="Prozent 6 2 3 3" xfId="5202" xr:uid="{00000000-0005-0000-0000-000079090000}"/>
    <cellStyle name="Prozent 6 2 3 3 2" xfId="18653" xr:uid="{00000000-0005-0000-0000-000079090000}"/>
    <cellStyle name="Prozent 6 2 3 3 3" xfId="32137" xr:uid="{00000000-0005-0000-0000-000079090000}"/>
    <cellStyle name="Prozent 6 2 3 3 4" xfId="45628" xr:uid="{00000000-0005-0000-0000-000079090000}"/>
    <cellStyle name="Prozent 6 2 3 4" xfId="8558" xr:uid="{00000000-0005-0000-0000-000079090000}"/>
    <cellStyle name="Prozent 6 2 3 4 2" xfId="22009" xr:uid="{00000000-0005-0000-0000-000079090000}"/>
    <cellStyle name="Prozent 6 2 3 4 3" xfId="35493" xr:uid="{00000000-0005-0000-0000-000079090000}"/>
    <cellStyle name="Prozent 6 2 3 4 4" xfId="48984" xr:uid="{00000000-0005-0000-0000-000079090000}"/>
    <cellStyle name="Prozent 6 2 3 5" xfId="11914" xr:uid="{00000000-0005-0000-0000-000079090000}"/>
    <cellStyle name="Prozent 6 2 3 5 2" xfId="25365" xr:uid="{00000000-0005-0000-0000-000079090000}"/>
    <cellStyle name="Prozent 6 2 3 5 3" xfId="38849" xr:uid="{00000000-0005-0000-0000-000079090000}"/>
    <cellStyle name="Prozent 6 2 3 5 4" xfId="52340" xr:uid="{00000000-0005-0000-0000-000079090000}"/>
    <cellStyle name="Prozent 6 2 3 6" xfId="15296" xr:uid="{00000000-0005-0000-0000-000079090000}"/>
    <cellStyle name="Prozent 6 2 3 7" xfId="28780" xr:uid="{00000000-0005-0000-0000-000079090000}"/>
    <cellStyle name="Prozent 6 2 3 8" xfId="42271" xr:uid="{00000000-0005-0000-0000-000079090000}"/>
    <cellStyle name="Prozent 6 2 4" xfId="2407" xr:uid="{00000000-0005-0000-0000-00007B090000}"/>
    <cellStyle name="Prozent 6 2 4 2" xfId="5769" xr:uid="{00000000-0005-0000-0000-00007B090000}"/>
    <cellStyle name="Prozent 6 2 4 2 2" xfId="19220" xr:uid="{00000000-0005-0000-0000-00007B090000}"/>
    <cellStyle name="Prozent 6 2 4 2 3" xfId="32704" xr:uid="{00000000-0005-0000-0000-00007B090000}"/>
    <cellStyle name="Prozent 6 2 4 2 4" xfId="46195" xr:uid="{00000000-0005-0000-0000-00007B090000}"/>
    <cellStyle name="Prozent 6 2 4 3" xfId="9125" xr:uid="{00000000-0005-0000-0000-00007B090000}"/>
    <cellStyle name="Prozent 6 2 4 3 2" xfId="22576" xr:uid="{00000000-0005-0000-0000-00007B090000}"/>
    <cellStyle name="Prozent 6 2 4 3 3" xfId="36060" xr:uid="{00000000-0005-0000-0000-00007B090000}"/>
    <cellStyle name="Prozent 6 2 4 3 4" xfId="49551" xr:uid="{00000000-0005-0000-0000-00007B090000}"/>
    <cellStyle name="Prozent 6 2 4 4" xfId="12481" xr:uid="{00000000-0005-0000-0000-00007B090000}"/>
    <cellStyle name="Prozent 6 2 4 4 2" xfId="25932" xr:uid="{00000000-0005-0000-0000-00007B090000}"/>
    <cellStyle name="Prozent 6 2 4 4 3" xfId="39416" xr:uid="{00000000-0005-0000-0000-00007B090000}"/>
    <cellStyle name="Prozent 6 2 4 4 4" xfId="52907" xr:uid="{00000000-0005-0000-0000-00007B090000}"/>
    <cellStyle name="Prozent 6 2 4 5" xfId="15863" xr:uid="{00000000-0005-0000-0000-00007B090000}"/>
    <cellStyle name="Prozent 6 2 4 6" xfId="29347" xr:uid="{00000000-0005-0000-0000-00007B090000}"/>
    <cellStyle name="Prozent 6 2 4 7" xfId="42838" xr:uid="{00000000-0005-0000-0000-00007B090000}"/>
    <cellStyle name="Prozent 6 2 5" xfId="3513" xr:uid="{00000000-0005-0000-0000-00007C090000}"/>
    <cellStyle name="Prozent 6 2 5 2" xfId="6874" xr:uid="{00000000-0005-0000-0000-00007C090000}"/>
    <cellStyle name="Prozent 6 2 5 2 2" xfId="20325" xr:uid="{00000000-0005-0000-0000-00007C090000}"/>
    <cellStyle name="Prozent 6 2 5 2 3" xfId="33809" xr:uid="{00000000-0005-0000-0000-00007C090000}"/>
    <cellStyle name="Prozent 6 2 5 2 4" xfId="47300" xr:uid="{00000000-0005-0000-0000-00007C090000}"/>
    <cellStyle name="Prozent 6 2 5 3" xfId="10230" xr:uid="{00000000-0005-0000-0000-00007C090000}"/>
    <cellStyle name="Prozent 6 2 5 3 2" xfId="23681" xr:uid="{00000000-0005-0000-0000-00007C090000}"/>
    <cellStyle name="Prozent 6 2 5 3 3" xfId="37165" xr:uid="{00000000-0005-0000-0000-00007C090000}"/>
    <cellStyle name="Prozent 6 2 5 3 4" xfId="50656" xr:uid="{00000000-0005-0000-0000-00007C090000}"/>
    <cellStyle name="Prozent 6 2 5 4" xfId="13586" xr:uid="{00000000-0005-0000-0000-00007C090000}"/>
    <cellStyle name="Prozent 6 2 5 4 2" xfId="27037" xr:uid="{00000000-0005-0000-0000-00007C090000}"/>
    <cellStyle name="Prozent 6 2 5 4 3" xfId="40521" xr:uid="{00000000-0005-0000-0000-00007C090000}"/>
    <cellStyle name="Prozent 6 2 5 4 4" xfId="54012" xr:uid="{00000000-0005-0000-0000-00007C090000}"/>
    <cellStyle name="Prozent 6 2 5 5" xfId="16968" xr:uid="{00000000-0005-0000-0000-00007C090000}"/>
    <cellStyle name="Prozent 6 2 5 6" xfId="30452" xr:uid="{00000000-0005-0000-0000-00007C090000}"/>
    <cellStyle name="Prozent 6 2 5 7" xfId="43943" xr:uid="{00000000-0005-0000-0000-00007C090000}"/>
    <cellStyle name="Prozent 6 2 6" xfId="4093" xr:uid="{00000000-0005-0000-0000-00007D090000}"/>
    <cellStyle name="Prozent 6 2 6 2" xfId="7450" xr:uid="{00000000-0005-0000-0000-00007D090000}"/>
    <cellStyle name="Prozent 6 2 6 2 2" xfId="20901" xr:uid="{00000000-0005-0000-0000-00007D090000}"/>
    <cellStyle name="Prozent 6 2 6 2 3" xfId="34385" xr:uid="{00000000-0005-0000-0000-00007D090000}"/>
    <cellStyle name="Prozent 6 2 6 2 4" xfId="47876" xr:uid="{00000000-0005-0000-0000-00007D090000}"/>
    <cellStyle name="Prozent 6 2 6 3" xfId="10806" xr:uid="{00000000-0005-0000-0000-00007D090000}"/>
    <cellStyle name="Prozent 6 2 6 3 2" xfId="24257" xr:uid="{00000000-0005-0000-0000-00007D090000}"/>
    <cellStyle name="Prozent 6 2 6 3 3" xfId="37741" xr:uid="{00000000-0005-0000-0000-00007D090000}"/>
    <cellStyle name="Prozent 6 2 6 3 4" xfId="51232" xr:uid="{00000000-0005-0000-0000-00007D090000}"/>
    <cellStyle name="Prozent 6 2 6 4" xfId="14162" xr:uid="{00000000-0005-0000-0000-00007D090000}"/>
    <cellStyle name="Prozent 6 2 6 4 2" xfId="27613" xr:uid="{00000000-0005-0000-0000-00007D090000}"/>
    <cellStyle name="Prozent 6 2 6 4 3" xfId="41097" xr:uid="{00000000-0005-0000-0000-00007D090000}"/>
    <cellStyle name="Prozent 6 2 6 4 4" xfId="54588" xr:uid="{00000000-0005-0000-0000-00007D090000}"/>
    <cellStyle name="Prozent 6 2 6 5" xfId="17544" xr:uid="{00000000-0005-0000-0000-00007D090000}"/>
    <cellStyle name="Prozent 6 2 6 6" xfId="31028" xr:uid="{00000000-0005-0000-0000-00007D090000}"/>
    <cellStyle name="Prozent 6 2 6 7" xfId="44519" xr:uid="{00000000-0005-0000-0000-00007D090000}"/>
    <cellStyle name="Prozent 6 2 7" xfId="4643" xr:uid="{00000000-0005-0000-0000-000072090000}"/>
    <cellStyle name="Prozent 6 2 7 2" xfId="18094" xr:uid="{00000000-0005-0000-0000-000072090000}"/>
    <cellStyle name="Prozent 6 2 7 3" xfId="31578" xr:uid="{00000000-0005-0000-0000-000072090000}"/>
    <cellStyle name="Prozent 6 2 7 4" xfId="45069" xr:uid="{00000000-0005-0000-0000-000072090000}"/>
    <cellStyle name="Prozent 6 2 8" xfId="7999" xr:uid="{00000000-0005-0000-0000-000072090000}"/>
    <cellStyle name="Prozent 6 2 8 2" xfId="21450" xr:uid="{00000000-0005-0000-0000-000072090000}"/>
    <cellStyle name="Prozent 6 2 8 3" xfId="34934" xr:uid="{00000000-0005-0000-0000-000072090000}"/>
    <cellStyle name="Prozent 6 2 8 4" xfId="48425" xr:uid="{00000000-0005-0000-0000-000072090000}"/>
    <cellStyle name="Prozent 6 2 9" xfId="11355" xr:uid="{00000000-0005-0000-0000-000072090000}"/>
    <cellStyle name="Prozent 6 2 9 2" xfId="24806" xr:uid="{00000000-0005-0000-0000-000072090000}"/>
    <cellStyle name="Prozent 6 2 9 3" xfId="38290" xr:uid="{00000000-0005-0000-0000-000072090000}"/>
    <cellStyle name="Prozent 6 2 9 4" xfId="51781" xr:uid="{00000000-0005-0000-0000-000072090000}"/>
    <cellStyle name="Prozent 6 3" xfId="1403" xr:uid="{00000000-0005-0000-0000-00007E090000}"/>
    <cellStyle name="Prozent 6 3 10" xfId="28368" xr:uid="{00000000-0005-0000-0000-00007E090000}"/>
    <cellStyle name="Prozent 6 3 11" xfId="41859" xr:uid="{00000000-0005-0000-0000-00007E090000}"/>
    <cellStyle name="Prozent 6 3 2" xfId="1977" xr:uid="{00000000-0005-0000-0000-00007F090000}"/>
    <cellStyle name="Prozent 6 3 2 2" xfId="3117" xr:uid="{00000000-0005-0000-0000-000080090000}"/>
    <cellStyle name="Prozent 6 3 2 2 2" xfId="6478" xr:uid="{00000000-0005-0000-0000-000080090000}"/>
    <cellStyle name="Prozent 6 3 2 2 2 2" xfId="19929" xr:uid="{00000000-0005-0000-0000-000080090000}"/>
    <cellStyle name="Prozent 6 3 2 2 2 3" xfId="33413" xr:uid="{00000000-0005-0000-0000-000080090000}"/>
    <cellStyle name="Prozent 6 3 2 2 2 4" xfId="46904" xr:uid="{00000000-0005-0000-0000-000080090000}"/>
    <cellStyle name="Prozent 6 3 2 2 3" xfId="9834" xr:uid="{00000000-0005-0000-0000-000080090000}"/>
    <cellStyle name="Prozent 6 3 2 2 3 2" xfId="23285" xr:uid="{00000000-0005-0000-0000-000080090000}"/>
    <cellStyle name="Prozent 6 3 2 2 3 3" xfId="36769" xr:uid="{00000000-0005-0000-0000-000080090000}"/>
    <cellStyle name="Prozent 6 3 2 2 3 4" xfId="50260" xr:uid="{00000000-0005-0000-0000-000080090000}"/>
    <cellStyle name="Prozent 6 3 2 2 4" xfId="13190" xr:uid="{00000000-0005-0000-0000-000080090000}"/>
    <cellStyle name="Prozent 6 3 2 2 4 2" xfId="26641" xr:uid="{00000000-0005-0000-0000-000080090000}"/>
    <cellStyle name="Prozent 6 3 2 2 4 3" xfId="40125" xr:uid="{00000000-0005-0000-0000-000080090000}"/>
    <cellStyle name="Prozent 6 3 2 2 4 4" xfId="53616" xr:uid="{00000000-0005-0000-0000-000080090000}"/>
    <cellStyle name="Prozent 6 3 2 2 5" xfId="16572" xr:uid="{00000000-0005-0000-0000-000080090000}"/>
    <cellStyle name="Prozent 6 3 2 2 6" xfId="30056" xr:uid="{00000000-0005-0000-0000-000080090000}"/>
    <cellStyle name="Prozent 6 3 2 2 7" xfId="43547" xr:uid="{00000000-0005-0000-0000-000080090000}"/>
    <cellStyle name="Prozent 6 3 2 3" xfId="5351" xr:uid="{00000000-0005-0000-0000-00007F090000}"/>
    <cellStyle name="Prozent 6 3 2 3 2" xfId="18802" xr:uid="{00000000-0005-0000-0000-00007F090000}"/>
    <cellStyle name="Prozent 6 3 2 3 3" xfId="32286" xr:uid="{00000000-0005-0000-0000-00007F090000}"/>
    <cellStyle name="Prozent 6 3 2 3 4" xfId="45777" xr:uid="{00000000-0005-0000-0000-00007F090000}"/>
    <cellStyle name="Prozent 6 3 2 4" xfId="8707" xr:uid="{00000000-0005-0000-0000-00007F090000}"/>
    <cellStyle name="Prozent 6 3 2 4 2" xfId="22158" xr:uid="{00000000-0005-0000-0000-00007F090000}"/>
    <cellStyle name="Prozent 6 3 2 4 3" xfId="35642" xr:uid="{00000000-0005-0000-0000-00007F090000}"/>
    <cellStyle name="Prozent 6 3 2 4 4" xfId="49133" xr:uid="{00000000-0005-0000-0000-00007F090000}"/>
    <cellStyle name="Prozent 6 3 2 5" xfId="12063" xr:uid="{00000000-0005-0000-0000-00007F090000}"/>
    <cellStyle name="Prozent 6 3 2 5 2" xfId="25514" xr:uid="{00000000-0005-0000-0000-00007F090000}"/>
    <cellStyle name="Prozent 6 3 2 5 3" xfId="38998" xr:uid="{00000000-0005-0000-0000-00007F090000}"/>
    <cellStyle name="Prozent 6 3 2 5 4" xfId="52489" xr:uid="{00000000-0005-0000-0000-00007F090000}"/>
    <cellStyle name="Prozent 6 3 2 6" xfId="15445" xr:uid="{00000000-0005-0000-0000-00007F090000}"/>
    <cellStyle name="Prozent 6 3 2 7" xfId="28929" xr:uid="{00000000-0005-0000-0000-00007F090000}"/>
    <cellStyle name="Prozent 6 3 2 8" xfId="42420" xr:uid="{00000000-0005-0000-0000-00007F090000}"/>
    <cellStyle name="Prozent 6 3 3" xfId="2557" xr:uid="{00000000-0005-0000-0000-000081090000}"/>
    <cellStyle name="Prozent 6 3 3 2" xfId="5918" xr:uid="{00000000-0005-0000-0000-000081090000}"/>
    <cellStyle name="Prozent 6 3 3 2 2" xfId="19369" xr:uid="{00000000-0005-0000-0000-000081090000}"/>
    <cellStyle name="Prozent 6 3 3 2 3" xfId="32853" xr:uid="{00000000-0005-0000-0000-000081090000}"/>
    <cellStyle name="Prozent 6 3 3 2 4" xfId="46344" xr:uid="{00000000-0005-0000-0000-000081090000}"/>
    <cellStyle name="Prozent 6 3 3 3" xfId="9274" xr:uid="{00000000-0005-0000-0000-000081090000}"/>
    <cellStyle name="Prozent 6 3 3 3 2" xfId="22725" xr:uid="{00000000-0005-0000-0000-000081090000}"/>
    <cellStyle name="Prozent 6 3 3 3 3" xfId="36209" xr:uid="{00000000-0005-0000-0000-000081090000}"/>
    <cellStyle name="Prozent 6 3 3 3 4" xfId="49700" xr:uid="{00000000-0005-0000-0000-000081090000}"/>
    <cellStyle name="Prozent 6 3 3 4" xfId="12630" xr:uid="{00000000-0005-0000-0000-000081090000}"/>
    <cellStyle name="Prozent 6 3 3 4 2" xfId="26081" xr:uid="{00000000-0005-0000-0000-000081090000}"/>
    <cellStyle name="Prozent 6 3 3 4 3" xfId="39565" xr:uid="{00000000-0005-0000-0000-000081090000}"/>
    <cellStyle name="Prozent 6 3 3 4 4" xfId="53056" xr:uid="{00000000-0005-0000-0000-000081090000}"/>
    <cellStyle name="Prozent 6 3 3 5" xfId="16012" xr:uid="{00000000-0005-0000-0000-000081090000}"/>
    <cellStyle name="Prozent 6 3 3 6" xfId="29496" xr:uid="{00000000-0005-0000-0000-000081090000}"/>
    <cellStyle name="Prozent 6 3 3 7" xfId="42987" xr:uid="{00000000-0005-0000-0000-000081090000}"/>
    <cellStyle name="Prozent 6 3 4" xfId="3662" xr:uid="{00000000-0005-0000-0000-000082090000}"/>
    <cellStyle name="Prozent 6 3 4 2" xfId="7023" xr:uid="{00000000-0005-0000-0000-000082090000}"/>
    <cellStyle name="Prozent 6 3 4 2 2" xfId="20474" xr:uid="{00000000-0005-0000-0000-000082090000}"/>
    <cellStyle name="Prozent 6 3 4 2 3" xfId="33958" xr:uid="{00000000-0005-0000-0000-000082090000}"/>
    <cellStyle name="Prozent 6 3 4 2 4" xfId="47449" xr:uid="{00000000-0005-0000-0000-000082090000}"/>
    <cellStyle name="Prozent 6 3 4 3" xfId="10379" xr:uid="{00000000-0005-0000-0000-000082090000}"/>
    <cellStyle name="Prozent 6 3 4 3 2" xfId="23830" xr:uid="{00000000-0005-0000-0000-000082090000}"/>
    <cellStyle name="Prozent 6 3 4 3 3" xfId="37314" xr:uid="{00000000-0005-0000-0000-000082090000}"/>
    <cellStyle name="Prozent 6 3 4 3 4" xfId="50805" xr:uid="{00000000-0005-0000-0000-000082090000}"/>
    <cellStyle name="Prozent 6 3 4 4" xfId="13735" xr:uid="{00000000-0005-0000-0000-000082090000}"/>
    <cellStyle name="Prozent 6 3 4 4 2" xfId="27186" xr:uid="{00000000-0005-0000-0000-000082090000}"/>
    <cellStyle name="Prozent 6 3 4 4 3" xfId="40670" xr:uid="{00000000-0005-0000-0000-000082090000}"/>
    <cellStyle name="Prozent 6 3 4 4 4" xfId="54161" xr:uid="{00000000-0005-0000-0000-000082090000}"/>
    <cellStyle name="Prozent 6 3 4 5" xfId="17117" xr:uid="{00000000-0005-0000-0000-000082090000}"/>
    <cellStyle name="Prozent 6 3 4 6" xfId="30601" xr:uid="{00000000-0005-0000-0000-000082090000}"/>
    <cellStyle name="Prozent 6 3 4 7" xfId="44092" xr:uid="{00000000-0005-0000-0000-000082090000}"/>
    <cellStyle name="Prozent 6 3 5" xfId="4242" xr:uid="{00000000-0005-0000-0000-000083090000}"/>
    <cellStyle name="Prozent 6 3 5 2" xfId="7599" xr:uid="{00000000-0005-0000-0000-000083090000}"/>
    <cellStyle name="Prozent 6 3 5 2 2" xfId="21050" xr:uid="{00000000-0005-0000-0000-000083090000}"/>
    <cellStyle name="Prozent 6 3 5 2 3" xfId="34534" xr:uid="{00000000-0005-0000-0000-000083090000}"/>
    <cellStyle name="Prozent 6 3 5 2 4" xfId="48025" xr:uid="{00000000-0005-0000-0000-000083090000}"/>
    <cellStyle name="Prozent 6 3 5 3" xfId="10955" xr:uid="{00000000-0005-0000-0000-000083090000}"/>
    <cellStyle name="Prozent 6 3 5 3 2" xfId="24406" xr:uid="{00000000-0005-0000-0000-000083090000}"/>
    <cellStyle name="Prozent 6 3 5 3 3" xfId="37890" xr:uid="{00000000-0005-0000-0000-000083090000}"/>
    <cellStyle name="Prozent 6 3 5 3 4" xfId="51381" xr:uid="{00000000-0005-0000-0000-000083090000}"/>
    <cellStyle name="Prozent 6 3 5 4" xfId="14311" xr:uid="{00000000-0005-0000-0000-000083090000}"/>
    <cellStyle name="Prozent 6 3 5 4 2" xfId="27762" xr:uid="{00000000-0005-0000-0000-000083090000}"/>
    <cellStyle name="Prozent 6 3 5 4 3" xfId="41246" xr:uid="{00000000-0005-0000-0000-000083090000}"/>
    <cellStyle name="Prozent 6 3 5 4 4" xfId="54737" xr:uid="{00000000-0005-0000-0000-000083090000}"/>
    <cellStyle name="Prozent 6 3 5 5" xfId="17693" xr:uid="{00000000-0005-0000-0000-000083090000}"/>
    <cellStyle name="Prozent 6 3 5 6" xfId="31177" xr:uid="{00000000-0005-0000-0000-000083090000}"/>
    <cellStyle name="Prozent 6 3 5 7" xfId="44668" xr:uid="{00000000-0005-0000-0000-000083090000}"/>
    <cellStyle name="Prozent 6 3 6" xfId="4792" xr:uid="{00000000-0005-0000-0000-00007E090000}"/>
    <cellStyle name="Prozent 6 3 6 2" xfId="18243" xr:uid="{00000000-0005-0000-0000-00007E090000}"/>
    <cellStyle name="Prozent 6 3 6 3" xfId="31727" xr:uid="{00000000-0005-0000-0000-00007E090000}"/>
    <cellStyle name="Prozent 6 3 6 4" xfId="45218" xr:uid="{00000000-0005-0000-0000-00007E090000}"/>
    <cellStyle name="Prozent 6 3 7" xfId="8148" xr:uid="{00000000-0005-0000-0000-00007E090000}"/>
    <cellStyle name="Prozent 6 3 7 2" xfId="21599" xr:uid="{00000000-0005-0000-0000-00007E090000}"/>
    <cellStyle name="Prozent 6 3 7 3" xfId="35083" xr:uid="{00000000-0005-0000-0000-00007E090000}"/>
    <cellStyle name="Prozent 6 3 7 4" xfId="48574" xr:uid="{00000000-0005-0000-0000-00007E090000}"/>
    <cellStyle name="Prozent 6 3 8" xfId="11504" xr:uid="{00000000-0005-0000-0000-00007E090000}"/>
    <cellStyle name="Prozent 6 3 8 2" xfId="24955" xr:uid="{00000000-0005-0000-0000-00007E090000}"/>
    <cellStyle name="Prozent 6 3 8 3" xfId="38439" xr:uid="{00000000-0005-0000-0000-00007E090000}"/>
    <cellStyle name="Prozent 6 3 8 4" xfId="51930" xr:uid="{00000000-0005-0000-0000-00007E090000}"/>
    <cellStyle name="Prozent 6 3 9" xfId="14885" xr:uid="{00000000-0005-0000-0000-00007E090000}"/>
    <cellStyle name="Prozent 6 4" xfId="1728" xr:uid="{00000000-0005-0000-0000-000084090000}"/>
    <cellStyle name="Prozent 6 4 2" xfId="2867" xr:uid="{00000000-0005-0000-0000-000085090000}"/>
    <cellStyle name="Prozent 6 4 2 2" xfId="6228" xr:uid="{00000000-0005-0000-0000-000085090000}"/>
    <cellStyle name="Prozent 6 4 2 2 2" xfId="19679" xr:uid="{00000000-0005-0000-0000-000085090000}"/>
    <cellStyle name="Prozent 6 4 2 2 3" xfId="33163" xr:uid="{00000000-0005-0000-0000-000085090000}"/>
    <cellStyle name="Prozent 6 4 2 2 4" xfId="46654" xr:uid="{00000000-0005-0000-0000-000085090000}"/>
    <cellStyle name="Prozent 6 4 2 3" xfId="9584" xr:uid="{00000000-0005-0000-0000-000085090000}"/>
    <cellStyle name="Prozent 6 4 2 3 2" xfId="23035" xr:uid="{00000000-0005-0000-0000-000085090000}"/>
    <cellStyle name="Prozent 6 4 2 3 3" xfId="36519" xr:uid="{00000000-0005-0000-0000-000085090000}"/>
    <cellStyle name="Prozent 6 4 2 3 4" xfId="50010" xr:uid="{00000000-0005-0000-0000-000085090000}"/>
    <cellStyle name="Prozent 6 4 2 4" xfId="12940" xr:uid="{00000000-0005-0000-0000-000085090000}"/>
    <cellStyle name="Prozent 6 4 2 4 2" xfId="26391" xr:uid="{00000000-0005-0000-0000-000085090000}"/>
    <cellStyle name="Prozent 6 4 2 4 3" xfId="39875" xr:uid="{00000000-0005-0000-0000-000085090000}"/>
    <cellStyle name="Prozent 6 4 2 4 4" xfId="53366" xr:uid="{00000000-0005-0000-0000-000085090000}"/>
    <cellStyle name="Prozent 6 4 2 5" xfId="16322" xr:uid="{00000000-0005-0000-0000-000085090000}"/>
    <cellStyle name="Prozent 6 4 2 6" xfId="29806" xr:uid="{00000000-0005-0000-0000-000085090000}"/>
    <cellStyle name="Prozent 6 4 2 7" xfId="43297" xr:uid="{00000000-0005-0000-0000-000085090000}"/>
    <cellStyle name="Prozent 6 4 3" xfId="5101" xr:uid="{00000000-0005-0000-0000-000084090000}"/>
    <cellStyle name="Prozent 6 4 3 2" xfId="18552" xr:uid="{00000000-0005-0000-0000-000084090000}"/>
    <cellStyle name="Prozent 6 4 3 3" xfId="32036" xr:uid="{00000000-0005-0000-0000-000084090000}"/>
    <cellStyle name="Prozent 6 4 3 4" xfId="45527" xr:uid="{00000000-0005-0000-0000-000084090000}"/>
    <cellStyle name="Prozent 6 4 4" xfId="8457" xr:uid="{00000000-0005-0000-0000-000084090000}"/>
    <cellStyle name="Prozent 6 4 4 2" xfId="21908" xr:uid="{00000000-0005-0000-0000-000084090000}"/>
    <cellStyle name="Prozent 6 4 4 3" xfId="35392" xr:uid="{00000000-0005-0000-0000-000084090000}"/>
    <cellStyle name="Prozent 6 4 4 4" xfId="48883" xr:uid="{00000000-0005-0000-0000-000084090000}"/>
    <cellStyle name="Prozent 6 4 5" xfId="11813" xr:uid="{00000000-0005-0000-0000-000084090000}"/>
    <cellStyle name="Prozent 6 4 5 2" xfId="25264" xr:uid="{00000000-0005-0000-0000-000084090000}"/>
    <cellStyle name="Prozent 6 4 5 3" xfId="38748" xr:uid="{00000000-0005-0000-0000-000084090000}"/>
    <cellStyle name="Prozent 6 4 5 4" xfId="52239" xr:uid="{00000000-0005-0000-0000-000084090000}"/>
    <cellStyle name="Prozent 6 4 6" xfId="15195" xr:uid="{00000000-0005-0000-0000-000084090000}"/>
    <cellStyle name="Prozent 6 4 7" xfId="28679" xr:uid="{00000000-0005-0000-0000-000084090000}"/>
    <cellStyle name="Prozent 6 4 8" xfId="42170" xr:uid="{00000000-0005-0000-0000-000084090000}"/>
    <cellStyle name="Prozent 6 5" xfId="2305" xr:uid="{00000000-0005-0000-0000-000086090000}"/>
    <cellStyle name="Prozent 6 5 2" xfId="5667" xr:uid="{00000000-0005-0000-0000-000086090000}"/>
    <cellStyle name="Prozent 6 5 2 2" xfId="19118" xr:uid="{00000000-0005-0000-0000-000086090000}"/>
    <cellStyle name="Prozent 6 5 2 3" xfId="32602" xr:uid="{00000000-0005-0000-0000-000086090000}"/>
    <cellStyle name="Prozent 6 5 2 4" xfId="46093" xr:uid="{00000000-0005-0000-0000-000086090000}"/>
    <cellStyle name="Prozent 6 5 3" xfId="9023" xr:uid="{00000000-0005-0000-0000-000086090000}"/>
    <cellStyle name="Prozent 6 5 3 2" xfId="22474" xr:uid="{00000000-0005-0000-0000-000086090000}"/>
    <cellStyle name="Prozent 6 5 3 3" xfId="35958" xr:uid="{00000000-0005-0000-0000-000086090000}"/>
    <cellStyle name="Prozent 6 5 3 4" xfId="49449" xr:uid="{00000000-0005-0000-0000-000086090000}"/>
    <cellStyle name="Prozent 6 5 4" xfId="12379" xr:uid="{00000000-0005-0000-0000-000086090000}"/>
    <cellStyle name="Prozent 6 5 4 2" xfId="25830" xr:uid="{00000000-0005-0000-0000-000086090000}"/>
    <cellStyle name="Prozent 6 5 4 3" xfId="39314" xr:uid="{00000000-0005-0000-0000-000086090000}"/>
    <cellStyle name="Prozent 6 5 4 4" xfId="52805" xr:uid="{00000000-0005-0000-0000-000086090000}"/>
    <cellStyle name="Prozent 6 5 5" xfId="15761" xr:uid="{00000000-0005-0000-0000-000086090000}"/>
    <cellStyle name="Prozent 6 5 6" xfId="29245" xr:uid="{00000000-0005-0000-0000-000086090000}"/>
    <cellStyle name="Prozent 6 5 7" xfId="42736" xr:uid="{00000000-0005-0000-0000-000086090000}"/>
    <cellStyle name="Prozent 6 6" xfId="3411" xr:uid="{00000000-0005-0000-0000-000087090000}"/>
    <cellStyle name="Prozent 6 6 2" xfId="6772" xr:uid="{00000000-0005-0000-0000-000087090000}"/>
    <cellStyle name="Prozent 6 6 2 2" xfId="20223" xr:uid="{00000000-0005-0000-0000-000087090000}"/>
    <cellStyle name="Prozent 6 6 2 3" xfId="33707" xr:uid="{00000000-0005-0000-0000-000087090000}"/>
    <cellStyle name="Prozent 6 6 2 4" xfId="47198" xr:uid="{00000000-0005-0000-0000-000087090000}"/>
    <cellStyle name="Prozent 6 6 3" xfId="10128" xr:uid="{00000000-0005-0000-0000-000087090000}"/>
    <cellStyle name="Prozent 6 6 3 2" xfId="23579" xr:uid="{00000000-0005-0000-0000-000087090000}"/>
    <cellStyle name="Prozent 6 6 3 3" xfId="37063" xr:uid="{00000000-0005-0000-0000-000087090000}"/>
    <cellStyle name="Prozent 6 6 3 4" xfId="50554" xr:uid="{00000000-0005-0000-0000-000087090000}"/>
    <cellStyle name="Prozent 6 6 4" xfId="13484" xr:uid="{00000000-0005-0000-0000-000087090000}"/>
    <cellStyle name="Prozent 6 6 4 2" xfId="26935" xr:uid="{00000000-0005-0000-0000-000087090000}"/>
    <cellStyle name="Prozent 6 6 4 3" xfId="40419" xr:uid="{00000000-0005-0000-0000-000087090000}"/>
    <cellStyle name="Prozent 6 6 4 4" xfId="53910" xr:uid="{00000000-0005-0000-0000-000087090000}"/>
    <cellStyle name="Prozent 6 6 5" xfId="16866" xr:uid="{00000000-0005-0000-0000-000087090000}"/>
    <cellStyle name="Prozent 6 6 6" xfId="30350" xr:uid="{00000000-0005-0000-0000-000087090000}"/>
    <cellStyle name="Prozent 6 6 7" xfId="43841" xr:uid="{00000000-0005-0000-0000-000087090000}"/>
    <cellStyle name="Prozent 6 7" xfId="3991" xr:uid="{00000000-0005-0000-0000-000088090000}"/>
    <cellStyle name="Prozent 6 7 2" xfId="7348" xr:uid="{00000000-0005-0000-0000-000088090000}"/>
    <cellStyle name="Prozent 6 7 2 2" xfId="20799" xr:uid="{00000000-0005-0000-0000-000088090000}"/>
    <cellStyle name="Prozent 6 7 2 3" xfId="34283" xr:uid="{00000000-0005-0000-0000-000088090000}"/>
    <cellStyle name="Prozent 6 7 2 4" xfId="47774" xr:uid="{00000000-0005-0000-0000-000088090000}"/>
    <cellStyle name="Prozent 6 7 3" xfId="10704" xr:uid="{00000000-0005-0000-0000-000088090000}"/>
    <cellStyle name="Prozent 6 7 3 2" xfId="24155" xr:uid="{00000000-0005-0000-0000-000088090000}"/>
    <cellStyle name="Prozent 6 7 3 3" xfId="37639" xr:uid="{00000000-0005-0000-0000-000088090000}"/>
    <cellStyle name="Prozent 6 7 3 4" xfId="51130" xr:uid="{00000000-0005-0000-0000-000088090000}"/>
    <cellStyle name="Prozent 6 7 4" xfId="14060" xr:uid="{00000000-0005-0000-0000-000088090000}"/>
    <cellStyle name="Prozent 6 7 4 2" xfId="27511" xr:uid="{00000000-0005-0000-0000-000088090000}"/>
    <cellStyle name="Prozent 6 7 4 3" xfId="40995" xr:uid="{00000000-0005-0000-0000-000088090000}"/>
    <cellStyle name="Prozent 6 7 4 4" xfId="54486" xr:uid="{00000000-0005-0000-0000-000088090000}"/>
    <cellStyle name="Prozent 6 7 5" xfId="17442" xr:uid="{00000000-0005-0000-0000-000088090000}"/>
    <cellStyle name="Prozent 6 7 6" xfId="30926" xr:uid="{00000000-0005-0000-0000-000088090000}"/>
    <cellStyle name="Prozent 6 7 7" xfId="44417" xr:uid="{00000000-0005-0000-0000-000088090000}"/>
    <cellStyle name="Prozent 6 8" xfId="4541" xr:uid="{00000000-0005-0000-0000-000071090000}"/>
    <cellStyle name="Prozent 6 8 2" xfId="17992" xr:uid="{00000000-0005-0000-0000-000071090000}"/>
    <cellStyle name="Prozent 6 8 3" xfId="31476" xr:uid="{00000000-0005-0000-0000-000071090000}"/>
    <cellStyle name="Prozent 6 8 4" xfId="44967" xr:uid="{00000000-0005-0000-0000-000071090000}"/>
    <cellStyle name="Prozent 6 9" xfId="7897" xr:uid="{00000000-0005-0000-0000-000071090000}"/>
    <cellStyle name="Prozent 6 9 2" xfId="21348" xr:uid="{00000000-0005-0000-0000-000071090000}"/>
    <cellStyle name="Prozent 6 9 3" xfId="34832" xr:uid="{00000000-0005-0000-0000-000071090000}"/>
    <cellStyle name="Prozent 6 9 4" xfId="48323" xr:uid="{00000000-0005-0000-0000-000071090000}"/>
    <cellStyle name="Prozent 7" xfId="1188" xr:uid="{00000000-0005-0000-0000-000089090000}"/>
    <cellStyle name="Prozent 7 10" xfId="11272" xr:uid="{00000000-0005-0000-0000-000089090000}"/>
    <cellStyle name="Prozent 7 10 2" xfId="24723" xr:uid="{00000000-0005-0000-0000-000089090000}"/>
    <cellStyle name="Prozent 7 10 3" xfId="38207" xr:uid="{00000000-0005-0000-0000-000089090000}"/>
    <cellStyle name="Prozent 7 10 4" xfId="51698" xr:uid="{00000000-0005-0000-0000-000089090000}"/>
    <cellStyle name="Prozent 7 11" xfId="14653" xr:uid="{00000000-0005-0000-0000-000089090000}"/>
    <cellStyle name="Prozent 7 12" xfId="28136" xr:uid="{00000000-0005-0000-0000-000089090000}"/>
    <cellStyle name="Prozent 7 13" xfId="41627" xr:uid="{00000000-0005-0000-0000-000089090000}"/>
    <cellStyle name="Prozent 7 2" xfId="1282" xr:uid="{00000000-0005-0000-0000-00008A090000}"/>
    <cellStyle name="Prozent 7 2 10" xfId="14755" xr:uid="{00000000-0005-0000-0000-00008A090000}"/>
    <cellStyle name="Prozent 7 2 11" xfId="28238" xr:uid="{00000000-0005-0000-0000-00008A090000}"/>
    <cellStyle name="Prozent 7 2 12" xfId="41729" xr:uid="{00000000-0005-0000-0000-00008A090000}"/>
    <cellStyle name="Prozent 7 2 2" xfId="1520" xr:uid="{00000000-0005-0000-0000-00008B090000}"/>
    <cellStyle name="Prozent 7 2 2 10" xfId="28488" xr:uid="{00000000-0005-0000-0000-00008B090000}"/>
    <cellStyle name="Prozent 7 2 2 11" xfId="41979" xr:uid="{00000000-0005-0000-0000-00008B090000}"/>
    <cellStyle name="Prozent 7 2 2 2" xfId="2096" xr:uid="{00000000-0005-0000-0000-00008C090000}"/>
    <cellStyle name="Prozent 7 2 2 2 2" xfId="3237" xr:uid="{00000000-0005-0000-0000-00008D090000}"/>
    <cellStyle name="Prozent 7 2 2 2 2 2" xfId="6598" xr:uid="{00000000-0005-0000-0000-00008D090000}"/>
    <cellStyle name="Prozent 7 2 2 2 2 2 2" xfId="20049" xr:uid="{00000000-0005-0000-0000-00008D090000}"/>
    <cellStyle name="Prozent 7 2 2 2 2 2 3" xfId="33533" xr:uid="{00000000-0005-0000-0000-00008D090000}"/>
    <cellStyle name="Prozent 7 2 2 2 2 2 4" xfId="47024" xr:uid="{00000000-0005-0000-0000-00008D090000}"/>
    <cellStyle name="Prozent 7 2 2 2 2 3" xfId="9954" xr:uid="{00000000-0005-0000-0000-00008D090000}"/>
    <cellStyle name="Prozent 7 2 2 2 2 3 2" xfId="23405" xr:uid="{00000000-0005-0000-0000-00008D090000}"/>
    <cellStyle name="Prozent 7 2 2 2 2 3 3" xfId="36889" xr:uid="{00000000-0005-0000-0000-00008D090000}"/>
    <cellStyle name="Prozent 7 2 2 2 2 3 4" xfId="50380" xr:uid="{00000000-0005-0000-0000-00008D090000}"/>
    <cellStyle name="Prozent 7 2 2 2 2 4" xfId="13310" xr:uid="{00000000-0005-0000-0000-00008D090000}"/>
    <cellStyle name="Prozent 7 2 2 2 2 4 2" xfId="26761" xr:uid="{00000000-0005-0000-0000-00008D090000}"/>
    <cellStyle name="Prozent 7 2 2 2 2 4 3" xfId="40245" xr:uid="{00000000-0005-0000-0000-00008D090000}"/>
    <cellStyle name="Prozent 7 2 2 2 2 4 4" xfId="53736" xr:uid="{00000000-0005-0000-0000-00008D090000}"/>
    <cellStyle name="Prozent 7 2 2 2 2 5" xfId="16692" xr:uid="{00000000-0005-0000-0000-00008D090000}"/>
    <cellStyle name="Prozent 7 2 2 2 2 6" xfId="30176" xr:uid="{00000000-0005-0000-0000-00008D090000}"/>
    <cellStyle name="Prozent 7 2 2 2 2 7" xfId="43667" xr:uid="{00000000-0005-0000-0000-00008D090000}"/>
    <cellStyle name="Prozent 7 2 2 2 3" xfId="5471" xr:uid="{00000000-0005-0000-0000-00008C090000}"/>
    <cellStyle name="Prozent 7 2 2 2 3 2" xfId="18922" xr:uid="{00000000-0005-0000-0000-00008C090000}"/>
    <cellStyle name="Prozent 7 2 2 2 3 3" xfId="32406" xr:uid="{00000000-0005-0000-0000-00008C090000}"/>
    <cellStyle name="Prozent 7 2 2 2 3 4" xfId="45897" xr:uid="{00000000-0005-0000-0000-00008C090000}"/>
    <cellStyle name="Prozent 7 2 2 2 4" xfId="8827" xr:uid="{00000000-0005-0000-0000-00008C090000}"/>
    <cellStyle name="Prozent 7 2 2 2 4 2" xfId="22278" xr:uid="{00000000-0005-0000-0000-00008C090000}"/>
    <cellStyle name="Prozent 7 2 2 2 4 3" xfId="35762" xr:uid="{00000000-0005-0000-0000-00008C090000}"/>
    <cellStyle name="Prozent 7 2 2 2 4 4" xfId="49253" xr:uid="{00000000-0005-0000-0000-00008C090000}"/>
    <cellStyle name="Prozent 7 2 2 2 5" xfId="12183" xr:uid="{00000000-0005-0000-0000-00008C090000}"/>
    <cellStyle name="Prozent 7 2 2 2 5 2" xfId="25634" xr:uid="{00000000-0005-0000-0000-00008C090000}"/>
    <cellStyle name="Prozent 7 2 2 2 5 3" xfId="39118" xr:uid="{00000000-0005-0000-0000-00008C090000}"/>
    <cellStyle name="Prozent 7 2 2 2 5 4" xfId="52609" xr:uid="{00000000-0005-0000-0000-00008C090000}"/>
    <cellStyle name="Prozent 7 2 2 2 6" xfId="15565" xr:uid="{00000000-0005-0000-0000-00008C090000}"/>
    <cellStyle name="Prozent 7 2 2 2 7" xfId="29049" xr:uid="{00000000-0005-0000-0000-00008C090000}"/>
    <cellStyle name="Prozent 7 2 2 2 8" xfId="42540" xr:uid="{00000000-0005-0000-0000-00008C090000}"/>
    <cellStyle name="Prozent 7 2 2 3" xfId="2677" xr:uid="{00000000-0005-0000-0000-00008E090000}"/>
    <cellStyle name="Prozent 7 2 2 3 2" xfId="6038" xr:uid="{00000000-0005-0000-0000-00008E090000}"/>
    <cellStyle name="Prozent 7 2 2 3 2 2" xfId="19489" xr:uid="{00000000-0005-0000-0000-00008E090000}"/>
    <cellStyle name="Prozent 7 2 2 3 2 3" xfId="32973" xr:uid="{00000000-0005-0000-0000-00008E090000}"/>
    <cellStyle name="Prozent 7 2 2 3 2 4" xfId="46464" xr:uid="{00000000-0005-0000-0000-00008E090000}"/>
    <cellStyle name="Prozent 7 2 2 3 3" xfId="9394" xr:uid="{00000000-0005-0000-0000-00008E090000}"/>
    <cellStyle name="Prozent 7 2 2 3 3 2" xfId="22845" xr:uid="{00000000-0005-0000-0000-00008E090000}"/>
    <cellStyle name="Prozent 7 2 2 3 3 3" xfId="36329" xr:uid="{00000000-0005-0000-0000-00008E090000}"/>
    <cellStyle name="Prozent 7 2 2 3 3 4" xfId="49820" xr:uid="{00000000-0005-0000-0000-00008E090000}"/>
    <cellStyle name="Prozent 7 2 2 3 4" xfId="12750" xr:uid="{00000000-0005-0000-0000-00008E090000}"/>
    <cellStyle name="Prozent 7 2 2 3 4 2" xfId="26201" xr:uid="{00000000-0005-0000-0000-00008E090000}"/>
    <cellStyle name="Prozent 7 2 2 3 4 3" xfId="39685" xr:uid="{00000000-0005-0000-0000-00008E090000}"/>
    <cellStyle name="Prozent 7 2 2 3 4 4" xfId="53176" xr:uid="{00000000-0005-0000-0000-00008E090000}"/>
    <cellStyle name="Prozent 7 2 2 3 5" xfId="16132" xr:uid="{00000000-0005-0000-0000-00008E090000}"/>
    <cellStyle name="Prozent 7 2 2 3 6" xfId="29616" xr:uid="{00000000-0005-0000-0000-00008E090000}"/>
    <cellStyle name="Prozent 7 2 2 3 7" xfId="43107" xr:uid="{00000000-0005-0000-0000-00008E090000}"/>
    <cellStyle name="Prozent 7 2 2 4" xfId="3782" xr:uid="{00000000-0005-0000-0000-00008F090000}"/>
    <cellStyle name="Prozent 7 2 2 4 2" xfId="7143" xr:uid="{00000000-0005-0000-0000-00008F090000}"/>
    <cellStyle name="Prozent 7 2 2 4 2 2" xfId="20594" xr:uid="{00000000-0005-0000-0000-00008F090000}"/>
    <cellStyle name="Prozent 7 2 2 4 2 3" xfId="34078" xr:uid="{00000000-0005-0000-0000-00008F090000}"/>
    <cellStyle name="Prozent 7 2 2 4 2 4" xfId="47569" xr:uid="{00000000-0005-0000-0000-00008F090000}"/>
    <cellStyle name="Prozent 7 2 2 4 3" xfId="10499" xr:uid="{00000000-0005-0000-0000-00008F090000}"/>
    <cellStyle name="Prozent 7 2 2 4 3 2" xfId="23950" xr:uid="{00000000-0005-0000-0000-00008F090000}"/>
    <cellStyle name="Prozent 7 2 2 4 3 3" xfId="37434" xr:uid="{00000000-0005-0000-0000-00008F090000}"/>
    <cellStyle name="Prozent 7 2 2 4 3 4" xfId="50925" xr:uid="{00000000-0005-0000-0000-00008F090000}"/>
    <cellStyle name="Prozent 7 2 2 4 4" xfId="13855" xr:uid="{00000000-0005-0000-0000-00008F090000}"/>
    <cellStyle name="Prozent 7 2 2 4 4 2" xfId="27306" xr:uid="{00000000-0005-0000-0000-00008F090000}"/>
    <cellStyle name="Prozent 7 2 2 4 4 3" xfId="40790" xr:uid="{00000000-0005-0000-0000-00008F090000}"/>
    <cellStyle name="Prozent 7 2 2 4 4 4" xfId="54281" xr:uid="{00000000-0005-0000-0000-00008F090000}"/>
    <cellStyle name="Prozent 7 2 2 4 5" xfId="17237" xr:uid="{00000000-0005-0000-0000-00008F090000}"/>
    <cellStyle name="Prozent 7 2 2 4 6" xfId="30721" xr:uid="{00000000-0005-0000-0000-00008F090000}"/>
    <cellStyle name="Prozent 7 2 2 4 7" xfId="44212" xr:uid="{00000000-0005-0000-0000-00008F090000}"/>
    <cellStyle name="Prozent 7 2 2 5" xfId="4362" xr:uid="{00000000-0005-0000-0000-000090090000}"/>
    <cellStyle name="Prozent 7 2 2 5 2" xfId="7719" xr:uid="{00000000-0005-0000-0000-000090090000}"/>
    <cellStyle name="Prozent 7 2 2 5 2 2" xfId="21170" xr:uid="{00000000-0005-0000-0000-000090090000}"/>
    <cellStyle name="Prozent 7 2 2 5 2 3" xfId="34654" xr:uid="{00000000-0005-0000-0000-000090090000}"/>
    <cellStyle name="Prozent 7 2 2 5 2 4" xfId="48145" xr:uid="{00000000-0005-0000-0000-000090090000}"/>
    <cellStyle name="Prozent 7 2 2 5 3" xfId="11075" xr:uid="{00000000-0005-0000-0000-000090090000}"/>
    <cellStyle name="Prozent 7 2 2 5 3 2" xfId="24526" xr:uid="{00000000-0005-0000-0000-000090090000}"/>
    <cellStyle name="Prozent 7 2 2 5 3 3" xfId="38010" xr:uid="{00000000-0005-0000-0000-000090090000}"/>
    <cellStyle name="Prozent 7 2 2 5 3 4" xfId="51501" xr:uid="{00000000-0005-0000-0000-000090090000}"/>
    <cellStyle name="Prozent 7 2 2 5 4" xfId="14431" xr:uid="{00000000-0005-0000-0000-000090090000}"/>
    <cellStyle name="Prozent 7 2 2 5 4 2" xfId="27882" xr:uid="{00000000-0005-0000-0000-000090090000}"/>
    <cellStyle name="Prozent 7 2 2 5 4 3" xfId="41366" xr:uid="{00000000-0005-0000-0000-000090090000}"/>
    <cellStyle name="Prozent 7 2 2 5 4 4" xfId="54857" xr:uid="{00000000-0005-0000-0000-000090090000}"/>
    <cellStyle name="Prozent 7 2 2 5 5" xfId="17813" xr:uid="{00000000-0005-0000-0000-000090090000}"/>
    <cellStyle name="Prozent 7 2 2 5 6" xfId="31297" xr:uid="{00000000-0005-0000-0000-000090090000}"/>
    <cellStyle name="Prozent 7 2 2 5 7" xfId="44788" xr:uid="{00000000-0005-0000-0000-000090090000}"/>
    <cellStyle name="Prozent 7 2 2 6" xfId="4912" xr:uid="{00000000-0005-0000-0000-00008B090000}"/>
    <cellStyle name="Prozent 7 2 2 6 2" xfId="18363" xr:uid="{00000000-0005-0000-0000-00008B090000}"/>
    <cellStyle name="Prozent 7 2 2 6 3" xfId="31847" xr:uid="{00000000-0005-0000-0000-00008B090000}"/>
    <cellStyle name="Prozent 7 2 2 6 4" xfId="45338" xr:uid="{00000000-0005-0000-0000-00008B090000}"/>
    <cellStyle name="Prozent 7 2 2 7" xfId="8268" xr:uid="{00000000-0005-0000-0000-00008B090000}"/>
    <cellStyle name="Prozent 7 2 2 7 2" xfId="21719" xr:uid="{00000000-0005-0000-0000-00008B090000}"/>
    <cellStyle name="Prozent 7 2 2 7 3" xfId="35203" xr:uid="{00000000-0005-0000-0000-00008B090000}"/>
    <cellStyle name="Prozent 7 2 2 7 4" xfId="48694" xr:uid="{00000000-0005-0000-0000-00008B090000}"/>
    <cellStyle name="Prozent 7 2 2 8" xfId="11624" xr:uid="{00000000-0005-0000-0000-00008B090000}"/>
    <cellStyle name="Prozent 7 2 2 8 2" xfId="25075" xr:uid="{00000000-0005-0000-0000-00008B090000}"/>
    <cellStyle name="Prozent 7 2 2 8 3" xfId="38559" xr:uid="{00000000-0005-0000-0000-00008B090000}"/>
    <cellStyle name="Prozent 7 2 2 8 4" xfId="52050" xr:uid="{00000000-0005-0000-0000-00008B090000}"/>
    <cellStyle name="Prozent 7 2 2 9" xfId="15005" xr:uid="{00000000-0005-0000-0000-00008B090000}"/>
    <cellStyle name="Prozent 7 2 3" xfId="1847" xr:uid="{00000000-0005-0000-0000-000091090000}"/>
    <cellStyle name="Prozent 7 2 3 2" xfId="2987" xr:uid="{00000000-0005-0000-0000-000092090000}"/>
    <cellStyle name="Prozent 7 2 3 2 2" xfId="6348" xr:uid="{00000000-0005-0000-0000-000092090000}"/>
    <cellStyle name="Prozent 7 2 3 2 2 2" xfId="19799" xr:uid="{00000000-0005-0000-0000-000092090000}"/>
    <cellStyle name="Prozent 7 2 3 2 2 3" xfId="33283" xr:uid="{00000000-0005-0000-0000-000092090000}"/>
    <cellStyle name="Prozent 7 2 3 2 2 4" xfId="46774" xr:uid="{00000000-0005-0000-0000-000092090000}"/>
    <cellStyle name="Prozent 7 2 3 2 3" xfId="9704" xr:uid="{00000000-0005-0000-0000-000092090000}"/>
    <cellStyle name="Prozent 7 2 3 2 3 2" xfId="23155" xr:uid="{00000000-0005-0000-0000-000092090000}"/>
    <cellStyle name="Prozent 7 2 3 2 3 3" xfId="36639" xr:uid="{00000000-0005-0000-0000-000092090000}"/>
    <cellStyle name="Prozent 7 2 3 2 3 4" xfId="50130" xr:uid="{00000000-0005-0000-0000-000092090000}"/>
    <cellStyle name="Prozent 7 2 3 2 4" xfId="13060" xr:uid="{00000000-0005-0000-0000-000092090000}"/>
    <cellStyle name="Prozent 7 2 3 2 4 2" xfId="26511" xr:uid="{00000000-0005-0000-0000-000092090000}"/>
    <cellStyle name="Prozent 7 2 3 2 4 3" xfId="39995" xr:uid="{00000000-0005-0000-0000-000092090000}"/>
    <cellStyle name="Prozent 7 2 3 2 4 4" xfId="53486" xr:uid="{00000000-0005-0000-0000-000092090000}"/>
    <cellStyle name="Prozent 7 2 3 2 5" xfId="16442" xr:uid="{00000000-0005-0000-0000-000092090000}"/>
    <cellStyle name="Prozent 7 2 3 2 6" xfId="29926" xr:uid="{00000000-0005-0000-0000-000092090000}"/>
    <cellStyle name="Prozent 7 2 3 2 7" xfId="43417" xr:uid="{00000000-0005-0000-0000-000092090000}"/>
    <cellStyle name="Prozent 7 2 3 3" xfId="5221" xr:uid="{00000000-0005-0000-0000-000091090000}"/>
    <cellStyle name="Prozent 7 2 3 3 2" xfId="18672" xr:uid="{00000000-0005-0000-0000-000091090000}"/>
    <cellStyle name="Prozent 7 2 3 3 3" xfId="32156" xr:uid="{00000000-0005-0000-0000-000091090000}"/>
    <cellStyle name="Prozent 7 2 3 3 4" xfId="45647" xr:uid="{00000000-0005-0000-0000-000091090000}"/>
    <cellStyle name="Prozent 7 2 3 4" xfId="8577" xr:uid="{00000000-0005-0000-0000-000091090000}"/>
    <cellStyle name="Prozent 7 2 3 4 2" xfId="22028" xr:uid="{00000000-0005-0000-0000-000091090000}"/>
    <cellStyle name="Prozent 7 2 3 4 3" xfId="35512" xr:uid="{00000000-0005-0000-0000-000091090000}"/>
    <cellStyle name="Prozent 7 2 3 4 4" xfId="49003" xr:uid="{00000000-0005-0000-0000-000091090000}"/>
    <cellStyle name="Prozent 7 2 3 5" xfId="11933" xr:uid="{00000000-0005-0000-0000-000091090000}"/>
    <cellStyle name="Prozent 7 2 3 5 2" xfId="25384" xr:uid="{00000000-0005-0000-0000-000091090000}"/>
    <cellStyle name="Prozent 7 2 3 5 3" xfId="38868" xr:uid="{00000000-0005-0000-0000-000091090000}"/>
    <cellStyle name="Prozent 7 2 3 5 4" xfId="52359" xr:uid="{00000000-0005-0000-0000-000091090000}"/>
    <cellStyle name="Prozent 7 2 3 6" xfId="15315" xr:uid="{00000000-0005-0000-0000-000091090000}"/>
    <cellStyle name="Prozent 7 2 3 7" xfId="28799" xr:uid="{00000000-0005-0000-0000-000091090000}"/>
    <cellStyle name="Prozent 7 2 3 8" xfId="42290" xr:uid="{00000000-0005-0000-0000-000091090000}"/>
    <cellStyle name="Prozent 7 2 4" xfId="2426" xr:uid="{00000000-0005-0000-0000-000093090000}"/>
    <cellStyle name="Prozent 7 2 4 2" xfId="5788" xr:uid="{00000000-0005-0000-0000-000093090000}"/>
    <cellStyle name="Prozent 7 2 4 2 2" xfId="19239" xr:uid="{00000000-0005-0000-0000-000093090000}"/>
    <cellStyle name="Prozent 7 2 4 2 3" xfId="32723" xr:uid="{00000000-0005-0000-0000-000093090000}"/>
    <cellStyle name="Prozent 7 2 4 2 4" xfId="46214" xr:uid="{00000000-0005-0000-0000-000093090000}"/>
    <cellStyle name="Prozent 7 2 4 3" xfId="9144" xr:uid="{00000000-0005-0000-0000-000093090000}"/>
    <cellStyle name="Prozent 7 2 4 3 2" xfId="22595" xr:uid="{00000000-0005-0000-0000-000093090000}"/>
    <cellStyle name="Prozent 7 2 4 3 3" xfId="36079" xr:uid="{00000000-0005-0000-0000-000093090000}"/>
    <cellStyle name="Prozent 7 2 4 3 4" xfId="49570" xr:uid="{00000000-0005-0000-0000-000093090000}"/>
    <cellStyle name="Prozent 7 2 4 4" xfId="12500" xr:uid="{00000000-0005-0000-0000-000093090000}"/>
    <cellStyle name="Prozent 7 2 4 4 2" xfId="25951" xr:uid="{00000000-0005-0000-0000-000093090000}"/>
    <cellStyle name="Prozent 7 2 4 4 3" xfId="39435" xr:uid="{00000000-0005-0000-0000-000093090000}"/>
    <cellStyle name="Prozent 7 2 4 4 4" xfId="52926" xr:uid="{00000000-0005-0000-0000-000093090000}"/>
    <cellStyle name="Prozent 7 2 4 5" xfId="15882" xr:uid="{00000000-0005-0000-0000-000093090000}"/>
    <cellStyle name="Prozent 7 2 4 6" xfId="29366" xr:uid="{00000000-0005-0000-0000-000093090000}"/>
    <cellStyle name="Prozent 7 2 4 7" xfId="42857" xr:uid="{00000000-0005-0000-0000-000093090000}"/>
    <cellStyle name="Prozent 7 2 5" xfId="3532" xr:uid="{00000000-0005-0000-0000-000094090000}"/>
    <cellStyle name="Prozent 7 2 5 2" xfId="6893" xr:uid="{00000000-0005-0000-0000-000094090000}"/>
    <cellStyle name="Prozent 7 2 5 2 2" xfId="20344" xr:uid="{00000000-0005-0000-0000-000094090000}"/>
    <cellStyle name="Prozent 7 2 5 2 3" xfId="33828" xr:uid="{00000000-0005-0000-0000-000094090000}"/>
    <cellStyle name="Prozent 7 2 5 2 4" xfId="47319" xr:uid="{00000000-0005-0000-0000-000094090000}"/>
    <cellStyle name="Prozent 7 2 5 3" xfId="10249" xr:uid="{00000000-0005-0000-0000-000094090000}"/>
    <cellStyle name="Prozent 7 2 5 3 2" xfId="23700" xr:uid="{00000000-0005-0000-0000-000094090000}"/>
    <cellStyle name="Prozent 7 2 5 3 3" xfId="37184" xr:uid="{00000000-0005-0000-0000-000094090000}"/>
    <cellStyle name="Prozent 7 2 5 3 4" xfId="50675" xr:uid="{00000000-0005-0000-0000-000094090000}"/>
    <cellStyle name="Prozent 7 2 5 4" xfId="13605" xr:uid="{00000000-0005-0000-0000-000094090000}"/>
    <cellStyle name="Prozent 7 2 5 4 2" xfId="27056" xr:uid="{00000000-0005-0000-0000-000094090000}"/>
    <cellStyle name="Prozent 7 2 5 4 3" xfId="40540" xr:uid="{00000000-0005-0000-0000-000094090000}"/>
    <cellStyle name="Prozent 7 2 5 4 4" xfId="54031" xr:uid="{00000000-0005-0000-0000-000094090000}"/>
    <cellStyle name="Prozent 7 2 5 5" xfId="16987" xr:uid="{00000000-0005-0000-0000-000094090000}"/>
    <cellStyle name="Prozent 7 2 5 6" xfId="30471" xr:uid="{00000000-0005-0000-0000-000094090000}"/>
    <cellStyle name="Prozent 7 2 5 7" xfId="43962" xr:uid="{00000000-0005-0000-0000-000094090000}"/>
    <cellStyle name="Prozent 7 2 6" xfId="4112" xr:uid="{00000000-0005-0000-0000-000095090000}"/>
    <cellStyle name="Prozent 7 2 6 2" xfId="7469" xr:uid="{00000000-0005-0000-0000-000095090000}"/>
    <cellStyle name="Prozent 7 2 6 2 2" xfId="20920" xr:uid="{00000000-0005-0000-0000-000095090000}"/>
    <cellStyle name="Prozent 7 2 6 2 3" xfId="34404" xr:uid="{00000000-0005-0000-0000-000095090000}"/>
    <cellStyle name="Prozent 7 2 6 2 4" xfId="47895" xr:uid="{00000000-0005-0000-0000-000095090000}"/>
    <cellStyle name="Prozent 7 2 6 3" xfId="10825" xr:uid="{00000000-0005-0000-0000-000095090000}"/>
    <cellStyle name="Prozent 7 2 6 3 2" xfId="24276" xr:uid="{00000000-0005-0000-0000-000095090000}"/>
    <cellStyle name="Prozent 7 2 6 3 3" xfId="37760" xr:uid="{00000000-0005-0000-0000-000095090000}"/>
    <cellStyle name="Prozent 7 2 6 3 4" xfId="51251" xr:uid="{00000000-0005-0000-0000-000095090000}"/>
    <cellStyle name="Prozent 7 2 6 4" xfId="14181" xr:uid="{00000000-0005-0000-0000-000095090000}"/>
    <cellStyle name="Prozent 7 2 6 4 2" xfId="27632" xr:uid="{00000000-0005-0000-0000-000095090000}"/>
    <cellStyle name="Prozent 7 2 6 4 3" xfId="41116" xr:uid="{00000000-0005-0000-0000-000095090000}"/>
    <cellStyle name="Prozent 7 2 6 4 4" xfId="54607" xr:uid="{00000000-0005-0000-0000-000095090000}"/>
    <cellStyle name="Prozent 7 2 6 5" xfId="17563" xr:uid="{00000000-0005-0000-0000-000095090000}"/>
    <cellStyle name="Prozent 7 2 6 6" xfId="31047" xr:uid="{00000000-0005-0000-0000-000095090000}"/>
    <cellStyle name="Prozent 7 2 6 7" xfId="44538" xr:uid="{00000000-0005-0000-0000-000095090000}"/>
    <cellStyle name="Prozent 7 2 7" xfId="4662" xr:uid="{00000000-0005-0000-0000-00008A090000}"/>
    <cellStyle name="Prozent 7 2 7 2" xfId="18113" xr:uid="{00000000-0005-0000-0000-00008A090000}"/>
    <cellStyle name="Prozent 7 2 7 3" xfId="31597" xr:uid="{00000000-0005-0000-0000-00008A090000}"/>
    <cellStyle name="Prozent 7 2 7 4" xfId="45088" xr:uid="{00000000-0005-0000-0000-00008A090000}"/>
    <cellStyle name="Prozent 7 2 8" xfId="8018" xr:uid="{00000000-0005-0000-0000-00008A090000}"/>
    <cellStyle name="Prozent 7 2 8 2" xfId="21469" xr:uid="{00000000-0005-0000-0000-00008A090000}"/>
    <cellStyle name="Prozent 7 2 8 3" xfId="34953" xr:uid="{00000000-0005-0000-0000-00008A090000}"/>
    <cellStyle name="Prozent 7 2 8 4" xfId="48444" xr:uid="{00000000-0005-0000-0000-00008A090000}"/>
    <cellStyle name="Prozent 7 2 9" xfId="11374" xr:uid="{00000000-0005-0000-0000-00008A090000}"/>
    <cellStyle name="Prozent 7 2 9 2" xfId="24825" xr:uid="{00000000-0005-0000-0000-00008A090000}"/>
    <cellStyle name="Prozent 7 2 9 3" xfId="38309" xr:uid="{00000000-0005-0000-0000-00008A090000}"/>
    <cellStyle name="Prozent 7 2 9 4" xfId="51800" xr:uid="{00000000-0005-0000-0000-00008A090000}"/>
    <cellStyle name="Prozent 7 3" xfId="1422" xr:uid="{00000000-0005-0000-0000-000096090000}"/>
    <cellStyle name="Prozent 7 3 10" xfId="28387" xr:uid="{00000000-0005-0000-0000-000096090000}"/>
    <cellStyle name="Prozent 7 3 11" xfId="41878" xr:uid="{00000000-0005-0000-0000-000096090000}"/>
    <cellStyle name="Prozent 7 3 2" xfId="1996" xr:uid="{00000000-0005-0000-0000-000097090000}"/>
    <cellStyle name="Prozent 7 3 2 2" xfId="3136" xr:uid="{00000000-0005-0000-0000-000098090000}"/>
    <cellStyle name="Prozent 7 3 2 2 2" xfId="6497" xr:uid="{00000000-0005-0000-0000-000098090000}"/>
    <cellStyle name="Prozent 7 3 2 2 2 2" xfId="19948" xr:uid="{00000000-0005-0000-0000-000098090000}"/>
    <cellStyle name="Prozent 7 3 2 2 2 3" xfId="33432" xr:uid="{00000000-0005-0000-0000-000098090000}"/>
    <cellStyle name="Prozent 7 3 2 2 2 4" xfId="46923" xr:uid="{00000000-0005-0000-0000-000098090000}"/>
    <cellStyle name="Prozent 7 3 2 2 3" xfId="9853" xr:uid="{00000000-0005-0000-0000-000098090000}"/>
    <cellStyle name="Prozent 7 3 2 2 3 2" xfId="23304" xr:uid="{00000000-0005-0000-0000-000098090000}"/>
    <cellStyle name="Prozent 7 3 2 2 3 3" xfId="36788" xr:uid="{00000000-0005-0000-0000-000098090000}"/>
    <cellStyle name="Prozent 7 3 2 2 3 4" xfId="50279" xr:uid="{00000000-0005-0000-0000-000098090000}"/>
    <cellStyle name="Prozent 7 3 2 2 4" xfId="13209" xr:uid="{00000000-0005-0000-0000-000098090000}"/>
    <cellStyle name="Prozent 7 3 2 2 4 2" xfId="26660" xr:uid="{00000000-0005-0000-0000-000098090000}"/>
    <cellStyle name="Prozent 7 3 2 2 4 3" xfId="40144" xr:uid="{00000000-0005-0000-0000-000098090000}"/>
    <cellStyle name="Prozent 7 3 2 2 4 4" xfId="53635" xr:uid="{00000000-0005-0000-0000-000098090000}"/>
    <cellStyle name="Prozent 7 3 2 2 5" xfId="16591" xr:uid="{00000000-0005-0000-0000-000098090000}"/>
    <cellStyle name="Prozent 7 3 2 2 6" xfId="30075" xr:uid="{00000000-0005-0000-0000-000098090000}"/>
    <cellStyle name="Prozent 7 3 2 2 7" xfId="43566" xr:uid="{00000000-0005-0000-0000-000098090000}"/>
    <cellStyle name="Prozent 7 3 2 3" xfId="5370" xr:uid="{00000000-0005-0000-0000-000097090000}"/>
    <cellStyle name="Prozent 7 3 2 3 2" xfId="18821" xr:uid="{00000000-0005-0000-0000-000097090000}"/>
    <cellStyle name="Prozent 7 3 2 3 3" xfId="32305" xr:uid="{00000000-0005-0000-0000-000097090000}"/>
    <cellStyle name="Prozent 7 3 2 3 4" xfId="45796" xr:uid="{00000000-0005-0000-0000-000097090000}"/>
    <cellStyle name="Prozent 7 3 2 4" xfId="8726" xr:uid="{00000000-0005-0000-0000-000097090000}"/>
    <cellStyle name="Prozent 7 3 2 4 2" xfId="22177" xr:uid="{00000000-0005-0000-0000-000097090000}"/>
    <cellStyle name="Prozent 7 3 2 4 3" xfId="35661" xr:uid="{00000000-0005-0000-0000-000097090000}"/>
    <cellStyle name="Prozent 7 3 2 4 4" xfId="49152" xr:uid="{00000000-0005-0000-0000-000097090000}"/>
    <cellStyle name="Prozent 7 3 2 5" xfId="12082" xr:uid="{00000000-0005-0000-0000-000097090000}"/>
    <cellStyle name="Prozent 7 3 2 5 2" xfId="25533" xr:uid="{00000000-0005-0000-0000-000097090000}"/>
    <cellStyle name="Prozent 7 3 2 5 3" xfId="39017" xr:uid="{00000000-0005-0000-0000-000097090000}"/>
    <cellStyle name="Prozent 7 3 2 5 4" xfId="52508" xr:uid="{00000000-0005-0000-0000-000097090000}"/>
    <cellStyle name="Prozent 7 3 2 6" xfId="15464" xr:uid="{00000000-0005-0000-0000-000097090000}"/>
    <cellStyle name="Prozent 7 3 2 7" xfId="28948" xr:uid="{00000000-0005-0000-0000-000097090000}"/>
    <cellStyle name="Prozent 7 3 2 8" xfId="42439" xr:uid="{00000000-0005-0000-0000-000097090000}"/>
    <cellStyle name="Prozent 7 3 3" xfId="2576" xr:uid="{00000000-0005-0000-0000-000099090000}"/>
    <cellStyle name="Prozent 7 3 3 2" xfId="5937" xr:uid="{00000000-0005-0000-0000-000099090000}"/>
    <cellStyle name="Prozent 7 3 3 2 2" xfId="19388" xr:uid="{00000000-0005-0000-0000-000099090000}"/>
    <cellStyle name="Prozent 7 3 3 2 3" xfId="32872" xr:uid="{00000000-0005-0000-0000-000099090000}"/>
    <cellStyle name="Prozent 7 3 3 2 4" xfId="46363" xr:uid="{00000000-0005-0000-0000-000099090000}"/>
    <cellStyle name="Prozent 7 3 3 3" xfId="9293" xr:uid="{00000000-0005-0000-0000-000099090000}"/>
    <cellStyle name="Prozent 7 3 3 3 2" xfId="22744" xr:uid="{00000000-0005-0000-0000-000099090000}"/>
    <cellStyle name="Prozent 7 3 3 3 3" xfId="36228" xr:uid="{00000000-0005-0000-0000-000099090000}"/>
    <cellStyle name="Prozent 7 3 3 3 4" xfId="49719" xr:uid="{00000000-0005-0000-0000-000099090000}"/>
    <cellStyle name="Prozent 7 3 3 4" xfId="12649" xr:uid="{00000000-0005-0000-0000-000099090000}"/>
    <cellStyle name="Prozent 7 3 3 4 2" xfId="26100" xr:uid="{00000000-0005-0000-0000-000099090000}"/>
    <cellStyle name="Prozent 7 3 3 4 3" xfId="39584" xr:uid="{00000000-0005-0000-0000-000099090000}"/>
    <cellStyle name="Prozent 7 3 3 4 4" xfId="53075" xr:uid="{00000000-0005-0000-0000-000099090000}"/>
    <cellStyle name="Prozent 7 3 3 5" xfId="16031" xr:uid="{00000000-0005-0000-0000-000099090000}"/>
    <cellStyle name="Prozent 7 3 3 6" xfId="29515" xr:uid="{00000000-0005-0000-0000-000099090000}"/>
    <cellStyle name="Prozent 7 3 3 7" xfId="43006" xr:uid="{00000000-0005-0000-0000-000099090000}"/>
    <cellStyle name="Prozent 7 3 4" xfId="3681" xr:uid="{00000000-0005-0000-0000-00009A090000}"/>
    <cellStyle name="Prozent 7 3 4 2" xfId="7042" xr:uid="{00000000-0005-0000-0000-00009A090000}"/>
    <cellStyle name="Prozent 7 3 4 2 2" xfId="20493" xr:uid="{00000000-0005-0000-0000-00009A090000}"/>
    <cellStyle name="Prozent 7 3 4 2 3" xfId="33977" xr:uid="{00000000-0005-0000-0000-00009A090000}"/>
    <cellStyle name="Prozent 7 3 4 2 4" xfId="47468" xr:uid="{00000000-0005-0000-0000-00009A090000}"/>
    <cellStyle name="Prozent 7 3 4 3" xfId="10398" xr:uid="{00000000-0005-0000-0000-00009A090000}"/>
    <cellStyle name="Prozent 7 3 4 3 2" xfId="23849" xr:uid="{00000000-0005-0000-0000-00009A090000}"/>
    <cellStyle name="Prozent 7 3 4 3 3" xfId="37333" xr:uid="{00000000-0005-0000-0000-00009A090000}"/>
    <cellStyle name="Prozent 7 3 4 3 4" xfId="50824" xr:uid="{00000000-0005-0000-0000-00009A090000}"/>
    <cellStyle name="Prozent 7 3 4 4" xfId="13754" xr:uid="{00000000-0005-0000-0000-00009A090000}"/>
    <cellStyle name="Prozent 7 3 4 4 2" xfId="27205" xr:uid="{00000000-0005-0000-0000-00009A090000}"/>
    <cellStyle name="Prozent 7 3 4 4 3" xfId="40689" xr:uid="{00000000-0005-0000-0000-00009A090000}"/>
    <cellStyle name="Prozent 7 3 4 4 4" xfId="54180" xr:uid="{00000000-0005-0000-0000-00009A090000}"/>
    <cellStyle name="Prozent 7 3 4 5" xfId="17136" xr:uid="{00000000-0005-0000-0000-00009A090000}"/>
    <cellStyle name="Prozent 7 3 4 6" xfId="30620" xr:uid="{00000000-0005-0000-0000-00009A090000}"/>
    <cellStyle name="Prozent 7 3 4 7" xfId="44111" xr:uid="{00000000-0005-0000-0000-00009A090000}"/>
    <cellStyle name="Prozent 7 3 5" xfId="4261" xr:uid="{00000000-0005-0000-0000-00009B090000}"/>
    <cellStyle name="Prozent 7 3 5 2" xfId="7618" xr:uid="{00000000-0005-0000-0000-00009B090000}"/>
    <cellStyle name="Prozent 7 3 5 2 2" xfId="21069" xr:uid="{00000000-0005-0000-0000-00009B090000}"/>
    <cellStyle name="Prozent 7 3 5 2 3" xfId="34553" xr:uid="{00000000-0005-0000-0000-00009B090000}"/>
    <cellStyle name="Prozent 7 3 5 2 4" xfId="48044" xr:uid="{00000000-0005-0000-0000-00009B090000}"/>
    <cellStyle name="Prozent 7 3 5 3" xfId="10974" xr:uid="{00000000-0005-0000-0000-00009B090000}"/>
    <cellStyle name="Prozent 7 3 5 3 2" xfId="24425" xr:uid="{00000000-0005-0000-0000-00009B090000}"/>
    <cellStyle name="Prozent 7 3 5 3 3" xfId="37909" xr:uid="{00000000-0005-0000-0000-00009B090000}"/>
    <cellStyle name="Prozent 7 3 5 3 4" xfId="51400" xr:uid="{00000000-0005-0000-0000-00009B090000}"/>
    <cellStyle name="Prozent 7 3 5 4" xfId="14330" xr:uid="{00000000-0005-0000-0000-00009B090000}"/>
    <cellStyle name="Prozent 7 3 5 4 2" xfId="27781" xr:uid="{00000000-0005-0000-0000-00009B090000}"/>
    <cellStyle name="Prozent 7 3 5 4 3" xfId="41265" xr:uid="{00000000-0005-0000-0000-00009B090000}"/>
    <cellStyle name="Prozent 7 3 5 4 4" xfId="54756" xr:uid="{00000000-0005-0000-0000-00009B090000}"/>
    <cellStyle name="Prozent 7 3 5 5" xfId="17712" xr:uid="{00000000-0005-0000-0000-00009B090000}"/>
    <cellStyle name="Prozent 7 3 5 6" xfId="31196" xr:uid="{00000000-0005-0000-0000-00009B090000}"/>
    <cellStyle name="Prozent 7 3 5 7" xfId="44687" xr:uid="{00000000-0005-0000-0000-00009B090000}"/>
    <cellStyle name="Prozent 7 3 6" xfId="4811" xr:uid="{00000000-0005-0000-0000-000096090000}"/>
    <cellStyle name="Prozent 7 3 6 2" xfId="18262" xr:uid="{00000000-0005-0000-0000-000096090000}"/>
    <cellStyle name="Prozent 7 3 6 3" xfId="31746" xr:uid="{00000000-0005-0000-0000-000096090000}"/>
    <cellStyle name="Prozent 7 3 6 4" xfId="45237" xr:uid="{00000000-0005-0000-0000-000096090000}"/>
    <cellStyle name="Prozent 7 3 7" xfId="8167" xr:uid="{00000000-0005-0000-0000-000096090000}"/>
    <cellStyle name="Prozent 7 3 7 2" xfId="21618" xr:uid="{00000000-0005-0000-0000-000096090000}"/>
    <cellStyle name="Prozent 7 3 7 3" xfId="35102" xr:uid="{00000000-0005-0000-0000-000096090000}"/>
    <cellStyle name="Prozent 7 3 7 4" xfId="48593" xr:uid="{00000000-0005-0000-0000-000096090000}"/>
    <cellStyle name="Prozent 7 3 8" xfId="11523" xr:uid="{00000000-0005-0000-0000-000096090000}"/>
    <cellStyle name="Prozent 7 3 8 2" xfId="24974" xr:uid="{00000000-0005-0000-0000-000096090000}"/>
    <cellStyle name="Prozent 7 3 8 3" xfId="38458" xr:uid="{00000000-0005-0000-0000-000096090000}"/>
    <cellStyle name="Prozent 7 3 8 4" xfId="51949" xr:uid="{00000000-0005-0000-0000-000096090000}"/>
    <cellStyle name="Prozent 7 3 9" xfId="14904" xr:uid="{00000000-0005-0000-0000-000096090000}"/>
    <cellStyle name="Prozent 7 4" xfId="1747" xr:uid="{00000000-0005-0000-0000-00009C090000}"/>
    <cellStyle name="Prozent 7 4 2" xfId="2886" xr:uid="{00000000-0005-0000-0000-00009D090000}"/>
    <cellStyle name="Prozent 7 4 2 2" xfId="6247" xr:uid="{00000000-0005-0000-0000-00009D090000}"/>
    <cellStyle name="Prozent 7 4 2 2 2" xfId="19698" xr:uid="{00000000-0005-0000-0000-00009D090000}"/>
    <cellStyle name="Prozent 7 4 2 2 3" xfId="33182" xr:uid="{00000000-0005-0000-0000-00009D090000}"/>
    <cellStyle name="Prozent 7 4 2 2 4" xfId="46673" xr:uid="{00000000-0005-0000-0000-00009D090000}"/>
    <cellStyle name="Prozent 7 4 2 3" xfId="9603" xr:uid="{00000000-0005-0000-0000-00009D090000}"/>
    <cellStyle name="Prozent 7 4 2 3 2" xfId="23054" xr:uid="{00000000-0005-0000-0000-00009D090000}"/>
    <cellStyle name="Prozent 7 4 2 3 3" xfId="36538" xr:uid="{00000000-0005-0000-0000-00009D090000}"/>
    <cellStyle name="Prozent 7 4 2 3 4" xfId="50029" xr:uid="{00000000-0005-0000-0000-00009D090000}"/>
    <cellStyle name="Prozent 7 4 2 4" xfId="12959" xr:uid="{00000000-0005-0000-0000-00009D090000}"/>
    <cellStyle name="Prozent 7 4 2 4 2" xfId="26410" xr:uid="{00000000-0005-0000-0000-00009D090000}"/>
    <cellStyle name="Prozent 7 4 2 4 3" xfId="39894" xr:uid="{00000000-0005-0000-0000-00009D090000}"/>
    <cellStyle name="Prozent 7 4 2 4 4" xfId="53385" xr:uid="{00000000-0005-0000-0000-00009D090000}"/>
    <cellStyle name="Prozent 7 4 2 5" xfId="16341" xr:uid="{00000000-0005-0000-0000-00009D090000}"/>
    <cellStyle name="Prozent 7 4 2 6" xfId="29825" xr:uid="{00000000-0005-0000-0000-00009D090000}"/>
    <cellStyle name="Prozent 7 4 2 7" xfId="43316" xr:uid="{00000000-0005-0000-0000-00009D090000}"/>
    <cellStyle name="Prozent 7 4 3" xfId="5120" xr:uid="{00000000-0005-0000-0000-00009C090000}"/>
    <cellStyle name="Prozent 7 4 3 2" xfId="18571" xr:uid="{00000000-0005-0000-0000-00009C090000}"/>
    <cellStyle name="Prozent 7 4 3 3" xfId="32055" xr:uid="{00000000-0005-0000-0000-00009C090000}"/>
    <cellStyle name="Prozent 7 4 3 4" xfId="45546" xr:uid="{00000000-0005-0000-0000-00009C090000}"/>
    <cellStyle name="Prozent 7 4 4" xfId="8476" xr:uid="{00000000-0005-0000-0000-00009C090000}"/>
    <cellStyle name="Prozent 7 4 4 2" xfId="21927" xr:uid="{00000000-0005-0000-0000-00009C090000}"/>
    <cellStyle name="Prozent 7 4 4 3" xfId="35411" xr:uid="{00000000-0005-0000-0000-00009C090000}"/>
    <cellStyle name="Prozent 7 4 4 4" xfId="48902" xr:uid="{00000000-0005-0000-0000-00009C090000}"/>
    <cellStyle name="Prozent 7 4 5" xfId="11832" xr:uid="{00000000-0005-0000-0000-00009C090000}"/>
    <cellStyle name="Prozent 7 4 5 2" xfId="25283" xr:uid="{00000000-0005-0000-0000-00009C090000}"/>
    <cellStyle name="Prozent 7 4 5 3" xfId="38767" xr:uid="{00000000-0005-0000-0000-00009C090000}"/>
    <cellStyle name="Prozent 7 4 5 4" xfId="52258" xr:uid="{00000000-0005-0000-0000-00009C090000}"/>
    <cellStyle name="Prozent 7 4 6" xfId="15214" xr:uid="{00000000-0005-0000-0000-00009C090000}"/>
    <cellStyle name="Prozent 7 4 7" xfId="28698" xr:uid="{00000000-0005-0000-0000-00009C090000}"/>
    <cellStyle name="Prozent 7 4 8" xfId="42189" xr:uid="{00000000-0005-0000-0000-00009C090000}"/>
    <cellStyle name="Prozent 7 5" xfId="2324" xr:uid="{00000000-0005-0000-0000-00009E090000}"/>
    <cellStyle name="Prozent 7 5 2" xfId="5686" xr:uid="{00000000-0005-0000-0000-00009E090000}"/>
    <cellStyle name="Prozent 7 5 2 2" xfId="19137" xr:uid="{00000000-0005-0000-0000-00009E090000}"/>
    <cellStyle name="Prozent 7 5 2 3" xfId="32621" xr:uid="{00000000-0005-0000-0000-00009E090000}"/>
    <cellStyle name="Prozent 7 5 2 4" xfId="46112" xr:uid="{00000000-0005-0000-0000-00009E090000}"/>
    <cellStyle name="Prozent 7 5 3" xfId="9042" xr:uid="{00000000-0005-0000-0000-00009E090000}"/>
    <cellStyle name="Prozent 7 5 3 2" xfId="22493" xr:uid="{00000000-0005-0000-0000-00009E090000}"/>
    <cellStyle name="Prozent 7 5 3 3" xfId="35977" xr:uid="{00000000-0005-0000-0000-00009E090000}"/>
    <cellStyle name="Prozent 7 5 3 4" xfId="49468" xr:uid="{00000000-0005-0000-0000-00009E090000}"/>
    <cellStyle name="Prozent 7 5 4" xfId="12398" xr:uid="{00000000-0005-0000-0000-00009E090000}"/>
    <cellStyle name="Prozent 7 5 4 2" xfId="25849" xr:uid="{00000000-0005-0000-0000-00009E090000}"/>
    <cellStyle name="Prozent 7 5 4 3" xfId="39333" xr:uid="{00000000-0005-0000-0000-00009E090000}"/>
    <cellStyle name="Prozent 7 5 4 4" xfId="52824" xr:uid="{00000000-0005-0000-0000-00009E090000}"/>
    <cellStyle name="Prozent 7 5 5" xfId="15780" xr:uid="{00000000-0005-0000-0000-00009E090000}"/>
    <cellStyle name="Prozent 7 5 6" xfId="29264" xr:uid="{00000000-0005-0000-0000-00009E090000}"/>
    <cellStyle name="Prozent 7 5 7" xfId="42755" xr:uid="{00000000-0005-0000-0000-00009E090000}"/>
    <cellStyle name="Prozent 7 6" xfId="3430" xr:uid="{00000000-0005-0000-0000-00009F090000}"/>
    <cellStyle name="Prozent 7 6 2" xfId="6791" xr:uid="{00000000-0005-0000-0000-00009F090000}"/>
    <cellStyle name="Prozent 7 6 2 2" xfId="20242" xr:uid="{00000000-0005-0000-0000-00009F090000}"/>
    <cellStyle name="Prozent 7 6 2 3" xfId="33726" xr:uid="{00000000-0005-0000-0000-00009F090000}"/>
    <cellStyle name="Prozent 7 6 2 4" xfId="47217" xr:uid="{00000000-0005-0000-0000-00009F090000}"/>
    <cellStyle name="Prozent 7 6 3" xfId="10147" xr:uid="{00000000-0005-0000-0000-00009F090000}"/>
    <cellStyle name="Prozent 7 6 3 2" xfId="23598" xr:uid="{00000000-0005-0000-0000-00009F090000}"/>
    <cellStyle name="Prozent 7 6 3 3" xfId="37082" xr:uid="{00000000-0005-0000-0000-00009F090000}"/>
    <cellStyle name="Prozent 7 6 3 4" xfId="50573" xr:uid="{00000000-0005-0000-0000-00009F090000}"/>
    <cellStyle name="Prozent 7 6 4" xfId="13503" xr:uid="{00000000-0005-0000-0000-00009F090000}"/>
    <cellStyle name="Prozent 7 6 4 2" xfId="26954" xr:uid="{00000000-0005-0000-0000-00009F090000}"/>
    <cellStyle name="Prozent 7 6 4 3" xfId="40438" xr:uid="{00000000-0005-0000-0000-00009F090000}"/>
    <cellStyle name="Prozent 7 6 4 4" xfId="53929" xr:uid="{00000000-0005-0000-0000-00009F090000}"/>
    <cellStyle name="Prozent 7 6 5" xfId="16885" xr:uid="{00000000-0005-0000-0000-00009F090000}"/>
    <cellStyle name="Prozent 7 6 6" xfId="30369" xr:uid="{00000000-0005-0000-0000-00009F090000}"/>
    <cellStyle name="Prozent 7 6 7" xfId="43860" xr:uid="{00000000-0005-0000-0000-00009F090000}"/>
    <cellStyle name="Prozent 7 7" xfId="4010" xr:uid="{00000000-0005-0000-0000-0000A0090000}"/>
    <cellStyle name="Prozent 7 7 2" xfId="7367" xr:uid="{00000000-0005-0000-0000-0000A0090000}"/>
    <cellStyle name="Prozent 7 7 2 2" xfId="20818" xr:uid="{00000000-0005-0000-0000-0000A0090000}"/>
    <cellStyle name="Prozent 7 7 2 3" xfId="34302" xr:uid="{00000000-0005-0000-0000-0000A0090000}"/>
    <cellStyle name="Prozent 7 7 2 4" xfId="47793" xr:uid="{00000000-0005-0000-0000-0000A0090000}"/>
    <cellStyle name="Prozent 7 7 3" xfId="10723" xr:uid="{00000000-0005-0000-0000-0000A0090000}"/>
    <cellStyle name="Prozent 7 7 3 2" xfId="24174" xr:uid="{00000000-0005-0000-0000-0000A0090000}"/>
    <cellStyle name="Prozent 7 7 3 3" xfId="37658" xr:uid="{00000000-0005-0000-0000-0000A0090000}"/>
    <cellStyle name="Prozent 7 7 3 4" xfId="51149" xr:uid="{00000000-0005-0000-0000-0000A0090000}"/>
    <cellStyle name="Prozent 7 7 4" xfId="14079" xr:uid="{00000000-0005-0000-0000-0000A0090000}"/>
    <cellStyle name="Prozent 7 7 4 2" xfId="27530" xr:uid="{00000000-0005-0000-0000-0000A0090000}"/>
    <cellStyle name="Prozent 7 7 4 3" xfId="41014" xr:uid="{00000000-0005-0000-0000-0000A0090000}"/>
    <cellStyle name="Prozent 7 7 4 4" xfId="54505" xr:uid="{00000000-0005-0000-0000-0000A0090000}"/>
    <cellStyle name="Prozent 7 7 5" xfId="17461" xr:uid="{00000000-0005-0000-0000-0000A0090000}"/>
    <cellStyle name="Prozent 7 7 6" xfId="30945" xr:uid="{00000000-0005-0000-0000-0000A0090000}"/>
    <cellStyle name="Prozent 7 7 7" xfId="44436" xr:uid="{00000000-0005-0000-0000-0000A0090000}"/>
    <cellStyle name="Prozent 7 8" xfId="4560" xr:uid="{00000000-0005-0000-0000-000089090000}"/>
    <cellStyle name="Prozent 7 8 2" xfId="18011" xr:uid="{00000000-0005-0000-0000-000089090000}"/>
    <cellStyle name="Prozent 7 8 3" xfId="31495" xr:uid="{00000000-0005-0000-0000-000089090000}"/>
    <cellStyle name="Prozent 7 8 4" xfId="44986" xr:uid="{00000000-0005-0000-0000-000089090000}"/>
    <cellStyle name="Prozent 7 9" xfId="7916" xr:uid="{00000000-0005-0000-0000-000089090000}"/>
    <cellStyle name="Prozent 7 9 2" xfId="21367" xr:uid="{00000000-0005-0000-0000-000089090000}"/>
    <cellStyle name="Prozent 7 9 3" xfId="34851" xr:uid="{00000000-0005-0000-0000-000089090000}"/>
    <cellStyle name="Prozent 7 9 4" xfId="48342" xr:uid="{00000000-0005-0000-0000-000089090000}"/>
    <cellStyle name="Prozent 8" xfId="1191" xr:uid="{00000000-0005-0000-0000-0000A1090000}"/>
    <cellStyle name="Prozent 9" xfId="1208" xr:uid="{00000000-0005-0000-0000-0000A2090000}"/>
    <cellStyle name="Prozent 9 10" xfId="14671" xr:uid="{00000000-0005-0000-0000-0000A2090000}"/>
    <cellStyle name="Prozent 9 11" xfId="28154" xr:uid="{00000000-0005-0000-0000-0000A2090000}"/>
    <cellStyle name="Prozent 9 12" xfId="41645" xr:uid="{00000000-0005-0000-0000-0000A2090000}"/>
    <cellStyle name="Prozent 9 2" xfId="1439" xr:uid="{00000000-0005-0000-0000-0000A3090000}"/>
    <cellStyle name="Prozent 9 2 10" xfId="28404" xr:uid="{00000000-0005-0000-0000-0000A3090000}"/>
    <cellStyle name="Prozent 9 2 11" xfId="41895" xr:uid="{00000000-0005-0000-0000-0000A3090000}"/>
    <cellStyle name="Prozent 9 2 2" xfId="2013" xr:uid="{00000000-0005-0000-0000-0000A4090000}"/>
    <cellStyle name="Prozent 9 2 2 2" xfId="3153" xr:uid="{00000000-0005-0000-0000-0000A5090000}"/>
    <cellStyle name="Prozent 9 2 2 2 2" xfId="6514" xr:uid="{00000000-0005-0000-0000-0000A5090000}"/>
    <cellStyle name="Prozent 9 2 2 2 2 2" xfId="19965" xr:uid="{00000000-0005-0000-0000-0000A5090000}"/>
    <cellStyle name="Prozent 9 2 2 2 2 3" xfId="33449" xr:uid="{00000000-0005-0000-0000-0000A5090000}"/>
    <cellStyle name="Prozent 9 2 2 2 2 4" xfId="46940" xr:uid="{00000000-0005-0000-0000-0000A5090000}"/>
    <cellStyle name="Prozent 9 2 2 2 3" xfId="9870" xr:uid="{00000000-0005-0000-0000-0000A5090000}"/>
    <cellStyle name="Prozent 9 2 2 2 3 2" xfId="23321" xr:uid="{00000000-0005-0000-0000-0000A5090000}"/>
    <cellStyle name="Prozent 9 2 2 2 3 3" xfId="36805" xr:uid="{00000000-0005-0000-0000-0000A5090000}"/>
    <cellStyle name="Prozent 9 2 2 2 3 4" xfId="50296" xr:uid="{00000000-0005-0000-0000-0000A5090000}"/>
    <cellStyle name="Prozent 9 2 2 2 4" xfId="13226" xr:uid="{00000000-0005-0000-0000-0000A5090000}"/>
    <cellStyle name="Prozent 9 2 2 2 4 2" xfId="26677" xr:uid="{00000000-0005-0000-0000-0000A5090000}"/>
    <cellStyle name="Prozent 9 2 2 2 4 3" xfId="40161" xr:uid="{00000000-0005-0000-0000-0000A5090000}"/>
    <cellStyle name="Prozent 9 2 2 2 4 4" xfId="53652" xr:uid="{00000000-0005-0000-0000-0000A5090000}"/>
    <cellStyle name="Prozent 9 2 2 2 5" xfId="16608" xr:uid="{00000000-0005-0000-0000-0000A5090000}"/>
    <cellStyle name="Prozent 9 2 2 2 6" xfId="30092" xr:uid="{00000000-0005-0000-0000-0000A5090000}"/>
    <cellStyle name="Prozent 9 2 2 2 7" xfId="43583" xr:uid="{00000000-0005-0000-0000-0000A5090000}"/>
    <cellStyle name="Prozent 9 2 2 3" xfId="5387" xr:uid="{00000000-0005-0000-0000-0000A4090000}"/>
    <cellStyle name="Prozent 9 2 2 3 2" xfId="18838" xr:uid="{00000000-0005-0000-0000-0000A4090000}"/>
    <cellStyle name="Prozent 9 2 2 3 3" xfId="32322" xr:uid="{00000000-0005-0000-0000-0000A4090000}"/>
    <cellStyle name="Prozent 9 2 2 3 4" xfId="45813" xr:uid="{00000000-0005-0000-0000-0000A4090000}"/>
    <cellStyle name="Prozent 9 2 2 4" xfId="8743" xr:uid="{00000000-0005-0000-0000-0000A4090000}"/>
    <cellStyle name="Prozent 9 2 2 4 2" xfId="22194" xr:uid="{00000000-0005-0000-0000-0000A4090000}"/>
    <cellStyle name="Prozent 9 2 2 4 3" xfId="35678" xr:uid="{00000000-0005-0000-0000-0000A4090000}"/>
    <cellStyle name="Prozent 9 2 2 4 4" xfId="49169" xr:uid="{00000000-0005-0000-0000-0000A4090000}"/>
    <cellStyle name="Prozent 9 2 2 5" xfId="12099" xr:uid="{00000000-0005-0000-0000-0000A4090000}"/>
    <cellStyle name="Prozent 9 2 2 5 2" xfId="25550" xr:uid="{00000000-0005-0000-0000-0000A4090000}"/>
    <cellStyle name="Prozent 9 2 2 5 3" xfId="39034" xr:uid="{00000000-0005-0000-0000-0000A4090000}"/>
    <cellStyle name="Prozent 9 2 2 5 4" xfId="52525" xr:uid="{00000000-0005-0000-0000-0000A4090000}"/>
    <cellStyle name="Prozent 9 2 2 6" xfId="15481" xr:uid="{00000000-0005-0000-0000-0000A4090000}"/>
    <cellStyle name="Prozent 9 2 2 7" xfId="28965" xr:uid="{00000000-0005-0000-0000-0000A4090000}"/>
    <cellStyle name="Prozent 9 2 2 8" xfId="42456" xr:uid="{00000000-0005-0000-0000-0000A4090000}"/>
    <cellStyle name="Prozent 9 2 3" xfId="2593" xr:uid="{00000000-0005-0000-0000-0000A6090000}"/>
    <cellStyle name="Prozent 9 2 3 2" xfId="5954" xr:uid="{00000000-0005-0000-0000-0000A6090000}"/>
    <cellStyle name="Prozent 9 2 3 2 2" xfId="19405" xr:uid="{00000000-0005-0000-0000-0000A6090000}"/>
    <cellStyle name="Prozent 9 2 3 2 3" xfId="32889" xr:uid="{00000000-0005-0000-0000-0000A6090000}"/>
    <cellStyle name="Prozent 9 2 3 2 4" xfId="46380" xr:uid="{00000000-0005-0000-0000-0000A6090000}"/>
    <cellStyle name="Prozent 9 2 3 3" xfId="9310" xr:uid="{00000000-0005-0000-0000-0000A6090000}"/>
    <cellStyle name="Prozent 9 2 3 3 2" xfId="22761" xr:uid="{00000000-0005-0000-0000-0000A6090000}"/>
    <cellStyle name="Prozent 9 2 3 3 3" xfId="36245" xr:uid="{00000000-0005-0000-0000-0000A6090000}"/>
    <cellStyle name="Prozent 9 2 3 3 4" xfId="49736" xr:uid="{00000000-0005-0000-0000-0000A6090000}"/>
    <cellStyle name="Prozent 9 2 3 4" xfId="12666" xr:uid="{00000000-0005-0000-0000-0000A6090000}"/>
    <cellStyle name="Prozent 9 2 3 4 2" xfId="26117" xr:uid="{00000000-0005-0000-0000-0000A6090000}"/>
    <cellStyle name="Prozent 9 2 3 4 3" xfId="39601" xr:uid="{00000000-0005-0000-0000-0000A6090000}"/>
    <cellStyle name="Prozent 9 2 3 4 4" xfId="53092" xr:uid="{00000000-0005-0000-0000-0000A6090000}"/>
    <cellStyle name="Prozent 9 2 3 5" xfId="16048" xr:uid="{00000000-0005-0000-0000-0000A6090000}"/>
    <cellStyle name="Prozent 9 2 3 6" xfId="29532" xr:uid="{00000000-0005-0000-0000-0000A6090000}"/>
    <cellStyle name="Prozent 9 2 3 7" xfId="43023" xr:uid="{00000000-0005-0000-0000-0000A6090000}"/>
    <cellStyle name="Prozent 9 2 4" xfId="3698" xr:uid="{00000000-0005-0000-0000-0000A7090000}"/>
    <cellStyle name="Prozent 9 2 4 2" xfId="7059" xr:uid="{00000000-0005-0000-0000-0000A7090000}"/>
    <cellStyle name="Prozent 9 2 4 2 2" xfId="20510" xr:uid="{00000000-0005-0000-0000-0000A7090000}"/>
    <cellStyle name="Prozent 9 2 4 2 3" xfId="33994" xr:uid="{00000000-0005-0000-0000-0000A7090000}"/>
    <cellStyle name="Prozent 9 2 4 2 4" xfId="47485" xr:uid="{00000000-0005-0000-0000-0000A7090000}"/>
    <cellStyle name="Prozent 9 2 4 3" xfId="10415" xr:uid="{00000000-0005-0000-0000-0000A7090000}"/>
    <cellStyle name="Prozent 9 2 4 3 2" xfId="23866" xr:uid="{00000000-0005-0000-0000-0000A7090000}"/>
    <cellStyle name="Prozent 9 2 4 3 3" xfId="37350" xr:uid="{00000000-0005-0000-0000-0000A7090000}"/>
    <cellStyle name="Prozent 9 2 4 3 4" xfId="50841" xr:uid="{00000000-0005-0000-0000-0000A7090000}"/>
    <cellStyle name="Prozent 9 2 4 4" xfId="13771" xr:uid="{00000000-0005-0000-0000-0000A7090000}"/>
    <cellStyle name="Prozent 9 2 4 4 2" xfId="27222" xr:uid="{00000000-0005-0000-0000-0000A7090000}"/>
    <cellStyle name="Prozent 9 2 4 4 3" xfId="40706" xr:uid="{00000000-0005-0000-0000-0000A7090000}"/>
    <cellStyle name="Prozent 9 2 4 4 4" xfId="54197" xr:uid="{00000000-0005-0000-0000-0000A7090000}"/>
    <cellStyle name="Prozent 9 2 4 5" xfId="17153" xr:uid="{00000000-0005-0000-0000-0000A7090000}"/>
    <cellStyle name="Prozent 9 2 4 6" xfId="30637" xr:uid="{00000000-0005-0000-0000-0000A7090000}"/>
    <cellStyle name="Prozent 9 2 4 7" xfId="44128" xr:uid="{00000000-0005-0000-0000-0000A7090000}"/>
    <cellStyle name="Prozent 9 2 5" xfId="4278" xr:uid="{00000000-0005-0000-0000-0000A8090000}"/>
    <cellStyle name="Prozent 9 2 5 2" xfId="7635" xr:uid="{00000000-0005-0000-0000-0000A8090000}"/>
    <cellStyle name="Prozent 9 2 5 2 2" xfId="21086" xr:uid="{00000000-0005-0000-0000-0000A8090000}"/>
    <cellStyle name="Prozent 9 2 5 2 3" xfId="34570" xr:uid="{00000000-0005-0000-0000-0000A8090000}"/>
    <cellStyle name="Prozent 9 2 5 2 4" xfId="48061" xr:uid="{00000000-0005-0000-0000-0000A8090000}"/>
    <cellStyle name="Prozent 9 2 5 3" xfId="10991" xr:uid="{00000000-0005-0000-0000-0000A8090000}"/>
    <cellStyle name="Prozent 9 2 5 3 2" xfId="24442" xr:uid="{00000000-0005-0000-0000-0000A8090000}"/>
    <cellStyle name="Prozent 9 2 5 3 3" xfId="37926" xr:uid="{00000000-0005-0000-0000-0000A8090000}"/>
    <cellStyle name="Prozent 9 2 5 3 4" xfId="51417" xr:uid="{00000000-0005-0000-0000-0000A8090000}"/>
    <cellStyle name="Prozent 9 2 5 4" xfId="14347" xr:uid="{00000000-0005-0000-0000-0000A8090000}"/>
    <cellStyle name="Prozent 9 2 5 4 2" xfId="27798" xr:uid="{00000000-0005-0000-0000-0000A8090000}"/>
    <cellStyle name="Prozent 9 2 5 4 3" xfId="41282" xr:uid="{00000000-0005-0000-0000-0000A8090000}"/>
    <cellStyle name="Prozent 9 2 5 4 4" xfId="54773" xr:uid="{00000000-0005-0000-0000-0000A8090000}"/>
    <cellStyle name="Prozent 9 2 5 5" xfId="17729" xr:uid="{00000000-0005-0000-0000-0000A8090000}"/>
    <cellStyle name="Prozent 9 2 5 6" xfId="31213" xr:uid="{00000000-0005-0000-0000-0000A8090000}"/>
    <cellStyle name="Prozent 9 2 5 7" xfId="44704" xr:uid="{00000000-0005-0000-0000-0000A8090000}"/>
    <cellStyle name="Prozent 9 2 6" xfId="4828" xr:uid="{00000000-0005-0000-0000-0000A3090000}"/>
    <cellStyle name="Prozent 9 2 6 2" xfId="18279" xr:uid="{00000000-0005-0000-0000-0000A3090000}"/>
    <cellStyle name="Prozent 9 2 6 3" xfId="31763" xr:uid="{00000000-0005-0000-0000-0000A3090000}"/>
    <cellStyle name="Prozent 9 2 6 4" xfId="45254" xr:uid="{00000000-0005-0000-0000-0000A3090000}"/>
    <cellStyle name="Prozent 9 2 7" xfId="8184" xr:uid="{00000000-0005-0000-0000-0000A3090000}"/>
    <cellStyle name="Prozent 9 2 7 2" xfId="21635" xr:uid="{00000000-0005-0000-0000-0000A3090000}"/>
    <cellStyle name="Prozent 9 2 7 3" xfId="35119" xr:uid="{00000000-0005-0000-0000-0000A3090000}"/>
    <cellStyle name="Prozent 9 2 7 4" xfId="48610" xr:uid="{00000000-0005-0000-0000-0000A3090000}"/>
    <cellStyle name="Prozent 9 2 8" xfId="11540" xr:uid="{00000000-0005-0000-0000-0000A3090000}"/>
    <cellStyle name="Prozent 9 2 8 2" xfId="24991" xr:uid="{00000000-0005-0000-0000-0000A3090000}"/>
    <cellStyle name="Prozent 9 2 8 3" xfId="38475" xr:uid="{00000000-0005-0000-0000-0000A3090000}"/>
    <cellStyle name="Prozent 9 2 8 4" xfId="51966" xr:uid="{00000000-0005-0000-0000-0000A3090000}"/>
    <cellStyle name="Prozent 9 2 9" xfId="14921" xr:uid="{00000000-0005-0000-0000-0000A3090000}"/>
    <cellStyle name="Prozent 9 3" xfId="1764" xr:uid="{00000000-0005-0000-0000-0000A9090000}"/>
    <cellStyle name="Prozent 9 3 2" xfId="2903" xr:uid="{00000000-0005-0000-0000-0000AA090000}"/>
    <cellStyle name="Prozent 9 3 2 2" xfId="6264" xr:uid="{00000000-0005-0000-0000-0000AA090000}"/>
    <cellStyle name="Prozent 9 3 2 2 2" xfId="19715" xr:uid="{00000000-0005-0000-0000-0000AA090000}"/>
    <cellStyle name="Prozent 9 3 2 2 3" xfId="33199" xr:uid="{00000000-0005-0000-0000-0000AA090000}"/>
    <cellStyle name="Prozent 9 3 2 2 4" xfId="46690" xr:uid="{00000000-0005-0000-0000-0000AA090000}"/>
    <cellStyle name="Prozent 9 3 2 3" xfId="9620" xr:uid="{00000000-0005-0000-0000-0000AA090000}"/>
    <cellStyle name="Prozent 9 3 2 3 2" xfId="23071" xr:uid="{00000000-0005-0000-0000-0000AA090000}"/>
    <cellStyle name="Prozent 9 3 2 3 3" xfId="36555" xr:uid="{00000000-0005-0000-0000-0000AA090000}"/>
    <cellStyle name="Prozent 9 3 2 3 4" xfId="50046" xr:uid="{00000000-0005-0000-0000-0000AA090000}"/>
    <cellStyle name="Prozent 9 3 2 4" xfId="12976" xr:uid="{00000000-0005-0000-0000-0000AA090000}"/>
    <cellStyle name="Prozent 9 3 2 4 2" xfId="26427" xr:uid="{00000000-0005-0000-0000-0000AA090000}"/>
    <cellStyle name="Prozent 9 3 2 4 3" xfId="39911" xr:uid="{00000000-0005-0000-0000-0000AA090000}"/>
    <cellStyle name="Prozent 9 3 2 4 4" xfId="53402" xr:uid="{00000000-0005-0000-0000-0000AA090000}"/>
    <cellStyle name="Prozent 9 3 2 5" xfId="16358" xr:uid="{00000000-0005-0000-0000-0000AA090000}"/>
    <cellStyle name="Prozent 9 3 2 6" xfId="29842" xr:uid="{00000000-0005-0000-0000-0000AA090000}"/>
    <cellStyle name="Prozent 9 3 2 7" xfId="43333" xr:uid="{00000000-0005-0000-0000-0000AA090000}"/>
    <cellStyle name="Prozent 9 3 3" xfId="5137" xr:uid="{00000000-0005-0000-0000-0000A9090000}"/>
    <cellStyle name="Prozent 9 3 3 2" xfId="18588" xr:uid="{00000000-0005-0000-0000-0000A9090000}"/>
    <cellStyle name="Prozent 9 3 3 3" xfId="32072" xr:uid="{00000000-0005-0000-0000-0000A9090000}"/>
    <cellStyle name="Prozent 9 3 3 4" xfId="45563" xr:uid="{00000000-0005-0000-0000-0000A9090000}"/>
    <cellStyle name="Prozent 9 3 4" xfId="8493" xr:uid="{00000000-0005-0000-0000-0000A9090000}"/>
    <cellStyle name="Prozent 9 3 4 2" xfId="21944" xr:uid="{00000000-0005-0000-0000-0000A9090000}"/>
    <cellStyle name="Prozent 9 3 4 3" xfId="35428" xr:uid="{00000000-0005-0000-0000-0000A9090000}"/>
    <cellStyle name="Prozent 9 3 4 4" xfId="48919" xr:uid="{00000000-0005-0000-0000-0000A9090000}"/>
    <cellStyle name="Prozent 9 3 5" xfId="11849" xr:uid="{00000000-0005-0000-0000-0000A9090000}"/>
    <cellStyle name="Prozent 9 3 5 2" xfId="25300" xr:uid="{00000000-0005-0000-0000-0000A9090000}"/>
    <cellStyle name="Prozent 9 3 5 3" xfId="38784" xr:uid="{00000000-0005-0000-0000-0000A9090000}"/>
    <cellStyle name="Prozent 9 3 5 4" xfId="52275" xr:uid="{00000000-0005-0000-0000-0000A9090000}"/>
    <cellStyle name="Prozent 9 3 6" xfId="15231" xr:uid="{00000000-0005-0000-0000-0000A9090000}"/>
    <cellStyle name="Prozent 9 3 7" xfId="28715" xr:uid="{00000000-0005-0000-0000-0000A9090000}"/>
    <cellStyle name="Prozent 9 3 8" xfId="42206" xr:uid="{00000000-0005-0000-0000-0000A9090000}"/>
    <cellStyle name="Prozent 9 4" xfId="2342" xr:uid="{00000000-0005-0000-0000-0000AB090000}"/>
    <cellStyle name="Prozent 9 4 2" xfId="5704" xr:uid="{00000000-0005-0000-0000-0000AB090000}"/>
    <cellStyle name="Prozent 9 4 2 2" xfId="19155" xr:uid="{00000000-0005-0000-0000-0000AB090000}"/>
    <cellStyle name="Prozent 9 4 2 3" xfId="32639" xr:uid="{00000000-0005-0000-0000-0000AB090000}"/>
    <cellStyle name="Prozent 9 4 2 4" xfId="46130" xr:uid="{00000000-0005-0000-0000-0000AB090000}"/>
    <cellStyle name="Prozent 9 4 3" xfId="9060" xr:uid="{00000000-0005-0000-0000-0000AB090000}"/>
    <cellStyle name="Prozent 9 4 3 2" xfId="22511" xr:uid="{00000000-0005-0000-0000-0000AB090000}"/>
    <cellStyle name="Prozent 9 4 3 3" xfId="35995" xr:uid="{00000000-0005-0000-0000-0000AB090000}"/>
    <cellStyle name="Prozent 9 4 3 4" xfId="49486" xr:uid="{00000000-0005-0000-0000-0000AB090000}"/>
    <cellStyle name="Prozent 9 4 4" xfId="12416" xr:uid="{00000000-0005-0000-0000-0000AB090000}"/>
    <cellStyle name="Prozent 9 4 4 2" xfId="25867" xr:uid="{00000000-0005-0000-0000-0000AB090000}"/>
    <cellStyle name="Prozent 9 4 4 3" xfId="39351" xr:uid="{00000000-0005-0000-0000-0000AB090000}"/>
    <cellStyle name="Prozent 9 4 4 4" xfId="52842" xr:uid="{00000000-0005-0000-0000-0000AB090000}"/>
    <cellStyle name="Prozent 9 4 5" xfId="15798" xr:uid="{00000000-0005-0000-0000-0000AB090000}"/>
    <cellStyle name="Prozent 9 4 6" xfId="29282" xr:uid="{00000000-0005-0000-0000-0000AB090000}"/>
    <cellStyle name="Prozent 9 4 7" xfId="42773" xr:uid="{00000000-0005-0000-0000-0000AB090000}"/>
    <cellStyle name="Prozent 9 5" xfId="3448" xr:uid="{00000000-0005-0000-0000-0000AC090000}"/>
    <cellStyle name="Prozent 9 5 2" xfId="6809" xr:uid="{00000000-0005-0000-0000-0000AC090000}"/>
    <cellStyle name="Prozent 9 5 2 2" xfId="20260" xr:uid="{00000000-0005-0000-0000-0000AC090000}"/>
    <cellStyle name="Prozent 9 5 2 3" xfId="33744" xr:uid="{00000000-0005-0000-0000-0000AC090000}"/>
    <cellStyle name="Prozent 9 5 2 4" xfId="47235" xr:uid="{00000000-0005-0000-0000-0000AC090000}"/>
    <cellStyle name="Prozent 9 5 3" xfId="10165" xr:uid="{00000000-0005-0000-0000-0000AC090000}"/>
    <cellStyle name="Prozent 9 5 3 2" xfId="23616" xr:uid="{00000000-0005-0000-0000-0000AC090000}"/>
    <cellStyle name="Prozent 9 5 3 3" xfId="37100" xr:uid="{00000000-0005-0000-0000-0000AC090000}"/>
    <cellStyle name="Prozent 9 5 3 4" xfId="50591" xr:uid="{00000000-0005-0000-0000-0000AC090000}"/>
    <cellStyle name="Prozent 9 5 4" xfId="13521" xr:uid="{00000000-0005-0000-0000-0000AC090000}"/>
    <cellStyle name="Prozent 9 5 4 2" xfId="26972" xr:uid="{00000000-0005-0000-0000-0000AC090000}"/>
    <cellStyle name="Prozent 9 5 4 3" xfId="40456" xr:uid="{00000000-0005-0000-0000-0000AC090000}"/>
    <cellStyle name="Prozent 9 5 4 4" xfId="53947" xr:uid="{00000000-0005-0000-0000-0000AC090000}"/>
    <cellStyle name="Prozent 9 5 5" xfId="16903" xr:uid="{00000000-0005-0000-0000-0000AC090000}"/>
    <cellStyle name="Prozent 9 5 6" xfId="30387" xr:uid="{00000000-0005-0000-0000-0000AC090000}"/>
    <cellStyle name="Prozent 9 5 7" xfId="43878" xr:uid="{00000000-0005-0000-0000-0000AC090000}"/>
    <cellStyle name="Prozent 9 6" xfId="4028" xr:uid="{00000000-0005-0000-0000-0000AD090000}"/>
    <cellStyle name="Prozent 9 6 2" xfId="7385" xr:uid="{00000000-0005-0000-0000-0000AD090000}"/>
    <cellStyle name="Prozent 9 6 2 2" xfId="20836" xr:uid="{00000000-0005-0000-0000-0000AD090000}"/>
    <cellStyle name="Prozent 9 6 2 3" xfId="34320" xr:uid="{00000000-0005-0000-0000-0000AD090000}"/>
    <cellStyle name="Prozent 9 6 2 4" xfId="47811" xr:uid="{00000000-0005-0000-0000-0000AD090000}"/>
    <cellStyle name="Prozent 9 6 3" xfId="10741" xr:uid="{00000000-0005-0000-0000-0000AD090000}"/>
    <cellStyle name="Prozent 9 6 3 2" xfId="24192" xr:uid="{00000000-0005-0000-0000-0000AD090000}"/>
    <cellStyle name="Prozent 9 6 3 3" xfId="37676" xr:uid="{00000000-0005-0000-0000-0000AD090000}"/>
    <cellStyle name="Prozent 9 6 3 4" xfId="51167" xr:uid="{00000000-0005-0000-0000-0000AD090000}"/>
    <cellStyle name="Prozent 9 6 4" xfId="14097" xr:uid="{00000000-0005-0000-0000-0000AD090000}"/>
    <cellStyle name="Prozent 9 6 4 2" xfId="27548" xr:uid="{00000000-0005-0000-0000-0000AD090000}"/>
    <cellStyle name="Prozent 9 6 4 3" xfId="41032" xr:uid="{00000000-0005-0000-0000-0000AD090000}"/>
    <cellStyle name="Prozent 9 6 4 4" xfId="54523" xr:uid="{00000000-0005-0000-0000-0000AD090000}"/>
    <cellStyle name="Prozent 9 6 5" xfId="17479" xr:uid="{00000000-0005-0000-0000-0000AD090000}"/>
    <cellStyle name="Prozent 9 6 6" xfId="30963" xr:uid="{00000000-0005-0000-0000-0000AD090000}"/>
    <cellStyle name="Prozent 9 6 7" xfId="44454" xr:uid="{00000000-0005-0000-0000-0000AD090000}"/>
    <cellStyle name="Prozent 9 7" xfId="4578" xr:uid="{00000000-0005-0000-0000-0000A2090000}"/>
    <cellStyle name="Prozent 9 7 2" xfId="18029" xr:uid="{00000000-0005-0000-0000-0000A2090000}"/>
    <cellStyle name="Prozent 9 7 3" xfId="31513" xr:uid="{00000000-0005-0000-0000-0000A2090000}"/>
    <cellStyle name="Prozent 9 7 4" xfId="45004" xr:uid="{00000000-0005-0000-0000-0000A2090000}"/>
    <cellStyle name="Prozent 9 8" xfId="7934" xr:uid="{00000000-0005-0000-0000-0000A2090000}"/>
    <cellStyle name="Prozent 9 8 2" xfId="21385" xr:uid="{00000000-0005-0000-0000-0000A2090000}"/>
    <cellStyle name="Prozent 9 8 3" xfId="34869" xr:uid="{00000000-0005-0000-0000-0000A2090000}"/>
    <cellStyle name="Prozent 9 8 4" xfId="48360" xr:uid="{00000000-0005-0000-0000-0000A2090000}"/>
    <cellStyle name="Prozent 9 9" xfId="11290" xr:uid="{00000000-0005-0000-0000-0000A2090000}"/>
    <cellStyle name="Prozent 9 9 2" xfId="24741" xr:uid="{00000000-0005-0000-0000-0000A2090000}"/>
    <cellStyle name="Prozent 9 9 3" xfId="38225" xr:uid="{00000000-0005-0000-0000-0000A2090000}"/>
    <cellStyle name="Prozent 9 9 4" xfId="51716" xr:uid="{00000000-0005-0000-0000-0000A2090000}"/>
    <cellStyle name="Punkt" xfId="8" xr:uid="{00000000-0005-0000-0000-0000D9010000}"/>
    <cellStyle name="Punkt, o + u Ränder" xfId="9" xr:uid="{00000000-0005-0000-0000-0000DA010000}"/>
    <cellStyle name="Punkt, o + u Ränder 2" xfId="609" xr:uid="{00000000-0005-0000-0000-0000DB010000}"/>
    <cellStyle name="Punkt, o+u Ränder" xfId="10" xr:uid="{00000000-0005-0000-0000-0000DC010000}"/>
    <cellStyle name="Punkt, o+u Ränder 2" xfId="610" xr:uid="{00000000-0005-0000-0000-0000DD010000}"/>
    <cellStyle name="Punkt, rechts Rand" xfId="11" xr:uid="{00000000-0005-0000-0000-0000DE010000}"/>
    <cellStyle name="Punkt,,oben+unten Ränder" xfId="12" xr:uid="{00000000-0005-0000-0000-0000DF010000}"/>
    <cellStyle name="Punkt,,oben+unten Ränder 2" xfId="611" xr:uid="{00000000-0005-0000-0000-0000E0010000}"/>
    <cellStyle name="Punkt,,oben+unten Ränder 3" xfId="612" xr:uid="{00000000-0005-0000-0000-0000E1010000}"/>
    <cellStyle name="Punkt,rechts Rand" xfId="13" xr:uid="{00000000-0005-0000-0000-0000E2010000}"/>
    <cellStyle name="Punkt; unten Rand" xfId="76" xr:uid="{00000000-0005-0000-0000-0000E3010000}"/>
    <cellStyle name="Raster" xfId="14" xr:uid="{00000000-0005-0000-0000-0000E4010000}"/>
    <cellStyle name="Raster Linie ob + rechts" xfId="15" xr:uid="{00000000-0005-0000-0000-0000E5010000}"/>
    <cellStyle name="Raster Linie ob + rechts 2" xfId="613" xr:uid="{00000000-0005-0000-0000-0000E6010000}"/>
    <cellStyle name="Raster Linie ob + rechts 2 2" xfId="41571" xr:uid="{00000000-0005-0000-0000-0000BB090000}"/>
    <cellStyle name="Raster Linie ob + rechts 3" xfId="41523" xr:uid="{00000000-0005-0000-0000-0000BA090000}"/>
    <cellStyle name="Raster Linie oben" xfId="16" xr:uid="{00000000-0005-0000-0000-0000E7010000}"/>
    <cellStyle name="Raster Linie oben 2" xfId="614" xr:uid="{00000000-0005-0000-0000-0000E8010000}"/>
    <cellStyle name="Raster Linie oben 2 2" xfId="41572" xr:uid="{00000000-0005-0000-0000-0000BD090000}"/>
    <cellStyle name="Raster Linie oben 3" xfId="41524" xr:uid="{00000000-0005-0000-0000-0000BC090000}"/>
    <cellStyle name="Raster Linie oben u. unten" xfId="17" xr:uid="{00000000-0005-0000-0000-0000E9010000}"/>
    <cellStyle name="Raster Linie oben u. unten 2" xfId="588" xr:uid="{00000000-0005-0000-0000-0000EA010000}"/>
    <cellStyle name="Raster Linie oben u. unten 3" xfId="615" xr:uid="{00000000-0005-0000-0000-0000EB010000}"/>
    <cellStyle name="Raster Linie oben u. unten+re" xfId="18" xr:uid="{00000000-0005-0000-0000-0000EC010000}"/>
    <cellStyle name="Raster Linie oben u. unten+re 2" xfId="589" xr:uid="{00000000-0005-0000-0000-0000ED010000}"/>
    <cellStyle name="Raster Linie oben u. unten+re 2 2" xfId="41566" xr:uid="{00000000-0005-0000-0000-0000C2090000}"/>
    <cellStyle name="Raster Linie oben u. unten+re 3" xfId="616" xr:uid="{00000000-0005-0000-0000-0000EE010000}"/>
    <cellStyle name="Raster Linie oben u. unten+re 3 2" xfId="41573" xr:uid="{00000000-0005-0000-0000-0000C3090000}"/>
    <cellStyle name="Raster Linie oben u. unten+re 4" xfId="41525" xr:uid="{00000000-0005-0000-0000-0000C1090000}"/>
    <cellStyle name="Raster Linie rechts" xfId="19" xr:uid="{00000000-0005-0000-0000-0000EF010000}"/>
    <cellStyle name="Raster Linie unten" xfId="20" xr:uid="{00000000-0005-0000-0000-0000F0010000}"/>
    <cellStyle name="SAPBEXstdData 2" xfId="607" xr:uid="{00000000-0005-0000-0000-0000F1010000}"/>
    <cellStyle name="Schlecht" xfId="244" builtinId="27" customBuiltin="1"/>
    <cellStyle name="Schlecht 2" xfId="110" xr:uid="{00000000-0005-0000-0000-0000F3010000}"/>
    <cellStyle name="Schlecht 2 2" xfId="662" xr:uid="{00000000-0005-0000-0000-0000F4010000}"/>
    <cellStyle name="Schlecht 2 3" xfId="535" xr:uid="{00000000-0005-0000-0000-0000F5010000}"/>
    <cellStyle name="Schlecht 2 4" xfId="482" xr:uid="{00000000-0005-0000-0000-0000F6010000}"/>
    <cellStyle name="Schlecht 3" xfId="342" xr:uid="{00000000-0005-0000-0000-0000F7010000}"/>
    <cellStyle name="Schlecht 3 2" xfId="590" xr:uid="{00000000-0005-0000-0000-0000F8010000}"/>
    <cellStyle name="Schlecht 4" xfId="1120" xr:uid="{00000000-0005-0000-0000-0000CC090000}"/>
    <cellStyle name="Schlecht 5" xfId="1097" xr:uid="{00000000-0005-0000-0000-0000CD090000}"/>
    <cellStyle name="Standard" xfId="0" builtinId="0"/>
    <cellStyle name="Standard 10" xfId="176" xr:uid="{00000000-0005-0000-0000-0000FA010000}"/>
    <cellStyle name="Standard 10 10" xfId="1067" xr:uid="{00000000-0005-0000-0000-0000D0090000}"/>
    <cellStyle name="Standard 10 10 2" xfId="1664" xr:uid="{00000000-0005-0000-0000-0000D1090000}"/>
    <cellStyle name="Standard 10 10 2 2" xfId="2800" xr:uid="{00000000-0005-0000-0000-0000D2090000}"/>
    <cellStyle name="Standard 10 10 2 2 2" xfId="6161" xr:uid="{00000000-0005-0000-0000-0000D2090000}"/>
    <cellStyle name="Standard 10 10 2 2 2 2" xfId="19612" xr:uid="{00000000-0005-0000-0000-0000D2090000}"/>
    <cellStyle name="Standard 10 10 2 2 2 3" xfId="33096" xr:uid="{00000000-0005-0000-0000-0000D2090000}"/>
    <cellStyle name="Standard 10 10 2 2 2 4" xfId="46587" xr:uid="{00000000-0005-0000-0000-0000D2090000}"/>
    <cellStyle name="Standard 10 10 2 2 3" xfId="9517" xr:uid="{00000000-0005-0000-0000-0000D2090000}"/>
    <cellStyle name="Standard 10 10 2 2 3 2" xfId="22968" xr:uid="{00000000-0005-0000-0000-0000D2090000}"/>
    <cellStyle name="Standard 10 10 2 2 3 3" xfId="36452" xr:uid="{00000000-0005-0000-0000-0000D2090000}"/>
    <cellStyle name="Standard 10 10 2 2 3 4" xfId="49943" xr:uid="{00000000-0005-0000-0000-0000D2090000}"/>
    <cellStyle name="Standard 10 10 2 2 4" xfId="12873" xr:uid="{00000000-0005-0000-0000-0000D2090000}"/>
    <cellStyle name="Standard 10 10 2 2 4 2" xfId="26324" xr:uid="{00000000-0005-0000-0000-0000D2090000}"/>
    <cellStyle name="Standard 10 10 2 2 4 3" xfId="39808" xr:uid="{00000000-0005-0000-0000-0000D2090000}"/>
    <cellStyle name="Standard 10 10 2 2 4 4" xfId="53299" xr:uid="{00000000-0005-0000-0000-0000D2090000}"/>
    <cellStyle name="Standard 10 10 2 2 5" xfId="16255" xr:uid="{00000000-0005-0000-0000-0000D2090000}"/>
    <cellStyle name="Standard 10 10 2 2 6" xfId="29739" xr:uid="{00000000-0005-0000-0000-0000D2090000}"/>
    <cellStyle name="Standard 10 10 2 2 7" xfId="43230" xr:uid="{00000000-0005-0000-0000-0000D2090000}"/>
    <cellStyle name="Standard 10 10 2 3" xfId="5034" xr:uid="{00000000-0005-0000-0000-0000D1090000}"/>
    <cellStyle name="Standard 10 10 2 3 2" xfId="18485" xr:uid="{00000000-0005-0000-0000-0000D1090000}"/>
    <cellStyle name="Standard 10 10 2 3 3" xfId="31969" xr:uid="{00000000-0005-0000-0000-0000D1090000}"/>
    <cellStyle name="Standard 10 10 2 3 4" xfId="45460" xr:uid="{00000000-0005-0000-0000-0000D1090000}"/>
    <cellStyle name="Standard 10 10 2 4" xfId="8390" xr:uid="{00000000-0005-0000-0000-0000D1090000}"/>
    <cellStyle name="Standard 10 10 2 4 2" xfId="21841" xr:uid="{00000000-0005-0000-0000-0000D1090000}"/>
    <cellStyle name="Standard 10 10 2 4 3" xfId="35325" xr:uid="{00000000-0005-0000-0000-0000D1090000}"/>
    <cellStyle name="Standard 10 10 2 4 4" xfId="48816" xr:uid="{00000000-0005-0000-0000-0000D1090000}"/>
    <cellStyle name="Standard 10 10 2 5" xfId="11746" xr:uid="{00000000-0005-0000-0000-0000D1090000}"/>
    <cellStyle name="Standard 10 10 2 5 2" xfId="25197" xr:uid="{00000000-0005-0000-0000-0000D1090000}"/>
    <cellStyle name="Standard 10 10 2 5 3" xfId="38681" xr:uid="{00000000-0005-0000-0000-0000D1090000}"/>
    <cellStyle name="Standard 10 10 2 5 4" xfId="52172" xr:uid="{00000000-0005-0000-0000-0000D1090000}"/>
    <cellStyle name="Standard 10 10 2 6" xfId="15128" xr:uid="{00000000-0005-0000-0000-0000D1090000}"/>
    <cellStyle name="Standard 10 10 2 7" xfId="28612" xr:uid="{00000000-0005-0000-0000-0000D1090000}"/>
    <cellStyle name="Standard 10 10 2 8" xfId="42103" xr:uid="{00000000-0005-0000-0000-0000D1090000}"/>
    <cellStyle name="Standard 10 10 3" xfId="2223" xr:uid="{00000000-0005-0000-0000-0000D3090000}"/>
    <cellStyle name="Standard 10 10 3 2" xfId="5598" xr:uid="{00000000-0005-0000-0000-0000D3090000}"/>
    <cellStyle name="Standard 10 10 3 2 2" xfId="19049" xr:uid="{00000000-0005-0000-0000-0000D3090000}"/>
    <cellStyle name="Standard 10 10 3 2 3" xfId="32533" xr:uid="{00000000-0005-0000-0000-0000D3090000}"/>
    <cellStyle name="Standard 10 10 3 2 4" xfId="46024" xr:uid="{00000000-0005-0000-0000-0000D3090000}"/>
    <cellStyle name="Standard 10 10 3 3" xfId="8954" xr:uid="{00000000-0005-0000-0000-0000D3090000}"/>
    <cellStyle name="Standard 10 10 3 3 2" xfId="22405" xr:uid="{00000000-0005-0000-0000-0000D3090000}"/>
    <cellStyle name="Standard 10 10 3 3 3" xfId="35889" xr:uid="{00000000-0005-0000-0000-0000D3090000}"/>
    <cellStyle name="Standard 10 10 3 3 4" xfId="49380" xr:uid="{00000000-0005-0000-0000-0000D3090000}"/>
    <cellStyle name="Standard 10 10 3 4" xfId="12310" xr:uid="{00000000-0005-0000-0000-0000D3090000}"/>
    <cellStyle name="Standard 10 10 3 4 2" xfId="25761" xr:uid="{00000000-0005-0000-0000-0000D3090000}"/>
    <cellStyle name="Standard 10 10 3 4 3" xfId="39245" xr:uid="{00000000-0005-0000-0000-0000D3090000}"/>
    <cellStyle name="Standard 10 10 3 4 4" xfId="52736" xr:uid="{00000000-0005-0000-0000-0000D3090000}"/>
    <cellStyle name="Standard 10 10 3 5" xfId="15692" xr:uid="{00000000-0005-0000-0000-0000D3090000}"/>
    <cellStyle name="Standard 10 10 3 6" xfId="29176" xr:uid="{00000000-0005-0000-0000-0000D3090000}"/>
    <cellStyle name="Standard 10 10 3 7" xfId="42667" xr:uid="{00000000-0005-0000-0000-0000D3090000}"/>
    <cellStyle name="Standard 10 10 4" xfId="4472" xr:uid="{00000000-0005-0000-0000-0000D0090000}"/>
    <cellStyle name="Standard 10 10 4 2" xfId="17923" xr:uid="{00000000-0005-0000-0000-0000D0090000}"/>
    <cellStyle name="Standard 10 10 4 3" xfId="31407" xr:uid="{00000000-0005-0000-0000-0000D0090000}"/>
    <cellStyle name="Standard 10 10 4 4" xfId="44898" xr:uid="{00000000-0005-0000-0000-0000D0090000}"/>
    <cellStyle name="Standard 10 10 5" xfId="7828" xr:uid="{00000000-0005-0000-0000-0000D0090000}"/>
    <cellStyle name="Standard 10 10 5 2" xfId="21279" xr:uid="{00000000-0005-0000-0000-0000D0090000}"/>
    <cellStyle name="Standard 10 10 5 3" xfId="34763" xr:uid="{00000000-0005-0000-0000-0000D0090000}"/>
    <cellStyle name="Standard 10 10 5 4" xfId="48254" xr:uid="{00000000-0005-0000-0000-0000D0090000}"/>
    <cellStyle name="Standard 10 10 6" xfId="11184" xr:uid="{00000000-0005-0000-0000-0000D0090000}"/>
    <cellStyle name="Standard 10 10 6 2" xfId="24635" xr:uid="{00000000-0005-0000-0000-0000D0090000}"/>
    <cellStyle name="Standard 10 10 6 3" xfId="38119" xr:uid="{00000000-0005-0000-0000-0000D0090000}"/>
    <cellStyle name="Standard 10 10 6 4" xfId="51610" xr:uid="{00000000-0005-0000-0000-0000D0090000}"/>
    <cellStyle name="Standard 10 10 7" xfId="14565" xr:uid="{00000000-0005-0000-0000-0000D0090000}"/>
    <cellStyle name="Standard 10 10 8" xfId="28030" xr:uid="{00000000-0005-0000-0000-0000D0090000}"/>
    <cellStyle name="Standard 10 10 9" xfId="41497" xr:uid="{00000000-0005-0000-0000-0000D0090000}"/>
    <cellStyle name="Standard 10 11" xfId="1641" xr:uid="{00000000-0005-0000-0000-0000D4090000}"/>
    <cellStyle name="Standard 10 11 2" xfId="2777" xr:uid="{00000000-0005-0000-0000-0000D5090000}"/>
    <cellStyle name="Standard 10 11 2 2" xfId="6138" xr:uid="{00000000-0005-0000-0000-0000D5090000}"/>
    <cellStyle name="Standard 10 11 2 2 2" xfId="19589" xr:uid="{00000000-0005-0000-0000-0000D5090000}"/>
    <cellStyle name="Standard 10 11 2 2 3" xfId="33073" xr:uid="{00000000-0005-0000-0000-0000D5090000}"/>
    <cellStyle name="Standard 10 11 2 2 4" xfId="46564" xr:uid="{00000000-0005-0000-0000-0000D5090000}"/>
    <cellStyle name="Standard 10 11 2 3" xfId="9494" xr:uid="{00000000-0005-0000-0000-0000D5090000}"/>
    <cellStyle name="Standard 10 11 2 3 2" xfId="22945" xr:uid="{00000000-0005-0000-0000-0000D5090000}"/>
    <cellStyle name="Standard 10 11 2 3 3" xfId="36429" xr:uid="{00000000-0005-0000-0000-0000D5090000}"/>
    <cellStyle name="Standard 10 11 2 3 4" xfId="49920" xr:uid="{00000000-0005-0000-0000-0000D5090000}"/>
    <cellStyle name="Standard 10 11 2 4" xfId="12850" xr:uid="{00000000-0005-0000-0000-0000D5090000}"/>
    <cellStyle name="Standard 10 11 2 4 2" xfId="26301" xr:uid="{00000000-0005-0000-0000-0000D5090000}"/>
    <cellStyle name="Standard 10 11 2 4 3" xfId="39785" xr:uid="{00000000-0005-0000-0000-0000D5090000}"/>
    <cellStyle name="Standard 10 11 2 4 4" xfId="53276" xr:uid="{00000000-0005-0000-0000-0000D5090000}"/>
    <cellStyle name="Standard 10 11 2 5" xfId="16232" xr:uid="{00000000-0005-0000-0000-0000D5090000}"/>
    <cellStyle name="Standard 10 11 2 6" xfId="29716" xr:uid="{00000000-0005-0000-0000-0000D5090000}"/>
    <cellStyle name="Standard 10 11 2 7" xfId="43207" xr:uid="{00000000-0005-0000-0000-0000D5090000}"/>
    <cellStyle name="Standard 10 11 3" xfId="5011" xr:uid="{00000000-0005-0000-0000-0000D4090000}"/>
    <cellStyle name="Standard 10 11 3 2" xfId="18462" xr:uid="{00000000-0005-0000-0000-0000D4090000}"/>
    <cellStyle name="Standard 10 11 3 3" xfId="31946" xr:uid="{00000000-0005-0000-0000-0000D4090000}"/>
    <cellStyle name="Standard 10 11 3 4" xfId="45437" xr:uid="{00000000-0005-0000-0000-0000D4090000}"/>
    <cellStyle name="Standard 10 11 4" xfId="8367" xr:uid="{00000000-0005-0000-0000-0000D4090000}"/>
    <cellStyle name="Standard 10 11 4 2" xfId="21818" xr:uid="{00000000-0005-0000-0000-0000D4090000}"/>
    <cellStyle name="Standard 10 11 4 3" xfId="35302" xr:uid="{00000000-0005-0000-0000-0000D4090000}"/>
    <cellStyle name="Standard 10 11 4 4" xfId="48793" xr:uid="{00000000-0005-0000-0000-0000D4090000}"/>
    <cellStyle name="Standard 10 11 5" xfId="11723" xr:uid="{00000000-0005-0000-0000-0000D4090000}"/>
    <cellStyle name="Standard 10 11 5 2" xfId="25174" xr:uid="{00000000-0005-0000-0000-0000D4090000}"/>
    <cellStyle name="Standard 10 11 5 3" xfId="38658" xr:uid="{00000000-0005-0000-0000-0000D4090000}"/>
    <cellStyle name="Standard 10 11 5 4" xfId="52149" xr:uid="{00000000-0005-0000-0000-0000D4090000}"/>
    <cellStyle name="Standard 10 11 6" xfId="15105" xr:uid="{00000000-0005-0000-0000-0000D4090000}"/>
    <cellStyle name="Standard 10 11 7" xfId="28589" xr:uid="{00000000-0005-0000-0000-0000D4090000}"/>
    <cellStyle name="Standard 10 11 8" xfId="42080" xr:uid="{00000000-0005-0000-0000-0000D4090000}"/>
    <cellStyle name="Standard 10 12" xfId="2198" xr:uid="{00000000-0005-0000-0000-0000D6090000}"/>
    <cellStyle name="Standard 10 12 2" xfId="5573" xr:uid="{00000000-0005-0000-0000-0000D6090000}"/>
    <cellStyle name="Standard 10 12 2 2" xfId="19024" xr:uid="{00000000-0005-0000-0000-0000D6090000}"/>
    <cellStyle name="Standard 10 12 2 3" xfId="32508" xr:uid="{00000000-0005-0000-0000-0000D6090000}"/>
    <cellStyle name="Standard 10 12 2 4" xfId="45999" xr:uid="{00000000-0005-0000-0000-0000D6090000}"/>
    <cellStyle name="Standard 10 12 3" xfId="8929" xr:uid="{00000000-0005-0000-0000-0000D6090000}"/>
    <cellStyle name="Standard 10 12 3 2" xfId="22380" xr:uid="{00000000-0005-0000-0000-0000D6090000}"/>
    <cellStyle name="Standard 10 12 3 3" xfId="35864" xr:uid="{00000000-0005-0000-0000-0000D6090000}"/>
    <cellStyle name="Standard 10 12 3 4" xfId="49355" xr:uid="{00000000-0005-0000-0000-0000D6090000}"/>
    <cellStyle name="Standard 10 12 4" xfId="12285" xr:uid="{00000000-0005-0000-0000-0000D6090000}"/>
    <cellStyle name="Standard 10 12 4 2" xfId="25736" xr:uid="{00000000-0005-0000-0000-0000D6090000}"/>
    <cellStyle name="Standard 10 12 4 3" xfId="39220" xr:uid="{00000000-0005-0000-0000-0000D6090000}"/>
    <cellStyle name="Standard 10 12 4 4" xfId="52711" xr:uid="{00000000-0005-0000-0000-0000D6090000}"/>
    <cellStyle name="Standard 10 12 5" xfId="15667" xr:uid="{00000000-0005-0000-0000-0000D6090000}"/>
    <cellStyle name="Standard 10 12 6" xfId="29151" xr:uid="{00000000-0005-0000-0000-0000D6090000}"/>
    <cellStyle name="Standard 10 12 7" xfId="42642" xr:uid="{00000000-0005-0000-0000-0000D6090000}"/>
    <cellStyle name="Standard 10 13" xfId="3339" xr:uid="{00000000-0005-0000-0000-0000D7090000}"/>
    <cellStyle name="Standard 10 13 2" xfId="6700" xr:uid="{00000000-0005-0000-0000-0000D7090000}"/>
    <cellStyle name="Standard 10 13 2 2" xfId="20151" xr:uid="{00000000-0005-0000-0000-0000D7090000}"/>
    <cellStyle name="Standard 10 13 2 3" xfId="33635" xr:uid="{00000000-0005-0000-0000-0000D7090000}"/>
    <cellStyle name="Standard 10 13 2 4" xfId="47126" xr:uid="{00000000-0005-0000-0000-0000D7090000}"/>
    <cellStyle name="Standard 10 13 3" xfId="10056" xr:uid="{00000000-0005-0000-0000-0000D7090000}"/>
    <cellStyle name="Standard 10 13 3 2" xfId="23507" xr:uid="{00000000-0005-0000-0000-0000D7090000}"/>
    <cellStyle name="Standard 10 13 3 3" xfId="36991" xr:uid="{00000000-0005-0000-0000-0000D7090000}"/>
    <cellStyle name="Standard 10 13 3 4" xfId="50482" xr:uid="{00000000-0005-0000-0000-0000D7090000}"/>
    <cellStyle name="Standard 10 13 4" xfId="13412" xr:uid="{00000000-0005-0000-0000-0000D7090000}"/>
    <cellStyle name="Standard 10 13 4 2" xfId="26863" xr:uid="{00000000-0005-0000-0000-0000D7090000}"/>
    <cellStyle name="Standard 10 13 4 3" xfId="40347" xr:uid="{00000000-0005-0000-0000-0000D7090000}"/>
    <cellStyle name="Standard 10 13 4 4" xfId="53838" xr:uid="{00000000-0005-0000-0000-0000D7090000}"/>
    <cellStyle name="Standard 10 13 5" xfId="16794" xr:uid="{00000000-0005-0000-0000-0000D7090000}"/>
    <cellStyle name="Standard 10 13 6" xfId="30278" xr:uid="{00000000-0005-0000-0000-0000D7090000}"/>
    <cellStyle name="Standard 10 13 7" xfId="43769" xr:uid="{00000000-0005-0000-0000-0000D7090000}"/>
    <cellStyle name="Standard 10 14" xfId="3919" xr:uid="{00000000-0005-0000-0000-0000D8090000}"/>
    <cellStyle name="Standard 10 14 2" xfId="7276" xr:uid="{00000000-0005-0000-0000-0000D8090000}"/>
    <cellStyle name="Standard 10 14 2 2" xfId="20727" xr:uid="{00000000-0005-0000-0000-0000D8090000}"/>
    <cellStyle name="Standard 10 14 2 3" xfId="34211" xr:uid="{00000000-0005-0000-0000-0000D8090000}"/>
    <cellStyle name="Standard 10 14 2 4" xfId="47702" xr:uid="{00000000-0005-0000-0000-0000D8090000}"/>
    <cellStyle name="Standard 10 14 3" xfId="10632" xr:uid="{00000000-0005-0000-0000-0000D8090000}"/>
    <cellStyle name="Standard 10 14 3 2" xfId="24083" xr:uid="{00000000-0005-0000-0000-0000D8090000}"/>
    <cellStyle name="Standard 10 14 3 3" xfId="37567" xr:uid="{00000000-0005-0000-0000-0000D8090000}"/>
    <cellStyle name="Standard 10 14 3 4" xfId="51058" xr:uid="{00000000-0005-0000-0000-0000D8090000}"/>
    <cellStyle name="Standard 10 14 4" xfId="13988" xr:uid="{00000000-0005-0000-0000-0000D8090000}"/>
    <cellStyle name="Standard 10 14 4 2" xfId="27439" xr:uid="{00000000-0005-0000-0000-0000D8090000}"/>
    <cellStyle name="Standard 10 14 4 3" xfId="40923" xr:uid="{00000000-0005-0000-0000-0000D8090000}"/>
    <cellStyle name="Standard 10 14 4 4" xfId="54414" xr:uid="{00000000-0005-0000-0000-0000D8090000}"/>
    <cellStyle name="Standard 10 14 5" xfId="17370" xr:uid="{00000000-0005-0000-0000-0000D8090000}"/>
    <cellStyle name="Standard 10 14 6" xfId="30854" xr:uid="{00000000-0005-0000-0000-0000D8090000}"/>
    <cellStyle name="Standard 10 14 7" xfId="44345" xr:uid="{00000000-0005-0000-0000-0000D8090000}"/>
    <cellStyle name="Standard 10 15" xfId="1046" xr:uid="{00000000-0005-0000-0000-0000CF090000}"/>
    <cellStyle name="Standard 10 15 2" xfId="14552" xr:uid="{00000000-0005-0000-0000-0000CF090000}"/>
    <cellStyle name="Standard 10 15 3" xfId="28017" xr:uid="{00000000-0005-0000-0000-0000CF090000}"/>
    <cellStyle name="Standard 10 15 4" xfId="41484" xr:uid="{00000000-0005-0000-0000-0000CF090000}"/>
    <cellStyle name="Standard 10 16" xfId="4447" xr:uid="{00000000-0005-0000-0000-0000CF090000}"/>
    <cellStyle name="Standard 10 16 2" xfId="17898" xr:uid="{00000000-0005-0000-0000-0000CF090000}"/>
    <cellStyle name="Standard 10 16 3" xfId="31382" xr:uid="{00000000-0005-0000-0000-0000CF090000}"/>
    <cellStyle name="Standard 10 16 4" xfId="44873" xr:uid="{00000000-0005-0000-0000-0000CF090000}"/>
    <cellStyle name="Standard 10 17" xfId="7803" xr:uid="{00000000-0005-0000-0000-0000CF090000}"/>
    <cellStyle name="Standard 10 17 2" xfId="21254" xr:uid="{00000000-0005-0000-0000-0000CF090000}"/>
    <cellStyle name="Standard 10 17 3" xfId="34738" xr:uid="{00000000-0005-0000-0000-0000CF090000}"/>
    <cellStyle name="Standard 10 17 4" xfId="48229" xr:uid="{00000000-0005-0000-0000-0000CF090000}"/>
    <cellStyle name="Standard 10 18" xfId="11159" xr:uid="{00000000-0005-0000-0000-0000CF090000}"/>
    <cellStyle name="Standard 10 18 2" xfId="24610" xr:uid="{00000000-0005-0000-0000-0000CF090000}"/>
    <cellStyle name="Standard 10 18 3" xfId="38094" xr:uid="{00000000-0005-0000-0000-0000CF090000}"/>
    <cellStyle name="Standard 10 18 4" xfId="51585" xr:uid="{00000000-0005-0000-0000-0000CF090000}"/>
    <cellStyle name="Standard 10 19" xfId="1028" xr:uid="{00000000-0005-0000-0000-000058000000}"/>
    <cellStyle name="Standard 10 2" xfId="180" xr:uid="{00000000-0005-0000-0000-0000FB010000}"/>
    <cellStyle name="Standard 10 2 2" xfId="386" xr:uid="{00000000-0005-0000-0000-0000FC010000}"/>
    <cellStyle name="Standard 10 20" xfId="14535" xr:uid="{00000000-0005-0000-0000-000058000000}"/>
    <cellStyle name="Standard 10 21" xfId="27988" xr:uid="{00000000-0005-0000-0000-000058000000}"/>
    <cellStyle name="Standard 10 22" xfId="41455" xr:uid="{00000000-0005-0000-0000-000058000000}"/>
    <cellStyle name="Standard 10 3" xfId="344" xr:uid="{00000000-0005-0000-0000-0000FD010000}"/>
    <cellStyle name="Standard 10 3 10" xfId="4516" xr:uid="{00000000-0005-0000-0000-0000DA090000}"/>
    <cellStyle name="Standard 10 3 10 2" xfId="17967" xr:uid="{00000000-0005-0000-0000-0000DA090000}"/>
    <cellStyle name="Standard 10 3 10 3" xfId="31451" xr:uid="{00000000-0005-0000-0000-0000DA090000}"/>
    <cellStyle name="Standard 10 3 10 4" xfId="44942" xr:uid="{00000000-0005-0000-0000-0000DA090000}"/>
    <cellStyle name="Standard 10 3 11" xfId="7872" xr:uid="{00000000-0005-0000-0000-0000DA090000}"/>
    <cellStyle name="Standard 10 3 11 2" xfId="21323" xr:uid="{00000000-0005-0000-0000-0000DA090000}"/>
    <cellStyle name="Standard 10 3 11 3" xfId="34807" xr:uid="{00000000-0005-0000-0000-0000DA090000}"/>
    <cellStyle name="Standard 10 3 11 4" xfId="48298" xr:uid="{00000000-0005-0000-0000-0000DA090000}"/>
    <cellStyle name="Standard 10 3 12" xfId="11228" xr:uid="{00000000-0005-0000-0000-0000DA090000}"/>
    <cellStyle name="Standard 10 3 12 2" xfId="24679" xr:uid="{00000000-0005-0000-0000-0000DA090000}"/>
    <cellStyle name="Standard 10 3 12 3" xfId="38163" xr:uid="{00000000-0005-0000-0000-0000DA090000}"/>
    <cellStyle name="Standard 10 3 12 4" xfId="51654" xr:uid="{00000000-0005-0000-0000-0000DA090000}"/>
    <cellStyle name="Standard 10 3 13" xfId="14609" xr:uid="{00000000-0005-0000-0000-0000DA090000}"/>
    <cellStyle name="Standard 10 3 14" xfId="28092" xr:uid="{00000000-0005-0000-0000-0000DA090000}"/>
    <cellStyle name="Standard 10 3 15" xfId="41583" xr:uid="{00000000-0005-0000-0000-0000DA090000}"/>
    <cellStyle name="Standard 10 3 2" xfId="418" xr:uid="{00000000-0005-0000-0000-0000FE010000}"/>
    <cellStyle name="Standard 10 3 2 10" xfId="14711" xr:uid="{00000000-0005-0000-0000-0000DB090000}"/>
    <cellStyle name="Standard 10 3 2 11" xfId="28194" xr:uid="{00000000-0005-0000-0000-0000DB090000}"/>
    <cellStyle name="Standard 10 3 2 12" xfId="41685" xr:uid="{00000000-0005-0000-0000-0000DB090000}"/>
    <cellStyle name="Standard 10 3 2 13" xfId="1240" xr:uid="{00000000-0005-0000-0000-0000DB090000}"/>
    <cellStyle name="Standard 10 3 2 2" xfId="1477" xr:uid="{00000000-0005-0000-0000-0000DC090000}"/>
    <cellStyle name="Standard 10 3 2 2 10" xfId="28444" xr:uid="{00000000-0005-0000-0000-0000DC090000}"/>
    <cellStyle name="Standard 10 3 2 2 11" xfId="41935" xr:uid="{00000000-0005-0000-0000-0000DC090000}"/>
    <cellStyle name="Standard 10 3 2 2 2" xfId="2052" xr:uid="{00000000-0005-0000-0000-0000DD090000}"/>
    <cellStyle name="Standard 10 3 2 2 2 2" xfId="3193" xr:uid="{00000000-0005-0000-0000-0000DE090000}"/>
    <cellStyle name="Standard 10 3 2 2 2 2 2" xfId="6554" xr:uid="{00000000-0005-0000-0000-0000DE090000}"/>
    <cellStyle name="Standard 10 3 2 2 2 2 2 2" xfId="20005" xr:uid="{00000000-0005-0000-0000-0000DE090000}"/>
    <cellStyle name="Standard 10 3 2 2 2 2 2 3" xfId="33489" xr:uid="{00000000-0005-0000-0000-0000DE090000}"/>
    <cellStyle name="Standard 10 3 2 2 2 2 2 4" xfId="46980" xr:uid="{00000000-0005-0000-0000-0000DE090000}"/>
    <cellStyle name="Standard 10 3 2 2 2 2 3" xfId="9910" xr:uid="{00000000-0005-0000-0000-0000DE090000}"/>
    <cellStyle name="Standard 10 3 2 2 2 2 3 2" xfId="23361" xr:uid="{00000000-0005-0000-0000-0000DE090000}"/>
    <cellStyle name="Standard 10 3 2 2 2 2 3 3" xfId="36845" xr:uid="{00000000-0005-0000-0000-0000DE090000}"/>
    <cellStyle name="Standard 10 3 2 2 2 2 3 4" xfId="50336" xr:uid="{00000000-0005-0000-0000-0000DE090000}"/>
    <cellStyle name="Standard 10 3 2 2 2 2 4" xfId="13266" xr:uid="{00000000-0005-0000-0000-0000DE090000}"/>
    <cellStyle name="Standard 10 3 2 2 2 2 4 2" xfId="26717" xr:uid="{00000000-0005-0000-0000-0000DE090000}"/>
    <cellStyle name="Standard 10 3 2 2 2 2 4 3" xfId="40201" xr:uid="{00000000-0005-0000-0000-0000DE090000}"/>
    <cellStyle name="Standard 10 3 2 2 2 2 4 4" xfId="53692" xr:uid="{00000000-0005-0000-0000-0000DE090000}"/>
    <cellStyle name="Standard 10 3 2 2 2 2 5" xfId="16648" xr:uid="{00000000-0005-0000-0000-0000DE090000}"/>
    <cellStyle name="Standard 10 3 2 2 2 2 6" xfId="30132" xr:uid="{00000000-0005-0000-0000-0000DE090000}"/>
    <cellStyle name="Standard 10 3 2 2 2 2 7" xfId="43623" xr:uid="{00000000-0005-0000-0000-0000DE090000}"/>
    <cellStyle name="Standard 10 3 2 2 2 3" xfId="5427" xr:uid="{00000000-0005-0000-0000-0000DD090000}"/>
    <cellStyle name="Standard 10 3 2 2 2 3 2" xfId="18878" xr:uid="{00000000-0005-0000-0000-0000DD090000}"/>
    <cellStyle name="Standard 10 3 2 2 2 3 3" xfId="32362" xr:uid="{00000000-0005-0000-0000-0000DD090000}"/>
    <cellStyle name="Standard 10 3 2 2 2 3 4" xfId="45853" xr:uid="{00000000-0005-0000-0000-0000DD090000}"/>
    <cellStyle name="Standard 10 3 2 2 2 4" xfId="8783" xr:uid="{00000000-0005-0000-0000-0000DD090000}"/>
    <cellStyle name="Standard 10 3 2 2 2 4 2" xfId="22234" xr:uid="{00000000-0005-0000-0000-0000DD090000}"/>
    <cellStyle name="Standard 10 3 2 2 2 4 3" xfId="35718" xr:uid="{00000000-0005-0000-0000-0000DD090000}"/>
    <cellStyle name="Standard 10 3 2 2 2 4 4" xfId="49209" xr:uid="{00000000-0005-0000-0000-0000DD090000}"/>
    <cellStyle name="Standard 10 3 2 2 2 5" xfId="12139" xr:uid="{00000000-0005-0000-0000-0000DD090000}"/>
    <cellStyle name="Standard 10 3 2 2 2 5 2" xfId="25590" xr:uid="{00000000-0005-0000-0000-0000DD090000}"/>
    <cellStyle name="Standard 10 3 2 2 2 5 3" xfId="39074" xr:uid="{00000000-0005-0000-0000-0000DD090000}"/>
    <cellStyle name="Standard 10 3 2 2 2 5 4" xfId="52565" xr:uid="{00000000-0005-0000-0000-0000DD090000}"/>
    <cellStyle name="Standard 10 3 2 2 2 6" xfId="15521" xr:uid="{00000000-0005-0000-0000-0000DD090000}"/>
    <cellStyle name="Standard 10 3 2 2 2 7" xfId="29005" xr:uid="{00000000-0005-0000-0000-0000DD090000}"/>
    <cellStyle name="Standard 10 3 2 2 2 8" xfId="42496" xr:uid="{00000000-0005-0000-0000-0000DD090000}"/>
    <cellStyle name="Standard 10 3 2 2 3" xfId="2633" xr:uid="{00000000-0005-0000-0000-0000DF090000}"/>
    <cellStyle name="Standard 10 3 2 2 3 2" xfId="5994" xr:uid="{00000000-0005-0000-0000-0000DF090000}"/>
    <cellStyle name="Standard 10 3 2 2 3 2 2" xfId="19445" xr:uid="{00000000-0005-0000-0000-0000DF090000}"/>
    <cellStyle name="Standard 10 3 2 2 3 2 3" xfId="32929" xr:uid="{00000000-0005-0000-0000-0000DF090000}"/>
    <cellStyle name="Standard 10 3 2 2 3 2 4" xfId="46420" xr:uid="{00000000-0005-0000-0000-0000DF090000}"/>
    <cellStyle name="Standard 10 3 2 2 3 3" xfId="9350" xr:uid="{00000000-0005-0000-0000-0000DF090000}"/>
    <cellStyle name="Standard 10 3 2 2 3 3 2" xfId="22801" xr:uid="{00000000-0005-0000-0000-0000DF090000}"/>
    <cellStyle name="Standard 10 3 2 2 3 3 3" xfId="36285" xr:uid="{00000000-0005-0000-0000-0000DF090000}"/>
    <cellStyle name="Standard 10 3 2 2 3 3 4" xfId="49776" xr:uid="{00000000-0005-0000-0000-0000DF090000}"/>
    <cellStyle name="Standard 10 3 2 2 3 4" xfId="12706" xr:uid="{00000000-0005-0000-0000-0000DF090000}"/>
    <cellStyle name="Standard 10 3 2 2 3 4 2" xfId="26157" xr:uid="{00000000-0005-0000-0000-0000DF090000}"/>
    <cellStyle name="Standard 10 3 2 2 3 4 3" xfId="39641" xr:uid="{00000000-0005-0000-0000-0000DF090000}"/>
    <cellStyle name="Standard 10 3 2 2 3 4 4" xfId="53132" xr:uid="{00000000-0005-0000-0000-0000DF090000}"/>
    <cellStyle name="Standard 10 3 2 2 3 5" xfId="16088" xr:uid="{00000000-0005-0000-0000-0000DF090000}"/>
    <cellStyle name="Standard 10 3 2 2 3 6" xfId="29572" xr:uid="{00000000-0005-0000-0000-0000DF090000}"/>
    <cellStyle name="Standard 10 3 2 2 3 7" xfId="43063" xr:uid="{00000000-0005-0000-0000-0000DF090000}"/>
    <cellStyle name="Standard 10 3 2 2 4" xfId="3738" xr:uid="{00000000-0005-0000-0000-0000E0090000}"/>
    <cellStyle name="Standard 10 3 2 2 4 2" xfId="7099" xr:uid="{00000000-0005-0000-0000-0000E0090000}"/>
    <cellStyle name="Standard 10 3 2 2 4 2 2" xfId="20550" xr:uid="{00000000-0005-0000-0000-0000E0090000}"/>
    <cellStyle name="Standard 10 3 2 2 4 2 3" xfId="34034" xr:uid="{00000000-0005-0000-0000-0000E0090000}"/>
    <cellStyle name="Standard 10 3 2 2 4 2 4" xfId="47525" xr:uid="{00000000-0005-0000-0000-0000E0090000}"/>
    <cellStyle name="Standard 10 3 2 2 4 3" xfId="10455" xr:uid="{00000000-0005-0000-0000-0000E0090000}"/>
    <cellStyle name="Standard 10 3 2 2 4 3 2" xfId="23906" xr:uid="{00000000-0005-0000-0000-0000E0090000}"/>
    <cellStyle name="Standard 10 3 2 2 4 3 3" xfId="37390" xr:uid="{00000000-0005-0000-0000-0000E0090000}"/>
    <cellStyle name="Standard 10 3 2 2 4 3 4" xfId="50881" xr:uid="{00000000-0005-0000-0000-0000E0090000}"/>
    <cellStyle name="Standard 10 3 2 2 4 4" xfId="13811" xr:uid="{00000000-0005-0000-0000-0000E0090000}"/>
    <cellStyle name="Standard 10 3 2 2 4 4 2" xfId="27262" xr:uid="{00000000-0005-0000-0000-0000E0090000}"/>
    <cellStyle name="Standard 10 3 2 2 4 4 3" xfId="40746" xr:uid="{00000000-0005-0000-0000-0000E0090000}"/>
    <cellStyle name="Standard 10 3 2 2 4 4 4" xfId="54237" xr:uid="{00000000-0005-0000-0000-0000E0090000}"/>
    <cellStyle name="Standard 10 3 2 2 4 5" xfId="17193" xr:uid="{00000000-0005-0000-0000-0000E0090000}"/>
    <cellStyle name="Standard 10 3 2 2 4 6" xfId="30677" xr:uid="{00000000-0005-0000-0000-0000E0090000}"/>
    <cellStyle name="Standard 10 3 2 2 4 7" xfId="44168" xr:uid="{00000000-0005-0000-0000-0000E0090000}"/>
    <cellStyle name="Standard 10 3 2 2 5" xfId="4318" xr:uid="{00000000-0005-0000-0000-0000E1090000}"/>
    <cellStyle name="Standard 10 3 2 2 5 2" xfId="7675" xr:uid="{00000000-0005-0000-0000-0000E1090000}"/>
    <cellStyle name="Standard 10 3 2 2 5 2 2" xfId="21126" xr:uid="{00000000-0005-0000-0000-0000E1090000}"/>
    <cellStyle name="Standard 10 3 2 2 5 2 3" xfId="34610" xr:uid="{00000000-0005-0000-0000-0000E1090000}"/>
    <cellStyle name="Standard 10 3 2 2 5 2 4" xfId="48101" xr:uid="{00000000-0005-0000-0000-0000E1090000}"/>
    <cellStyle name="Standard 10 3 2 2 5 3" xfId="11031" xr:uid="{00000000-0005-0000-0000-0000E1090000}"/>
    <cellStyle name="Standard 10 3 2 2 5 3 2" xfId="24482" xr:uid="{00000000-0005-0000-0000-0000E1090000}"/>
    <cellStyle name="Standard 10 3 2 2 5 3 3" xfId="37966" xr:uid="{00000000-0005-0000-0000-0000E1090000}"/>
    <cellStyle name="Standard 10 3 2 2 5 3 4" xfId="51457" xr:uid="{00000000-0005-0000-0000-0000E1090000}"/>
    <cellStyle name="Standard 10 3 2 2 5 4" xfId="14387" xr:uid="{00000000-0005-0000-0000-0000E1090000}"/>
    <cellStyle name="Standard 10 3 2 2 5 4 2" xfId="27838" xr:uid="{00000000-0005-0000-0000-0000E1090000}"/>
    <cellStyle name="Standard 10 3 2 2 5 4 3" xfId="41322" xr:uid="{00000000-0005-0000-0000-0000E1090000}"/>
    <cellStyle name="Standard 10 3 2 2 5 4 4" xfId="54813" xr:uid="{00000000-0005-0000-0000-0000E1090000}"/>
    <cellStyle name="Standard 10 3 2 2 5 5" xfId="17769" xr:uid="{00000000-0005-0000-0000-0000E1090000}"/>
    <cellStyle name="Standard 10 3 2 2 5 6" xfId="31253" xr:uid="{00000000-0005-0000-0000-0000E1090000}"/>
    <cellStyle name="Standard 10 3 2 2 5 7" xfId="44744" xr:uid="{00000000-0005-0000-0000-0000E1090000}"/>
    <cellStyle name="Standard 10 3 2 2 6" xfId="4868" xr:uid="{00000000-0005-0000-0000-0000DC090000}"/>
    <cellStyle name="Standard 10 3 2 2 6 2" xfId="18319" xr:uid="{00000000-0005-0000-0000-0000DC090000}"/>
    <cellStyle name="Standard 10 3 2 2 6 3" xfId="31803" xr:uid="{00000000-0005-0000-0000-0000DC090000}"/>
    <cellStyle name="Standard 10 3 2 2 6 4" xfId="45294" xr:uid="{00000000-0005-0000-0000-0000DC090000}"/>
    <cellStyle name="Standard 10 3 2 2 7" xfId="8224" xr:uid="{00000000-0005-0000-0000-0000DC090000}"/>
    <cellStyle name="Standard 10 3 2 2 7 2" xfId="21675" xr:uid="{00000000-0005-0000-0000-0000DC090000}"/>
    <cellStyle name="Standard 10 3 2 2 7 3" xfId="35159" xr:uid="{00000000-0005-0000-0000-0000DC090000}"/>
    <cellStyle name="Standard 10 3 2 2 7 4" xfId="48650" xr:uid="{00000000-0005-0000-0000-0000DC090000}"/>
    <cellStyle name="Standard 10 3 2 2 8" xfId="11580" xr:uid="{00000000-0005-0000-0000-0000DC090000}"/>
    <cellStyle name="Standard 10 3 2 2 8 2" xfId="25031" xr:uid="{00000000-0005-0000-0000-0000DC090000}"/>
    <cellStyle name="Standard 10 3 2 2 8 3" xfId="38515" xr:uid="{00000000-0005-0000-0000-0000DC090000}"/>
    <cellStyle name="Standard 10 3 2 2 8 4" xfId="52006" xr:uid="{00000000-0005-0000-0000-0000DC090000}"/>
    <cellStyle name="Standard 10 3 2 2 9" xfId="14961" xr:uid="{00000000-0005-0000-0000-0000DC090000}"/>
    <cellStyle name="Standard 10 3 2 3" xfId="1803" xr:uid="{00000000-0005-0000-0000-0000E2090000}"/>
    <cellStyle name="Standard 10 3 2 3 2" xfId="2943" xr:uid="{00000000-0005-0000-0000-0000E3090000}"/>
    <cellStyle name="Standard 10 3 2 3 2 2" xfId="6304" xr:uid="{00000000-0005-0000-0000-0000E3090000}"/>
    <cellStyle name="Standard 10 3 2 3 2 2 2" xfId="19755" xr:uid="{00000000-0005-0000-0000-0000E3090000}"/>
    <cellStyle name="Standard 10 3 2 3 2 2 3" xfId="33239" xr:uid="{00000000-0005-0000-0000-0000E3090000}"/>
    <cellStyle name="Standard 10 3 2 3 2 2 4" xfId="46730" xr:uid="{00000000-0005-0000-0000-0000E3090000}"/>
    <cellStyle name="Standard 10 3 2 3 2 3" xfId="9660" xr:uid="{00000000-0005-0000-0000-0000E3090000}"/>
    <cellStyle name="Standard 10 3 2 3 2 3 2" xfId="23111" xr:uid="{00000000-0005-0000-0000-0000E3090000}"/>
    <cellStyle name="Standard 10 3 2 3 2 3 3" xfId="36595" xr:uid="{00000000-0005-0000-0000-0000E3090000}"/>
    <cellStyle name="Standard 10 3 2 3 2 3 4" xfId="50086" xr:uid="{00000000-0005-0000-0000-0000E3090000}"/>
    <cellStyle name="Standard 10 3 2 3 2 4" xfId="13016" xr:uid="{00000000-0005-0000-0000-0000E3090000}"/>
    <cellStyle name="Standard 10 3 2 3 2 4 2" xfId="26467" xr:uid="{00000000-0005-0000-0000-0000E3090000}"/>
    <cellStyle name="Standard 10 3 2 3 2 4 3" xfId="39951" xr:uid="{00000000-0005-0000-0000-0000E3090000}"/>
    <cellStyle name="Standard 10 3 2 3 2 4 4" xfId="53442" xr:uid="{00000000-0005-0000-0000-0000E3090000}"/>
    <cellStyle name="Standard 10 3 2 3 2 5" xfId="16398" xr:uid="{00000000-0005-0000-0000-0000E3090000}"/>
    <cellStyle name="Standard 10 3 2 3 2 6" xfId="29882" xr:uid="{00000000-0005-0000-0000-0000E3090000}"/>
    <cellStyle name="Standard 10 3 2 3 2 7" xfId="43373" xr:uid="{00000000-0005-0000-0000-0000E3090000}"/>
    <cellStyle name="Standard 10 3 2 3 3" xfId="5177" xr:uid="{00000000-0005-0000-0000-0000E2090000}"/>
    <cellStyle name="Standard 10 3 2 3 3 2" xfId="18628" xr:uid="{00000000-0005-0000-0000-0000E2090000}"/>
    <cellStyle name="Standard 10 3 2 3 3 3" xfId="32112" xr:uid="{00000000-0005-0000-0000-0000E2090000}"/>
    <cellStyle name="Standard 10 3 2 3 3 4" xfId="45603" xr:uid="{00000000-0005-0000-0000-0000E2090000}"/>
    <cellStyle name="Standard 10 3 2 3 4" xfId="8533" xr:uid="{00000000-0005-0000-0000-0000E2090000}"/>
    <cellStyle name="Standard 10 3 2 3 4 2" xfId="21984" xr:uid="{00000000-0005-0000-0000-0000E2090000}"/>
    <cellStyle name="Standard 10 3 2 3 4 3" xfId="35468" xr:uid="{00000000-0005-0000-0000-0000E2090000}"/>
    <cellStyle name="Standard 10 3 2 3 4 4" xfId="48959" xr:uid="{00000000-0005-0000-0000-0000E2090000}"/>
    <cellStyle name="Standard 10 3 2 3 5" xfId="11889" xr:uid="{00000000-0005-0000-0000-0000E2090000}"/>
    <cellStyle name="Standard 10 3 2 3 5 2" xfId="25340" xr:uid="{00000000-0005-0000-0000-0000E2090000}"/>
    <cellStyle name="Standard 10 3 2 3 5 3" xfId="38824" xr:uid="{00000000-0005-0000-0000-0000E2090000}"/>
    <cellStyle name="Standard 10 3 2 3 5 4" xfId="52315" xr:uid="{00000000-0005-0000-0000-0000E2090000}"/>
    <cellStyle name="Standard 10 3 2 3 6" xfId="15271" xr:uid="{00000000-0005-0000-0000-0000E2090000}"/>
    <cellStyle name="Standard 10 3 2 3 7" xfId="28755" xr:uid="{00000000-0005-0000-0000-0000E2090000}"/>
    <cellStyle name="Standard 10 3 2 3 8" xfId="42246" xr:uid="{00000000-0005-0000-0000-0000E2090000}"/>
    <cellStyle name="Standard 10 3 2 4" xfId="2382" xr:uid="{00000000-0005-0000-0000-0000E4090000}"/>
    <cellStyle name="Standard 10 3 2 4 2" xfId="5744" xr:uid="{00000000-0005-0000-0000-0000E4090000}"/>
    <cellStyle name="Standard 10 3 2 4 2 2" xfId="19195" xr:uid="{00000000-0005-0000-0000-0000E4090000}"/>
    <cellStyle name="Standard 10 3 2 4 2 3" xfId="32679" xr:uid="{00000000-0005-0000-0000-0000E4090000}"/>
    <cellStyle name="Standard 10 3 2 4 2 4" xfId="46170" xr:uid="{00000000-0005-0000-0000-0000E4090000}"/>
    <cellStyle name="Standard 10 3 2 4 3" xfId="9100" xr:uid="{00000000-0005-0000-0000-0000E4090000}"/>
    <cellStyle name="Standard 10 3 2 4 3 2" xfId="22551" xr:uid="{00000000-0005-0000-0000-0000E4090000}"/>
    <cellStyle name="Standard 10 3 2 4 3 3" xfId="36035" xr:uid="{00000000-0005-0000-0000-0000E4090000}"/>
    <cellStyle name="Standard 10 3 2 4 3 4" xfId="49526" xr:uid="{00000000-0005-0000-0000-0000E4090000}"/>
    <cellStyle name="Standard 10 3 2 4 4" xfId="12456" xr:uid="{00000000-0005-0000-0000-0000E4090000}"/>
    <cellStyle name="Standard 10 3 2 4 4 2" xfId="25907" xr:uid="{00000000-0005-0000-0000-0000E4090000}"/>
    <cellStyle name="Standard 10 3 2 4 4 3" xfId="39391" xr:uid="{00000000-0005-0000-0000-0000E4090000}"/>
    <cellStyle name="Standard 10 3 2 4 4 4" xfId="52882" xr:uid="{00000000-0005-0000-0000-0000E4090000}"/>
    <cellStyle name="Standard 10 3 2 4 5" xfId="15838" xr:uid="{00000000-0005-0000-0000-0000E4090000}"/>
    <cellStyle name="Standard 10 3 2 4 6" xfId="29322" xr:uid="{00000000-0005-0000-0000-0000E4090000}"/>
    <cellStyle name="Standard 10 3 2 4 7" xfId="42813" xr:uid="{00000000-0005-0000-0000-0000E4090000}"/>
    <cellStyle name="Standard 10 3 2 5" xfId="3488" xr:uid="{00000000-0005-0000-0000-0000E5090000}"/>
    <cellStyle name="Standard 10 3 2 5 2" xfId="6849" xr:uid="{00000000-0005-0000-0000-0000E5090000}"/>
    <cellStyle name="Standard 10 3 2 5 2 2" xfId="20300" xr:uid="{00000000-0005-0000-0000-0000E5090000}"/>
    <cellStyle name="Standard 10 3 2 5 2 3" xfId="33784" xr:uid="{00000000-0005-0000-0000-0000E5090000}"/>
    <cellStyle name="Standard 10 3 2 5 2 4" xfId="47275" xr:uid="{00000000-0005-0000-0000-0000E5090000}"/>
    <cellStyle name="Standard 10 3 2 5 3" xfId="10205" xr:uid="{00000000-0005-0000-0000-0000E5090000}"/>
    <cellStyle name="Standard 10 3 2 5 3 2" xfId="23656" xr:uid="{00000000-0005-0000-0000-0000E5090000}"/>
    <cellStyle name="Standard 10 3 2 5 3 3" xfId="37140" xr:uid="{00000000-0005-0000-0000-0000E5090000}"/>
    <cellStyle name="Standard 10 3 2 5 3 4" xfId="50631" xr:uid="{00000000-0005-0000-0000-0000E5090000}"/>
    <cellStyle name="Standard 10 3 2 5 4" xfId="13561" xr:uid="{00000000-0005-0000-0000-0000E5090000}"/>
    <cellStyle name="Standard 10 3 2 5 4 2" xfId="27012" xr:uid="{00000000-0005-0000-0000-0000E5090000}"/>
    <cellStyle name="Standard 10 3 2 5 4 3" xfId="40496" xr:uid="{00000000-0005-0000-0000-0000E5090000}"/>
    <cellStyle name="Standard 10 3 2 5 4 4" xfId="53987" xr:uid="{00000000-0005-0000-0000-0000E5090000}"/>
    <cellStyle name="Standard 10 3 2 5 5" xfId="16943" xr:uid="{00000000-0005-0000-0000-0000E5090000}"/>
    <cellStyle name="Standard 10 3 2 5 6" xfId="30427" xr:uid="{00000000-0005-0000-0000-0000E5090000}"/>
    <cellStyle name="Standard 10 3 2 5 7" xfId="43918" xr:uid="{00000000-0005-0000-0000-0000E5090000}"/>
    <cellStyle name="Standard 10 3 2 6" xfId="4068" xr:uid="{00000000-0005-0000-0000-0000E6090000}"/>
    <cellStyle name="Standard 10 3 2 6 2" xfId="7425" xr:uid="{00000000-0005-0000-0000-0000E6090000}"/>
    <cellStyle name="Standard 10 3 2 6 2 2" xfId="20876" xr:uid="{00000000-0005-0000-0000-0000E6090000}"/>
    <cellStyle name="Standard 10 3 2 6 2 3" xfId="34360" xr:uid="{00000000-0005-0000-0000-0000E6090000}"/>
    <cellStyle name="Standard 10 3 2 6 2 4" xfId="47851" xr:uid="{00000000-0005-0000-0000-0000E6090000}"/>
    <cellStyle name="Standard 10 3 2 6 3" xfId="10781" xr:uid="{00000000-0005-0000-0000-0000E6090000}"/>
    <cellStyle name="Standard 10 3 2 6 3 2" xfId="24232" xr:uid="{00000000-0005-0000-0000-0000E6090000}"/>
    <cellStyle name="Standard 10 3 2 6 3 3" xfId="37716" xr:uid="{00000000-0005-0000-0000-0000E6090000}"/>
    <cellStyle name="Standard 10 3 2 6 3 4" xfId="51207" xr:uid="{00000000-0005-0000-0000-0000E6090000}"/>
    <cellStyle name="Standard 10 3 2 6 4" xfId="14137" xr:uid="{00000000-0005-0000-0000-0000E6090000}"/>
    <cellStyle name="Standard 10 3 2 6 4 2" xfId="27588" xr:uid="{00000000-0005-0000-0000-0000E6090000}"/>
    <cellStyle name="Standard 10 3 2 6 4 3" xfId="41072" xr:uid="{00000000-0005-0000-0000-0000E6090000}"/>
    <cellStyle name="Standard 10 3 2 6 4 4" xfId="54563" xr:uid="{00000000-0005-0000-0000-0000E6090000}"/>
    <cellStyle name="Standard 10 3 2 6 5" xfId="17519" xr:uid="{00000000-0005-0000-0000-0000E6090000}"/>
    <cellStyle name="Standard 10 3 2 6 6" xfId="31003" xr:uid="{00000000-0005-0000-0000-0000E6090000}"/>
    <cellStyle name="Standard 10 3 2 6 7" xfId="44494" xr:uid="{00000000-0005-0000-0000-0000E6090000}"/>
    <cellStyle name="Standard 10 3 2 7" xfId="4618" xr:uid="{00000000-0005-0000-0000-0000DB090000}"/>
    <cellStyle name="Standard 10 3 2 7 2" xfId="18069" xr:uid="{00000000-0005-0000-0000-0000DB090000}"/>
    <cellStyle name="Standard 10 3 2 7 3" xfId="31553" xr:uid="{00000000-0005-0000-0000-0000DB090000}"/>
    <cellStyle name="Standard 10 3 2 7 4" xfId="45044" xr:uid="{00000000-0005-0000-0000-0000DB090000}"/>
    <cellStyle name="Standard 10 3 2 8" xfId="7974" xr:uid="{00000000-0005-0000-0000-0000DB090000}"/>
    <cellStyle name="Standard 10 3 2 8 2" xfId="21425" xr:uid="{00000000-0005-0000-0000-0000DB090000}"/>
    <cellStyle name="Standard 10 3 2 8 3" xfId="34909" xr:uid="{00000000-0005-0000-0000-0000DB090000}"/>
    <cellStyle name="Standard 10 3 2 8 4" xfId="48400" xr:uid="{00000000-0005-0000-0000-0000DB090000}"/>
    <cellStyle name="Standard 10 3 2 9" xfId="11330" xr:uid="{00000000-0005-0000-0000-0000DB090000}"/>
    <cellStyle name="Standard 10 3 2 9 2" xfId="24781" xr:uid="{00000000-0005-0000-0000-0000DB090000}"/>
    <cellStyle name="Standard 10 3 2 9 3" xfId="38265" xr:uid="{00000000-0005-0000-0000-0000DB090000}"/>
    <cellStyle name="Standard 10 3 2 9 4" xfId="51756" xr:uid="{00000000-0005-0000-0000-0000DB090000}"/>
    <cellStyle name="Standard 10 3 3" xfId="663" xr:uid="{00000000-0005-0000-0000-0000FF010000}"/>
    <cellStyle name="Standard 10 3 3 10" xfId="14797" xr:uid="{00000000-0005-0000-0000-0000E7090000}"/>
    <cellStyle name="Standard 10 3 3 11" xfId="28280" xr:uid="{00000000-0005-0000-0000-0000E7090000}"/>
    <cellStyle name="Standard 10 3 3 12" xfId="41771" xr:uid="{00000000-0005-0000-0000-0000E7090000}"/>
    <cellStyle name="Standard 10 3 3 2" xfId="1561" xr:uid="{00000000-0005-0000-0000-0000E8090000}"/>
    <cellStyle name="Standard 10 3 3 2 10" xfId="28530" xr:uid="{00000000-0005-0000-0000-0000E8090000}"/>
    <cellStyle name="Standard 10 3 3 2 11" xfId="42021" xr:uid="{00000000-0005-0000-0000-0000E8090000}"/>
    <cellStyle name="Standard 10 3 3 2 2" xfId="2138" xr:uid="{00000000-0005-0000-0000-0000E9090000}"/>
    <cellStyle name="Standard 10 3 3 2 2 2" xfId="3279" xr:uid="{00000000-0005-0000-0000-0000EA090000}"/>
    <cellStyle name="Standard 10 3 3 2 2 2 2" xfId="6640" xr:uid="{00000000-0005-0000-0000-0000EA090000}"/>
    <cellStyle name="Standard 10 3 3 2 2 2 2 2" xfId="20091" xr:uid="{00000000-0005-0000-0000-0000EA090000}"/>
    <cellStyle name="Standard 10 3 3 2 2 2 2 3" xfId="33575" xr:uid="{00000000-0005-0000-0000-0000EA090000}"/>
    <cellStyle name="Standard 10 3 3 2 2 2 2 4" xfId="47066" xr:uid="{00000000-0005-0000-0000-0000EA090000}"/>
    <cellStyle name="Standard 10 3 3 2 2 2 3" xfId="9996" xr:uid="{00000000-0005-0000-0000-0000EA090000}"/>
    <cellStyle name="Standard 10 3 3 2 2 2 3 2" xfId="23447" xr:uid="{00000000-0005-0000-0000-0000EA090000}"/>
    <cellStyle name="Standard 10 3 3 2 2 2 3 3" xfId="36931" xr:uid="{00000000-0005-0000-0000-0000EA090000}"/>
    <cellStyle name="Standard 10 3 3 2 2 2 3 4" xfId="50422" xr:uid="{00000000-0005-0000-0000-0000EA090000}"/>
    <cellStyle name="Standard 10 3 3 2 2 2 4" xfId="13352" xr:uid="{00000000-0005-0000-0000-0000EA090000}"/>
    <cellStyle name="Standard 10 3 3 2 2 2 4 2" xfId="26803" xr:uid="{00000000-0005-0000-0000-0000EA090000}"/>
    <cellStyle name="Standard 10 3 3 2 2 2 4 3" xfId="40287" xr:uid="{00000000-0005-0000-0000-0000EA090000}"/>
    <cellStyle name="Standard 10 3 3 2 2 2 4 4" xfId="53778" xr:uid="{00000000-0005-0000-0000-0000EA090000}"/>
    <cellStyle name="Standard 10 3 3 2 2 2 5" xfId="16734" xr:uid="{00000000-0005-0000-0000-0000EA090000}"/>
    <cellStyle name="Standard 10 3 3 2 2 2 6" xfId="30218" xr:uid="{00000000-0005-0000-0000-0000EA090000}"/>
    <cellStyle name="Standard 10 3 3 2 2 2 7" xfId="43709" xr:uid="{00000000-0005-0000-0000-0000EA090000}"/>
    <cellStyle name="Standard 10 3 3 2 2 3" xfId="5513" xr:uid="{00000000-0005-0000-0000-0000E9090000}"/>
    <cellStyle name="Standard 10 3 3 2 2 3 2" xfId="18964" xr:uid="{00000000-0005-0000-0000-0000E9090000}"/>
    <cellStyle name="Standard 10 3 3 2 2 3 3" xfId="32448" xr:uid="{00000000-0005-0000-0000-0000E9090000}"/>
    <cellStyle name="Standard 10 3 3 2 2 3 4" xfId="45939" xr:uid="{00000000-0005-0000-0000-0000E9090000}"/>
    <cellStyle name="Standard 10 3 3 2 2 4" xfId="8869" xr:uid="{00000000-0005-0000-0000-0000E9090000}"/>
    <cellStyle name="Standard 10 3 3 2 2 4 2" xfId="22320" xr:uid="{00000000-0005-0000-0000-0000E9090000}"/>
    <cellStyle name="Standard 10 3 3 2 2 4 3" xfId="35804" xr:uid="{00000000-0005-0000-0000-0000E9090000}"/>
    <cellStyle name="Standard 10 3 3 2 2 4 4" xfId="49295" xr:uid="{00000000-0005-0000-0000-0000E9090000}"/>
    <cellStyle name="Standard 10 3 3 2 2 5" xfId="12225" xr:uid="{00000000-0005-0000-0000-0000E9090000}"/>
    <cellStyle name="Standard 10 3 3 2 2 5 2" xfId="25676" xr:uid="{00000000-0005-0000-0000-0000E9090000}"/>
    <cellStyle name="Standard 10 3 3 2 2 5 3" xfId="39160" xr:uid="{00000000-0005-0000-0000-0000E9090000}"/>
    <cellStyle name="Standard 10 3 3 2 2 5 4" xfId="52651" xr:uid="{00000000-0005-0000-0000-0000E9090000}"/>
    <cellStyle name="Standard 10 3 3 2 2 6" xfId="15607" xr:uid="{00000000-0005-0000-0000-0000E9090000}"/>
    <cellStyle name="Standard 10 3 3 2 2 7" xfId="29091" xr:uid="{00000000-0005-0000-0000-0000E9090000}"/>
    <cellStyle name="Standard 10 3 3 2 2 8" xfId="42582" xr:uid="{00000000-0005-0000-0000-0000E9090000}"/>
    <cellStyle name="Standard 10 3 3 2 3" xfId="2719" xr:uid="{00000000-0005-0000-0000-0000EB090000}"/>
    <cellStyle name="Standard 10 3 3 2 3 2" xfId="6080" xr:uid="{00000000-0005-0000-0000-0000EB090000}"/>
    <cellStyle name="Standard 10 3 3 2 3 2 2" xfId="19531" xr:uid="{00000000-0005-0000-0000-0000EB090000}"/>
    <cellStyle name="Standard 10 3 3 2 3 2 3" xfId="33015" xr:uid="{00000000-0005-0000-0000-0000EB090000}"/>
    <cellStyle name="Standard 10 3 3 2 3 2 4" xfId="46506" xr:uid="{00000000-0005-0000-0000-0000EB090000}"/>
    <cellStyle name="Standard 10 3 3 2 3 3" xfId="9436" xr:uid="{00000000-0005-0000-0000-0000EB090000}"/>
    <cellStyle name="Standard 10 3 3 2 3 3 2" xfId="22887" xr:uid="{00000000-0005-0000-0000-0000EB090000}"/>
    <cellStyle name="Standard 10 3 3 2 3 3 3" xfId="36371" xr:uid="{00000000-0005-0000-0000-0000EB090000}"/>
    <cellStyle name="Standard 10 3 3 2 3 3 4" xfId="49862" xr:uid="{00000000-0005-0000-0000-0000EB090000}"/>
    <cellStyle name="Standard 10 3 3 2 3 4" xfId="12792" xr:uid="{00000000-0005-0000-0000-0000EB090000}"/>
    <cellStyle name="Standard 10 3 3 2 3 4 2" xfId="26243" xr:uid="{00000000-0005-0000-0000-0000EB090000}"/>
    <cellStyle name="Standard 10 3 3 2 3 4 3" xfId="39727" xr:uid="{00000000-0005-0000-0000-0000EB090000}"/>
    <cellStyle name="Standard 10 3 3 2 3 4 4" xfId="53218" xr:uid="{00000000-0005-0000-0000-0000EB090000}"/>
    <cellStyle name="Standard 10 3 3 2 3 5" xfId="16174" xr:uid="{00000000-0005-0000-0000-0000EB090000}"/>
    <cellStyle name="Standard 10 3 3 2 3 6" xfId="29658" xr:uid="{00000000-0005-0000-0000-0000EB090000}"/>
    <cellStyle name="Standard 10 3 3 2 3 7" xfId="43149" xr:uid="{00000000-0005-0000-0000-0000EB090000}"/>
    <cellStyle name="Standard 10 3 3 2 4" xfId="3824" xr:uid="{00000000-0005-0000-0000-0000EC090000}"/>
    <cellStyle name="Standard 10 3 3 2 4 2" xfId="7185" xr:uid="{00000000-0005-0000-0000-0000EC090000}"/>
    <cellStyle name="Standard 10 3 3 2 4 2 2" xfId="20636" xr:uid="{00000000-0005-0000-0000-0000EC090000}"/>
    <cellStyle name="Standard 10 3 3 2 4 2 3" xfId="34120" xr:uid="{00000000-0005-0000-0000-0000EC090000}"/>
    <cellStyle name="Standard 10 3 3 2 4 2 4" xfId="47611" xr:uid="{00000000-0005-0000-0000-0000EC090000}"/>
    <cellStyle name="Standard 10 3 3 2 4 3" xfId="10541" xr:uid="{00000000-0005-0000-0000-0000EC090000}"/>
    <cellStyle name="Standard 10 3 3 2 4 3 2" xfId="23992" xr:uid="{00000000-0005-0000-0000-0000EC090000}"/>
    <cellStyle name="Standard 10 3 3 2 4 3 3" xfId="37476" xr:uid="{00000000-0005-0000-0000-0000EC090000}"/>
    <cellStyle name="Standard 10 3 3 2 4 3 4" xfId="50967" xr:uid="{00000000-0005-0000-0000-0000EC090000}"/>
    <cellStyle name="Standard 10 3 3 2 4 4" xfId="13897" xr:uid="{00000000-0005-0000-0000-0000EC090000}"/>
    <cellStyle name="Standard 10 3 3 2 4 4 2" xfId="27348" xr:uid="{00000000-0005-0000-0000-0000EC090000}"/>
    <cellStyle name="Standard 10 3 3 2 4 4 3" xfId="40832" xr:uid="{00000000-0005-0000-0000-0000EC090000}"/>
    <cellStyle name="Standard 10 3 3 2 4 4 4" xfId="54323" xr:uid="{00000000-0005-0000-0000-0000EC090000}"/>
    <cellStyle name="Standard 10 3 3 2 4 5" xfId="17279" xr:uid="{00000000-0005-0000-0000-0000EC090000}"/>
    <cellStyle name="Standard 10 3 3 2 4 6" xfId="30763" xr:uid="{00000000-0005-0000-0000-0000EC090000}"/>
    <cellStyle name="Standard 10 3 3 2 4 7" xfId="44254" xr:uid="{00000000-0005-0000-0000-0000EC090000}"/>
    <cellStyle name="Standard 10 3 3 2 5" xfId="4404" xr:uid="{00000000-0005-0000-0000-0000ED090000}"/>
    <cellStyle name="Standard 10 3 3 2 5 2" xfId="7761" xr:uid="{00000000-0005-0000-0000-0000ED090000}"/>
    <cellStyle name="Standard 10 3 3 2 5 2 2" xfId="21212" xr:uid="{00000000-0005-0000-0000-0000ED090000}"/>
    <cellStyle name="Standard 10 3 3 2 5 2 3" xfId="34696" xr:uid="{00000000-0005-0000-0000-0000ED090000}"/>
    <cellStyle name="Standard 10 3 3 2 5 2 4" xfId="48187" xr:uid="{00000000-0005-0000-0000-0000ED090000}"/>
    <cellStyle name="Standard 10 3 3 2 5 3" xfId="11117" xr:uid="{00000000-0005-0000-0000-0000ED090000}"/>
    <cellStyle name="Standard 10 3 3 2 5 3 2" xfId="24568" xr:uid="{00000000-0005-0000-0000-0000ED090000}"/>
    <cellStyle name="Standard 10 3 3 2 5 3 3" xfId="38052" xr:uid="{00000000-0005-0000-0000-0000ED090000}"/>
    <cellStyle name="Standard 10 3 3 2 5 3 4" xfId="51543" xr:uid="{00000000-0005-0000-0000-0000ED090000}"/>
    <cellStyle name="Standard 10 3 3 2 5 4" xfId="14473" xr:uid="{00000000-0005-0000-0000-0000ED090000}"/>
    <cellStyle name="Standard 10 3 3 2 5 4 2" xfId="27924" xr:uid="{00000000-0005-0000-0000-0000ED090000}"/>
    <cellStyle name="Standard 10 3 3 2 5 4 3" xfId="41408" xr:uid="{00000000-0005-0000-0000-0000ED090000}"/>
    <cellStyle name="Standard 10 3 3 2 5 4 4" xfId="54899" xr:uid="{00000000-0005-0000-0000-0000ED090000}"/>
    <cellStyle name="Standard 10 3 3 2 5 5" xfId="17855" xr:uid="{00000000-0005-0000-0000-0000ED090000}"/>
    <cellStyle name="Standard 10 3 3 2 5 6" xfId="31339" xr:uid="{00000000-0005-0000-0000-0000ED090000}"/>
    <cellStyle name="Standard 10 3 3 2 5 7" xfId="44830" xr:uid="{00000000-0005-0000-0000-0000ED090000}"/>
    <cellStyle name="Standard 10 3 3 2 6" xfId="4954" xr:uid="{00000000-0005-0000-0000-0000E8090000}"/>
    <cellStyle name="Standard 10 3 3 2 6 2" xfId="18405" xr:uid="{00000000-0005-0000-0000-0000E8090000}"/>
    <cellStyle name="Standard 10 3 3 2 6 3" xfId="31889" xr:uid="{00000000-0005-0000-0000-0000E8090000}"/>
    <cellStyle name="Standard 10 3 3 2 6 4" xfId="45380" xr:uid="{00000000-0005-0000-0000-0000E8090000}"/>
    <cellStyle name="Standard 10 3 3 2 7" xfId="8310" xr:uid="{00000000-0005-0000-0000-0000E8090000}"/>
    <cellStyle name="Standard 10 3 3 2 7 2" xfId="21761" xr:uid="{00000000-0005-0000-0000-0000E8090000}"/>
    <cellStyle name="Standard 10 3 3 2 7 3" xfId="35245" xr:uid="{00000000-0005-0000-0000-0000E8090000}"/>
    <cellStyle name="Standard 10 3 3 2 7 4" xfId="48736" xr:uid="{00000000-0005-0000-0000-0000E8090000}"/>
    <cellStyle name="Standard 10 3 3 2 8" xfId="11666" xr:uid="{00000000-0005-0000-0000-0000E8090000}"/>
    <cellStyle name="Standard 10 3 3 2 8 2" xfId="25117" xr:uid="{00000000-0005-0000-0000-0000E8090000}"/>
    <cellStyle name="Standard 10 3 3 2 8 3" xfId="38601" xr:uid="{00000000-0005-0000-0000-0000E8090000}"/>
    <cellStyle name="Standard 10 3 3 2 8 4" xfId="52092" xr:uid="{00000000-0005-0000-0000-0000E8090000}"/>
    <cellStyle name="Standard 10 3 3 2 9" xfId="15047" xr:uid="{00000000-0005-0000-0000-0000E8090000}"/>
    <cellStyle name="Standard 10 3 3 3" xfId="1889" xr:uid="{00000000-0005-0000-0000-0000EE090000}"/>
    <cellStyle name="Standard 10 3 3 3 2" xfId="3029" xr:uid="{00000000-0005-0000-0000-0000EF090000}"/>
    <cellStyle name="Standard 10 3 3 3 2 2" xfId="6390" xr:uid="{00000000-0005-0000-0000-0000EF090000}"/>
    <cellStyle name="Standard 10 3 3 3 2 2 2" xfId="19841" xr:uid="{00000000-0005-0000-0000-0000EF090000}"/>
    <cellStyle name="Standard 10 3 3 3 2 2 3" xfId="33325" xr:uid="{00000000-0005-0000-0000-0000EF090000}"/>
    <cellStyle name="Standard 10 3 3 3 2 2 4" xfId="46816" xr:uid="{00000000-0005-0000-0000-0000EF090000}"/>
    <cellStyle name="Standard 10 3 3 3 2 3" xfId="9746" xr:uid="{00000000-0005-0000-0000-0000EF090000}"/>
    <cellStyle name="Standard 10 3 3 3 2 3 2" xfId="23197" xr:uid="{00000000-0005-0000-0000-0000EF090000}"/>
    <cellStyle name="Standard 10 3 3 3 2 3 3" xfId="36681" xr:uid="{00000000-0005-0000-0000-0000EF090000}"/>
    <cellStyle name="Standard 10 3 3 3 2 3 4" xfId="50172" xr:uid="{00000000-0005-0000-0000-0000EF090000}"/>
    <cellStyle name="Standard 10 3 3 3 2 4" xfId="13102" xr:uid="{00000000-0005-0000-0000-0000EF090000}"/>
    <cellStyle name="Standard 10 3 3 3 2 4 2" xfId="26553" xr:uid="{00000000-0005-0000-0000-0000EF090000}"/>
    <cellStyle name="Standard 10 3 3 3 2 4 3" xfId="40037" xr:uid="{00000000-0005-0000-0000-0000EF090000}"/>
    <cellStyle name="Standard 10 3 3 3 2 4 4" xfId="53528" xr:uid="{00000000-0005-0000-0000-0000EF090000}"/>
    <cellStyle name="Standard 10 3 3 3 2 5" xfId="16484" xr:uid="{00000000-0005-0000-0000-0000EF090000}"/>
    <cellStyle name="Standard 10 3 3 3 2 6" xfId="29968" xr:uid="{00000000-0005-0000-0000-0000EF090000}"/>
    <cellStyle name="Standard 10 3 3 3 2 7" xfId="43459" xr:uid="{00000000-0005-0000-0000-0000EF090000}"/>
    <cellStyle name="Standard 10 3 3 3 3" xfId="5263" xr:uid="{00000000-0005-0000-0000-0000EE090000}"/>
    <cellStyle name="Standard 10 3 3 3 3 2" xfId="18714" xr:uid="{00000000-0005-0000-0000-0000EE090000}"/>
    <cellStyle name="Standard 10 3 3 3 3 3" xfId="32198" xr:uid="{00000000-0005-0000-0000-0000EE090000}"/>
    <cellStyle name="Standard 10 3 3 3 3 4" xfId="45689" xr:uid="{00000000-0005-0000-0000-0000EE090000}"/>
    <cellStyle name="Standard 10 3 3 3 4" xfId="8619" xr:uid="{00000000-0005-0000-0000-0000EE090000}"/>
    <cellStyle name="Standard 10 3 3 3 4 2" xfId="22070" xr:uid="{00000000-0005-0000-0000-0000EE090000}"/>
    <cellStyle name="Standard 10 3 3 3 4 3" xfId="35554" xr:uid="{00000000-0005-0000-0000-0000EE090000}"/>
    <cellStyle name="Standard 10 3 3 3 4 4" xfId="49045" xr:uid="{00000000-0005-0000-0000-0000EE090000}"/>
    <cellStyle name="Standard 10 3 3 3 5" xfId="11975" xr:uid="{00000000-0005-0000-0000-0000EE090000}"/>
    <cellStyle name="Standard 10 3 3 3 5 2" xfId="25426" xr:uid="{00000000-0005-0000-0000-0000EE090000}"/>
    <cellStyle name="Standard 10 3 3 3 5 3" xfId="38910" xr:uid="{00000000-0005-0000-0000-0000EE090000}"/>
    <cellStyle name="Standard 10 3 3 3 5 4" xfId="52401" xr:uid="{00000000-0005-0000-0000-0000EE090000}"/>
    <cellStyle name="Standard 10 3 3 3 6" xfId="15357" xr:uid="{00000000-0005-0000-0000-0000EE090000}"/>
    <cellStyle name="Standard 10 3 3 3 7" xfId="28841" xr:uid="{00000000-0005-0000-0000-0000EE090000}"/>
    <cellStyle name="Standard 10 3 3 3 8" xfId="42332" xr:uid="{00000000-0005-0000-0000-0000EE090000}"/>
    <cellStyle name="Standard 10 3 3 4" xfId="2468" xr:uid="{00000000-0005-0000-0000-0000F0090000}"/>
    <cellStyle name="Standard 10 3 3 4 2" xfId="5830" xr:uid="{00000000-0005-0000-0000-0000F0090000}"/>
    <cellStyle name="Standard 10 3 3 4 2 2" xfId="19281" xr:uid="{00000000-0005-0000-0000-0000F0090000}"/>
    <cellStyle name="Standard 10 3 3 4 2 3" xfId="32765" xr:uid="{00000000-0005-0000-0000-0000F0090000}"/>
    <cellStyle name="Standard 10 3 3 4 2 4" xfId="46256" xr:uid="{00000000-0005-0000-0000-0000F0090000}"/>
    <cellStyle name="Standard 10 3 3 4 3" xfId="9186" xr:uid="{00000000-0005-0000-0000-0000F0090000}"/>
    <cellStyle name="Standard 10 3 3 4 3 2" xfId="22637" xr:uid="{00000000-0005-0000-0000-0000F0090000}"/>
    <cellStyle name="Standard 10 3 3 4 3 3" xfId="36121" xr:uid="{00000000-0005-0000-0000-0000F0090000}"/>
    <cellStyle name="Standard 10 3 3 4 3 4" xfId="49612" xr:uid="{00000000-0005-0000-0000-0000F0090000}"/>
    <cellStyle name="Standard 10 3 3 4 4" xfId="12542" xr:uid="{00000000-0005-0000-0000-0000F0090000}"/>
    <cellStyle name="Standard 10 3 3 4 4 2" xfId="25993" xr:uid="{00000000-0005-0000-0000-0000F0090000}"/>
    <cellStyle name="Standard 10 3 3 4 4 3" xfId="39477" xr:uid="{00000000-0005-0000-0000-0000F0090000}"/>
    <cellStyle name="Standard 10 3 3 4 4 4" xfId="52968" xr:uid="{00000000-0005-0000-0000-0000F0090000}"/>
    <cellStyle name="Standard 10 3 3 4 5" xfId="15924" xr:uid="{00000000-0005-0000-0000-0000F0090000}"/>
    <cellStyle name="Standard 10 3 3 4 6" xfId="29408" xr:uid="{00000000-0005-0000-0000-0000F0090000}"/>
    <cellStyle name="Standard 10 3 3 4 7" xfId="42899" xr:uid="{00000000-0005-0000-0000-0000F0090000}"/>
    <cellStyle name="Standard 10 3 3 5" xfId="3574" xr:uid="{00000000-0005-0000-0000-0000F1090000}"/>
    <cellStyle name="Standard 10 3 3 5 2" xfId="6935" xr:uid="{00000000-0005-0000-0000-0000F1090000}"/>
    <cellStyle name="Standard 10 3 3 5 2 2" xfId="20386" xr:uid="{00000000-0005-0000-0000-0000F1090000}"/>
    <cellStyle name="Standard 10 3 3 5 2 3" xfId="33870" xr:uid="{00000000-0005-0000-0000-0000F1090000}"/>
    <cellStyle name="Standard 10 3 3 5 2 4" xfId="47361" xr:uid="{00000000-0005-0000-0000-0000F1090000}"/>
    <cellStyle name="Standard 10 3 3 5 3" xfId="10291" xr:uid="{00000000-0005-0000-0000-0000F1090000}"/>
    <cellStyle name="Standard 10 3 3 5 3 2" xfId="23742" xr:uid="{00000000-0005-0000-0000-0000F1090000}"/>
    <cellStyle name="Standard 10 3 3 5 3 3" xfId="37226" xr:uid="{00000000-0005-0000-0000-0000F1090000}"/>
    <cellStyle name="Standard 10 3 3 5 3 4" xfId="50717" xr:uid="{00000000-0005-0000-0000-0000F1090000}"/>
    <cellStyle name="Standard 10 3 3 5 4" xfId="13647" xr:uid="{00000000-0005-0000-0000-0000F1090000}"/>
    <cellStyle name="Standard 10 3 3 5 4 2" xfId="27098" xr:uid="{00000000-0005-0000-0000-0000F1090000}"/>
    <cellStyle name="Standard 10 3 3 5 4 3" xfId="40582" xr:uid="{00000000-0005-0000-0000-0000F1090000}"/>
    <cellStyle name="Standard 10 3 3 5 4 4" xfId="54073" xr:uid="{00000000-0005-0000-0000-0000F1090000}"/>
    <cellStyle name="Standard 10 3 3 5 5" xfId="17029" xr:uid="{00000000-0005-0000-0000-0000F1090000}"/>
    <cellStyle name="Standard 10 3 3 5 6" xfId="30513" xr:uid="{00000000-0005-0000-0000-0000F1090000}"/>
    <cellStyle name="Standard 10 3 3 5 7" xfId="44004" xr:uid="{00000000-0005-0000-0000-0000F1090000}"/>
    <cellStyle name="Standard 10 3 3 6" xfId="4154" xr:uid="{00000000-0005-0000-0000-0000F2090000}"/>
    <cellStyle name="Standard 10 3 3 6 2" xfId="7511" xr:uid="{00000000-0005-0000-0000-0000F2090000}"/>
    <cellStyle name="Standard 10 3 3 6 2 2" xfId="20962" xr:uid="{00000000-0005-0000-0000-0000F2090000}"/>
    <cellStyle name="Standard 10 3 3 6 2 3" xfId="34446" xr:uid="{00000000-0005-0000-0000-0000F2090000}"/>
    <cellStyle name="Standard 10 3 3 6 2 4" xfId="47937" xr:uid="{00000000-0005-0000-0000-0000F2090000}"/>
    <cellStyle name="Standard 10 3 3 6 3" xfId="10867" xr:uid="{00000000-0005-0000-0000-0000F2090000}"/>
    <cellStyle name="Standard 10 3 3 6 3 2" xfId="24318" xr:uid="{00000000-0005-0000-0000-0000F2090000}"/>
    <cellStyle name="Standard 10 3 3 6 3 3" xfId="37802" xr:uid="{00000000-0005-0000-0000-0000F2090000}"/>
    <cellStyle name="Standard 10 3 3 6 3 4" xfId="51293" xr:uid="{00000000-0005-0000-0000-0000F2090000}"/>
    <cellStyle name="Standard 10 3 3 6 4" xfId="14223" xr:uid="{00000000-0005-0000-0000-0000F2090000}"/>
    <cellStyle name="Standard 10 3 3 6 4 2" xfId="27674" xr:uid="{00000000-0005-0000-0000-0000F2090000}"/>
    <cellStyle name="Standard 10 3 3 6 4 3" xfId="41158" xr:uid="{00000000-0005-0000-0000-0000F2090000}"/>
    <cellStyle name="Standard 10 3 3 6 4 4" xfId="54649" xr:uid="{00000000-0005-0000-0000-0000F2090000}"/>
    <cellStyle name="Standard 10 3 3 6 5" xfId="17605" xr:uid="{00000000-0005-0000-0000-0000F2090000}"/>
    <cellStyle name="Standard 10 3 3 6 6" xfId="31089" xr:uid="{00000000-0005-0000-0000-0000F2090000}"/>
    <cellStyle name="Standard 10 3 3 6 7" xfId="44580" xr:uid="{00000000-0005-0000-0000-0000F2090000}"/>
    <cellStyle name="Standard 10 3 3 7" xfId="4704" xr:uid="{00000000-0005-0000-0000-0000E7090000}"/>
    <cellStyle name="Standard 10 3 3 7 2" xfId="18155" xr:uid="{00000000-0005-0000-0000-0000E7090000}"/>
    <cellStyle name="Standard 10 3 3 7 3" xfId="31639" xr:uid="{00000000-0005-0000-0000-0000E7090000}"/>
    <cellStyle name="Standard 10 3 3 7 4" xfId="45130" xr:uid="{00000000-0005-0000-0000-0000E7090000}"/>
    <cellStyle name="Standard 10 3 3 8" xfId="8060" xr:uid="{00000000-0005-0000-0000-0000E7090000}"/>
    <cellStyle name="Standard 10 3 3 8 2" xfId="21511" xr:uid="{00000000-0005-0000-0000-0000E7090000}"/>
    <cellStyle name="Standard 10 3 3 8 3" xfId="34995" xr:uid="{00000000-0005-0000-0000-0000E7090000}"/>
    <cellStyle name="Standard 10 3 3 8 4" xfId="48486" xr:uid="{00000000-0005-0000-0000-0000E7090000}"/>
    <cellStyle name="Standard 10 3 3 9" xfId="11416" xr:uid="{00000000-0005-0000-0000-0000E7090000}"/>
    <cellStyle name="Standard 10 3 3 9 2" xfId="24867" xr:uid="{00000000-0005-0000-0000-0000E7090000}"/>
    <cellStyle name="Standard 10 3 3 9 3" xfId="38351" xr:uid="{00000000-0005-0000-0000-0000E7090000}"/>
    <cellStyle name="Standard 10 3 3 9 4" xfId="51842" xr:uid="{00000000-0005-0000-0000-0000E7090000}"/>
    <cellStyle name="Standard 10 3 4" xfId="1379" xr:uid="{00000000-0005-0000-0000-0000F3090000}"/>
    <cellStyle name="Standard 10 3 4 10" xfId="28343" xr:uid="{00000000-0005-0000-0000-0000F3090000}"/>
    <cellStyle name="Standard 10 3 4 11" xfId="41834" xr:uid="{00000000-0005-0000-0000-0000F3090000}"/>
    <cellStyle name="Standard 10 3 4 2" xfId="1952" xr:uid="{00000000-0005-0000-0000-0000F4090000}"/>
    <cellStyle name="Standard 10 3 4 2 2" xfId="3092" xr:uid="{00000000-0005-0000-0000-0000F5090000}"/>
    <cellStyle name="Standard 10 3 4 2 2 2" xfId="6453" xr:uid="{00000000-0005-0000-0000-0000F5090000}"/>
    <cellStyle name="Standard 10 3 4 2 2 2 2" xfId="19904" xr:uid="{00000000-0005-0000-0000-0000F5090000}"/>
    <cellStyle name="Standard 10 3 4 2 2 2 3" xfId="33388" xr:uid="{00000000-0005-0000-0000-0000F5090000}"/>
    <cellStyle name="Standard 10 3 4 2 2 2 4" xfId="46879" xr:uid="{00000000-0005-0000-0000-0000F5090000}"/>
    <cellStyle name="Standard 10 3 4 2 2 3" xfId="9809" xr:uid="{00000000-0005-0000-0000-0000F5090000}"/>
    <cellStyle name="Standard 10 3 4 2 2 3 2" xfId="23260" xr:uid="{00000000-0005-0000-0000-0000F5090000}"/>
    <cellStyle name="Standard 10 3 4 2 2 3 3" xfId="36744" xr:uid="{00000000-0005-0000-0000-0000F5090000}"/>
    <cellStyle name="Standard 10 3 4 2 2 3 4" xfId="50235" xr:uid="{00000000-0005-0000-0000-0000F5090000}"/>
    <cellStyle name="Standard 10 3 4 2 2 4" xfId="13165" xr:uid="{00000000-0005-0000-0000-0000F5090000}"/>
    <cellStyle name="Standard 10 3 4 2 2 4 2" xfId="26616" xr:uid="{00000000-0005-0000-0000-0000F5090000}"/>
    <cellStyle name="Standard 10 3 4 2 2 4 3" xfId="40100" xr:uid="{00000000-0005-0000-0000-0000F5090000}"/>
    <cellStyle name="Standard 10 3 4 2 2 4 4" xfId="53591" xr:uid="{00000000-0005-0000-0000-0000F5090000}"/>
    <cellStyle name="Standard 10 3 4 2 2 5" xfId="16547" xr:uid="{00000000-0005-0000-0000-0000F5090000}"/>
    <cellStyle name="Standard 10 3 4 2 2 6" xfId="30031" xr:uid="{00000000-0005-0000-0000-0000F5090000}"/>
    <cellStyle name="Standard 10 3 4 2 2 7" xfId="43522" xr:uid="{00000000-0005-0000-0000-0000F5090000}"/>
    <cellStyle name="Standard 10 3 4 2 3" xfId="5326" xr:uid="{00000000-0005-0000-0000-0000F4090000}"/>
    <cellStyle name="Standard 10 3 4 2 3 2" xfId="18777" xr:uid="{00000000-0005-0000-0000-0000F4090000}"/>
    <cellStyle name="Standard 10 3 4 2 3 3" xfId="32261" xr:uid="{00000000-0005-0000-0000-0000F4090000}"/>
    <cellStyle name="Standard 10 3 4 2 3 4" xfId="45752" xr:uid="{00000000-0005-0000-0000-0000F4090000}"/>
    <cellStyle name="Standard 10 3 4 2 4" xfId="8682" xr:uid="{00000000-0005-0000-0000-0000F4090000}"/>
    <cellStyle name="Standard 10 3 4 2 4 2" xfId="22133" xr:uid="{00000000-0005-0000-0000-0000F4090000}"/>
    <cellStyle name="Standard 10 3 4 2 4 3" xfId="35617" xr:uid="{00000000-0005-0000-0000-0000F4090000}"/>
    <cellStyle name="Standard 10 3 4 2 4 4" xfId="49108" xr:uid="{00000000-0005-0000-0000-0000F4090000}"/>
    <cellStyle name="Standard 10 3 4 2 5" xfId="12038" xr:uid="{00000000-0005-0000-0000-0000F4090000}"/>
    <cellStyle name="Standard 10 3 4 2 5 2" xfId="25489" xr:uid="{00000000-0005-0000-0000-0000F4090000}"/>
    <cellStyle name="Standard 10 3 4 2 5 3" xfId="38973" xr:uid="{00000000-0005-0000-0000-0000F4090000}"/>
    <cellStyle name="Standard 10 3 4 2 5 4" xfId="52464" xr:uid="{00000000-0005-0000-0000-0000F4090000}"/>
    <cellStyle name="Standard 10 3 4 2 6" xfId="15420" xr:uid="{00000000-0005-0000-0000-0000F4090000}"/>
    <cellStyle name="Standard 10 3 4 2 7" xfId="28904" xr:uid="{00000000-0005-0000-0000-0000F4090000}"/>
    <cellStyle name="Standard 10 3 4 2 8" xfId="42395" xr:uid="{00000000-0005-0000-0000-0000F4090000}"/>
    <cellStyle name="Standard 10 3 4 3" xfId="2532" xr:uid="{00000000-0005-0000-0000-0000F6090000}"/>
    <cellStyle name="Standard 10 3 4 3 2" xfId="5893" xr:uid="{00000000-0005-0000-0000-0000F6090000}"/>
    <cellStyle name="Standard 10 3 4 3 2 2" xfId="19344" xr:uid="{00000000-0005-0000-0000-0000F6090000}"/>
    <cellStyle name="Standard 10 3 4 3 2 3" xfId="32828" xr:uid="{00000000-0005-0000-0000-0000F6090000}"/>
    <cellStyle name="Standard 10 3 4 3 2 4" xfId="46319" xr:uid="{00000000-0005-0000-0000-0000F6090000}"/>
    <cellStyle name="Standard 10 3 4 3 3" xfId="9249" xr:uid="{00000000-0005-0000-0000-0000F6090000}"/>
    <cellStyle name="Standard 10 3 4 3 3 2" xfId="22700" xr:uid="{00000000-0005-0000-0000-0000F6090000}"/>
    <cellStyle name="Standard 10 3 4 3 3 3" xfId="36184" xr:uid="{00000000-0005-0000-0000-0000F6090000}"/>
    <cellStyle name="Standard 10 3 4 3 3 4" xfId="49675" xr:uid="{00000000-0005-0000-0000-0000F6090000}"/>
    <cellStyle name="Standard 10 3 4 3 4" xfId="12605" xr:uid="{00000000-0005-0000-0000-0000F6090000}"/>
    <cellStyle name="Standard 10 3 4 3 4 2" xfId="26056" xr:uid="{00000000-0005-0000-0000-0000F6090000}"/>
    <cellStyle name="Standard 10 3 4 3 4 3" xfId="39540" xr:uid="{00000000-0005-0000-0000-0000F6090000}"/>
    <cellStyle name="Standard 10 3 4 3 4 4" xfId="53031" xr:uid="{00000000-0005-0000-0000-0000F6090000}"/>
    <cellStyle name="Standard 10 3 4 3 5" xfId="15987" xr:uid="{00000000-0005-0000-0000-0000F6090000}"/>
    <cellStyle name="Standard 10 3 4 3 6" xfId="29471" xr:uid="{00000000-0005-0000-0000-0000F6090000}"/>
    <cellStyle name="Standard 10 3 4 3 7" xfId="42962" xr:uid="{00000000-0005-0000-0000-0000F6090000}"/>
    <cellStyle name="Standard 10 3 4 4" xfId="3637" xr:uid="{00000000-0005-0000-0000-0000F7090000}"/>
    <cellStyle name="Standard 10 3 4 4 2" xfId="6998" xr:uid="{00000000-0005-0000-0000-0000F7090000}"/>
    <cellStyle name="Standard 10 3 4 4 2 2" xfId="20449" xr:uid="{00000000-0005-0000-0000-0000F7090000}"/>
    <cellStyle name="Standard 10 3 4 4 2 3" xfId="33933" xr:uid="{00000000-0005-0000-0000-0000F7090000}"/>
    <cellStyle name="Standard 10 3 4 4 2 4" xfId="47424" xr:uid="{00000000-0005-0000-0000-0000F7090000}"/>
    <cellStyle name="Standard 10 3 4 4 3" xfId="10354" xr:uid="{00000000-0005-0000-0000-0000F7090000}"/>
    <cellStyle name="Standard 10 3 4 4 3 2" xfId="23805" xr:uid="{00000000-0005-0000-0000-0000F7090000}"/>
    <cellStyle name="Standard 10 3 4 4 3 3" xfId="37289" xr:uid="{00000000-0005-0000-0000-0000F7090000}"/>
    <cellStyle name="Standard 10 3 4 4 3 4" xfId="50780" xr:uid="{00000000-0005-0000-0000-0000F7090000}"/>
    <cellStyle name="Standard 10 3 4 4 4" xfId="13710" xr:uid="{00000000-0005-0000-0000-0000F7090000}"/>
    <cellStyle name="Standard 10 3 4 4 4 2" xfId="27161" xr:uid="{00000000-0005-0000-0000-0000F7090000}"/>
    <cellStyle name="Standard 10 3 4 4 4 3" xfId="40645" xr:uid="{00000000-0005-0000-0000-0000F7090000}"/>
    <cellStyle name="Standard 10 3 4 4 4 4" xfId="54136" xr:uid="{00000000-0005-0000-0000-0000F7090000}"/>
    <cellStyle name="Standard 10 3 4 4 5" xfId="17092" xr:uid="{00000000-0005-0000-0000-0000F7090000}"/>
    <cellStyle name="Standard 10 3 4 4 6" xfId="30576" xr:uid="{00000000-0005-0000-0000-0000F7090000}"/>
    <cellStyle name="Standard 10 3 4 4 7" xfId="44067" xr:uid="{00000000-0005-0000-0000-0000F7090000}"/>
    <cellStyle name="Standard 10 3 4 5" xfId="4217" xr:uid="{00000000-0005-0000-0000-0000F8090000}"/>
    <cellStyle name="Standard 10 3 4 5 2" xfId="7574" xr:uid="{00000000-0005-0000-0000-0000F8090000}"/>
    <cellStyle name="Standard 10 3 4 5 2 2" xfId="21025" xr:uid="{00000000-0005-0000-0000-0000F8090000}"/>
    <cellStyle name="Standard 10 3 4 5 2 3" xfId="34509" xr:uid="{00000000-0005-0000-0000-0000F8090000}"/>
    <cellStyle name="Standard 10 3 4 5 2 4" xfId="48000" xr:uid="{00000000-0005-0000-0000-0000F8090000}"/>
    <cellStyle name="Standard 10 3 4 5 3" xfId="10930" xr:uid="{00000000-0005-0000-0000-0000F8090000}"/>
    <cellStyle name="Standard 10 3 4 5 3 2" xfId="24381" xr:uid="{00000000-0005-0000-0000-0000F8090000}"/>
    <cellStyle name="Standard 10 3 4 5 3 3" xfId="37865" xr:uid="{00000000-0005-0000-0000-0000F8090000}"/>
    <cellStyle name="Standard 10 3 4 5 3 4" xfId="51356" xr:uid="{00000000-0005-0000-0000-0000F8090000}"/>
    <cellStyle name="Standard 10 3 4 5 4" xfId="14286" xr:uid="{00000000-0005-0000-0000-0000F8090000}"/>
    <cellStyle name="Standard 10 3 4 5 4 2" xfId="27737" xr:uid="{00000000-0005-0000-0000-0000F8090000}"/>
    <cellStyle name="Standard 10 3 4 5 4 3" xfId="41221" xr:uid="{00000000-0005-0000-0000-0000F8090000}"/>
    <cellStyle name="Standard 10 3 4 5 4 4" xfId="54712" xr:uid="{00000000-0005-0000-0000-0000F8090000}"/>
    <cellStyle name="Standard 10 3 4 5 5" xfId="17668" xr:uid="{00000000-0005-0000-0000-0000F8090000}"/>
    <cellStyle name="Standard 10 3 4 5 6" xfId="31152" xr:uid="{00000000-0005-0000-0000-0000F8090000}"/>
    <cellStyle name="Standard 10 3 4 5 7" xfId="44643" xr:uid="{00000000-0005-0000-0000-0000F8090000}"/>
    <cellStyle name="Standard 10 3 4 6" xfId="4767" xr:uid="{00000000-0005-0000-0000-0000F3090000}"/>
    <cellStyle name="Standard 10 3 4 6 2" xfId="18218" xr:uid="{00000000-0005-0000-0000-0000F3090000}"/>
    <cellStyle name="Standard 10 3 4 6 3" xfId="31702" xr:uid="{00000000-0005-0000-0000-0000F3090000}"/>
    <cellStyle name="Standard 10 3 4 6 4" xfId="45193" xr:uid="{00000000-0005-0000-0000-0000F3090000}"/>
    <cellStyle name="Standard 10 3 4 7" xfId="8123" xr:uid="{00000000-0005-0000-0000-0000F3090000}"/>
    <cellStyle name="Standard 10 3 4 7 2" xfId="21574" xr:uid="{00000000-0005-0000-0000-0000F3090000}"/>
    <cellStyle name="Standard 10 3 4 7 3" xfId="35058" xr:uid="{00000000-0005-0000-0000-0000F3090000}"/>
    <cellStyle name="Standard 10 3 4 7 4" xfId="48549" xr:uid="{00000000-0005-0000-0000-0000F3090000}"/>
    <cellStyle name="Standard 10 3 4 8" xfId="11479" xr:uid="{00000000-0005-0000-0000-0000F3090000}"/>
    <cellStyle name="Standard 10 3 4 8 2" xfId="24930" xr:uid="{00000000-0005-0000-0000-0000F3090000}"/>
    <cellStyle name="Standard 10 3 4 8 3" xfId="38414" xr:uid="{00000000-0005-0000-0000-0000F3090000}"/>
    <cellStyle name="Standard 10 3 4 8 4" xfId="51905" xr:uid="{00000000-0005-0000-0000-0000F3090000}"/>
    <cellStyle name="Standard 10 3 4 9" xfId="14860" xr:uid="{00000000-0005-0000-0000-0000F3090000}"/>
    <cellStyle name="Standard 10 3 5" xfId="1704" xr:uid="{00000000-0005-0000-0000-0000F9090000}"/>
    <cellStyle name="Standard 10 3 5 2" xfId="2842" xr:uid="{00000000-0005-0000-0000-0000FA090000}"/>
    <cellStyle name="Standard 10 3 5 2 2" xfId="6203" xr:uid="{00000000-0005-0000-0000-0000FA090000}"/>
    <cellStyle name="Standard 10 3 5 2 2 2" xfId="19654" xr:uid="{00000000-0005-0000-0000-0000FA090000}"/>
    <cellStyle name="Standard 10 3 5 2 2 3" xfId="33138" xr:uid="{00000000-0005-0000-0000-0000FA090000}"/>
    <cellStyle name="Standard 10 3 5 2 2 4" xfId="46629" xr:uid="{00000000-0005-0000-0000-0000FA090000}"/>
    <cellStyle name="Standard 10 3 5 2 3" xfId="9559" xr:uid="{00000000-0005-0000-0000-0000FA090000}"/>
    <cellStyle name="Standard 10 3 5 2 3 2" xfId="23010" xr:uid="{00000000-0005-0000-0000-0000FA090000}"/>
    <cellStyle name="Standard 10 3 5 2 3 3" xfId="36494" xr:uid="{00000000-0005-0000-0000-0000FA090000}"/>
    <cellStyle name="Standard 10 3 5 2 3 4" xfId="49985" xr:uid="{00000000-0005-0000-0000-0000FA090000}"/>
    <cellStyle name="Standard 10 3 5 2 4" xfId="12915" xr:uid="{00000000-0005-0000-0000-0000FA090000}"/>
    <cellStyle name="Standard 10 3 5 2 4 2" xfId="26366" xr:uid="{00000000-0005-0000-0000-0000FA090000}"/>
    <cellStyle name="Standard 10 3 5 2 4 3" xfId="39850" xr:uid="{00000000-0005-0000-0000-0000FA090000}"/>
    <cellStyle name="Standard 10 3 5 2 4 4" xfId="53341" xr:uid="{00000000-0005-0000-0000-0000FA090000}"/>
    <cellStyle name="Standard 10 3 5 2 5" xfId="16297" xr:uid="{00000000-0005-0000-0000-0000FA090000}"/>
    <cellStyle name="Standard 10 3 5 2 6" xfId="29781" xr:uid="{00000000-0005-0000-0000-0000FA090000}"/>
    <cellStyle name="Standard 10 3 5 2 7" xfId="43272" xr:uid="{00000000-0005-0000-0000-0000FA090000}"/>
    <cellStyle name="Standard 10 3 5 3" xfId="5076" xr:uid="{00000000-0005-0000-0000-0000F9090000}"/>
    <cellStyle name="Standard 10 3 5 3 2" xfId="18527" xr:uid="{00000000-0005-0000-0000-0000F9090000}"/>
    <cellStyle name="Standard 10 3 5 3 3" xfId="32011" xr:uid="{00000000-0005-0000-0000-0000F9090000}"/>
    <cellStyle name="Standard 10 3 5 3 4" xfId="45502" xr:uid="{00000000-0005-0000-0000-0000F9090000}"/>
    <cellStyle name="Standard 10 3 5 4" xfId="8432" xr:uid="{00000000-0005-0000-0000-0000F9090000}"/>
    <cellStyle name="Standard 10 3 5 4 2" xfId="21883" xr:uid="{00000000-0005-0000-0000-0000F9090000}"/>
    <cellStyle name="Standard 10 3 5 4 3" xfId="35367" xr:uid="{00000000-0005-0000-0000-0000F9090000}"/>
    <cellStyle name="Standard 10 3 5 4 4" xfId="48858" xr:uid="{00000000-0005-0000-0000-0000F9090000}"/>
    <cellStyle name="Standard 10 3 5 5" xfId="11788" xr:uid="{00000000-0005-0000-0000-0000F9090000}"/>
    <cellStyle name="Standard 10 3 5 5 2" xfId="25239" xr:uid="{00000000-0005-0000-0000-0000F9090000}"/>
    <cellStyle name="Standard 10 3 5 5 3" xfId="38723" xr:uid="{00000000-0005-0000-0000-0000F9090000}"/>
    <cellStyle name="Standard 10 3 5 5 4" xfId="52214" xr:uid="{00000000-0005-0000-0000-0000F9090000}"/>
    <cellStyle name="Standard 10 3 5 6" xfId="15170" xr:uid="{00000000-0005-0000-0000-0000F9090000}"/>
    <cellStyle name="Standard 10 3 5 7" xfId="28654" xr:uid="{00000000-0005-0000-0000-0000F9090000}"/>
    <cellStyle name="Standard 10 3 5 8" xfId="42145" xr:uid="{00000000-0005-0000-0000-0000F9090000}"/>
    <cellStyle name="Standard 10 3 6" xfId="2271" xr:uid="{00000000-0005-0000-0000-0000FB090000}"/>
    <cellStyle name="Standard 10 3 6 2" xfId="5642" xr:uid="{00000000-0005-0000-0000-0000FB090000}"/>
    <cellStyle name="Standard 10 3 6 2 2" xfId="19093" xr:uid="{00000000-0005-0000-0000-0000FB090000}"/>
    <cellStyle name="Standard 10 3 6 2 3" xfId="32577" xr:uid="{00000000-0005-0000-0000-0000FB090000}"/>
    <cellStyle name="Standard 10 3 6 2 4" xfId="46068" xr:uid="{00000000-0005-0000-0000-0000FB090000}"/>
    <cellStyle name="Standard 10 3 6 3" xfId="8998" xr:uid="{00000000-0005-0000-0000-0000FB090000}"/>
    <cellStyle name="Standard 10 3 6 3 2" xfId="22449" xr:uid="{00000000-0005-0000-0000-0000FB090000}"/>
    <cellStyle name="Standard 10 3 6 3 3" xfId="35933" xr:uid="{00000000-0005-0000-0000-0000FB090000}"/>
    <cellStyle name="Standard 10 3 6 3 4" xfId="49424" xr:uid="{00000000-0005-0000-0000-0000FB090000}"/>
    <cellStyle name="Standard 10 3 6 4" xfId="12354" xr:uid="{00000000-0005-0000-0000-0000FB090000}"/>
    <cellStyle name="Standard 10 3 6 4 2" xfId="25805" xr:uid="{00000000-0005-0000-0000-0000FB090000}"/>
    <cellStyle name="Standard 10 3 6 4 3" xfId="39289" xr:uid="{00000000-0005-0000-0000-0000FB090000}"/>
    <cellStyle name="Standard 10 3 6 4 4" xfId="52780" xr:uid="{00000000-0005-0000-0000-0000FB090000}"/>
    <cellStyle name="Standard 10 3 6 5" xfId="15736" xr:uid="{00000000-0005-0000-0000-0000FB090000}"/>
    <cellStyle name="Standard 10 3 6 6" xfId="29220" xr:uid="{00000000-0005-0000-0000-0000FB090000}"/>
    <cellStyle name="Standard 10 3 6 7" xfId="42711" xr:uid="{00000000-0005-0000-0000-0000FB090000}"/>
    <cellStyle name="Standard 10 3 7" xfId="3386" xr:uid="{00000000-0005-0000-0000-0000FC090000}"/>
    <cellStyle name="Standard 10 3 7 2" xfId="6747" xr:uid="{00000000-0005-0000-0000-0000FC090000}"/>
    <cellStyle name="Standard 10 3 7 2 2" xfId="20198" xr:uid="{00000000-0005-0000-0000-0000FC090000}"/>
    <cellStyle name="Standard 10 3 7 2 3" xfId="33682" xr:uid="{00000000-0005-0000-0000-0000FC090000}"/>
    <cellStyle name="Standard 10 3 7 2 4" xfId="47173" xr:uid="{00000000-0005-0000-0000-0000FC090000}"/>
    <cellStyle name="Standard 10 3 7 3" xfId="10103" xr:uid="{00000000-0005-0000-0000-0000FC090000}"/>
    <cellStyle name="Standard 10 3 7 3 2" xfId="23554" xr:uid="{00000000-0005-0000-0000-0000FC090000}"/>
    <cellStyle name="Standard 10 3 7 3 3" xfId="37038" xr:uid="{00000000-0005-0000-0000-0000FC090000}"/>
    <cellStyle name="Standard 10 3 7 3 4" xfId="50529" xr:uid="{00000000-0005-0000-0000-0000FC090000}"/>
    <cellStyle name="Standard 10 3 7 4" xfId="13459" xr:uid="{00000000-0005-0000-0000-0000FC090000}"/>
    <cellStyle name="Standard 10 3 7 4 2" xfId="26910" xr:uid="{00000000-0005-0000-0000-0000FC090000}"/>
    <cellStyle name="Standard 10 3 7 4 3" xfId="40394" xr:uid="{00000000-0005-0000-0000-0000FC090000}"/>
    <cellStyle name="Standard 10 3 7 4 4" xfId="53885" xr:uid="{00000000-0005-0000-0000-0000FC090000}"/>
    <cellStyle name="Standard 10 3 7 5" xfId="16841" xr:uid="{00000000-0005-0000-0000-0000FC090000}"/>
    <cellStyle name="Standard 10 3 7 6" xfId="30325" xr:uid="{00000000-0005-0000-0000-0000FC090000}"/>
    <cellStyle name="Standard 10 3 7 7" xfId="43816" xr:uid="{00000000-0005-0000-0000-0000FC090000}"/>
    <cellStyle name="Standard 10 3 8" xfId="3897" xr:uid="{00000000-0005-0000-0000-0000FD090000}"/>
    <cellStyle name="Standard 10 3 8 2" xfId="7258" xr:uid="{00000000-0005-0000-0000-0000FD090000}"/>
    <cellStyle name="Standard 10 3 8 2 2" xfId="20709" xr:uid="{00000000-0005-0000-0000-0000FD090000}"/>
    <cellStyle name="Standard 10 3 8 2 3" xfId="34193" xr:uid="{00000000-0005-0000-0000-0000FD090000}"/>
    <cellStyle name="Standard 10 3 8 2 4" xfId="47684" xr:uid="{00000000-0005-0000-0000-0000FD090000}"/>
    <cellStyle name="Standard 10 3 8 3" xfId="10614" xr:uid="{00000000-0005-0000-0000-0000FD090000}"/>
    <cellStyle name="Standard 10 3 8 3 2" xfId="24065" xr:uid="{00000000-0005-0000-0000-0000FD090000}"/>
    <cellStyle name="Standard 10 3 8 3 3" xfId="37549" xr:uid="{00000000-0005-0000-0000-0000FD090000}"/>
    <cellStyle name="Standard 10 3 8 3 4" xfId="51040" xr:uid="{00000000-0005-0000-0000-0000FD090000}"/>
    <cellStyle name="Standard 10 3 8 4" xfId="13970" xr:uid="{00000000-0005-0000-0000-0000FD090000}"/>
    <cellStyle name="Standard 10 3 8 4 2" xfId="27421" xr:uid="{00000000-0005-0000-0000-0000FD090000}"/>
    <cellStyle name="Standard 10 3 8 4 3" xfId="40905" xr:uid="{00000000-0005-0000-0000-0000FD090000}"/>
    <cellStyle name="Standard 10 3 8 4 4" xfId="54396" xr:uid="{00000000-0005-0000-0000-0000FD090000}"/>
    <cellStyle name="Standard 10 3 8 5" xfId="17352" xr:uid="{00000000-0005-0000-0000-0000FD090000}"/>
    <cellStyle name="Standard 10 3 8 6" xfId="30836" xr:uid="{00000000-0005-0000-0000-0000FD090000}"/>
    <cellStyle name="Standard 10 3 8 7" xfId="44327" xr:uid="{00000000-0005-0000-0000-0000FD090000}"/>
    <cellStyle name="Standard 10 3 9" xfId="3966" xr:uid="{00000000-0005-0000-0000-0000FE090000}"/>
    <cellStyle name="Standard 10 3 9 2" xfId="7323" xr:uid="{00000000-0005-0000-0000-0000FE090000}"/>
    <cellStyle name="Standard 10 3 9 2 2" xfId="20774" xr:uid="{00000000-0005-0000-0000-0000FE090000}"/>
    <cellStyle name="Standard 10 3 9 2 3" xfId="34258" xr:uid="{00000000-0005-0000-0000-0000FE090000}"/>
    <cellStyle name="Standard 10 3 9 2 4" xfId="47749" xr:uid="{00000000-0005-0000-0000-0000FE090000}"/>
    <cellStyle name="Standard 10 3 9 3" xfId="10679" xr:uid="{00000000-0005-0000-0000-0000FE090000}"/>
    <cellStyle name="Standard 10 3 9 3 2" xfId="24130" xr:uid="{00000000-0005-0000-0000-0000FE090000}"/>
    <cellStyle name="Standard 10 3 9 3 3" xfId="37614" xr:uid="{00000000-0005-0000-0000-0000FE090000}"/>
    <cellStyle name="Standard 10 3 9 3 4" xfId="51105" xr:uid="{00000000-0005-0000-0000-0000FE090000}"/>
    <cellStyle name="Standard 10 3 9 4" xfId="14035" xr:uid="{00000000-0005-0000-0000-0000FE090000}"/>
    <cellStyle name="Standard 10 3 9 4 2" xfId="27486" xr:uid="{00000000-0005-0000-0000-0000FE090000}"/>
    <cellStyle name="Standard 10 3 9 4 3" xfId="40970" xr:uid="{00000000-0005-0000-0000-0000FE090000}"/>
    <cellStyle name="Standard 10 3 9 4 4" xfId="54461" xr:uid="{00000000-0005-0000-0000-0000FE090000}"/>
    <cellStyle name="Standard 10 3 9 5" xfId="17417" xr:uid="{00000000-0005-0000-0000-0000FE090000}"/>
    <cellStyle name="Standard 10 3 9 6" xfId="30901" xr:uid="{00000000-0005-0000-0000-0000FE090000}"/>
    <cellStyle name="Standard 10 3 9 7" xfId="44392" xr:uid="{00000000-0005-0000-0000-0000FE090000}"/>
    <cellStyle name="Standard 10 4" xfId="382" xr:uid="{00000000-0005-0000-0000-000000020000}"/>
    <cellStyle name="Standard 10 5" xfId="417" xr:uid="{00000000-0005-0000-0000-000001020000}"/>
    <cellStyle name="Standard 10 5 10" xfId="11204" xr:uid="{00000000-0005-0000-0000-0000000A0000}"/>
    <cellStyle name="Standard 10 5 10 2" xfId="24655" xr:uid="{00000000-0005-0000-0000-0000000A0000}"/>
    <cellStyle name="Standard 10 5 10 3" xfId="38139" xr:uid="{00000000-0005-0000-0000-0000000A0000}"/>
    <cellStyle name="Standard 10 5 10 4" xfId="51630" xr:uid="{00000000-0005-0000-0000-0000000A0000}"/>
    <cellStyle name="Standard 10 5 11" xfId="14585" xr:uid="{00000000-0005-0000-0000-0000000A0000}"/>
    <cellStyle name="Standard 10 5 12" xfId="28060" xr:uid="{00000000-0005-0000-0000-0000000A0000}"/>
    <cellStyle name="Standard 10 5 13" xfId="41534" xr:uid="{00000000-0005-0000-0000-0000000A0000}"/>
    <cellStyle name="Standard 10 5 2" xfId="441" xr:uid="{00000000-0005-0000-0000-000002020000}"/>
    <cellStyle name="Standard 10 5 2 10" xfId="14689" xr:uid="{00000000-0005-0000-0000-0000010A0000}"/>
    <cellStyle name="Standard 10 5 2 11" xfId="28172" xr:uid="{00000000-0005-0000-0000-0000010A0000}"/>
    <cellStyle name="Standard 10 5 2 12" xfId="41663" xr:uid="{00000000-0005-0000-0000-0000010A0000}"/>
    <cellStyle name="Standard 10 5 2 2" xfId="1457" xr:uid="{00000000-0005-0000-0000-0000020A0000}"/>
    <cellStyle name="Standard 10 5 2 2 10" xfId="28422" xr:uid="{00000000-0005-0000-0000-0000020A0000}"/>
    <cellStyle name="Standard 10 5 2 2 11" xfId="41913" xr:uid="{00000000-0005-0000-0000-0000020A0000}"/>
    <cellStyle name="Standard 10 5 2 2 2" xfId="2031" xr:uid="{00000000-0005-0000-0000-0000030A0000}"/>
    <cellStyle name="Standard 10 5 2 2 2 2" xfId="3171" xr:uid="{00000000-0005-0000-0000-0000040A0000}"/>
    <cellStyle name="Standard 10 5 2 2 2 2 2" xfId="6532" xr:uid="{00000000-0005-0000-0000-0000040A0000}"/>
    <cellStyle name="Standard 10 5 2 2 2 2 2 2" xfId="19983" xr:uid="{00000000-0005-0000-0000-0000040A0000}"/>
    <cellStyle name="Standard 10 5 2 2 2 2 2 3" xfId="33467" xr:uid="{00000000-0005-0000-0000-0000040A0000}"/>
    <cellStyle name="Standard 10 5 2 2 2 2 2 4" xfId="46958" xr:uid="{00000000-0005-0000-0000-0000040A0000}"/>
    <cellStyle name="Standard 10 5 2 2 2 2 3" xfId="9888" xr:uid="{00000000-0005-0000-0000-0000040A0000}"/>
    <cellStyle name="Standard 10 5 2 2 2 2 3 2" xfId="23339" xr:uid="{00000000-0005-0000-0000-0000040A0000}"/>
    <cellStyle name="Standard 10 5 2 2 2 2 3 3" xfId="36823" xr:uid="{00000000-0005-0000-0000-0000040A0000}"/>
    <cellStyle name="Standard 10 5 2 2 2 2 3 4" xfId="50314" xr:uid="{00000000-0005-0000-0000-0000040A0000}"/>
    <cellStyle name="Standard 10 5 2 2 2 2 4" xfId="13244" xr:uid="{00000000-0005-0000-0000-0000040A0000}"/>
    <cellStyle name="Standard 10 5 2 2 2 2 4 2" xfId="26695" xr:uid="{00000000-0005-0000-0000-0000040A0000}"/>
    <cellStyle name="Standard 10 5 2 2 2 2 4 3" xfId="40179" xr:uid="{00000000-0005-0000-0000-0000040A0000}"/>
    <cellStyle name="Standard 10 5 2 2 2 2 4 4" xfId="53670" xr:uid="{00000000-0005-0000-0000-0000040A0000}"/>
    <cellStyle name="Standard 10 5 2 2 2 2 5" xfId="16626" xr:uid="{00000000-0005-0000-0000-0000040A0000}"/>
    <cellStyle name="Standard 10 5 2 2 2 2 6" xfId="30110" xr:uid="{00000000-0005-0000-0000-0000040A0000}"/>
    <cellStyle name="Standard 10 5 2 2 2 2 7" xfId="43601" xr:uid="{00000000-0005-0000-0000-0000040A0000}"/>
    <cellStyle name="Standard 10 5 2 2 2 3" xfId="5405" xr:uid="{00000000-0005-0000-0000-0000030A0000}"/>
    <cellStyle name="Standard 10 5 2 2 2 3 2" xfId="18856" xr:uid="{00000000-0005-0000-0000-0000030A0000}"/>
    <cellStyle name="Standard 10 5 2 2 2 3 3" xfId="32340" xr:uid="{00000000-0005-0000-0000-0000030A0000}"/>
    <cellStyle name="Standard 10 5 2 2 2 3 4" xfId="45831" xr:uid="{00000000-0005-0000-0000-0000030A0000}"/>
    <cellStyle name="Standard 10 5 2 2 2 4" xfId="8761" xr:uid="{00000000-0005-0000-0000-0000030A0000}"/>
    <cellStyle name="Standard 10 5 2 2 2 4 2" xfId="22212" xr:uid="{00000000-0005-0000-0000-0000030A0000}"/>
    <cellStyle name="Standard 10 5 2 2 2 4 3" xfId="35696" xr:uid="{00000000-0005-0000-0000-0000030A0000}"/>
    <cellStyle name="Standard 10 5 2 2 2 4 4" xfId="49187" xr:uid="{00000000-0005-0000-0000-0000030A0000}"/>
    <cellStyle name="Standard 10 5 2 2 2 5" xfId="12117" xr:uid="{00000000-0005-0000-0000-0000030A0000}"/>
    <cellStyle name="Standard 10 5 2 2 2 5 2" xfId="25568" xr:uid="{00000000-0005-0000-0000-0000030A0000}"/>
    <cellStyle name="Standard 10 5 2 2 2 5 3" xfId="39052" xr:uid="{00000000-0005-0000-0000-0000030A0000}"/>
    <cellStyle name="Standard 10 5 2 2 2 5 4" xfId="52543" xr:uid="{00000000-0005-0000-0000-0000030A0000}"/>
    <cellStyle name="Standard 10 5 2 2 2 6" xfId="15499" xr:uid="{00000000-0005-0000-0000-0000030A0000}"/>
    <cellStyle name="Standard 10 5 2 2 2 7" xfId="28983" xr:uid="{00000000-0005-0000-0000-0000030A0000}"/>
    <cellStyle name="Standard 10 5 2 2 2 8" xfId="42474" xr:uid="{00000000-0005-0000-0000-0000030A0000}"/>
    <cellStyle name="Standard 10 5 2 2 3" xfId="2611" xr:uid="{00000000-0005-0000-0000-0000050A0000}"/>
    <cellStyle name="Standard 10 5 2 2 3 2" xfId="5972" xr:uid="{00000000-0005-0000-0000-0000050A0000}"/>
    <cellStyle name="Standard 10 5 2 2 3 2 2" xfId="19423" xr:uid="{00000000-0005-0000-0000-0000050A0000}"/>
    <cellStyle name="Standard 10 5 2 2 3 2 3" xfId="32907" xr:uid="{00000000-0005-0000-0000-0000050A0000}"/>
    <cellStyle name="Standard 10 5 2 2 3 2 4" xfId="46398" xr:uid="{00000000-0005-0000-0000-0000050A0000}"/>
    <cellStyle name="Standard 10 5 2 2 3 3" xfId="9328" xr:uid="{00000000-0005-0000-0000-0000050A0000}"/>
    <cellStyle name="Standard 10 5 2 2 3 3 2" xfId="22779" xr:uid="{00000000-0005-0000-0000-0000050A0000}"/>
    <cellStyle name="Standard 10 5 2 2 3 3 3" xfId="36263" xr:uid="{00000000-0005-0000-0000-0000050A0000}"/>
    <cellStyle name="Standard 10 5 2 2 3 3 4" xfId="49754" xr:uid="{00000000-0005-0000-0000-0000050A0000}"/>
    <cellStyle name="Standard 10 5 2 2 3 4" xfId="12684" xr:uid="{00000000-0005-0000-0000-0000050A0000}"/>
    <cellStyle name="Standard 10 5 2 2 3 4 2" xfId="26135" xr:uid="{00000000-0005-0000-0000-0000050A0000}"/>
    <cellStyle name="Standard 10 5 2 2 3 4 3" xfId="39619" xr:uid="{00000000-0005-0000-0000-0000050A0000}"/>
    <cellStyle name="Standard 10 5 2 2 3 4 4" xfId="53110" xr:uid="{00000000-0005-0000-0000-0000050A0000}"/>
    <cellStyle name="Standard 10 5 2 2 3 5" xfId="16066" xr:uid="{00000000-0005-0000-0000-0000050A0000}"/>
    <cellStyle name="Standard 10 5 2 2 3 6" xfId="29550" xr:uid="{00000000-0005-0000-0000-0000050A0000}"/>
    <cellStyle name="Standard 10 5 2 2 3 7" xfId="43041" xr:uid="{00000000-0005-0000-0000-0000050A0000}"/>
    <cellStyle name="Standard 10 5 2 2 4" xfId="3716" xr:uid="{00000000-0005-0000-0000-0000060A0000}"/>
    <cellStyle name="Standard 10 5 2 2 4 2" xfId="7077" xr:uid="{00000000-0005-0000-0000-0000060A0000}"/>
    <cellStyle name="Standard 10 5 2 2 4 2 2" xfId="20528" xr:uid="{00000000-0005-0000-0000-0000060A0000}"/>
    <cellStyle name="Standard 10 5 2 2 4 2 3" xfId="34012" xr:uid="{00000000-0005-0000-0000-0000060A0000}"/>
    <cellStyle name="Standard 10 5 2 2 4 2 4" xfId="47503" xr:uid="{00000000-0005-0000-0000-0000060A0000}"/>
    <cellStyle name="Standard 10 5 2 2 4 3" xfId="10433" xr:uid="{00000000-0005-0000-0000-0000060A0000}"/>
    <cellStyle name="Standard 10 5 2 2 4 3 2" xfId="23884" xr:uid="{00000000-0005-0000-0000-0000060A0000}"/>
    <cellStyle name="Standard 10 5 2 2 4 3 3" xfId="37368" xr:uid="{00000000-0005-0000-0000-0000060A0000}"/>
    <cellStyle name="Standard 10 5 2 2 4 3 4" xfId="50859" xr:uid="{00000000-0005-0000-0000-0000060A0000}"/>
    <cellStyle name="Standard 10 5 2 2 4 4" xfId="13789" xr:uid="{00000000-0005-0000-0000-0000060A0000}"/>
    <cellStyle name="Standard 10 5 2 2 4 4 2" xfId="27240" xr:uid="{00000000-0005-0000-0000-0000060A0000}"/>
    <cellStyle name="Standard 10 5 2 2 4 4 3" xfId="40724" xr:uid="{00000000-0005-0000-0000-0000060A0000}"/>
    <cellStyle name="Standard 10 5 2 2 4 4 4" xfId="54215" xr:uid="{00000000-0005-0000-0000-0000060A0000}"/>
    <cellStyle name="Standard 10 5 2 2 4 5" xfId="17171" xr:uid="{00000000-0005-0000-0000-0000060A0000}"/>
    <cellStyle name="Standard 10 5 2 2 4 6" xfId="30655" xr:uid="{00000000-0005-0000-0000-0000060A0000}"/>
    <cellStyle name="Standard 10 5 2 2 4 7" xfId="44146" xr:uid="{00000000-0005-0000-0000-0000060A0000}"/>
    <cellStyle name="Standard 10 5 2 2 5" xfId="4296" xr:uid="{00000000-0005-0000-0000-0000070A0000}"/>
    <cellStyle name="Standard 10 5 2 2 5 2" xfId="7653" xr:uid="{00000000-0005-0000-0000-0000070A0000}"/>
    <cellStyle name="Standard 10 5 2 2 5 2 2" xfId="21104" xr:uid="{00000000-0005-0000-0000-0000070A0000}"/>
    <cellStyle name="Standard 10 5 2 2 5 2 3" xfId="34588" xr:uid="{00000000-0005-0000-0000-0000070A0000}"/>
    <cellStyle name="Standard 10 5 2 2 5 2 4" xfId="48079" xr:uid="{00000000-0005-0000-0000-0000070A0000}"/>
    <cellStyle name="Standard 10 5 2 2 5 3" xfId="11009" xr:uid="{00000000-0005-0000-0000-0000070A0000}"/>
    <cellStyle name="Standard 10 5 2 2 5 3 2" xfId="24460" xr:uid="{00000000-0005-0000-0000-0000070A0000}"/>
    <cellStyle name="Standard 10 5 2 2 5 3 3" xfId="37944" xr:uid="{00000000-0005-0000-0000-0000070A0000}"/>
    <cellStyle name="Standard 10 5 2 2 5 3 4" xfId="51435" xr:uid="{00000000-0005-0000-0000-0000070A0000}"/>
    <cellStyle name="Standard 10 5 2 2 5 4" xfId="14365" xr:uid="{00000000-0005-0000-0000-0000070A0000}"/>
    <cellStyle name="Standard 10 5 2 2 5 4 2" xfId="27816" xr:uid="{00000000-0005-0000-0000-0000070A0000}"/>
    <cellStyle name="Standard 10 5 2 2 5 4 3" xfId="41300" xr:uid="{00000000-0005-0000-0000-0000070A0000}"/>
    <cellStyle name="Standard 10 5 2 2 5 4 4" xfId="54791" xr:uid="{00000000-0005-0000-0000-0000070A0000}"/>
    <cellStyle name="Standard 10 5 2 2 5 5" xfId="17747" xr:uid="{00000000-0005-0000-0000-0000070A0000}"/>
    <cellStyle name="Standard 10 5 2 2 5 6" xfId="31231" xr:uid="{00000000-0005-0000-0000-0000070A0000}"/>
    <cellStyle name="Standard 10 5 2 2 5 7" xfId="44722" xr:uid="{00000000-0005-0000-0000-0000070A0000}"/>
    <cellStyle name="Standard 10 5 2 2 6" xfId="4846" xr:uid="{00000000-0005-0000-0000-0000020A0000}"/>
    <cellStyle name="Standard 10 5 2 2 6 2" xfId="18297" xr:uid="{00000000-0005-0000-0000-0000020A0000}"/>
    <cellStyle name="Standard 10 5 2 2 6 3" xfId="31781" xr:uid="{00000000-0005-0000-0000-0000020A0000}"/>
    <cellStyle name="Standard 10 5 2 2 6 4" xfId="45272" xr:uid="{00000000-0005-0000-0000-0000020A0000}"/>
    <cellStyle name="Standard 10 5 2 2 7" xfId="8202" xr:uid="{00000000-0005-0000-0000-0000020A0000}"/>
    <cellStyle name="Standard 10 5 2 2 7 2" xfId="21653" xr:uid="{00000000-0005-0000-0000-0000020A0000}"/>
    <cellStyle name="Standard 10 5 2 2 7 3" xfId="35137" xr:uid="{00000000-0005-0000-0000-0000020A0000}"/>
    <cellStyle name="Standard 10 5 2 2 7 4" xfId="48628" xr:uid="{00000000-0005-0000-0000-0000020A0000}"/>
    <cellStyle name="Standard 10 5 2 2 8" xfId="11558" xr:uid="{00000000-0005-0000-0000-0000020A0000}"/>
    <cellStyle name="Standard 10 5 2 2 8 2" xfId="25009" xr:uid="{00000000-0005-0000-0000-0000020A0000}"/>
    <cellStyle name="Standard 10 5 2 2 8 3" xfId="38493" xr:uid="{00000000-0005-0000-0000-0000020A0000}"/>
    <cellStyle name="Standard 10 5 2 2 8 4" xfId="51984" xr:uid="{00000000-0005-0000-0000-0000020A0000}"/>
    <cellStyle name="Standard 10 5 2 2 9" xfId="14939" xr:uid="{00000000-0005-0000-0000-0000020A0000}"/>
    <cellStyle name="Standard 10 5 2 3" xfId="1782" xr:uid="{00000000-0005-0000-0000-0000080A0000}"/>
    <cellStyle name="Standard 10 5 2 3 2" xfId="2921" xr:uid="{00000000-0005-0000-0000-0000090A0000}"/>
    <cellStyle name="Standard 10 5 2 3 2 2" xfId="6282" xr:uid="{00000000-0005-0000-0000-0000090A0000}"/>
    <cellStyle name="Standard 10 5 2 3 2 2 2" xfId="19733" xr:uid="{00000000-0005-0000-0000-0000090A0000}"/>
    <cellStyle name="Standard 10 5 2 3 2 2 3" xfId="33217" xr:uid="{00000000-0005-0000-0000-0000090A0000}"/>
    <cellStyle name="Standard 10 5 2 3 2 2 4" xfId="46708" xr:uid="{00000000-0005-0000-0000-0000090A0000}"/>
    <cellStyle name="Standard 10 5 2 3 2 3" xfId="9638" xr:uid="{00000000-0005-0000-0000-0000090A0000}"/>
    <cellStyle name="Standard 10 5 2 3 2 3 2" xfId="23089" xr:uid="{00000000-0005-0000-0000-0000090A0000}"/>
    <cellStyle name="Standard 10 5 2 3 2 3 3" xfId="36573" xr:uid="{00000000-0005-0000-0000-0000090A0000}"/>
    <cellStyle name="Standard 10 5 2 3 2 3 4" xfId="50064" xr:uid="{00000000-0005-0000-0000-0000090A0000}"/>
    <cellStyle name="Standard 10 5 2 3 2 4" xfId="12994" xr:uid="{00000000-0005-0000-0000-0000090A0000}"/>
    <cellStyle name="Standard 10 5 2 3 2 4 2" xfId="26445" xr:uid="{00000000-0005-0000-0000-0000090A0000}"/>
    <cellStyle name="Standard 10 5 2 3 2 4 3" xfId="39929" xr:uid="{00000000-0005-0000-0000-0000090A0000}"/>
    <cellStyle name="Standard 10 5 2 3 2 4 4" xfId="53420" xr:uid="{00000000-0005-0000-0000-0000090A0000}"/>
    <cellStyle name="Standard 10 5 2 3 2 5" xfId="16376" xr:uid="{00000000-0005-0000-0000-0000090A0000}"/>
    <cellStyle name="Standard 10 5 2 3 2 6" xfId="29860" xr:uid="{00000000-0005-0000-0000-0000090A0000}"/>
    <cellStyle name="Standard 10 5 2 3 2 7" xfId="43351" xr:uid="{00000000-0005-0000-0000-0000090A0000}"/>
    <cellStyle name="Standard 10 5 2 3 3" xfId="5155" xr:uid="{00000000-0005-0000-0000-0000080A0000}"/>
    <cellStyle name="Standard 10 5 2 3 3 2" xfId="18606" xr:uid="{00000000-0005-0000-0000-0000080A0000}"/>
    <cellStyle name="Standard 10 5 2 3 3 3" xfId="32090" xr:uid="{00000000-0005-0000-0000-0000080A0000}"/>
    <cellStyle name="Standard 10 5 2 3 3 4" xfId="45581" xr:uid="{00000000-0005-0000-0000-0000080A0000}"/>
    <cellStyle name="Standard 10 5 2 3 4" xfId="8511" xr:uid="{00000000-0005-0000-0000-0000080A0000}"/>
    <cellStyle name="Standard 10 5 2 3 4 2" xfId="21962" xr:uid="{00000000-0005-0000-0000-0000080A0000}"/>
    <cellStyle name="Standard 10 5 2 3 4 3" xfId="35446" xr:uid="{00000000-0005-0000-0000-0000080A0000}"/>
    <cellStyle name="Standard 10 5 2 3 4 4" xfId="48937" xr:uid="{00000000-0005-0000-0000-0000080A0000}"/>
    <cellStyle name="Standard 10 5 2 3 5" xfId="11867" xr:uid="{00000000-0005-0000-0000-0000080A0000}"/>
    <cellStyle name="Standard 10 5 2 3 5 2" xfId="25318" xr:uid="{00000000-0005-0000-0000-0000080A0000}"/>
    <cellStyle name="Standard 10 5 2 3 5 3" xfId="38802" xr:uid="{00000000-0005-0000-0000-0000080A0000}"/>
    <cellStyle name="Standard 10 5 2 3 5 4" xfId="52293" xr:uid="{00000000-0005-0000-0000-0000080A0000}"/>
    <cellStyle name="Standard 10 5 2 3 6" xfId="15249" xr:uid="{00000000-0005-0000-0000-0000080A0000}"/>
    <cellStyle name="Standard 10 5 2 3 7" xfId="28733" xr:uid="{00000000-0005-0000-0000-0000080A0000}"/>
    <cellStyle name="Standard 10 5 2 3 8" xfId="42224" xr:uid="{00000000-0005-0000-0000-0000080A0000}"/>
    <cellStyle name="Standard 10 5 2 4" xfId="2360" xr:uid="{00000000-0005-0000-0000-00000A0A0000}"/>
    <cellStyle name="Standard 10 5 2 4 2" xfId="5722" xr:uid="{00000000-0005-0000-0000-00000A0A0000}"/>
    <cellStyle name="Standard 10 5 2 4 2 2" xfId="19173" xr:uid="{00000000-0005-0000-0000-00000A0A0000}"/>
    <cellStyle name="Standard 10 5 2 4 2 3" xfId="32657" xr:uid="{00000000-0005-0000-0000-00000A0A0000}"/>
    <cellStyle name="Standard 10 5 2 4 2 4" xfId="46148" xr:uid="{00000000-0005-0000-0000-00000A0A0000}"/>
    <cellStyle name="Standard 10 5 2 4 3" xfId="9078" xr:uid="{00000000-0005-0000-0000-00000A0A0000}"/>
    <cellStyle name="Standard 10 5 2 4 3 2" xfId="22529" xr:uid="{00000000-0005-0000-0000-00000A0A0000}"/>
    <cellStyle name="Standard 10 5 2 4 3 3" xfId="36013" xr:uid="{00000000-0005-0000-0000-00000A0A0000}"/>
    <cellStyle name="Standard 10 5 2 4 3 4" xfId="49504" xr:uid="{00000000-0005-0000-0000-00000A0A0000}"/>
    <cellStyle name="Standard 10 5 2 4 4" xfId="12434" xr:uid="{00000000-0005-0000-0000-00000A0A0000}"/>
    <cellStyle name="Standard 10 5 2 4 4 2" xfId="25885" xr:uid="{00000000-0005-0000-0000-00000A0A0000}"/>
    <cellStyle name="Standard 10 5 2 4 4 3" xfId="39369" xr:uid="{00000000-0005-0000-0000-00000A0A0000}"/>
    <cellStyle name="Standard 10 5 2 4 4 4" xfId="52860" xr:uid="{00000000-0005-0000-0000-00000A0A0000}"/>
    <cellStyle name="Standard 10 5 2 4 5" xfId="15816" xr:uid="{00000000-0005-0000-0000-00000A0A0000}"/>
    <cellStyle name="Standard 10 5 2 4 6" xfId="29300" xr:uid="{00000000-0005-0000-0000-00000A0A0000}"/>
    <cellStyle name="Standard 10 5 2 4 7" xfId="42791" xr:uid="{00000000-0005-0000-0000-00000A0A0000}"/>
    <cellStyle name="Standard 10 5 2 5" xfId="3466" xr:uid="{00000000-0005-0000-0000-00000B0A0000}"/>
    <cellStyle name="Standard 10 5 2 5 2" xfId="6827" xr:uid="{00000000-0005-0000-0000-00000B0A0000}"/>
    <cellStyle name="Standard 10 5 2 5 2 2" xfId="20278" xr:uid="{00000000-0005-0000-0000-00000B0A0000}"/>
    <cellStyle name="Standard 10 5 2 5 2 3" xfId="33762" xr:uid="{00000000-0005-0000-0000-00000B0A0000}"/>
    <cellStyle name="Standard 10 5 2 5 2 4" xfId="47253" xr:uid="{00000000-0005-0000-0000-00000B0A0000}"/>
    <cellStyle name="Standard 10 5 2 5 3" xfId="10183" xr:uid="{00000000-0005-0000-0000-00000B0A0000}"/>
    <cellStyle name="Standard 10 5 2 5 3 2" xfId="23634" xr:uid="{00000000-0005-0000-0000-00000B0A0000}"/>
    <cellStyle name="Standard 10 5 2 5 3 3" xfId="37118" xr:uid="{00000000-0005-0000-0000-00000B0A0000}"/>
    <cellStyle name="Standard 10 5 2 5 3 4" xfId="50609" xr:uid="{00000000-0005-0000-0000-00000B0A0000}"/>
    <cellStyle name="Standard 10 5 2 5 4" xfId="13539" xr:uid="{00000000-0005-0000-0000-00000B0A0000}"/>
    <cellStyle name="Standard 10 5 2 5 4 2" xfId="26990" xr:uid="{00000000-0005-0000-0000-00000B0A0000}"/>
    <cellStyle name="Standard 10 5 2 5 4 3" xfId="40474" xr:uid="{00000000-0005-0000-0000-00000B0A0000}"/>
    <cellStyle name="Standard 10 5 2 5 4 4" xfId="53965" xr:uid="{00000000-0005-0000-0000-00000B0A0000}"/>
    <cellStyle name="Standard 10 5 2 5 5" xfId="16921" xr:uid="{00000000-0005-0000-0000-00000B0A0000}"/>
    <cellStyle name="Standard 10 5 2 5 6" xfId="30405" xr:uid="{00000000-0005-0000-0000-00000B0A0000}"/>
    <cellStyle name="Standard 10 5 2 5 7" xfId="43896" xr:uid="{00000000-0005-0000-0000-00000B0A0000}"/>
    <cellStyle name="Standard 10 5 2 6" xfId="4046" xr:uid="{00000000-0005-0000-0000-00000C0A0000}"/>
    <cellStyle name="Standard 10 5 2 6 2" xfId="7403" xr:uid="{00000000-0005-0000-0000-00000C0A0000}"/>
    <cellStyle name="Standard 10 5 2 6 2 2" xfId="20854" xr:uid="{00000000-0005-0000-0000-00000C0A0000}"/>
    <cellStyle name="Standard 10 5 2 6 2 3" xfId="34338" xr:uid="{00000000-0005-0000-0000-00000C0A0000}"/>
    <cellStyle name="Standard 10 5 2 6 2 4" xfId="47829" xr:uid="{00000000-0005-0000-0000-00000C0A0000}"/>
    <cellStyle name="Standard 10 5 2 6 3" xfId="10759" xr:uid="{00000000-0005-0000-0000-00000C0A0000}"/>
    <cellStyle name="Standard 10 5 2 6 3 2" xfId="24210" xr:uid="{00000000-0005-0000-0000-00000C0A0000}"/>
    <cellStyle name="Standard 10 5 2 6 3 3" xfId="37694" xr:uid="{00000000-0005-0000-0000-00000C0A0000}"/>
    <cellStyle name="Standard 10 5 2 6 3 4" xfId="51185" xr:uid="{00000000-0005-0000-0000-00000C0A0000}"/>
    <cellStyle name="Standard 10 5 2 6 4" xfId="14115" xr:uid="{00000000-0005-0000-0000-00000C0A0000}"/>
    <cellStyle name="Standard 10 5 2 6 4 2" xfId="27566" xr:uid="{00000000-0005-0000-0000-00000C0A0000}"/>
    <cellStyle name="Standard 10 5 2 6 4 3" xfId="41050" xr:uid="{00000000-0005-0000-0000-00000C0A0000}"/>
    <cellStyle name="Standard 10 5 2 6 4 4" xfId="54541" xr:uid="{00000000-0005-0000-0000-00000C0A0000}"/>
    <cellStyle name="Standard 10 5 2 6 5" xfId="17497" xr:uid="{00000000-0005-0000-0000-00000C0A0000}"/>
    <cellStyle name="Standard 10 5 2 6 6" xfId="30981" xr:uid="{00000000-0005-0000-0000-00000C0A0000}"/>
    <cellStyle name="Standard 10 5 2 6 7" xfId="44472" xr:uid="{00000000-0005-0000-0000-00000C0A0000}"/>
    <cellStyle name="Standard 10 5 2 7" xfId="4596" xr:uid="{00000000-0005-0000-0000-0000010A0000}"/>
    <cellStyle name="Standard 10 5 2 7 2" xfId="18047" xr:uid="{00000000-0005-0000-0000-0000010A0000}"/>
    <cellStyle name="Standard 10 5 2 7 3" xfId="31531" xr:uid="{00000000-0005-0000-0000-0000010A0000}"/>
    <cellStyle name="Standard 10 5 2 7 4" xfId="45022" xr:uid="{00000000-0005-0000-0000-0000010A0000}"/>
    <cellStyle name="Standard 10 5 2 8" xfId="7952" xr:uid="{00000000-0005-0000-0000-0000010A0000}"/>
    <cellStyle name="Standard 10 5 2 8 2" xfId="21403" xr:uid="{00000000-0005-0000-0000-0000010A0000}"/>
    <cellStyle name="Standard 10 5 2 8 3" xfId="34887" xr:uid="{00000000-0005-0000-0000-0000010A0000}"/>
    <cellStyle name="Standard 10 5 2 8 4" xfId="48378" xr:uid="{00000000-0005-0000-0000-0000010A0000}"/>
    <cellStyle name="Standard 10 5 2 9" xfId="11308" xr:uid="{00000000-0005-0000-0000-0000010A0000}"/>
    <cellStyle name="Standard 10 5 2 9 2" xfId="24759" xr:uid="{00000000-0005-0000-0000-0000010A0000}"/>
    <cellStyle name="Standard 10 5 2 9 3" xfId="38243" xr:uid="{00000000-0005-0000-0000-0000010A0000}"/>
    <cellStyle name="Standard 10 5 2 9 4" xfId="51734" xr:uid="{00000000-0005-0000-0000-0000010A0000}"/>
    <cellStyle name="Standard 10 5 3" xfId="1359" xr:uid="{00000000-0005-0000-0000-00000D0A0000}"/>
    <cellStyle name="Standard 10 5 3 10" xfId="28321" xr:uid="{00000000-0005-0000-0000-00000D0A0000}"/>
    <cellStyle name="Standard 10 5 3 11" xfId="41812" xr:uid="{00000000-0005-0000-0000-00000D0A0000}"/>
    <cellStyle name="Standard 10 5 3 2" xfId="1930" xr:uid="{00000000-0005-0000-0000-00000E0A0000}"/>
    <cellStyle name="Standard 10 5 3 2 2" xfId="3070" xr:uid="{00000000-0005-0000-0000-00000F0A0000}"/>
    <cellStyle name="Standard 10 5 3 2 2 2" xfId="6431" xr:uid="{00000000-0005-0000-0000-00000F0A0000}"/>
    <cellStyle name="Standard 10 5 3 2 2 2 2" xfId="19882" xr:uid="{00000000-0005-0000-0000-00000F0A0000}"/>
    <cellStyle name="Standard 10 5 3 2 2 2 3" xfId="33366" xr:uid="{00000000-0005-0000-0000-00000F0A0000}"/>
    <cellStyle name="Standard 10 5 3 2 2 2 4" xfId="46857" xr:uid="{00000000-0005-0000-0000-00000F0A0000}"/>
    <cellStyle name="Standard 10 5 3 2 2 3" xfId="9787" xr:uid="{00000000-0005-0000-0000-00000F0A0000}"/>
    <cellStyle name="Standard 10 5 3 2 2 3 2" xfId="23238" xr:uid="{00000000-0005-0000-0000-00000F0A0000}"/>
    <cellStyle name="Standard 10 5 3 2 2 3 3" xfId="36722" xr:uid="{00000000-0005-0000-0000-00000F0A0000}"/>
    <cellStyle name="Standard 10 5 3 2 2 3 4" xfId="50213" xr:uid="{00000000-0005-0000-0000-00000F0A0000}"/>
    <cellStyle name="Standard 10 5 3 2 2 4" xfId="13143" xr:uid="{00000000-0005-0000-0000-00000F0A0000}"/>
    <cellStyle name="Standard 10 5 3 2 2 4 2" xfId="26594" xr:uid="{00000000-0005-0000-0000-00000F0A0000}"/>
    <cellStyle name="Standard 10 5 3 2 2 4 3" xfId="40078" xr:uid="{00000000-0005-0000-0000-00000F0A0000}"/>
    <cellStyle name="Standard 10 5 3 2 2 4 4" xfId="53569" xr:uid="{00000000-0005-0000-0000-00000F0A0000}"/>
    <cellStyle name="Standard 10 5 3 2 2 5" xfId="16525" xr:uid="{00000000-0005-0000-0000-00000F0A0000}"/>
    <cellStyle name="Standard 10 5 3 2 2 6" xfId="30009" xr:uid="{00000000-0005-0000-0000-00000F0A0000}"/>
    <cellStyle name="Standard 10 5 3 2 2 7" xfId="43500" xr:uid="{00000000-0005-0000-0000-00000F0A0000}"/>
    <cellStyle name="Standard 10 5 3 2 3" xfId="5304" xr:uid="{00000000-0005-0000-0000-00000E0A0000}"/>
    <cellStyle name="Standard 10 5 3 2 3 2" xfId="18755" xr:uid="{00000000-0005-0000-0000-00000E0A0000}"/>
    <cellStyle name="Standard 10 5 3 2 3 3" xfId="32239" xr:uid="{00000000-0005-0000-0000-00000E0A0000}"/>
    <cellStyle name="Standard 10 5 3 2 3 4" xfId="45730" xr:uid="{00000000-0005-0000-0000-00000E0A0000}"/>
    <cellStyle name="Standard 10 5 3 2 4" xfId="8660" xr:uid="{00000000-0005-0000-0000-00000E0A0000}"/>
    <cellStyle name="Standard 10 5 3 2 4 2" xfId="22111" xr:uid="{00000000-0005-0000-0000-00000E0A0000}"/>
    <cellStyle name="Standard 10 5 3 2 4 3" xfId="35595" xr:uid="{00000000-0005-0000-0000-00000E0A0000}"/>
    <cellStyle name="Standard 10 5 3 2 4 4" xfId="49086" xr:uid="{00000000-0005-0000-0000-00000E0A0000}"/>
    <cellStyle name="Standard 10 5 3 2 5" xfId="12016" xr:uid="{00000000-0005-0000-0000-00000E0A0000}"/>
    <cellStyle name="Standard 10 5 3 2 5 2" xfId="25467" xr:uid="{00000000-0005-0000-0000-00000E0A0000}"/>
    <cellStyle name="Standard 10 5 3 2 5 3" xfId="38951" xr:uid="{00000000-0005-0000-0000-00000E0A0000}"/>
    <cellStyle name="Standard 10 5 3 2 5 4" xfId="52442" xr:uid="{00000000-0005-0000-0000-00000E0A0000}"/>
    <cellStyle name="Standard 10 5 3 2 6" xfId="15398" xr:uid="{00000000-0005-0000-0000-00000E0A0000}"/>
    <cellStyle name="Standard 10 5 3 2 7" xfId="28882" xr:uid="{00000000-0005-0000-0000-00000E0A0000}"/>
    <cellStyle name="Standard 10 5 3 2 8" xfId="42373" xr:uid="{00000000-0005-0000-0000-00000E0A0000}"/>
    <cellStyle name="Standard 10 5 3 3" xfId="2510" xr:uid="{00000000-0005-0000-0000-0000100A0000}"/>
    <cellStyle name="Standard 10 5 3 3 2" xfId="5871" xr:uid="{00000000-0005-0000-0000-0000100A0000}"/>
    <cellStyle name="Standard 10 5 3 3 2 2" xfId="19322" xr:uid="{00000000-0005-0000-0000-0000100A0000}"/>
    <cellStyle name="Standard 10 5 3 3 2 3" xfId="32806" xr:uid="{00000000-0005-0000-0000-0000100A0000}"/>
    <cellStyle name="Standard 10 5 3 3 2 4" xfId="46297" xr:uid="{00000000-0005-0000-0000-0000100A0000}"/>
    <cellStyle name="Standard 10 5 3 3 3" xfId="9227" xr:uid="{00000000-0005-0000-0000-0000100A0000}"/>
    <cellStyle name="Standard 10 5 3 3 3 2" xfId="22678" xr:uid="{00000000-0005-0000-0000-0000100A0000}"/>
    <cellStyle name="Standard 10 5 3 3 3 3" xfId="36162" xr:uid="{00000000-0005-0000-0000-0000100A0000}"/>
    <cellStyle name="Standard 10 5 3 3 3 4" xfId="49653" xr:uid="{00000000-0005-0000-0000-0000100A0000}"/>
    <cellStyle name="Standard 10 5 3 3 4" xfId="12583" xr:uid="{00000000-0005-0000-0000-0000100A0000}"/>
    <cellStyle name="Standard 10 5 3 3 4 2" xfId="26034" xr:uid="{00000000-0005-0000-0000-0000100A0000}"/>
    <cellStyle name="Standard 10 5 3 3 4 3" xfId="39518" xr:uid="{00000000-0005-0000-0000-0000100A0000}"/>
    <cellStyle name="Standard 10 5 3 3 4 4" xfId="53009" xr:uid="{00000000-0005-0000-0000-0000100A0000}"/>
    <cellStyle name="Standard 10 5 3 3 5" xfId="15965" xr:uid="{00000000-0005-0000-0000-0000100A0000}"/>
    <cellStyle name="Standard 10 5 3 3 6" xfId="29449" xr:uid="{00000000-0005-0000-0000-0000100A0000}"/>
    <cellStyle name="Standard 10 5 3 3 7" xfId="42940" xr:uid="{00000000-0005-0000-0000-0000100A0000}"/>
    <cellStyle name="Standard 10 5 3 4" xfId="3615" xr:uid="{00000000-0005-0000-0000-0000110A0000}"/>
    <cellStyle name="Standard 10 5 3 4 2" xfId="6976" xr:uid="{00000000-0005-0000-0000-0000110A0000}"/>
    <cellStyle name="Standard 10 5 3 4 2 2" xfId="20427" xr:uid="{00000000-0005-0000-0000-0000110A0000}"/>
    <cellStyle name="Standard 10 5 3 4 2 3" xfId="33911" xr:uid="{00000000-0005-0000-0000-0000110A0000}"/>
    <cellStyle name="Standard 10 5 3 4 2 4" xfId="47402" xr:uid="{00000000-0005-0000-0000-0000110A0000}"/>
    <cellStyle name="Standard 10 5 3 4 3" xfId="10332" xr:uid="{00000000-0005-0000-0000-0000110A0000}"/>
    <cellStyle name="Standard 10 5 3 4 3 2" xfId="23783" xr:uid="{00000000-0005-0000-0000-0000110A0000}"/>
    <cellStyle name="Standard 10 5 3 4 3 3" xfId="37267" xr:uid="{00000000-0005-0000-0000-0000110A0000}"/>
    <cellStyle name="Standard 10 5 3 4 3 4" xfId="50758" xr:uid="{00000000-0005-0000-0000-0000110A0000}"/>
    <cellStyle name="Standard 10 5 3 4 4" xfId="13688" xr:uid="{00000000-0005-0000-0000-0000110A0000}"/>
    <cellStyle name="Standard 10 5 3 4 4 2" xfId="27139" xr:uid="{00000000-0005-0000-0000-0000110A0000}"/>
    <cellStyle name="Standard 10 5 3 4 4 3" xfId="40623" xr:uid="{00000000-0005-0000-0000-0000110A0000}"/>
    <cellStyle name="Standard 10 5 3 4 4 4" xfId="54114" xr:uid="{00000000-0005-0000-0000-0000110A0000}"/>
    <cellStyle name="Standard 10 5 3 4 5" xfId="17070" xr:uid="{00000000-0005-0000-0000-0000110A0000}"/>
    <cellStyle name="Standard 10 5 3 4 6" xfId="30554" xr:uid="{00000000-0005-0000-0000-0000110A0000}"/>
    <cellStyle name="Standard 10 5 3 4 7" xfId="44045" xr:uid="{00000000-0005-0000-0000-0000110A0000}"/>
    <cellStyle name="Standard 10 5 3 5" xfId="4195" xr:uid="{00000000-0005-0000-0000-0000120A0000}"/>
    <cellStyle name="Standard 10 5 3 5 2" xfId="7552" xr:uid="{00000000-0005-0000-0000-0000120A0000}"/>
    <cellStyle name="Standard 10 5 3 5 2 2" xfId="21003" xr:uid="{00000000-0005-0000-0000-0000120A0000}"/>
    <cellStyle name="Standard 10 5 3 5 2 3" xfId="34487" xr:uid="{00000000-0005-0000-0000-0000120A0000}"/>
    <cellStyle name="Standard 10 5 3 5 2 4" xfId="47978" xr:uid="{00000000-0005-0000-0000-0000120A0000}"/>
    <cellStyle name="Standard 10 5 3 5 3" xfId="10908" xr:uid="{00000000-0005-0000-0000-0000120A0000}"/>
    <cellStyle name="Standard 10 5 3 5 3 2" xfId="24359" xr:uid="{00000000-0005-0000-0000-0000120A0000}"/>
    <cellStyle name="Standard 10 5 3 5 3 3" xfId="37843" xr:uid="{00000000-0005-0000-0000-0000120A0000}"/>
    <cellStyle name="Standard 10 5 3 5 3 4" xfId="51334" xr:uid="{00000000-0005-0000-0000-0000120A0000}"/>
    <cellStyle name="Standard 10 5 3 5 4" xfId="14264" xr:uid="{00000000-0005-0000-0000-0000120A0000}"/>
    <cellStyle name="Standard 10 5 3 5 4 2" xfId="27715" xr:uid="{00000000-0005-0000-0000-0000120A0000}"/>
    <cellStyle name="Standard 10 5 3 5 4 3" xfId="41199" xr:uid="{00000000-0005-0000-0000-0000120A0000}"/>
    <cellStyle name="Standard 10 5 3 5 4 4" xfId="54690" xr:uid="{00000000-0005-0000-0000-0000120A0000}"/>
    <cellStyle name="Standard 10 5 3 5 5" xfId="17646" xr:uid="{00000000-0005-0000-0000-0000120A0000}"/>
    <cellStyle name="Standard 10 5 3 5 6" xfId="31130" xr:uid="{00000000-0005-0000-0000-0000120A0000}"/>
    <cellStyle name="Standard 10 5 3 5 7" xfId="44621" xr:uid="{00000000-0005-0000-0000-0000120A0000}"/>
    <cellStyle name="Standard 10 5 3 6" xfId="4745" xr:uid="{00000000-0005-0000-0000-00000D0A0000}"/>
    <cellStyle name="Standard 10 5 3 6 2" xfId="18196" xr:uid="{00000000-0005-0000-0000-00000D0A0000}"/>
    <cellStyle name="Standard 10 5 3 6 3" xfId="31680" xr:uid="{00000000-0005-0000-0000-00000D0A0000}"/>
    <cellStyle name="Standard 10 5 3 6 4" xfId="45171" xr:uid="{00000000-0005-0000-0000-00000D0A0000}"/>
    <cellStyle name="Standard 10 5 3 7" xfId="8101" xr:uid="{00000000-0005-0000-0000-00000D0A0000}"/>
    <cellStyle name="Standard 10 5 3 7 2" xfId="21552" xr:uid="{00000000-0005-0000-0000-00000D0A0000}"/>
    <cellStyle name="Standard 10 5 3 7 3" xfId="35036" xr:uid="{00000000-0005-0000-0000-00000D0A0000}"/>
    <cellStyle name="Standard 10 5 3 7 4" xfId="48527" xr:uid="{00000000-0005-0000-0000-00000D0A0000}"/>
    <cellStyle name="Standard 10 5 3 8" xfId="11457" xr:uid="{00000000-0005-0000-0000-00000D0A0000}"/>
    <cellStyle name="Standard 10 5 3 8 2" xfId="24908" xr:uid="{00000000-0005-0000-0000-00000D0A0000}"/>
    <cellStyle name="Standard 10 5 3 8 3" xfId="38392" xr:uid="{00000000-0005-0000-0000-00000D0A0000}"/>
    <cellStyle name="Standard 10 5 3 8 4" xfId="51883" xr:uid="{00000000-0005-0000-0000-00000D0A0000}"/>
    <cellStyle name="Standard 10 5 3 9" xfId="14838" xr:uid="{00000000-0005-0000-0000-00000D0A0000}"/>
    <cellStyle name="Standard 10 5 4" xfId="1684" xr:uid="{00000000-0005-0000-0000-0000130A0000}"/>
    <cellStyle name="Standard 10 5 4 2" xfId="2820" xr:uid="{00000000-0005-0000-0000-0000140A0000}"/>
    <cellStyle name="Standard 10 5 4 2 2" xfId="6181" xr:uid="{00000000-0005-0000-0000-0000140A0000}"/>
    <cellStyle name="Standard 10 5 4 2 2 2" xfId="19632" xr:uid="{00000000-0005-0000-0000-0000140A0000}"/>
    <cellStyle name="Standard 10 5 4 2 2 3" xfId="33116" xr:uid="{00000000-0005-0000-0000-0000140A0000}"/>
    <cellStyle name="Standard 10 5 4 2 2 4" xfId="46607" xr:uid="{00000000-0005-0000-0000-0000140A0000}"/>
    <cellStyle name="Standard 10 5 4 2 3" xfId="9537" xr:uid="{00000000-0005-0000-0000-0000140A0000}"/>
    <cellStyle name="Standard 10 5 4 2 3 2" xfId="22988" xr:uid="{00000000-0005-0000-0000-0000140A0000}"/>
    <cellStyle name="Standard 10 5 4 2 3 3" xfId="36472" xr:uid="{00000000-0005-0000-0000-0000140A0000}"/>
    <cellStyle name="Standard 10 5 4 2 3 4" xfId="49963" xr:uid="{00000000-0005-0000-0000-0000140A0000}"/>
    <cellStyle name="Standard 10 5 4 2 4" xfId="12893" xr:uid="{00000000-0005-0000-0000-0000140A0000}"/>
    <cellStyle name="Standard 10 5 4 2 4 2" xfId="26344" xr:uid="{00000000-0005-0000-0000-0000140A0000}"/>
    <cellStyle name="Standard 10 5 4 2 4 3" xfId="39828" xr:uid="{00000000-0005-0000-0000-0000140A0000}"/>
    <cellStyle name="Standard 10 5 4 2 4 4" xfId="53319" xr:uid="{00000000-0005-0000-0000-0000140A0000}"/>
    <cellStyle name="Standard 10 5 4 2 5" xfId="16275" xr:uid="{00000000-0005-0000-0000-0000140A0000}"/>
    <cellStyle name="Standard 10 5 4 2 6" xfId="29759" xr:uid="{00000000-0005-0000-0000-0000140A0000}"/>
    <cellStyle name="Standard 10 5 4 2 7" xfId="43250" xr:uid="{00000000-0005-0000-0000-0000140A0000}"/>
    <cellStyle name="Standard 10 5 4 3" xfId="5054" xr:uid="{00000000-0005-0000-0000-0000130A0000}"/>
    <cellStyle name="Standard 10 5 4 3 2" xfId="18505" xr:uid="{00000000-0005-0000-0000-0000130A0000}"/>
    <cellStyle name="Standard 10 5 4 3 3" xfId="31989" xr:uid="{00000000-0005-0000-0000-0000130A0000}"/>
    <cellStyle name="Standard 10 5 4 3 4" xfId="45480" xr:uid="{00000000-0005-0000-0000-0000130A0000}"/>
    <cellStyle name="Standard 10 5 4 4" xfId="8410" xr:uid="{00000000-0005-0000-0000-0000130A0000}"/>
    <cellStyle name="Standard 10 5 4 4 2" xfId="21861" xr:uid="{00000000-0005-0000-0000-0000130A0000}"/>
    <cellStyle name="Standard 10 5 4 4 3" xfId="35345" xr:uid="{00000000-0005-0000-0000-0000130A0000}"/>
    <cellStyle name="Standard 10 5 4 4 4" xfId="48836" xr:uid="{00000000-0005-0000-0000-0000130A0000}"/>
    <cellStyle name="Standard 10 5 4 5" xfId="11766" xr:uid="{00000000-0005-0000-0000-0000130A0000}"/>
    <cellStyle name="Standard 10 5 4 5 2" xfId="25217" xr:uid="{00000000-0005-0000-0000-0000130A0000}"/>
    <cellStyle name="Standard 10 5 4 5 3" xfId="38701" xr:uid="{00000000-0005-0000-0000-0000130A0000}"/>
    <cellStyle name="Standard 10 5 4 5 4" xfId="52192" xr:uid="{00000000-0005-0000-0000-0000130A0000}"/>
    <cellStyle name="Standard 10 5 4 6" xfId="15148" xr:uid="{00000000-0005-0000-0000-0000130A0000}"/>
    <cellStyle name="Standard 10 5 4 7" xfId="28632" xr:uid="{00000000-0005-0000-0000-0000130A0000}"/>
    <cellStyle name="Standard 10 5 4 8" xfId="42123" xr:uid="{00000000-0005-0000-0000-0000130A0000}"/>
    <cellStyle name="Standard 10 5 5" xfId="2244" xr:uid="{00000000-0005-0000-0000-0000150A0000}"/>
    <cellStyle name="Standard 10 5 5 2" xfId="5618" xr:uid="{00000000-0005-0000-0000-0000150A0000}"/>
    <cellStyle name="Standard 10 5 5 2 2" xfId="19069" xr:uid="{00000000-0005-0000-0000-0000150A0000}"/>
    <cellStyle name="Standard 10 5 5 2 3" xfId="32553" xr:uid="{00000000-0005-0000-0000-0000150A0000}"/>
    <cellStyle name="Standard 10 5 5 2 4" xfId="46044" xr:uid="{00000000-0005-0000-0000-0000150A0000}"/>
    <cellStyle name="Standard 10 5 5 3" xfId="8974" xr:uid="{00000000-0005-0000-0000-0000150A0000}"/>
    <cellStyle name="Standard 10 5 5 3 2" xfId="22425" xr:uid="{00000000-0005-0000-0000-0000150A0000}"/>
    <cellStyle name="Standard 10 5 5 3 3" xfId="35909" xr:uid="{00000000-0005-0000-0000-0000150A0000}"/>
    <cellStyle name="Standard 10 5 5 3 4" xfId="49400" xr:uid="{00000000-0005-0000-0000-0000150A0000}"/>
    <cellStyle name="Standard 10 5 5 4" xfId="12330" xr:uid="{00000000-0005-0000-0000-0000150A0000}"/>
    <cellStyle name="Standard 10 5 5 4 2" xfId="25781" xr:uid="{00000000-0005-0000-0000-0000150A0000}"/>
    <cellStyle name="Standard 10 5 5 4 3" xfId="39265" xr:uid="{00000000-0005-0000-0000-0000150A0000}"/>
    <cellStyle name="Standard 10 5 5 4 4" xfId="52756" xr:uid="{00000000-0005-0000-0000-0000150A0000}"/>
    <cellStyle name="Standard 10 5 5 5" xfId="15712" xr:uid="{00000000-0005-0000-0000-0000150A0000}"/>
    <cellStyle name="Standard 10 5 5 6" xfId="29196" xr:uid="{00000000-0005-0000-0000-0000150A0000}"/>
    <cellStyle name="Standard 10 5 5 7" xfId="42687" xr:uid="{00000000-0005-0000-0000-0000150A0000}"/>
    <cellStyle name="Standard 10 5 6" xfId="3362" xr:uid="{00000000-0005-0000-0000-0000160A0000}"/>
    <cellStyle name="Standard 10 5 6 2" xfId="6723" xr:uid="{00000000-0005-0000-0000-0000160A0000}"/>
    <cellStyle name="Standard 10 5 6 2 2" xfId="20174" xr:uid="{00000000-0005-0000-0000-0000160A0000}"/>
    <cellStyle name="Standard 10 5 6 2 3" xfId="33658" xr:uid="{00000000-0005-0000-0000-0000160A0000}"/>
    <cellStyle name="Standard 10 5 6 2 4" xfId="47149" xr:uid="{00000000-0005-0000-0000-0000160A0000}"/>
    <cellStyle name="Standard 10 5 6 3" xfId="10079" xr:uid="{00000000-0005-0000-0000-0000160A0000}"/>
    <cellStyle name="Standard 10 5 6 3 2" xfId="23530" xr:uid="{00000000-0005-0000-0000-0000160A0000}"/>
    <cellStyle name="Standard 10 5 6 3 3" xfId="37014" xr:uid="{00000000-0005-0000-0000-0000160A0000}"/>
    <cellStyle name="Standard 10 5 6 3 4" xfId="50505" xr:uid="{00000000-0005-0000-0000-0000160A0000}"/>
    <cellStyle name="Standard 10 5 6 4" xfId="13435" xr:uid="{00000000-0005-0000-0000-0000160A0000}"/>
    <cellStyle name="Standard 10 5 6 4 2" xfId="26886" xr:uid="{00000000-0005-0000-0000-0000160A0000}"/>
    <cellStyle name="Standard 10 5 6 4 3" xfId="40370" xr:uid="{00000000-0005-0000-0000-0000160A0000}"/>
    <cellStyle name="Standard 10 5 6 4 4" xfId="53861" xr:uid="{00000000-0005-0000-0000-0000160A0000}"/>
    <cellStyle name="Standard 10 5 6 5" xfId="16817" xr:uid="{00000000-0005-0000-0000-0000160A0000}"/>
    <cellStyle name="Standard 10 5 6 6" xfId="30301" xr:uid="{00000000-0005-0000-0000-0000160A0000}"/>
    <cellStyle name="Standard 10 5 6 7" xfId="43792" xr:uid="{00000000-0005-0000-0000-0000160A0000}"/>
    <cellStyle name="Standard 10 5 7" xfId="3942" xr:uid="{00000000-0005-0000-0000-0000170A0000}"/>
    <cellStyle name="Standard 10 5 7 2" xfId="7299" xr:uid="{00000000-0005-0000-0000-0000170A0000}"/>
    <cellStyle name="Standard 10 5 7 2 2" xfId="20750" xr:uid="{00000000-0005-0000-0000-0000170A0000}"/>
    <cellStyle name="Standard 10 5 7 2 3" xfId="34234" xr:uid="{00000000-0005-0000-0000-0000170A0000}"/>
    <cellStyle name="Standard 10 5 7 2 4" xfId="47725" xr:uid="{00000000-0005-0000-0000-0000170A0000}"/>
    <cellStyle name="Standard 10 5 7 3" xfId="10655" xr:uid="{00000000-0005-0000-0000-0000170A0000}"/>
    <cellStyle name="Standard 10 5 7 3 2" xfId="24106" xr:uid="{00000000-0005-0000-0000-0000170A0000}"/>
    <cellStyle name="Standard 10 5 7 3 3" xfId="37590" xr:uid="{00000000-0005-0000-0000-0000170A0000}"/>
    <cellStyle name="Standard 10 5 7 3 4" xfId="51081" xr:uid="{00000000-0005-0000-0000-0000170A0000}"/>
    <cellStyle name="Standard 10 5 7 4" xfId="14011" xr:uid="{00000000-0005-0000-0000-0000170A0000}"/>
    <cellStyle name="Standard 10 5 7 4 2" xfId="27462" xr:uid="{00000000-0005-0000-0000-0000170A0000}"/>
    <cellStyle name="Standard 10 5 7 4 3" xfId="40946" xr:uid="{00000000-0005-0000-0000-0000170A0000}"/>
    <cellStyle name="Standard 10 5 7 4 4" xfId="54437" xr:uid="{00000000-0005-0000-0000-0000170A0000}"/>
    <cellStyle name="Standard 10 5 7 5" xfId="17393" xr:uid="{00000000-0005-0000-0000-0000170A0000}"/>
    <cellStyle name="Standard 10 5 7 6" xfId="30877" xr:uid="{00000000-0005-0000-0000-0000170A0000}"/>
    <cellStyle name="Standard 10 5 7 7" xfId="44368" xr:uid="{00000000-0005-0000-0000-0000170A0000}"/>
    <cellStyle name="Standard 10 5 8" xfId="4492" xr:uid="{00000000-0005-0000-0000-0000000A0000}"/>
    <cellStyle name="Standard 10 5 8 2" xfId="17943" xr:uid="{00000000-0005-0000-0000-0000000A0000}"/>
    <cellStyle name="Standard 10 5 8 3" xfId="31427" xr:uid="{00000000-0005-0000-0000-0000000A0000}"/>
    <cellStyle name="Standard 10 5 8 4" xfId="44918" xr:uid="{00000000-0005-0000-0000-0000000A0000}"/>
    <cellStyle name="Standard 10 5 9" xfId="7848" xr:uid="{00000000-0005-0000-0000-0000000A0000}"/>
    <cellStyle name="Standard 10 5 9 2" xfId="21299" xr:uid="{00000000-0005-0000-0000-0000000A0000}"/>
    <cellStyle name="Standard 10 5 9 3" xfId="34783" xr:uid="{00000000-0005-0000-0000-0000000A0000}"/>
    <cellStyle name="Standard 10 5 9 4" xfId="48274" xr:uid="{00000000-0005-0000-0000-0000000A0000}"/>
    <cellStyle name="Standard 10 6" xfId="431" xr:uid="{00000000-0005-0000-0000-000003020000}"/>
    <cellStyle name="Standard 10 6 10" xfId="14680" xr:uid="{00000000-0005-0000-0000-0000180A0000}"/>
    <cellStyle name="Standard 10 6 11" xfId="28163" xr:uid="{00000000-0005-0000-0000-0000180A0000}"/>
    <cellStyle name="Standard 10 6 12" xfId="41654" xr:uid="{00000000-0005-0000-0000-0000180A0000}"/>
    <cellStyle name="Standard 10 6 2" xfId="1448" xr:uid="{00000000-0005-0000-0000-0000190A0000}"/>
    <cellStyle name="Standard 10 6 2 10" xfId="28413" xr:uid="{00000000-0005-0000-0000-0000190A0000}"/>
    <cellStyle name="Standard 10 6 2 11" xfId="41904" xr:uid="{00000000-0005-0000-0000-0000190A0000}"/>
    <cellStyle name="Standard 10 6 2 2" xfId="2022" xr:uid="{00000000-0005-0000-0000-00001A0A0000}"/>
    <cellStyle name="Standard 10 6 2 2 2" xfId="3162" xr:uid="{00000000-0005-0000-0000-00001B0A0000}"/>
    <cellStyle name="Standard 10 6 2 2 2 2" xfId="6523" xr:uid="{00000000-0005-0000-0000-00001B0A0000}"/>
    <cellStyle name="Standard 10 6 2 2 2 2 2" xfId="19974" xr:uid="{00000000-0005-0000-0000-00001B0A0000}"/>
    <cellStyle name="Standard 10 6 2 2 2 2 3" xfId="33458" xr:uid="{00000000-0005-0000-0000-00001B0A0000}"/>
    <cellStyle name="Standard 10 6 2 2 2 2 4" xfId="46949" xr:uid="{00000000-0005-0000-0000-00001B0A0000}"/>
    <cellStyle name="Standard 10 6 2 2 2 3" xfId="9879" xr:uid="{00000000-0005-0000-0000-00001B0A0000}"/>
    <cellStyle name="Standard 10 6 2 2 2 3 2" xfId="23330" xr:uid="{00000000-0005-0000-0000-00001B0A0000}"/>
    <cellStyle name="Standard 10 6 2 2 2 3 3" xfId="36814" xr:uid="{00000000-0005-0000-0000-00001B0A0000}"/>
    <cellStyle name="Standard 10 6 2 2 2 3 4" xfId="50305" xr:uid="{00000000-0005-0000-0000-00001B0A0000}"/>
    <cellStyle name="Standard 10 6 2 2 2 4" xfId="13235" xr:uid="{00000000-0005-0000-0000-00001B0A0000}"/>
    <cellStyle name="Standard 10 6 2 2 2 4 2" xfId="26686" xr:uid="{00000000-0005-0000-0000-00001B0A0000}"/>
    <cellStyle name="Standard 10 6 2 2 2 4 3" xfId="40170" xr:uid="{00000000-0005-0000-0000-00001B0A0000}"/>
    <cellStyle name="Standard 10 6 2 2 2 4 4" xfId="53661" xr:uid="{00000000-0005-0000-0000-00001B0A0000}"/>
    <cellStyle name="Standard 10 6 2 2 2 5" xfId="16617" xr:uid="{00000000-0005-0000-0000-00001B0A0000}"/>
    <cellStyle name="Standard 10 6 2 2 2 6" xfId="30101" xr:uid="{00000000-0005-0000-0000-00001B0A0000}"/>
    <cellStyle name="Standard 10 6 2 2 2 7" xfId="43592" xr:uid="{00000000-0005-0000-0000-00001B0A0000}"/>
    <cellStyle name="Standard 10 6 2 2 3" xfId="5396" xr:uid="{00000000-0005-0000-0000-00001A0A0000}"/>
    <cellStyle name="Standard 10 6 2 2 3 2" xfId="18847" xr:uid="{00000000-0005-0000-0000-00001A0A0000}"/>
    <cellStyle name="Standard 10 6 2 2 3 3" xfId="32331" xr:uid="{00000000-0005-0000-0000-00001A0A0000}"/>
    <cellStyle name="Standard 10 6 2 2 3 4" xfId="45822" xr:uid="{00000000-0005-0000-0000-00001A0A0000}"/>
    <cellStyle name="Standard 10 6 2 2 4" xfId="8752" xr:uid="{00000000-0005-0000-0000-00001A0A0000}"/>
    <cellStyle name="Standard 10 6 2 2 4 2" xfId="22203" xr:uid="{00000000-0005-0000-0000-00001A0A0000}"/>
    <cellStyle name="Standard 10 6 2 2 4 3" xfId="35687" xr:uid="{00000000-0005-0000-0000-00001A0A0000}"/>
    <cellStyle name="Standard 10 6 2 2 4 4" xfId="49178" xr:uid="{00000000-0005-0000-0000-00001A0A0000}"/>
    <cellStyle name="Standard 10 6 2 2 5" xfId="12108" xr:uid="{00000000-0005-0000-0000-00001A0A0000}"/>
    <cellStyle name="Standard 10 6 2 2 5 2" xfId="25559" xr:uid="{00000000-0005-0000-0000-00001A0A0000}"/>
    <cellStyle name="Standard 10 6 2 2 5 3" xfId="39043" xr:uid="{00000000-0005-0000-0000-00001A0A0000}"/>
    <cellStyle name="Standard 10 6 2 2 5 4" xfId="52534" xr:uid="{00000000-0005-0000-0000-00001A0A0000}"/>
    <cellStyle name="Standard 10 6 2 2 6" xfId="15490" xr:uid="{00000000-0005-0000-0000-00001A0A0000}"/>
    <cellStyle name="Standard 10 6 2 2 7" xfId="28974" xr:uid="{00000000-0005-0000-0000-00001A0A0000}"/>
    <cellStyle name="Standard 10 6 2 2 8" xfId="42465" xr:uid="{00000000-0005-0000-0000-00001A0A0000}"/>
    <cellStyle name="Standard 10 6 2 3" xfId="2602" xr:uid="{00000000-0005-0000-0000-00001C0A0000}"/>
    <cellStyle name="Standard 10 6 2 3 2" xfId="5963" xr:uid="{00000000-0005-0000-0000-00001C0A0000}"/>
    <cellStyle name="Standard 10 6 2 3 2 2" xfId="19414" xr:uid="{00000000-0005-0000-0000-00001C0A0000}"/>
    <cellStyle name="Standard 10 6 2 3 2 3" xfId="32898" xr:uid="{00000000-0005-0000-0000-00001C0A0000}"/>
    <cellStyle name="Standard 10 6 2 3 2 4" xfId="46389" xr:uid="{00000000-0005-0000-0000-00001C0A0000}"/>
    <cellStyle name="Standard 10 6 2 3 3" xfId="9319" xr:uid="{00000000-0005-0000-0000-00001C0A0000}"/>
    <cellStyle name="Standard 10 6 2 3 3 2" xfId="22770" xr:uid="{00000000-0005-0000-0000-00001C0A0000}"/>
    <cellStyle name="Standard 10 6 2 3 3 3" xfId="36254" xr:uid="{00000000-0005-0000-0000-00001C0A0000}"/>
    <cellStyle name="Standard 10 6 2 3 3 4" xfId="49745" xr:uid="{00000000-0005-0000-0000-00001C0A0000}"/>
    <cellStyle name="Standard 10 6 2 3 4" xfId="12675" xr:uid="{00000000-0005-0000-0000-00001C0A0000}"/>
    <cellStyle name="Standard 10 6 2 3 4 2" xfId="26126" xr:uid="{00000000-0005-0000-0000-00001C0A0000}"/>
    <cellStyle name="Standard 10 6 2 3 4 3" xfId="39610" xr:uid="{00000000-0005-0000-0000-00001C0A0000}"/>
    <cellStyle name="Standard 10 6 2 3 4 4" xfId="53101" xr:uid="{00000000-0005-0000-0000-00001C0A0000}"/>
    <cellStyle name="Standard 10 6 2 3 5" xfId="16057" xr:uid="{00000000-0005-0000-0000-00001C0A0000}"/>
    <cellStyle name="Standard 10 6 2 3 6" xfId="29541" xr:uid="{00000000-0005-0000-0000-00001C0A0000}"/>
    <cellStyle name="Standard 10 6 2 3 7" xfId="43032" xr:uid="{00000000-0005-0000-0000-00001C0A0000}"/>
    <cellStyle name="Standard 10 6 2 4" xfId="3707" xr:uid="{00000000-0005-0000-0000-00001D0A0000}"/>
    <cellStyle name="Standard 10 6 2 4 2" xfId="7068" xr:uid="{00000000-0005-0000-0000-00001D0A0000}"/>
    <cellStyle name="Standard 10 6 2 4 2 2" xfId="20519" xr:uid="{00000000-0005-0000-0000-00001D0A0000}"/>
    <cellStyle name="Standard 10 6 2 4 2 3" xfId="34003" xr:uid="{00000000-0005-0000-0000-00001D0A0000}"/>
    <cellStyle name="Standard 10 6 2 4 2 4" xfId="47494" xr:uid="{00000000-0005-0000-0000-00001D0A0000}"/>
    <cellStyle name="Standard 10 6 2 4 3" xfId="10424" xr:uid="{00000000-0005-0000-0000-00001D0A0000}"/>
    <cellStyle name="Standard 10 6 2 4 3 2" xfId="23875" xr:uid="{00000000-0005-0000-0000-00001D0A0000}"/>
    <cellStyle name="Standard 10 6 2 4 3 3" xfId="37359" xr:uid="{00000000-0005-0000-0000-00001D0A0000}"/>
    <cellStyle name="Standard 10 6 2 4 3 4" xfId="50850" xr:uid="{00000000-0005-0000-0000-00001D0A0000}"/>
    <cellStyle name="Standard 10 6 2 4 4" xfId="13780" xr:uid="{00000000-0005-0000-0000-00001D0A0000}"/>
    <cellStyle name="Standard 10 6 2 4 4 2" xfId="27231" xr:uid="{00000000-0005-0000-0000-00001D0A0000}"/>
    <cellStyle name="Standard 10 6 2 4 4 3" xfId="40715" xr:uid="{00000000-0005-0000-0000-00001D0A0000}"/>
    <cellStyle name="Standard 10 6 2 4 4 4" xfId="54206" xr:uid="{00000000-0005-0000-0000-00001D0A0000}"/>
    <cellStyle name="Standard 10 6 2 4 5" xfId="17162" xr:uid="{00000000-0005-0000-0000-00001D0A0000}"/>
    <cellStyle name="Standard 10 6 2 4 6" xfId="30646" xr:uid="{00000000-0005-0000-0000-00001D0A0000}"/>
    <cellStyle name="Standard 10 6 2 4 7" xfId="44137" xr:uid="{00000000-0005-0000-0000-00001D0A0000}"/>
    <cellStyle name="Standard 10 6 2 5" xfId="4287" xr:uid="{00000000-0005-0000-0000-00001E0A0000}"/>
    <cellStyle name="Standard 10 6 2 5 2" xfId="7644" xr:uid="{00000000-0005-0000-0000-00001E0A0000}"/>
    <cellStyle name="Standard 10 6 2 5 2 2" xfId="21095" xr:uid="{00000000-0005-0000-0000-00001E0A0000}"/>
    <cellStyle name="Standard 10 6 2 5 2 3" xfId="34579" xr:uid="{00000000-0005-0000-0000-00001E0A0000}"/>
    <cellStyle name="Standard 10 6 2 5 2 4" xfId="48070" xr:uid="{00000000-0005-0000-0000-00001E0A0000}"/>
    <cellStyle name="Standard 10 6 2 5 3" xfId="11000" xr:uid="{00000000-0005-0000-0000-00001E0A0000}"/>
    <cellStyle name="Standard 10 6 2 5 3 2" xfId="24451" xr:uid="{00000000-0005-0000-0000-00001E0A0000}"/>
    <cellStyle name="Standard 10 6 2 5 3 3" xfId="37935" xr:uid="{00000000-0005-0000-0000-00001E0A0000}"/>
    <cellStyle name="Standard 10 6 2 5 3 4" xfId="51426" xr:uid="{00000000-0005-0000-0000-00001E0A0000}"/>
    <cellStyle name="Standard 10 6 2 5 4" xfId="14356" xr:uid="{00000000-0005-0000-0000-00001E0A0000}"/>
    <cellStyle name="Standard 10 6 2 5 4 2" xfId="27807" xr:uid="{00000000-0005-0000-0000-00001E0A0000}"/>
    <cellStyle name="Standard 10 6 2 5 4 3" xfId="41291" xr:uid="{00000000-0005-0000-0000-00001E0A0000}"/>
    <cellStyle name="Standard 10 6 2 5 4 4" xfId="54782" xr:uid="{00000000-0005-0000-0000-00001E0A0000}"/>
    <cellStyle name="Standard 10 6 2 5 5" xfId="17738" xr:uid="{00000000-0005-0000-0000-00001E0A0000}"/>
    <cellStyle name="Standard 10 6 2 5 6" xfId="31222" xr:uid="{00000000-0005-0000-0000-00001E0A0000}"/>
    <cellStyle name="Standard 10 6 2 5 7" xfId="44713" xr:uid="{00000000-0005-0000-0000-00001E0A0000}"/>
    <cellStyle name="Standard 10 6 2 6" xfId="4837" xr:uid="{00000000-0005-0000-0000-0000190A0000}"/>
    <cellStyle name="Standard 10 6 2 6 2" xfId="18288" xr:uid="{00000000-0005-0000-0000-0000190A0000}"/>
    <cellStyle name="Standard 10 6 2 6 3" xfId="31772" xr:uid="{00000000-0005-0000-0000-0000190A0000}"/>
    <cellStyle name="Standard 10 6 2 6 4" xfId="45263" xr:uid="{00000000-0005-0000-0000-0000190A0000}"/>
    <cellStyle name="Standard 10 6 2 7" xfId="8193" xr:uid="{00000000-0005-0000-0000-0000190A0000}"/>
    <cellStyle name="Standard 10 6 2 7 2" xfId="21644" xr:uid="{00000000-0005-0000-0000-0000190A0000}"/>
    <cellStyle name="Standard 10 6 2 7 3" xfId="35128" xr:uid="{00000000-0005-0000-0000-0000190A0000}"/>
    <cellStyle name="Standard 10 6 2 7 4" xfId="48619" xr:uid="{00000000-0005-0000-0000-0000190A0000}"/>
    <cellStyle name="Standard 10 6 2 8" xfId="11549" xr:uid="{00000000-0005-0000-0000-0000190A0000}"/>
    <cellStyle name="Standard 10 6 2 8 2" xfId="25000" xr:uid="{00000000-0005-0000-0000-0000190A0000}"/>
    <cellStyle name="Standard 10 6 2 8 3" xfId="38484" xr:uid="{00000000-0005-0000-0000-0000190A0000}"/>
    <cellStyle name="Standard 10 6 2 8 4" xfId="51975" xr:uid="{00000000-0005-0000-0000-0000190A0000}"/>
    <cellStyle name="Standard 10 6 2 9" xfId="14930" xr:uid="{00000000-0005-0000-0000-0000190A0000}"/>
    <cellStyle name="Standard 10 6 3" xfId="1773" xr:uid="{00000000-0005-0000-0000-00001F0A0000}"/>
    <cellStyle name="Standard 10 6 3 2" xfId="2912" xr:uid="{00000000-0005-0000-0000-0000200A0000}"/>
    <cellStyle name="Standard 10 6 3 2 2" xfId="6273" xr:uid="{00000000-0005-0000-0000-0000200A0000}"/>
    <cellStyle name="Standard 10 6 3 2 2 2" xfId="19724" xr:uid="{00000000-0005-0000-0000-0000200A0000}"/>
    <cellStyle name="Standard 10 6 3 2 2 3" xfId="33208" xr:uid="{00000000-0005-0000-0000-0000200A0000}"/>
    <cellStyle name="Standard 10 6 3 2 2 4" xfId="46699" xr:uid="{00000000-0005-0000-0000-0000200A0000}"/>
    <cellStyle name="Standard 10 6 3 2 3" xfId="9629" xr:uid="{00000000-0005-0000-0000-0000200A0000}"/>
    <cellStyle name="Standard 10 6 3 2 3 2" xfId="23080" xr:uid="{00000000-0005-0000-0000-0000200A0000}"/>
    <cellStyle name="Standard 10 6 3 2 3 3" xfId="36564" xr:uid="{00000000-0005-0000-0000-0000200A0000}"/>
    <cellStyle name="Standard 10 6 3 2 3 4" xfId="50055" xr:uid="{00000000-0005-0000-0000-0000200A0000}"/>
    <cellStyle name="Standard 10 6 3 2 4" xfId="12985" xr:uid="{00000000-0005-0000-0000-0000200A0000}"/>
    <cellStyle name="Standard 10 6 3 2 4 2" xfId="26436" xr:uid="{00000000-0005-0000-0000-0000200A0000}"/>
    <cellStyle name="Standard 10 6 3 2 4 3" xfId="39920" xr:uid="{00000000-0005-0000-0000-0000200A0000}"/>
    <cellStyle name="Standard 10 6 3 2 4 4" xfId="53411" xr:uid="{00000000-0005-0000-0000-0000200A0000}"/>
    <cellStyle name="Standard 10 6 3 2 5" xfId="16367" xr:uid="{00000000-0005-0000-0000-0000200A0000}"/>
    <cellStyle name="Standard 10 6 3 2 6" xfId="29851" xr:uid="{00000000-0005-0000-0000-0000200A0000}"/>
    <cellStyle name="Standard 10 6 3 2 7" xfId="43342" xr:uid="{00000000-0005-0000-0000-0000200A0000}"/>
    <cellStyle name="Standard 10 6 3 3" xfId="5146" xr:uid="{00000000-0005-0000-0000-00001F0A0000}"/>
    <cellStyle name="Standard 10 6 3 3 2" xfId="18597" xr:uid="{00000000-0005-0000-0000-00001F0A0000}"/>
    <cellStyle name="Standard 10 6 3 3 3" xfId="32081" xr:uid="{00000000-0005-0000-0000-00001F0A0000}"/>
    <cellStyle name="Standard 10 6 3 3 4" xfId="45572" xr:uid="{00000000-0005-0000-0000-00001F0A0000}"/>
    <cellStyle name="Standard 10 6 3 4" xfId="8502" xr:uid="{00000000-0005-0000-0000-00001F0A0000}"/>
    <cellStyle name="Standard 10 6 3 4 2" xfId="21953" xr:uid="{00000000-0005-0000-0000-00001F0A0000}"/>
    <cellStyle name="Standard 10 6 3 4 3" xfId="35437" xr:uid="{00000000-0005-0000-0000-00001F0A0000}"/>
    <cellStyle name="Standard 10 6 3 4 4" xfId="48928" xr:uid="{00000000-0005-0000-0000-00001F0A0000}"/>
    <cellStyle name="Standard 10 6 3 5" xfId="11858" xr:uid="{00000000-0005-0000-0000-00001F0A0000}"/>
    <cellStyle name="Standard 10 6 3 5 2" xfId="25309" xr:uid="{00000000-0005-0000-0000-00001F0A0000}"/>
    <cellStyle name="Standard 10 6 3 5 3" xfId="38793" xr:uid="{00000000-0005-0000-0000-00001F0A0000}"/>
    <cellStyle name="Standard 10 6 3 5 4" xfId="52284" xr:uid="{00000000-0005-0000-0000-00001F0A0000}"/>
    <cellStyle name="Standard 10 6 3 6" xfId="15240" xr:uid="{00000000-0005-0000-0000-00001F0A0000}"/>
    <cellStyle name="Standard 10 6 3 7" xfId="28724" xr:uid="{00000000-0005-0000-0000-00001F0A0000}"/>
    <cellStyle name="Standard 10 6 3 8" xfId="42215" xr:uid="{00000000-0005-0000-0000-00001F0A0000}"/>
    <cellStyle name="Standard 10 6 4" xfId="2351" xr:uid="{00000000-0005-0000-0000-0000210A0000}"/>
    <cellStyle name="Standard 10 6 4 2" xfId="5713" xr:uid="{00000000-0005-0000-0000-0000210A0000}"/>
    <cellStyle name="Standard 10 6 4 2 2" xfId="19164" xr:uid="{00000000-0005-0000-0000-0000210A0000}"/>
    <cellStyle name="Standard 10 6 4 2 3" xfId="32648" xr:uid="{00000000-0005-0000-0000-0000210A0000}"/>
    <cellStyle name="Standard 10 6 4 2 4" xfId="46139" xr:uid="{00000000-0005-0000-0000-0000210A0000}"/>
    <cellStyle name="Standard 10 6 4 3" xfId="9069" xr:uid="{00000000-0005-0000-0000-0000210A0000}"/>
    <cellStyle name="Standard 10 6 4 3 2" xfId="22520" xr:uid="{00000000-0005-0000-0000-0000210A0000}"/>
    <cellStyle name="Standard 10 6 4 3 3" xfId="36004" xr:uid="{00000000-0005-0000-0000-0000210A0000}"/>
    <cellStyle name="Standard 10 6 4 3 4" xfId="49495" xr:uid="{00000000-0005-0000-0000-0000210A0000}"/>
    <cellStyle name="Standard 10 6 4 4" xfId="12425" xr:uid="{00000000-0005-0000-0000-0000210A0000}"/>
    <cellStyle name="Standard 10 6 4 4 2" xfId="25876" xr:uid="{00000000-0005-0000-0000-0000210A0000}"/>
    <cellStyle name="Standard 10 6 4 4 3" xfId="39360" xr:uid="{00000000-0005-0000-0000-0000210A0000}"/>
    <cellStyle name="Standard 10 6 4 4 4" xfId="52851" xr:uid="{00000000-0005-0000-0000-0000210A0000}"/>
    <cellStyle name="Standard 10 6 4 5" xfId="15807" xr:uid="{00000000-0005-0000-0000-0000210A0000}"/>
    <cellStyle name="Standard 10 6 4 6" xfId="29291" xr:uid="{00000000-0005-0000-0000-0000210A0000}"/>
    <cellStyle name="Standard 10 6 4 7" xfId="42782" xr:uid="{00000000-0005-0000-0000-0000210A0000}"/>
    <cellStyle name="Standard 10 6 5" xfId="3457" xr:uid="{00000000-0005-0000-0000-0000220A0000}"/>
    <cellStyle name="Standard 10 6 5 2" xfId="6818" xr:uid="{00000000-0005-0000-0000-0000220A0000}"/>
    <cellStyle name="Standard 10 6 5 2 2" xfId="20269" xr:uid="{00000000-0005-0000-0000-0000220A0000}"/>
    <cellStyle name="Standard 10 6 5 2 3" xfId="33753" xr:uid="{00000000-0005-0000-0000-0000220A0000}"/>
    <cellStyle name="Standard 10 6 5 2 4" xfId="47244" xr:uid="{00000000-0005-0000-0000-0000220A0000}"/>
    <cellStyle name="Standard 10 6 5 3" xfId="10174" xr:uid="{00000000-0005-0000-0000-0000220A0000}"/>
    <cellStyle name="Standard 10 6 5 3 2" xfId="23625" xr:uid="{00000000-0005-0000-0000-0000220A0000}"/>
    <cellStyle name="Standard 10 6 5 3 3" xfId="37109" xr:uid="{00000000-0005-0000-0000-0000220A0000}"/>
    <cellStyle name="Standard 10 6 5 3 4" xfId="50600" xr:uid="{00000000-0005-0000-0000-0000220A0000}"/>
    <cellStyle name="Standard 10 6 5 4" xfId="13530" xr:uid="{00000000-0005-0000-0000-0000220A0000}"/>
    <cellStyle name="Standard 10 6 5 4 2" xfId="26981" xr:uid="{00000000-0005-0000-0000-0000220A0000}"/>
    <cellStyle name="Standard 10 6 5 4 3" xfId="40465" xr:uid="{00000000-0005-0000-0000-0000220A0000}"/>
    <cellStyle name="Standard 10 6 5 4 4" xfId="53956" xr:uid="{00000000-0005-0000-0000-0000220A0000}"/>
    <cellStyle name="Standard 10 6 5 5" xfId="16912" xr:uid="{00000000-0005-0000-0000-0000220A0000}"/>
    <cellStyle name="Standard 10 6 5 6" xfId="30396" xr:uid="{00000000-0005-0000-0000-0000220A0000}"/>
    <cellStyle name="Standard 10 6 5 7" xfId="43887" xr:uid="{00000000-0005-0000-0000-0000220A0000}"/>
    <cellStyle name="Standard 10 6 6" xfId="4037" xr:uid="{00000000-0005-0000-0000-0000230A0000}"/>
    <cellStyle name="Standard 10 6 6 2" xfId="7394" xr:uid="{00000000-0005-0000-0000-0000230A0000}"/>
    <cellStyle name="Standard 10 6 6 2 2" xfId="20845" xr:uid="{00000000-0005-0000-0000-0000230A0000}"/>
    <cellStyle name="Standard 10 6 6 2 3" xfId="34329" xr:uid="{00000000-0005-0000-0000-0000230A0000}"/>
    <cellStyle name="Standard 10 6 6 2 4" xfId="47820" xr:uid="{00000000-0005-0000-0000-0000230A0000}"/>
    <cellStyle name="Standard 10 6 6 3" xfId="10750" xr:uid="{00000000-0005-0000-0000-0000230A0000}"/>
    <cellStyle name="Standard 10 6 6 3 2" xfId="24201" xr:uid="{00000000-0005-0000-0000-0000230A0000}"/>
    <cellStyle name="Standard 10 6 6 3 3" xfId="37685" xr:uid="{00000000-0005-0000-0000-0000230A0000}"/>
    <cellStyle name="Standard 10 6 6 3 4" xfId="51176" xr:uid="{00000000-0005-0000-0000-0000230A0000}"/>
    <cellStyle name="Standard 10 6 6 4" xfId="14106" xr:uid="{00000000-0005-0000-0000-0000230A0000}"/>
    <cellStyle name="Standard 10 6 6 4 2" xfId="27557" xr:uid="{00000000-0005-0000-0000-0000230A0000}"/>
    <cellStyle name="Standard 10 6 6 4 3" xfId="41041" xr:uid="{00000000-0005-0000-0000-0000230A0000}"/>
    <cellStyle name="Standard 10 6 6 4 4" xfId="54532" xr:uid="{00000000-0005-0000-0000-0000230A0000}"/>
    <cellStyle name="Standard 10 6 6 5" xfId="17488" xr:uid="{00000000-0005-0000-0000-0000230A0000}"/>
    <cellStyle name="Standard 10 6 6 6" xfId="30972" xr:uid="{00000000-0005-0000-0000-0000230A0000}"/>
    <cellStyle name="Standard 10 6 6 7" xfId="44463" xr:uid="{00000000-0005-0000-0000-0000230A0000}"/>
    <cellStyle name="Standard 10 6 7" xfId="4587" xr:uid="{00000000-0005-0000-0000-0000180A0000}"/>
    <cellStyle name="Standard 10 6 7 2" xfId="18038" xr:uid="{00000000-0005-0000-0000-0000180A0000}"/>
    <cellStyle name="Standard 10 6 7 3" xfId="31522" xr:uid="{00000000-0005-0000-0000-0000180A0000}"/>
    <cellStyle name="Standard 10 6 7 4" xfId="45013" xr:uid="{00000000-0005-0000-0000-0000180A0000}"/>
    <cellStyle name="Standard 10 6 8" xfId="7943" xr:uid="{00000000-0005-0000-0000-0000180A0000}"/>
    <cellStyle name="Standard 10 6 8 2" xfId="21394" xr:uid="{00000000-0005-0000-0000-0000180A0000}"/>
    <cellStyle name="Standard 10 6 8 3" xfId="34878" xr:uid="{00000000-0005-0000-0000-0000180A0000}"/>
    <cellStyle name="Standard 10 6 8 4" xfId="48369" xr:uid="{00000000-0005-0000-0000-0000180A0000}"/>
    <cellStyle name="Standard 10 6 9" xfId="11299" xr:uid="{00000000-0005-0000-0000-0000180A0000}"/>
    <cellStyle name="Standard 10 6 9 2" xfId="24750" xr:uid="{00000000-0005-0000-0000-0000180A0000}"/>
    <cellStyle name="Standard 10 6 9 3" xfId="38234" xr:uid="{00000000-0005-0000-0000-0000180A0000}"/>
    <cellStyle name="Standard 10 6 9 4" xfId="51725" xr:uid="{00000000-0005-0000-0000-0000180A0000}"/>
    <cellStyle name="Standard 10 7" xfId="483" xr:uid="{00000000-0005-0000-0000-000004020000}"/>
    <cellStyle name="Standard 10 7 10" xfId="14775" xr:uid="{00000000-0005-0000-0000-0000240A0000}"/>
    <cellStyle name="Standard 10 7 11" xfId="28258" xr:uid="{00000000-0005-0000-0000-0000240A0000}"/>
    <cellStyle name="Standard 10 7 12" xfId="41749" xr:uid="{00000000-0005-0000-0000-0000240A0000}"/>
    <cellStyle name="Standard 10 7 2" xfId="1540" xr:uid="{00000000-0005-0000-0000-0000250A0000}"/>
    <cellStyle name="Standard 10 7 2 10" xfId="28508" xr:uid="{00000000-0005-0000-0000-0000250A0000}"/>
    <cellStyle name="Standard 10 7 2 11" xfId="41999" xr:uid="{00000000-0005-0000-0000-0000250A0000}"/>
    <cellStyle name="Standard 10 7 2 2" xfId="2116" xr:uid="{00000000-0005-0000-0000-0000260A0000}"/>
    <cellStyle name="Standard 10 7 2 2 2" xfId="3257" xr:uid="{00000000-0005-0000-0000-0000270A0000}"/>
    <cellStyle name="Standard 10 7 2 2 2 2" xfId="6618" xr:uid="{00000000-0005-0000-0000-0000270A0000}"/>
    <cellStyle name="Standard 10 7 2 2 2 2 2" xfId="20069" xr:uid="{00000000-0005-0000-0000-0000270A0000}"/>
    <cellStyle name="Standard 10 7 2 2 2 2 3" xfId="33553" xr:uid="{00000000-0005-0000-0000-0000270A0000}"/>
    <cellStyle name="Standard 10 7 2 2 2 2 4" xfId="47044" xr:uid="{00000000-0005-0000-0000-0000270A0000}"/>
    <cellStyle name="Standard 10 7 2 2 2 3" xfId="9974" xr:uid="{00000000-0005-0000-0000-0000270A0000}"/>
    <cellStyle name="Standard 10 7 2 2 2 3 2" xfId="23425" xr:uid="{00000000-0005-0000-0000-0000270A0000}"/>
    <cellStyle name="Standard 10 7 2 2 2 3 3" xfId="36909" xr:uid="{00000000-0005-0000-0000-0000270A0000}"/>
    <cellStyle name="Standard 10 7 2 2 2 3 4" xfId="50400" xr:uid="{00000000-0005-0000-0000-0000270A0000}"/>
    <cellStyle name="Standard 10 7 2 2 2 4" xfId="13330" xr:uid="{00000000-0005-0000-0000-0000270A0000}"/>
    <cellStyle name="Standard 10 7 2 2 2 4 2" xfId="26781" xr:uid="{00000000-0005-0000-0000-0000270A0000}"/>
    <cellStyle name="Standard 10 7 2 2 2 4 3" xfId="40265" xr:uid="{00000000-0005-0000-0000-0000270A0000}"/>
    <cellStyle name="Standard 10 7 2 2 2 4 4" xfId="53756" xr:uid="{00000000-0005-0000-0000-0000270A0000}"/>
    <cellStyle name="Standard 10 7 2 2 2 5" xfId="16712" xr:uid="{00000000-0005-0000-0000-0000270A0000}"/>
    <cellStyle name="Standard 10 7 2 2 2 6" xfId="30196" xr:uid="{00000000-0005-0000-0000-0000270A0000}"/>
    <cellStyle name="Standard 10 7 2 2 2 7" xfId="43687" xr:uid="{00000000-0005-0000-0000-0000270A0000}"/>
    <cellStyle name="Standard 10 7 2 2 3" xfId="5491" xr:uid="{00000000-0005-0000-0000-0000260A0000}"/>
    <cellStyle name="Standard 10 7 2 2 3 2" xfId="18942" xr:uid="{00000000-0005-0000-0000-0000260A0000}"/>
    <cellStyle name="Standard 10 7 2 2 3 3" xfId="32426" xr:uid="{00000000-0005-0000-0000-0000260A0000}"/>
    <cellStyle name="Standard 10 7 2 2 3 4" xfId="45917" xr:uid="{00000000-0005-0000-0000-0000260A0000}"/>
    <cellStyle name="Standard 10 7 2 2 4" xfId="8847" xr:uid="{00000000-0005-0000-0000-0000260A0000}"/>
    <cellStyle name="Standard 10 7 2 2 4 2" xfId="22298" xr:uid="{00000000-0005-0000-0000-0000260A0000}"/>
    <cellStyle name="Standard 10 7 2 2 4 3" xfId="35782" xr:uid="{00000000-0005-0000-0000-0000260A0000}"/>
    <cellStyle name="Standard 10 7 2 2 4 4" xfId="49273" xr:uid="{00000000-0005-0000-0000-0000260A0000}"/>
    <cellStyle name="Standard 10 7 2 2 5" xfId="12203" xr:uid="{00000000-0005-0000-0000-0000260A0000}"/>
    <cellStyle name="Standard 10 7 2 2 5 2" xfId="25654" xr:uid="{00000000-0005-0000-0000-0000260A0000}"/>
    <cellStyle name="Standard 10 7 2 2 5 3" xfId="39138" xr:uid="{00000000-0005-0000-0000-0000260A0000}"/>
    <cellStyle name="Standard 10 7 2 2 5 4" xfId="52629" xr:uid="{00000000-0005-0000-0000-0000260A0000}"/>
    <cellStyle name="Standard 10 7 2 2 6" xfId="15585" xr:uid="{00000000-0005-0000-0000-0000260A0000}"/>
    <cellStyle name="Standard 10 7 2 2 7" xfId="29069" xr:uid="{00000000-0005-0000-0000-0000260A0000}"/>
    <cellStyle name="Standard 10 7 2 2 8" xfId="42560" xr:uid="{00000000-0005-0000-0000-0000260A0000}"/>
    <cellStyle name="Standard 10 7 2 3" xfId="2697" xr:uid="{00000000-0005-0000-0000-0000280A0000}"/>
    <cellStyle name="Standard 10 7 2 3 2" xfId="6058" xr:uid="{00000000-0005-0000-0000-0000280A0000}"/>
    <cellStyle name="Standard 10 7 2 3 2 2" xfId="19509" xr:uid="{00000000-0005-0000-0000-0000280A0000}"/>
    <cellStyle name="Standard 10 7 2 3 2 3" xfId="32993" xr:uid="{00000000-0005-0000-0000-0000280A0000}"/>
    <cellStyle name="Standard 10 7 2 3 2 4" xfId="46484" xr:uid="{00000000-0005-0000-0000-0000280A0000}"/>
    <cellStyle name="Standard 10 7 2 3 3" xfId="9414" xr:uid="{00000000-0005-0000-0000-0000280A0000}"/>
    <cellStyle name="Standard 10 7 2 3 3 2" xfId="22865" xr:uid="{00000000-0005-0000-0000-0000280A0000}"/>
    <cellStyle name="Standard 10 7 2 3 3 3" xfId="36349" xr:uid="{00000000-0005-0000-0000-0000280A0000}"/>
    <cellStyle name="Standard 10 7 2 3 3 4" xfId="49840" xr:uid="{00000000-0005-0000-0000-0000280A0000}"/>
    <cellStyle name="Standard 10 7 2 3 4" xfId="12770" xr:uid="{00000000-0005-0000-0000-0000280A0000}"/>
    <cellStyle name="Standard 10 7 2 3 4 2" xfId="26221" xr:uid="{00000000-0005-0000-0000-0000280A0000}"/>
    <cellStyle name="Standard 10 7 2 3 4 3" xfId="39705" xr:uid="{00000000-0005-0000-0000-0000280A0000}"/>
    <cellStyle name="Standard 10 7 2 3 4 4" xfId="53196" xr:uid="{00000000-0005-0000-0000-0000280A0000}"/>
    <cellStyle name="Standard 10 7 2 3 5" xfId="16152" xr:uid="{00000000-0005-0000-0000-0000280A0000}"/>
    <cellStyle name="Standard 10 7 2 3 6" xfId="29636" xr:uid="{00000000-0005-0000-0000-0000280A0000}"/>
    <cellStyle name="Standard 10 7 2 3 7" xfId="43127" xr:uid="{00000000-0005-0000-0000-0000280A0000}"/>
    <cellStyle name="Standard 10 7 2 4" xfId="3802" xr:uid="{00000000-0005-0000-0000-0000290A0000}"/>
    <cellStyle name="Standard 10 7 2 4 2" xfId="7163" xr:uid="{00000000-0005-0000-0000-0000290A0000}"/>
    <cellStyle name="Standard 10 7 2 4 2 2" xfId="20614" xr:uid="{00000000-0005-0000-0000-0000290A0000}"/>
    <cellStyle name="Standard 10 7 2 4 2 3" xfId="34098" xr:uid="{00000000-0005-0000-0000-0000290A0000}"/>
    <cellStyle name="Standard 10 7 2 4 2 4" xfId="47589" xr:uid="{00000000-0005-0000-0000-0000290A0000}"/>
    <cellStyle name="Standard 10 7 2 4 3" xfId="10519" xr:uid="{00000000-0005-0000-0000-0000290A0000}"/>
    <cellStyle name="Standard 10 7 2 4 3 2" xfId="23970" xr:uid="{00000000-0005-0000-0000-0000290A0000}"/>
    <cellStyle name="Standard 10 7 2 4 3 3" xfId="37454" xr:uid="{00000000-0005-0000-0000-0000290A0000}"/>
    <cellStyle name="Standard 10 7 2 4 3 4" xfId="50945" xr:uid="{00000000-0005-0000-0000-0000290A0000}"/>
    <cellStyle name="Standard 10 7 2 4 4" xfId="13875" xr:uid="{00000000-0005-0000-0000-0000290A0000}"/>
    <cellStyle name="Standard 10 7 2 4 4 2" xfId="27326" xr:uid="{00000000-0005-0000-0000-0000290A0000}"/>
    <cellStyle name="Standard 10 7 2 4 4 3" xfId="40810" xr:uid="{00000000-0005-0000-0000-0000290A0000}"/>
    <cellStyle name="Standard 10 7 2 4 4 4" xfId="54301" xr:uid="{00000000-0005-0000-0000-0000290A0000}"/>
    <cellStyle name="Standard 10 7 2 4 5" xfId="17257" xr:uid="{00000000-0005-0000-0000-0000290A0000}"/>
    <cellStyle name="Standard 10 7 2 4 6" xfId="30741" xr:uid="{00000000-0005-0000-0000-0000290A0000}"/>
    <cellStyle name="Standard 10 7 2 4 7" xfId="44232" xr:uid="{00000000-0005-0000-0000-0000290A0000}"/>
    <cellStyle name="Standard 10 7 2 5" xfId="4382" xr:uid="{00000000-0005-0000-0000-00002A0A0000}"/>
    <cellStyle name="Standard 10 7 2 5 2" xfId="7739" xr:uid="{00000000-0005-0000-0000-00002A0A0000}"/>
    <cellStyle name="Standard 10 7 2 5 2 2" xfId="21190" xr:uid="{00000000-0005-0000-0000-00002A0A0000}"/>
    <cellStyle name="Standard 10 7 2 5 2 3" xfId="34674" xr:uid="{00000000-0005-0000-0000-00002A0A0000}"/>
    <cellStyle name="Standard 10 7 2 5 2 4" xfId="48165" xr:uid="{00000000-0005-0000-0000-00002A0A0000}"/>
    <cellStyle name="Standard 10 7 2 5 3" xfId="11095" xr:uid="{00000000-0005-0000-0000-00002A0A0000}"/>
    <cellStyle name="Standard 10 7 2 5 3 2" xfId="24546" xr:uid="{00000000-0005-0000-0000-00002A0A0000}"/>
    <cellStyle name="Standard 10 7 2 5 3 3" xfId="38030" xr:uid="{00000000-0005-0000-0000-00002A0A0000}"/>
    <cellStyle name="Standard 10 7 2 5 3 4" xfId="51521" xr:uid="{00000000-0005-0000-0000-00002A0A0000}"/>
    <cellStyle name="Standard 10 7 2 5 4" xfId="14451" xr:uid="{00000000-0005-0000-0000-00002A0A0000}"/>
    <cellStyle name="Standard 10 7 2 5 4 2" xfId="27902" xr:uid="{00000000-0005-0000-0000-00002A0A0000}"/>
    <cellStyle name="Standard 10 7 2 5 4 3" xfId="41386" xr:uid="{00000000-0005-0000-0000-00002A0A0000}"/>
    <cellStyle name="Standard 10 7 2 5 4 4" xfId="54877" xr:uid="{00000000-0005-0000-0000-00002A0A0000}"/>
    <cellStyle name="Standard 10 7 2 5 5" xfId="17833" xr:uid="{00000000-0005-0000-0000-00002A0A0000}"/>
    <cellStyle name="Standard 10 7 2 5 6" xfId="31317" xr:uid="{00000000-0005-0000-0000-00002A0A0000}"/>
    <cellStyle name="Standard 10 7 2 5 7" xfId="44808" xr:uid="{00000000-0005-0000-0000-00002A0A0000}"/>
    <cellStyle name="Standard 10 7 2 6" xfId="4932" xr:uid="{00000000-0005-0000-0000-0000250A0000}"/>
    <cellStyle name="Standard 10 7 2 6 2" xfId="18383" xr:uid="{00000000-0005-0000-0000-0000250A0000}"/>
    <cellStyle name="Standard 10 7 2 6 3" xfId="31867" xr:uid="{00000000-0005-0000-0000-0000250A0000}"/>
    <cellStyle name="Standard 10 7 2 6 4" xfId="45358" xr:uid="{00000000-0005-0000-0000-0000250A0000}"/>
    <cellStyle name="Standard 10 7 2 7" xfId="8288" xr:uid="{00000000-0005-0000-0000-0000250A0000}"/>
    <cellStyle name="Standard 10 7 2 7 2" xfId="21739" xr:uid="{00000000-0005-0000-0000-0000250A0000}"/>
    <cellStyle name="Standard 10 7 2 7 3" xfId="35223" xr:uid="{00000000-0005-0000-0000-0000250A0000}"/>
    <cellStyle name="Standard 10 7 2 7 4" xfId="48714" xr:uid="{00000000-0005-0000-0000-0000250A0000}"/>
    <cellStyle name="Standard 10 7 2 8" xfId="11644" xr:uid="{00000000-0005-0000-0000-0000250A0000}"/>
    <cellStyle name="Standard 10 7 2 8 2" xfId="25095" xr:uid="{00000000-0005-0000-0000-0000250A0000}"/>
    <cellStyle name="Standard 10 7 2 8 3" xfId="38579" xr:uid="{00000000-0005-0000-0000-0000250A0000}"/>
    <cellStyle name="Standard 10 7 2 8 4" xfId="52070" xr:uid="{00000000-0005-0000-0000-0000250A0000}"/>
    <cellStyle name="Standard 10 7 2 9" xfId="15025" xr:uid="{00000000-0005-0000-0000-0000250A0000}"/>
    <cellStyle name="Standard 10 7 3" xfId="1867" xr:uid="{00000000-0005-0000-0000-00002B0A0000}"/>
    <cellStyle name="Standard 10 7 3 2" xfId="3007" xr:uid="{00000000-0005-0000-0000-00002C0A0000}"/>
    <cellStyle name="Standard 10 7 3 2 2" xfId="6368" xr:uid="{00000000-0005-0000-0000-00002C0A0000}"/>
    <cellStyle name="Standard 10 7 3 2 2 2" xfId="19819" xr:uid="{00000000-0005-0000-0000-00002C0A0000}"/>
    <cellStyle name="Standard 10 7 3 2 2 3" xfId="33303" xr:uid="{00000000-0005-0000-0000-00002C0A0000}"/>
    <cellStyle name="Standard 10 7 3 2 2 4" xfId="46794" xr:uid="{00000000-0005-0000-0000-00002C0A0000}"/>
    <cellStyle name="Standard 10 7 3 2 3" xfId="9724" xr:uid="{00000000-0005-0000-0000-00002C0A0000}"/>
    <cellStyle name="Standard 10 7 3 2 3 2" xfId="23175" xr:uid="{00000000-0005-0000-0000-00002C0A0000}"/>
    <cellStyle name="Standard 10 7 3 2 3 3" xfId="36659" xr:uid="{00000000-0005-0000-0000-00002C0A0000}"/>
    <cellStyle name="Standard 10 7 3 2 3 4" xfId="50150" xr:uid="{00000000-0005-0000-0000-00002C0A0000}"/>
    <cellStyle name="Standard 10 7 3 2 4" xfId="13080" xr:uid="{00000000-0005-0000-0000-00002C0A0000}"/>
    <cellStyle name="Standard 10 7 3 2 4 2" xfId="26531" xr:uid="{00000000-0005-0000-0000-00002C0A0000}"/>
    <cellStyle name="Standard 10 7 3 2 4 3" xfId="40015" xr:uid="{00000000-0005-0000-0000-00002C0A0000}"/>
    <cellStyle name="Standard 10 7 3 2 4 4" xfId="53506" xr:uid="{00000000-0005-0000-0000-00002C0A0000}"/>
    <cellStyle name="Standard 10 7 3 2 5" xfId="16462" xr:uid="{00000000-0005-0000-0000-00002C0A0000}"/>
    <cellStyle name="Standard 10 7 3 2 6" xfId="29946" xr:uid="{00000000-0005-0000-0000-00002C0A0000}"/>
    <cellStyle name="Standard 10 7 3 2 7" xfId="43437" xr:uid="{00000000-0005-0000-0000-00002C0A0000}"/>
    <cellStyle name="Standard 10 7 3 3" xfId="5241" xr:uid="{00000000-0005-0000-0000-00002B0A0000}"/>
    <cellStyle name="Standard 10 7 3 3 2" xfId="18692" xr:uid="{00000000-0005-0000-0000-00002B0A0000}"/>
    <cellStyle name="Standard 10 7 3 3 3" xfId="32176" xr:uid="{00000000-0005-0000-0000-00002B0A0000}"/>
    <cellStyle name="Standard 10 7 3 3 4" xfId="45667" xr:uid="{00000000-0005-0000-0000-00002B0A0000}"/>
    <cellStyle name="Standard 10 7 3 4" xfId="8597" xr:uid="{00000000-0005-0000-0000-00002B0A0000}"/>
    <cellStyle name="Standard 10 7 3 4 2" xfId="22048" xr:uid="{00000000-0005-0000-0000-00002B0A0000}"/>
    <cellStyle name="Standard 10 7 3 4 3" xfId="35532" xr:uid="{00000000-0005-0000-0000-00002B0A0000}"/>
    <cellStyle name="Standard 10 7 3 4 4" xfId="49023" xr:uid="{00000000-0005-0000-0000-00002B0A0000}"/>
    <cellStyle name="Standard 10 7 3 5" xfId="11953" xr:uid="{00000000-0005-0000-0000-00002B0A0000}"/>
    <cellStyle name="Standard 10 7 3 5 2" xfId="25404" xr:uid="{00000000-0005-0000-0000-00002B0A0000}"/>
    <cellStyle name="Standard 10 7 3 5 3" xfId="38888" xr:uid="{00000000-0005-0000-0000-00002B0A0000}"/>
    <cellStyle name="Standard 10 7 3 5 4" xfId="52379" xr:uid="{00000000-0005-0000-0000-00002B0A0000}"/>
    <cellStyle name="Standard 10 7 3 6" xfId="15335" xr:uid="{00000000-0005-0000-0000-00002B0A0000}"/>
    <cellStyle name="Standard 10 7 3 7" xfId="28819" xr:uid="{00000000-0005-0000-0000-00002B0A0000}"/>
    <cellStyle name="Standard 10 7 3 8" xfId="42310" xr:uid="{00000000-0005-0000-0000-00002B0A0000}"/>
    <cellStyle name="Standard 10 7 4" xfId="2446" xr:uid="{00000000-0005-0000-0000-00002D0A0000}"/>
    <cellStyle name="Standard 10 7 4 2" xfId="5808" xr:uid="{00000000-0005-0000-0000-00002D0A0000}"/>
    <cellStyle name="Standard 10 7 4 2 2" xfId="19259" xr:uid="{00000000-0005-0000-0000-00002D0A0000}"/>
    <cellStyle name="Standard 10 7 4 2 3" xfId="32743" xr:uid="{00000000-0005-0000-0000-00002D0A0000}"/>
    <cellStyle name="Standard 10 7 4 2 4" xfId="46234" xr:uid="{00000000-0005-0000-0000-00002D0A0000}"/>
    <cellStyle name="Standard 10 7 4 3" xfId="9164" xr:uid="{00000000-0005-0000-0000-00002D0A0000}"/>
    <cellStyle name="Standard 10 7 4 3 2" xfId="22615" xr:uid="{00000000-0005-0000-0000-00002D0A0000}"/>
    <cellStyle name="Standard 10 7 4 3 3" xfId="36099" xr:uid="{00000000-0005-0000-0000-00002D0A0000}"/>
    <cellStyle name="Standard 10 7 4 3 4" xfId="49590" xr:uid="{00000000-0005-0000-0000-00002D0A0000}"/>
    <cellStyle name="Standard 10 7 4 4" xfId="12520" xr:uid="{00000000-0005-0000-0000-00002D0A0000}"/>
    <cellStyle name="Standard 10 7 4 4 2" xfId="25971" xr:uid="{00000000-0005-0000-0000-00002D0A0000}"/>
    <cellStyle name="Standard 10 7 4 4 3" xfId="39455" xr:uid="{00000000-0005-0000-0000-00002D0A0000}"/>
    <cellStyle name="Standard 10 7 4 4 4" xfId="52946" xr:uid="{00000000-0005-0000-0000-00002D0A0000}"/>
    <cellStyle name="Standard 10 7 4 5" xfId="15902" xr:uid="{00000000-0005-0000-0000-00002D0A0000}"/>
    <cellStyle name="Standard 10 7 4 6" xfId="29386" xr:uid="{00000000-0005-0000-0000-00002D0A0000}"/>
    <cellStyle name="Standard 10 7 4 7" xfId="42877" xr:uid="{00000000-0005-0000-0000-00002D0A0000}"/>
    <cellStyle name="Standard 10 7 5" xfId="3552" xr:uid="{00000000-0005-0000-0000-00002E0A0000}"/>
    <cellStyle name="Standard 10 7 5 2" xfId="6913" xr:uid="{00000000-0005-0000-0000-00002E0A0000}"/>
    <cellStyle name="Standard 10 7 5 2 2" xfId="20364" xr:uid="{00000000-0005-0000-0000-00002E0A0000}"/>
    <cellStyle name="Standard 10 7 5 2 3" xfId="33848" xr:uid="{00000000-0005-0000-0000-00002E0A0000}"/>
    <cellStyle name="Standard 10 7 5 2 4" xfId="47339" xr:uid="{00000000-0005-0000-0000-00002E0A0000}"/>
    <cellStyle name="Standard 10 7 5 3" xfId="10269" xr:uid="{00000000-0005-0000-0000-00002E0A0000}"/>
    <cellStyle name="Standard 10 7 5 3 2" xfId="23720" xr:uid="{00000000-0005-0000-0000-00002E0A0000}"/>
    <cellStyle name="Standard 10 7 5 3 3" xfId="37204" xr:uid="{00000000-0005-0000-0000-00002E0A0000}"/>
    <cellStyle name="Standard 10 7 5 3 4" xfId="50695" xr:uid="{00000000-0005-0000-0000-00002E0A0000}"/>
    <cellStyle name="Standard 10 7 5 4" xfId="13625" xr:uid="{00000000-0005-0000-0000-00002E0A0000}"/>
    <cellStyle name="Standard 10 7 5 4 2" xfId="27076" xr:uid="{00000000-0005-0000-0000-00002E0A0000}"/>
    <cellStyle name="Standard 10 7 5 4 3" xfId="40560" xr:uid="{00000000-0005-0000-0000-00002E0A0000}"/>
    <cellStyle name="Standard 10 7 5 4 4" xfId="54051" xr:uid="{00000000-0005-0000-0000-00002E0A0000}"/>
    <cellStyle name="Standard 10 7 5 5" xfId="17007" xr:uid="{00000000-0005-0000-0000-00002E0A0000}"/>
    <cellStyle name="Standard 10 7 5 6" xfId="30491" xr:uid="{00000000-0005-0000-0000-00002E0A0000}"/>
    <cellStyle name="Standard 10 7 5 7" xfId="43982" xr:uid="{00000000-0005-0000-0000-00002E0A0000}"/>
    <cellStyle name="Standard 10 7 6" xfId="4132" xr:uid="{00000000-0005-0000-0000-00002F0A0000}"/>
    <cellStyle name="Standard 10 7 6 2" xfId="7489" xr:uid="{00000000-0005-0000-0000-00002F0A0000}"/>
    <cellStyle name="Standard 10 7 6 2 2" xfId="20940" xr:uid="{00000000-0005-0000-0000-00002F0A0000}"/>
    <cellStyle name="Standard 10 7 6 2 3" xfId="34424" xr:uid="{00000000-0005-0000-0000-00002F0A0000}"/>
    <cellStyle name="Standard 10 7 6 2 4" xfId="47915" xr:uid="{00000000-0005-0000-0000-00002F0A0000}"/>
    <cellStyle name="Standard 10 7 6 3" xfId="10845" xr:uid="{00000000-0005-0000-0000-00002F0A0000}"/>
    <cellStyle name="Standard 10 7 6 3 2" xfId="24296" xr:uid="{00000000-0005-0000-0000-00002F0A0000}"/>
    <cellStyle name="Standard 10 7 6 3 3" xfId="37780" xr:uid="{00000000-0005-0000-0000-00002F0A0000}"/>
    <cellStyle name="Standard 10 7 6 3 4" xfId="51271" xr:uid="{00000000-0005-0000-0000-00002F0A0000}"/>
    <cellStyle name="Standard 10 7 6 4" xfId="14201" xr:uid="{00000000-0005-0000-0000-00002F0A0000}"/>
    <cellStyle name="Standard 10 7 6 4 2" xfId="27652" xr:uid="{00000000-0005-0000-0000-00002F0A0000}"/>
    <cellStyle name="Standard 10 7 6 4 3" xfId="41136" xr:uid="{00000000-0005-0000-0000-00002F0A0000}"/>
    <cellStyle name="Standard 10 7 6 4 4" xfId="54627" xr:uid="{00000000-0005-0000-0000-00002F0A0000}"/>
    <cellStyle name="Standard 10 7 6 5" xfId="17583" xr:uid="{00000000-0005-0000-0000-00002F0A0000}"/>
    <cellStyle name="Standard 10 7 6 6" xfId="31067" xr:uid="{00000000-0005-0000-0000-00002F0A0000}"/>
    <cellStyle name="Standard 10 7 6 7" xfId="44558" xr:uid="{00000000-0005-0000-0000-00002F0A0000}"/>
    <cellStyle name="Standard 10 7 7" xfId="4682" xr:uid="{00000000-0005-0000-0000-0000240A0000}"/>
    <cellStyle name="Standard 10 7 7 2" xfId="18133" xr:uid="{00000000-0005-0000-0000-0000240A0000}"/>
    <cellStyle name="Standard 10 7 7 3" xfId="31617" xr:uid="{00000000-0005-0000-0000-0000240A0000}"/>
    <cellStyle name="Standard 10 7 7 4" xfId="45108" xr:uid="{00000000-0005-0000-0000-0000240A0000}"/>
    <cellStyle name="Standard 10 7 8" xfId="8038" xr:uid="{00000000-0005-0000-0000-0000240A0000}"/>
    <cellStyle name="Standard 10 7 8 2" xfId="21489" xr:uid="{00000000-0005-0000-0000-0000240A0000}"/>
    <cellStyle name="Standard 10 7 8 3" xfId="34973" xr:uid="{00000000-0005-0000-0000-0000240A0000}"/>
    <cellStyle name="Standard 10 7 8 4" xfId="48464" xr:uid="{00000000-0005-0000-0000-0000240A0000}"/>
    <cellStyle name="Standard 10 7 9" xfId="11394" xr:uid="{00000000-0005-0000-0000-0000240A0000}"/>
    <cellStyle name="Standard 10 7 9 2" xfId="24845" xr:uid="{00000000-0005-0000-0000-0000240A0000}"/>
    <cellStyle name="Standard 10 7 9 3" xfId="38329" xr:uid="{00000000-0005-0000-0000-0000240A0000}"/>
    <cellStyle name="Standard 10 7 9 4" xfId="51820" xr:uid="{00000000-0005-0000-0000-0000240A0000}"/>
    <cellStyle name="Standard 10 8" xfId="343" xr:uid="{00000000-0005-0000-0000-000005020000}"/>
    <cellStyle name="Standard 10 8 10" xfId="28300" xr:uid="{00000000-0005-0000-0000-0000300A0000}"/>
    <cellStyle name="Standard 10 8 11" xfId="41791" xr:uid="{00000000-0005-0000-0000-0000300A0000}"/>
    <cellStyle name="Standard 10 8 2" xfId="1909" xr:uid="{00000000-0005-0000-0000-0000310A0000}"/>
    <cellStyle name="Standard 10 8 2 2" xfId="3049" xr:uid="{00000000-0005-0000-0000-0000320A0000}"/>
    <cellStyle name="Standard 10 8 2 2 2" xfId="6410" xr:uid="{00000000-0005-0000-0000-0000320A0000}"/>
    <cellStyle name="Standard 10 8 2 2 2 2" xfId="19861" xr:uid="{00000000-0005-0000-0000-0000320A0000}"/>
    <cellStyle name="Standard 10 8 2 2 2 3" xfId="33345" xr:uid="{00000000-0005-0000-0000-0000320A0000}"/>
    <cellStyle name="Standard 10 8 2 2 2 4" xfId="46836" xr:uid="{00000000-0005-0000-0000-0000320A0000}"/>
    <cellStyle name="Standard 10 8 2 2 3" xfId="9766" xr:uid="{00000000-0005-0000-0000-0000320A0000}"/>
    <cellStyle name="Standard 10 8 2 2 3 2" xfId="23217" xr:uid="{00000000-0005-0000-0000-0000320A0000}"/>
    <cellStyle name="Standard 10 8 2 2 3 3" xfId="36701" xr:uid="{00000000-0005-0000-0000-0000320A0000}"/>
    <cellStyle name="Standard 10 8 2 2 3 4" xfId="50192" xr:uid="{00000000-0005-0000-0000-0000320A0000}"/>
    <cellStyle name="Standard 10 8 2 2 4" xfId="13122" xr:uid="{00000000-0005-0000-0000-0000320A0000}"/>
    <cellStyle name="Standard 10 8 2 2 4 2" xfId="26573" xr:uid="{00000000-0005-0000-0000-0000320A0000}"/>
    <cellStyle name="Standard 10 8 2 2 4 3" xfId="40057" xr:uid="{00000000-0005-0000-0000-0000320A0000}"/>
    <cellStyle name="Standard 10 8 2 2 4 4" xfId="53548" xr:uid="{00000000-0005-0000-0000-0000320A0000}"/>
    <cellStyle name="Standard 10 8 2 2 5" xfId="16504" xr:uid="{00000000-0005-0000-0000-0000320A0000}"/>
    <cellStyle name="Standard 10 8 2 2 6" xfId="29988" xr:uid="{00000000-0005-0000-0000-0000320A0000}"/>
    <cellStyle name="Standard 10 8 2 2 7" xfId="43479" xr:uid="{00000000-0005-0000-0000-0000320A0000}"/>
    <cellStyle name="Standard 10 8 2 3" xfId="5283" xr:uid="{00000000-0005-0000-0000-0000310A0000}"/>
    <cellStyle name="Standard 10 8 2 3 2" xfId="18734" xr:uid="{00000000-0005-0000-0000-0000310A0000}"/>
    <cellStyle name="Standard 10 8 2 3 3" xfId="32218" xr:uid="{00000000-0005-0000-0000-0000310A0000}"/>
    <cellStyle name="Standard 10 8 2 3 4" xfId="45709" xr:uid="{00000000-0005-0000-0000-0000310A0000}"/>
    <cellStyle name="Standard 10 8 2 4" xfId="8639" xr:uid="{00000000-0005-0000-0000-0000310A0000}"/>
    <cellStyle name="Standard 10 8 2 4 2" xfId="22090" xr:uid="{00000000-0005-0000-0000-0000310A0000}"/>
    <cellStyle name="Standard 10 8 2 4 3" xfId="35574" xr:uid="{00000000-0005-0000-0000-0000310A0000}"/>
    <cellStyle name="Standard 10 8 2 4 4" xfId="49065" xr:uid="{00000000-0005-0000-0000-0000310A0000}"/>
    <cellStyle name="Standard 10 8 2 5" xfId="11995" xr:uid="{00000000-0005-0000-0000-0000310A0000}"/>
    <cellStyle name="Standard 10 8 2 5 2" xfId="25446" xr:uid="{00000000-0005-0000-0000-0000310A0000}"/>
    <cellStyle name="Standard 10 8 2 5 3" xfId="38930" xr:uid="{00000000-0005-0000-0000-0000310A0000}"/>
    <cellStyle name="Standard 10 8 2 5 4" xfId="52421" xr:uid="{00000000-0005-0000-0000-0000310A0000}"/>
    <cellStyle name="Standard 10 8 2 6" xfId="15377" xr:uid="{00000000-0005-0000-0000-0000310A0000}"/>
    <cellStyle name="Standard 10 8 2 7" xfId="28861" xr:uid="{00000000-0005-0000-0000-0000310A0000}"/>
    <cellStyle name="Standard 10 8 2 8" xfId="42352" xr:uid="{00000000-0005-0000-0000-0000310A0000}"/>
    <cellStyle name="Standard 10 8 3" xfId="2489" xr:uid="{00000000-0005-0000-0000-0000330A0000}"/>
    <cellStyle name="Standard 10 8 3 2" xfId="5850" xr:uid="{00000000-0005-0000-0000-0000330A0000}"/>
    <cellStyle name="Standard 10 8 3 2 2" xfId="19301" xr:uid="{00000000-0005-0000-0000-0000330A0000}"/>
    <cellStyle name="Standard 10 8 3 2 3" xfId="32785" xr:uid="{00000000-0005-0000-0000-0000330A0000}"/>
    <cellStyle name="Standard 10 8 3 2 4" xfId="46276" xr:uid="{00000000-0005-0000-0000-0000330A0000}"/>
    <cellStyle name="Standard 10 8 3 3" xfId="9206" xr:uid="{00000000-0005-0000-0000-0000330A0000}"/>
    <cellStyle name="Standard 10 8 3 3 2" xfId="22657" xr:uid="{00000000-0005-0000-0000-0000330A0000}"/>
    <cellStyle name="Standard 10 8 3 3 3" xfId="36141" xr:uid="{00000000-0005-0000-0000-0000330A0000}"/>
    <cellStyle name="Standard 10 8 3 3 4" xfId="49632" xr:uid="{00000000-0005-0000-0000-0000330A0000}"/>
    <cellStyle name="Standard 10 8 3 4" xfId="12562" xr:uid="{00000000-0005-0000-0000-0000330A0000}"/>
    <cellStyle name="Standard 10 8 3 4 2" xfId="26013" xr:uid="{00000000-0005-0000-0000-0000330A0000}"/>
    <cellStyle name="Standard 10 8 3 4 3" xfId="39497" xr:uid="{00000000-0005-0000-0000-0000330A0000}"/>
    <cellStyle name="Standard 10 8 3 4 4" xfId="52988" xr:uid="{00000000-0005-0000-0000-0000330A0000}"/>
    <cellStyle name="Standard 10 8 3 5" xfId="15944" xr:uid="{00000000-0005-0000-0000-0000330A0000}"/>
    <cellStyle name="Standard 10 8 3 6" xfId="29428" xr:uid="{00000000-0005-0000-0000-0000330A0000}"/>
    <cellStyle name="Standard 10 8 3 7" xfId="42919" xr:uid="{00000000-0005-0000-0000-0000330A0000}"/>
    <cellStyle name="Standard 10 8 4" xfId="3594" xr:uid="{00000000-0005-0000-0000-0000340A0000}"/>
    <cellStyle name="Standard 10 8 4 2" xfId="6955" xr:uid="{00000000-0005-0000-0000-0000340A0000}"/>
    <cellStyle name="Standard 10 8 4 2 2" xfId="20406" xr:uid="{00000000-0005-0000-0000-0000340A0000}"/>
    <cellStyle name="Standard 10 8 4 2 3" xfId="33890" xr:uid="{00000000-0005-0000-0000-0000340A0000}"/>
    <cellStyle name="Standard 10 8 4 2 4" xfId="47381" xr:uid="{00000000-0005-0000-0000-0000340A0000}"/>
    <cellStyle name="Standard 10 8 4 3" xfId="10311" xr:uid="{00000000-0005-0000-0000-0000340A0000}"/>
    <cellStyle name="Standard 10 8 4 3 2" xfId="23762" xr:uid="{00000000-0005-0000-0000-0000340A0000}"/>
    <cellStyle name="Standard 10 8 4 3 3" xfId="37246" xr:uid="{00000000-0005-0000-0000-0000340A0000}"/>
    <cellStyle name="Standard 10 8 4 3 4" xfId="50737" xr:uid="{00000000-0005-0000-0000-0000340A0000}"/>
    <cellStyle name="Standard 10 8 4 4" xfId="13667" xr:uid="{00000000-0005-0000-0000-0000340A0000}"/>
    <cellStyle name="Standard 10 8 4 4 2" xfId="27118" xr:uid="{00000000-0005-0000-0000-0000340A0000}"/>
    <cellStyle name="Standard 10 8 4 4 3" xfId="40602" xr:uid="{00000000-0005-0000-0000-0000340A0000}"/>
    <cellStyle name="Standard 10 8 4 4 4" xfId="54093" xr:uid="{00000000-0005-0000-0000-0000340A0000}"/>
    <cellStyle name="Standard 10 8 4 5" xfId="17049" xr:uid="{00000000-0005-0000-0000-0000340A0000}"/>
    <cellStyle name="Standard 10 8 4 6" xfId="30533" xr:uid="{00000000-0005-0000-0000-0000340A0000}"/>
    <cellStyle name="Standard 10 8 4 7" xfId="44024" xr:uid="{00000000-0005-0000-0000-0000340A0000}"/>
    <cellStyle name="Standard 10 8 5" xfId="4174" xr:uid="{00000000-0005-0000-0000-0000350A0000}"/>
    <cellStyle name="Standard 10 8 5 2" xfId="7531" xr:uid="{00000000-0005-0000-0000-0000350A0000}"/>
    <cellStyle name="Standard 10 8 5 2 2" xfId="20982" xr:uid="{00000000-0005-0000-0000-0000350A0000}"/>
    <cellStyle name="Standard 10 8 5 2 3" xfId="34466" xr:uid="{00000000-0005-0000-0000-0000350A0000}"/>
    <cellStyle name="Standard 10 8 5 2 4" xfId="47957" xr:uid="{00000000-0005-0000-0000-0000350A0000}"/>
    <cellStyle name="Standard 10 8 5 3" xfId="10887" xr:uid="{00000000-0005-0000-0000-0000350A0000}"/>
    <cellStyle name="Standard 10 8 5 3 2" xfId="24338" xr:uid="{00000000-0005-0000-0000-0000350A0000}"/>
    <cellStyle name="Standard 10 8 5 3 3" xfId="37822" xr:uid="{00000000-0005-0000-0000-0000350A0000}"/>
    <cellStyle name="Standard 10 8 5 3 4" xfId="51313" xr:uid="{00000000-0005-0000-0000-0000350A0000}"/>
    <cellStyle name="Standard 10 8 5 4" xfId="14243" xr:uid="{00000000-0005-0000-0000-0000350A0000}"/>
    <cellStyle name="Standard 10 8 5 4 2" xfId="27694" xr:uid="{00000000-0005-0000-0000-0000350A0000}"/>
    <cellStyle name="Standard 10 8 5 4 3" xfId="41178" xr:uid="{00000000-0005-0000-0000-0000350A0000}"/>
    <cellStyle name="Standard 10 8 5 4 4" xfId="54669" xr:uid="{00000000-0005-0000-0000-0000350A0000}"/>
    <cellStyle name="Standard 10 8 5 5" xfId="17625" xr:uid="{00000000-0005-0000-0000-0000350A0000}"/>
    <cellStyle name="Standard 10 8 5 6" xfId="31109" xr:uid="{00000000-0005-0000-0000-0000350A0000}"/>
    <cellStyle name="Standard 10 8 5 7" xfId="44600" xr:uid="{00000000-0005-0000-0000-0000350A0000}"/>
    <cellStyle name="Standard 10 8 6" xfId="4724" xr:uid="{00000000-0005-0000-0000-0000300A0000}"/>
    <cellStyle name="Standard 10 8 6 2" xfId="18175" xr:uid="{00000000-0005-0000-0000-0000300A0000}"/>
    <cellStyle name="Standard 10 8 6 3" xfId="31659" xr:uid="{00000000-0005-0000-0000-0000300A0000}"/>
    <cellStyle name="Standard 10 8 6 4" xfId="45150" xr:uid="{00000000-0005-0000-0000-0000300A0000}"/>
    <cellStyle name="Standard 10 8 7" xfId="8080" xr:uid="{00000000-0005-0000-0000-0000300A0000}"/>
    <cellStyle name="Standard 10 8 7 2" xfId="21531" xr:uid="{00000000-0005-0000-0000-0000300A0000}"/>
    <cellStyle name="Standard 10 8 7 3" xfId="35015" xr:uid="{00000000-0005-0000-0000-0000300A0000}"/>
    <cellStyle name="Standard 10 8 7 4" xfId="48506" xr:uid="{00000000-0005-0000-0000-0000300A0000}"/>
    <cellStyle name="Standard 10 8 8" xfId="11436" xr:uid="{00000000-0005-0000-0000-0000300A0000}"/>
    <cellStyle name="Standard 10 8 8 2" xfId="24887" xr:uid="{00000000-0005-0000-0000-0000300A0000}"/>
    <cellStyle name="Standard 10 8 8 3" xfId="38371" xr:uid="{00000000-0005-0000-0000-0000300A0000}"/>
    <cellStyle name="Standard 10 8 8 4" xfId="51862" xr:uid="{00000000-0005-0000-0000-0000300A0000}"/>
    <cellStyle name="Standard 10 8 9" xfId="14817" xr:uid="{00000000-0005-0000-0000-0000300A0000}"/>
    <cellStyle name="Standard 10 9" xfId="1079" xr:uid="{00000000-0005-0000-0000-0000360A0000}"/>
    <cellStyle name="Standard 10 9 2" xfId="1675" xr:uid="{00000000-0005-0000-0000-0000370A0000}"/>
    <cellStyle name="Standard 10 9 2 2" xfId="2811" xr:uid="{00000000-0005-0000-0000-0000380A0000}"/>
    <cellStyle name="Standard 10 9 2 2 2" xfId="6172" xr:uid="{00000000-0005-0000-0000-0000380A0000}"/>
    <cellStyle name="Standard 10 9 2 2 2 2" xfId="19623" xr:uid="{00000000-0005-0000-0000-0000380A0000}"/>
    <cellStyle name="Standard 10 9 2 2 2 3" xfId="33107" xr:uid="{00000000-0005-0000-0000-0000380A0000}"/>
    <cellStyle name="Standard 10 9 2 2 2 4" xfId="46598" xr:uid="{00000000-0005-0000-0000-0000380A0000}"/>
    <cellStyle name="Standard 10 9 2 2 3" xfId="9528" xr:uid="{00000000-0005-0000-0000-0000380A0000}"/>
    <cellStyle name="Standard 10 9 2 2 3 2" xfId="22979" xr:uid="{00000000-0005-0000-0000-0000380A0000}"/>
    <cellStyle name="Standard 10 9 2 2 3 3" xfId="36463" xr:uid="{00000000-0005-0000-0000-0000380A0000}"/>
    <cellStyle name="Standard 10 9 2 2 3 4" xfId="49954" xr:uid="{00000000-0005-0000-0000-0000380A0000}"/>
    <cellStyle name="Standard 10 9 2 2 4" xfId="12884" xr:uid="{00000000-0005-0000-0000-0000380A0000}"/>
    <cellStyle name="Standard 10 9 2 2 4 2" xfId="26335" xr:uid="{00000000-0005-0000-0000-0000380A0000}"/>
    <cellStyle name="Standard 10 9 2 2 4 3" xfId="39819" xr:uid="{00000000-0005-0000-0000-0000380A0000}"/>
    <cellStyle name="Standard 10 9 2 2 4 4" xfId="53310" xr:uid="{00000000-0005-0000-0000-0000380A0000}"/>
    <cellStyle name="Standard 10 9 2 2 5" xfId="16266" xr:uid="{00000000-0005-0000-0000-0000380A0000}"/>
    <cellStyle name="Standard 10 9 2 2 6" xfId="29750" xr:uid="{00000000-0005-0000-0000-0000380A0000}"/>
    <cellStyle name="Standard 10 9 2 2 7" xfId="43241" xr:uid="{00000000-0005-0000-0000-0000380A0000}"/>
    <cellStyle name="Standard 10 9 2 3" xfId="5045" xr:uid="{00000000-0005-0000-0000-0000370A0000}"/>
    <cellStyle name="Standard 10 9 2 3 2" xfId="18496" xr:uid="{00000000-0005-0000-0000-0000370A0000}"/>
    <cellStyle name="Standard 10 9 2 3 3" xfId="31980" xr:uid="{00000000-0005-0000-0000-0000370A0000}"/>
    <cellStyle name="Standard 10 9 2 3 4" xfId="45471" xr:uid="{00000000-0005-0000-0000-0000370A0000}"/>
    <cellStyle name="Standard 10 9 2 4" xfId="8401" xr:uid="{00000000-0005-0000-0000-0000370A0000}"/>
    <cellStyle name="Standard 10 9 2 4 2" xfId="21852" xr:uid="{00000000-0005-0000-0000-0000370A0000}"/>
    <cellStyle name="Standard 10 9 2 4 3" xfId="35336" xr:uid="{00000000-0005-0000-0000-0000370A0000}"/>
    <cellStyle name="Standard 10 9 2 4 4" xfId="48827" xr:uid="{00000000-0005-0000-0000-0000370A0000}"/>
    <cellStyle name="Standard 10 9 2 5" xfId="11757" xr:uid="{00000000-0005-0000-0000-0000370A0000}"/>
    <cellStyle name="Standard 10 9 2 5 2" xfId="25208" xr:uid="{00000000-0005-0000-0000-0000370A0000}"/>
    <cellStyle name="Standard 10 9 2 5 3" xfId="38692" xr:uid="{00000000-0005-0000-0000-0000370A0000}"/>
    <cellStyle name="Standard 10 9 2 5 4" xfId="52183" xr:uid="{00000000-0005-0000-0000-0000370A0000}"/>
    <cellStyle name="Standard 10 9 2 6" xfId="15139" xr:uid="{00000000-0005-0000-0000-0000370A0000}"/>
    <cellStyle name="Standard 10 9 2 7" xfId="28623" xr:uid="{00000000-0005-0000-0000-0000370A0000}"/>
    <cellStyle name="Standard 10 9 2 8" xfId="42114" xr:uid="{00000000-0005-0000-0000-0000370A0000}"/>
    <cellStyle name="Standard 10 9 3" xfId="2235" xr:uid="{00000000-0005-0000-0000-0000390A0000}"/>
    <cellStyle name="Standard 10 9 3 2" xfId="5609" xr:uid="{00000000-0005-0000-0000-0000390A0000}"/>
    <cellStyle name="Standard 10 9 3 2 2" xfId="19060" xr:uid="{00000000-0005-0000-0000-0000390A0000}"/>
    <cellStyle name="Standard 10 9 3 2 3" xfId="32544" xr:uid="{00000000-0005-0000-0000-0000390A0000}"/>
    <cellStyle name="Standard 10 9 3 2 4" xfId="46035" xr:uid="{00000000-0005-0000-0000-0000390A0000}"/>
    <cellStyle name="Standard 10 9 3 3" xfId="8965" xr:uid="{00000000-0005-0000-0000-0000390A0000}"/>
    <cellStyle name="Standard 10 9 3 3 2" xfId="22416" xr:uid="{00000000-0005-0000-0000-0000390A0000}"/>
    <cellStyle name="Standard 10 9 3 3 3" xfId="35900" xr:uid="{00000000-0005-0000-0000-0000390A0000}"/>
    <cellStyle name="Standard 10 9 3 3 4" xfId="49391" xr:uid="{00000000-0005-0000-0000-0000390A0000}"/>
    <cellStyle name="Standard 10 9 3 4" xfId="12321" xr:uid="{00000000-0005-0000-0000-0000390A0000}"/>
    <cellStyle name="Standard 10 9 3 4 2" xfId="25772" xr:uid="{00000000-0005-0000-0000-0000390A0000}"/>
    <cellStyle name="Standard 10 9 3 4 3" xfId="39256" xr:uid="{00000000-0005-0000-0000-0000390A0000}"/>
    <cellStyle name="Standard 10 9 3 4 4" xfId="52747" xr:uid="{00000000-0005-0000-0000-0000390A0000}"/>
    <cellStyle name="Standard 10 9 3 5" xfId="15703" xr:uid="{00000000-0005-0000-0000-0000390A0000}"/>
    <cellStyle name="Standard 10 9 3 6" xfId="29187" xr:uid="{00000000-0005-0000-0000-0000390A0000}"/>
    <cellStyle name="Standard 10 9 3 7" xfId="42678" xr:uid="{00000000-0005-0000-0000-0000390A0000}"/>
    <cellStyle name="Standard 10 9 4" xfId="4483" xr:uid="{00000000-0005-0000-0000-0000360A0000}"/>
    <cellStyle name="Standard 10 9 4 2" xfId="17934" xr:uid="{00000000-0005-0000-0000-0000360A0000}"/>
    <cellStyle name="Standard 10 9 4 3" xfId="31418" xr:uid="{00000000-0005-0000-0000-0000360A0000}"/>
    <cellStyle name="Standard 10 9 4 4" xfId="44909" xr:uid="{00000000-0005-0000-0000-0000360A0000}"/>
    <cellStyle name="Standard 10 9 5" xfId="7839" xr:uid="{00000000-0005-0000-0000-0000360A0000}"/>
    <cellStyle name="Standard 10 9 5 2" xfId="21290" xr:uid="{00000000-0005-0000-0000-0000360A0000}"/>
    <cellStyle name="Standard 10 9 5 3" xfId="34774" xr:uid="{00000000-0005-0000-0000-0000360A0000}"/>
    <cellStyle name="Standard 10 9 5 4" xfId="48265" xr:uid="{00000000-0005-0000-0000-0000360A0000}"/>
    <cellStyle name="Standard 10 9 6" xfId="11195" xr:uid="{00000000-0005-0000-0000-0000360A0000}"/>
    <cellStyle name="Standard 10 9 6 2" xfId="24646" xr:uid="{00000000-0005-0000-0000-0000360A0000}"/>
    <cellStyle name="Standard 10 9 6 3" xfId="38130" xr:uid="{00000000-0005-0000-0000-0000360A0000}"/>
    <cellStyle name="Standard 10 9 6 4" xfId="51621" xr:uid="{00000000-0005-0000-0000-0000360A0000}"/>
    <cellStyle name="Standard 10 9 7" xfId="14576" xr:uid="{00000000-0005-0000-0000-0000360A0000}"/>
    <cellStyle name="Standard 10 9 8" xfId="28041" xr:uid="{00000000-0005-0000-0000-0000360A0000}"/>
    <cellStyle name="Standard 10 9 9" xfId="41508" xr:uid="{00000000-0005-0000-0000-0000360A0000}"/>
    <cellStyle name="Standard 11" xfId="232" xr:uid="{00000000-0005-0000-0000-000006020000}"/>
    <cellStyle name="Standard 11 10" xfId="1068" xr:uid="{00000000-0005-0000-0000-00003B0A0000}"/>
    <cellStyle name="Standard 11 10 2" xfId="1665" xr:uid="{00000000-0005-0000-0000-00003C0A0000}"/>
    <cellStyle name="Standard 11 10 2 2" xfId="2801" xr:uid="{00000000-0005-0000-0000-00003D0A0000}"/>
    <cellStyle name="Standard 11 10 2 2 2" xfId="6162" xr:uid="{00000000-0005-0000-0000-00003D0A0000}"/>
    <cellStyle name="Standard 11 10 2 2 2 2" xfId="19613" xr:uid="{00000000-0005-0000-0000-00003D0A0000}"/>
    <cellStyle name="Standard 11 10 2 2 2 3" xfId="33097" xr:uid="{00000000-0005-0000-0000-00003D0A0000}"/>
    <cellStyle name="Standard 11 10 2 2 2 4" xfId="46588" xr:uid="{00000000-0005-0000-0000-00003D0A0000}"/>
    <cellStyle name="Standard 11 10 2 2 3" xfId="9518" xr:uid="{00000000-0005-0000-0000-00003D0A0000}"/>
    <cellStyle name="Standard 11 10 2 2 3 2" xfId="22969" xr:uid="{00000000-0005-0000-0000-00003D0A0000}"/>
    <cellStyle name="Standard 11 10 2 2 3 3" xfId="36453" xr:uid="{00000000-0005-0000-0000-00003D0A0000}"/>
    <cellStyle name="Standard 11 10 2 2 3 4" xfId="49944" xr:uid="{00000000-0005-0000-0000-00003D0A0000}"/>
    <cellStyle name="Standard 11 10 2 2 4" xfId="12874" xr:uid="{00000000-0005-0000-0000-00003D0A0000}"/>
    <cellStyle name="Standard 11 10 2 2 4 2" xfId="26325" xr:uid="{00000000-0005-0000-0000-00003D0A0000}"/>
    <cellStyle name="Standard 11 10 2 2 4 3" xfId="39809" xr:uid="{00000000-0005-0000-0000-00003D0A0000}"/>
    <cellStyle name="Standard 11 10 2 2 4 4" xfId="53300" xr:uid="{00000000-0005-0000-0000-00003D0A0000}"/>
    <cellStyle name="Standard 11 10 2 2 5" xfId="16256" xr:uid="{00000000-0005-0000-0000-00003D0A0000}"/>
    <cellStyle name="Standard 11 10 2 2 6" xfId="29740" xr:uid="{00000000-0005-0000-0000-00003D0A0000}"/>
    <cellStyle name="Standard 11 10 2 2 7" xfId="43231" xr:uid="{00000000-0005-0000-0000-00003D0A0000}"/>
    <cellStyle name="Standard 11 10 2 3" xfId="5035" xr:uid="{00000000-0005-0000-0000-00003C0A0000}"/>
    <cellStyle name="Standard 11 10 2 3 2" xfId="18486" xr:uid="{00000000-0005-0000-0000-00003C0A0000}"/>
    <cellStyle name="Standard 11 10 2 3 3" xfId="31970" xr:uid="{00000000-0005-0000-0000-00003C0A0000}"/>
    <cellStyle name="Standard 11 10 2 3 4" xfId="45461" xr:uid="{00000000-0005-0000-0000-00003C0A0000}"/>
    <cellStyle name="Standard 11 10 2 4" xfId="8391" xr:uid="{00000000-0005-0000-0000-00003C0A0000}"/>
    <cellStyle name="Standard 11 10 2 4 2" xfId="21842" xr:uid="{00000000-0005-0000-0000-00003C0A0000}"/>
    <cellStyle name="Standard 11 10 2 4 3" xfId="35326" xr:uid="{00000000-0005-0000-0000-00003C0A0000}"/>
    <cellStyle name="Standard 11 10 2 4 4" xfId="48817" xr:uid="{00000000-0005-0000-0000-00003C0A0000}"/>
    <cellStyle name="Standard 11 10 2 5" xfId="11747" xr:uid="{00000000-0005-0000-0000-00003C0A0000}"/>
    <cellStyle name="Standard 11 10 2 5 2" xfId="25198" xr:uid="{00000000-0005-0000-0000-00003C0A0000}"/>
    <cellStyle name="Standard 11 10 2 5 3" xfId="38682" xr:uid="{00000000-0005-0000-0000-00003C0A0000}"/>
    <cellStyle name="Standard 11 10 2 5 4" xfId="52173" xr:uid="{00000000-0005-0000-0000-00003C0A0000}"/>
    <cellStyle name="Standard 11 10 2 6" xfId="15129" xr:uid="{00000000-0005-0000-0000-00003C0A0000}"/>
    <cellStyle name="Standard 11 10 2 7" xfId="28613" xr:uid="{00000000-0005-0000-0000-00003C0A0000}"/>
    <cellStyle name="Standard 11 10 2 8" xfId="42104" xr:uid="{00000000-0005-0000-0000-00003C0A0000}"/>
    <cellStyle name="Standard 11 10 3" xfId="2224" xr:uid="{00000000-0005-0000-0000-00003E0A0000}"/>
    <cellStyle name="Standard 11 10 3 2" xfId="5599" xr:uid="{00000000-0005-0000-0000-00003E0A0000}"/>
    <cellStyle name="Standard 11 10 3 2 2" xfId="19050" xr:uid="{00000000-0005-0000-0000-00003E0A0000}"/>
    <cellStyle name="Standard 11 10 3 2 3" xfId="32534" xr:uid="{00000000-0005-0000-0000-00003E0A0000}"/>
    <cellStyle name="Standard 11 10 3 2 4" xfId="46025" xr:uid="{00000000-0005-0000-0000-00003E0A0000}"/>
    <cellStyle name="Standard 11 10 3 3" xfId="8955" xr:uid="{00000000-0005-0000-0000-00003E0A0000}"/>
    <cellStyle name="Standard 11 10 3 3 2" xfId="22406" xr:uid="{00000000-0005-0000-0000-00003E0A0000}"/>
    <cellStyle name="Standard 11 10 3 3 3" xfId="35890" xr:uid="{00000000-0005-0000-0000-00003E0A0000}"/>
    <cellStyle name="Standard 11 10 3 3 4" xfId="49381" xr:uid="{00000000-0005-0000-0000-00003E0A0000}"/>
    <cellStyle name="Standard 11 10 3 4" xfId="12311" xr:uid="{00000000-0005-0000-0000-00003E0A0000}"/>
    <cellStyle name="Standard 11 10 3 4 2" xfId="25762" xr:uid="{00000000-0005-0000-0000-00003E0A0000}"/>
    <cellStyle name="Standard 11 10 3 4 3" xfId="39246" xr:uid="{00000000-0005-0000-0000-00003E0A0000}"/>
    <cellStyle name="Standard 11 10 3 4 4" xfId="52737" xr:uid="{00000000-0005-0000-0000-00003E0A0000}"/>
    <cellStyle name="Standard 11 10 3 5" xfId="15693" xr:uid="{00000000-0005-0000-0000-00003E0A0000}"/>
    <cellStyle name="Standard 11 10 3 6" xfId="29177" xr:uid="{00000000-0005-0000-0000-00003E0A0000}"/>
    <cellStyle name="Standard 11 10 3 7" xfId="42668" xr:uid="{00000000-0005-0000-0000-00003E0A0000}"/>
    <cellStyle name="Standard 11 10 4" xfId="4473" xr:uid="{00000000-0005-0000-0000-00003B0A0000}"/>
    <cellStyle name="Standard 11 10 4 2" xfId="17924" xr:uid="{00000000-0005-0000-0000-00003B0A0000}"/>
    <cellStyle name="Standard 11 10 4 3" xfId="31408" xr:uid="{00000000-0005-0000-0000-00003B0A0000}"/>
    <cellStyle name="Standard 11 10 4 4" xfId="44899" xr:uid="{00000000-0005-0000-0000-00003B0A0000}"/>
    <cellStyle name="Standard 11 10 5" xfId="7829" xr:uid="{00000000-0005-0000-0000-00003B0A0000}"/>
    <cellStyle name="Standard 11 10 5 2" xfId="21280" xr:uid="{00000000-0005-0000-0000-00003B0A0000}"/>
    <cellStyle name="Standard 11 10 5 3" xfId="34764" xr:uid="{00000000-0005-0000-0000-00003B0A0000}"/>
    <cellStyle name="Standard 11 10 5 4" xfId="48255" xr:uid="{00000000-0005-0000-0000-00003B0A0000}"/>
    <cellStyle name="Standard 11 10 6" xfId="11185" xr:uid="{00000000-0005-0000-0000-00003B0A0000}"/>
    <cellStyle name="Standard 11 10 6 2" xfId="24636" xr:uid="{00000000-0005-0000-0000-00003B0A0000}"/>
    <cellStyle name="Standard 11 10 6 3" xfId="38120" xr:uid="{00000000-0005-0000-0000-00003B0A0000}"/>
    <cellStyle name="Standard 11 10 6 4" xfId="51611" xr:uid="{00000000-0005-0000-0000-00003B0A0000}"/>
    <cellStyle name="Standard 11 10 7" xfId="14566" xr:uid="{00000000-0005-0000-0000-00003B0A0000}"/>
    <cellStyle name="Standard 11 10 8" xfId="28031" xr:uid="{00000000-0005-0000-0000-00003B0A0000}"/>
    <cellStyle name="Standard 11 10 9" xfId="41498" xr:uid="{00000000-0005-0000-0000-00003B0A0000}"/>
    <cellStyle name="Standard 11 11" xfId="1642" xr:uid="{00000000-0005-0000-0000-00003F0A0000}"/>
    <cellStyle name="Standard 11 11 2" xfId="2778" xr:uid="{00000000-0005-0000-0000-0000400A0000}"/>
    <cellStyle name="Standard 11 11 2 2" xfId="6139" xr:uid="{00000000-0005-0000-0000-0000400A0000}"/>
    <cellStyle name="Standard 11 11 2 2 2" xfId="19590" xr:uid="{00000000-0005-0000-0000-0000400A0000}"/>
    <cellStyle name="Standard 11 11 2 2 3" xfId="33074" xr:uid="{00000000-0005-0000-0000-0000400A0000}"/>
    <cellStyle name="Standard 11 11 2 2 4" xfId="46565" xr:uid="{00000000-0005-0000-0000-0000400A0000}"/>
    <cellStyle name="Standard 11 11 2 3" xfId="9495" xr:uid="{00000000-0005-0000-0000-0000400A0000}"/>
    <cellStyle name="Standard 11 11 2 3 2" xfId="22946" xr:uid="{00000000-0005-0000-0000-0000400A0000}"/>
    <cellStyle name="Standard 11 11 2 3 3" xfId="36430" xr:uid="{00000000-0005-0000-0000-0000400A0000}"/>
    <cellStyle name="Standard 11 11 2 3 4" xfId="49921" xr:uid="{00000000-0005-0000-0000-0000400A0000}"/>
    <cellStyle name="Standard 11 11 2 4" xfId="12851" xr:uid="{00000000-0005-0000-0000-0000400A0000}"/>
    <cellStyle name="Standard 11 11 2 4 2" xfId="26302" xr:uid="{00000000-0005-0000-0000-0000400A0000}"/>
    <cellStyle name="Standard 11 11 2 4 3" xfId="39786" xr:uid="{00000000-0005-0000-0000-0000400A0000}"/>
    <cellStyle name="Standard 11 11 2 4 4" xfId="53277" xr:uid="{00000000-0005-0000-0000-0000400A0000}"/>
    <cellStyle name="Standard 11 11 2 5" xfId="16233" xr:uid="{00000000-0005-0000-0000-0000400A0000}"/>
    <cellStyle name="Standard 11 11 2 6" xfId="29717" xr:uid="{00000000-0005-0000-0000-0000400A0000}"/>
    <cellStyle name="Standard 11 11 2 7" xfId="43208" xr:uid="{00000000-0005-0000-0000-0000400A0000}"/>
    <cellStyle name="Standard 11 11 3" xfId="5012" xr:uid="{00000000-0005-0000-0000-00003F0A0000}"/>
    <cellStyle name="Standard 11 11 3 2" xfId="18463" xr:uid="{00000000-0005-0000-0000-00003F0A0000}"/>
    <cellStyle name="Standard 11 11 3 3" xfId="31947" xr:uid="{00000000-0005-0000-0000-00003F0A0000}"/>
    <cellStyle name="Standard 11 11 3 4" xfId="45438" xr:uid="{00000000-0005-0000-0000-00003F0A0000}"/>
    <cellStyle name="Standard 11 11 4" xfId="8368" xr:uid="{00000000-0005-0000-0000-00003F0A0000}"/>
    <cellStyle name="Standard 11 11 4 2" xfId="21819" xr:uid="{00000000-0005-0000-0000-00003F0A0000}"/>
    <cellStyle name="Standard 11 11 4 3" xfId="35303" xr:uid="{00000000-0005-0000-0000-00003F0A0000}"/>
    <cellStyle name="Standard 11 11 4 4" xfId="48794" xr:uid="{00000000-0005-0000-0000-00003F0A0000}"/>
    <cellStyle name="Standard 11 11 5" xfId="11724" xr:uid="{00000000-0005-0000-0000-00003F0A0000}"/>
    <cellStyle name="Standard 11 11 5 2" xfId="25175" xr:uid="{00000000-0005-0000-0000-00003F0A0000}"/>
    <cellStyle name="Standard 11 11 5 3" xfId="38659" xr:uid="{00000000-0005-0000-0000-00003F0A0000}"/>
    <cellStyle name="Standard 11 11 5 4" xfId="52150" xr:uid="{00000000-0005-0000-0000-00003F0A0000}"/>
    <cellStyle name="Standard 11 11 6" xfId="15106" xr:uid="{00000000-0005-0000-0000-00003F0A0000}"/>
    <cellStyle name="Standard 11 11 7" xfId="28590" xr:uid="{00000000-0005-0000-0000-00003F0A0000}"/>
    <cellStyle name="Standard 11 11 8" xfId="42081" xr:uid="{00000000-0005-0000-0000-00003F0A0000}"/>
    <cellStyle name="Standard 11 12" xfId="2199" xr:uid="{00000000-0005-0000-0000-0000410A0000}"/>
    <cellStyle name="Standard 11 12 2" xfId="5574" xr:uid="{00000000-0005-0000-0000-0000410A0000}"/>
    <cellStyle name="Standard 11 12 2 2" xfId="19025" xr:uid="{00000000-0005-0000-0000-0000410A0000}"/>
    <cellStyle name="Standard 11 12 2 3" xfId="32509" xr:uid="{00000000-0005-0000-0000-0000410A0000}"/>
    <cellStyle name="Standard 11 12 2 4" xfId="46000" xr:uid="{00000000-0005-0000-0000-0000410A0000}"/>
    <cellStyle name="Standard 11 12 3" xfId="8930" xr:uid="{00000000-0005-0000-0000-0000410A0000}"/>
    <cellStyle name="Standard 11 12 3 2" xfId="22381" xr:uid="{00000000-0005-0000-0000-0000410A0000}"/>
    <cellStyle name="Standard 11 12 3 3" xfId="35865" xr:uid="{00000000-0005-0000-0000-0000410A0000}"/>
    <cellStyle name="Standard 11 12 3 4" xfId="49356" xr:uid="{00000000-0005-0000-0000-0000410A0000}"/>
    <cellStyle name="Standard 11 12 4" xfId="12286" xr:uid="{00000000-0005-0000-0000-0000410A0000}"/>
    <cellStyle name="Standard 11 12 4 2" xfId="25737" xr:uid="{00000000-0005-0000-0000-0000410A0000}"/>
    <cellStyle name="Standard 11 12 4 3" xfId="39221" xr:uid="{00000000-0005-0000-0000-0000410A0000}"/>
    <cellStyle name="Standard 11 12 4 4" xfId="52712" xr:uid="{00000000-0005-0000-0000-0000410A0000}"/>
    <cellStyle name="Standard 11 12 5" xfId="15668" xr:uid="{00000000-0005-0000-0000-0000410A0000}"/>
    <cellStyle name="Standard 11 12 6" xfId="29152" xr:uid="{00000000-0005-0000-0000-0000410A0000}"/>
    <cellStyle name="Standard 11 12 7" xfId="42643" xr:uid="{00000000-0005-0000-0000-0000410A0000}"/>
    <cellStyle name="Standard 11 13" xfId="3340" xr:uid="{00000000-0005-0000-0000-0000420A0000}"/>
    <cellStyle name="Standard 11 13 2" xfId="6701" xr:uid="{00000000-0005-0000-0000-0000420A0000}"/>
    <cellStyle name="Standard 11 13 2 2" xfId="20152" xr:uid="{00000000-0005-0000-0000-0000420A0000}"/>
    <cellStyle name="Standard 11 13 2 3" xfId="33636" xr:uid="{00000000-0005-0000-0000-0000420A0000}"/>
    <cellStyle name="Standard 11 13 2 4" xfId="47127" xr:uid="{00000000-0005-0000-0000-0000420A0000}"/>
    <cellStyle name="Standard 11 13 3" xfId="10057" xr:uid="{00000000-0005-0000-0000-0000420A0000}"/>
    <cellStyle name="Standard 11 13 3 2" xfId="23508" xr:uid="{00000000-0005-0000-0000-0000420A0000}"/>
    <cellStyle name="Standard 11 13 3 3" xfId="36992" xr:uid="{00000000-0005-0000-0000-0000420A0000}"/>
    <cellStyle name="Standard 11 13 3 4" xfId="50483" xr:uid="{00000000-0005-0000-0000-0000420A0000}"/>
    <cellStyle name="Standard 11 13 4" xfId="13413" xr:uid="{00000000-0005-0000-0000-0000420A0000}"/>
    <cellStyle name="Standard 11 13 4 2" xfId="26864" xr:uid="{00000000-0005-0000-0000-0000420A0000}"/>
    <cellStyle name="Standard 11 13 4 3" xfId="40348" xr:uid="{00000000-0005-0000-0000-0000420A0000}"/>
    <cellStyle name="Standard 11 13 4 4" xfId="53839" xr:uid="{00000000-0005-0000-0000-0000420A0000}"/>
    <cellStyle name="Standard 11 13 5" xfId="16795" xr:uid="{00000000-0005-0000-0000-0000420A0000}"/>
    <cellStyle name="Standard 11 13 6" xfId="30279" xr:uid="{00000000-0005-0000-0000-0000420A0000}"/>
    <cellStyle name="Standard 11 13 7" xfId="43770" xr:uid="{00000000-0005-0000-0000-0000420A0000}"/>
    <cellStyle name="Standard 11 14" xfId="3920" xr:uid="{00000000-0005-0000-0000-0000430A0000}"/>
    <cellStyle name="Standard 11 14 2" xfId="7277" xr:uid="{00000000-0005-0000-0000-0000430A0000}"/>
    <cellStyle name="Standard 11 14 2 2" xfId="20728" xr:uid="{00000000-0005-0000-0000-0000430A0000}"/>
    <cellStyle name="Standard 11 14 2 3" xfId="34212" xr:uid="{00000000-0005-0000-0000-0000430A0000}"/>
    <cellStyle name="Standard 11 14 2 4" xfId="47703" xr:uid="{00000000-0005-0000-0000-0000430A0000}"/>
    <cellStyle name="Standard 11 14 3" xfId="10633" xr:uid="{00000000-0005-0000-0000-0000430A0000}"/>
    <cellStyle name="Standard 11 14 3 2" xfId="24084" xr:uid="{00000000-0005-0000-0000-0000430A0000}"/>
    <cellStyle name="Standard 11 14 3 3" xfId="37568" xr:uid="{00000000-0005-0000-0000-0000430A0000}"/>
    <cellStyle name="Standard 11 14 3 4" xfId="51059" xr:uid="{00000000-0005-0000-0000-0000430A0000}"/>
    <cellStyle name="Standard 11 14 4" xfId="13989" xr:uid="{00000000-0005-0000-0000-0000430A0000}"/>
    <cellStyle name="Standard 11 14 4 2" xfId="27440" xr:uid="{00000000-0005-0000-0000-0000430A0000}"/>
    <cellStyle name="Standard 11 14 4 3" xfId="40924" xr:uid="{00000000-0005-0000-0000-0000430A0000}"/>
    <cellStyle name="Standard 11 14 4 4" xfId="54415" xr:uid="{00000000-0005-0000-0000-0000430A0000}"/>
    <cellStyle name="Standard 11 14 5" xfId="17371" xr:uid="{00000000-0005-0000-0000-0000430A0000}"/>
    <cellStyle name="Standard 11 14 6" xfId="30855" xr:uid="{00000000-0005-0000-0000-0000430A0000}"/>
    <cellStyle name="Standard 11 14 7" xfId="44346" xr:uid="{00000000-0005-0000-0000-0000430A0000}"/>
    <cellStyle name="Standard 11 15" xfId="1047" xr:uid="{00000000-0005-0000-0000-00003A0A0000}"/>
    <cellStyle name="Standard 11 15 2" xfId="14553" xr:uid="{00000000-0005-0000-0000-00003A0A0000}"/>
    <cellStyle name="Standard 11 15 3" xfId="28018" xr:uid="{00000000-0005-0000-0000-00003A0A0000}"/>
    <cellStyle name="Standard 11 15 4" xfId="41485" xr:uid="{00000000-0005-0000-0000-00003A0A0000}"/>
    <cellStyle name="Standard 11 16" xfId="4448" xr:uid="{00000000-0005-0000-0000-00003A0A0000}"/>
    <cellStyle name="Standard 11 16 2" xfId="17899" xr:uid="{00000000-0005-0000-0000-00003A0A0000}"/>
    <cellStyle name="Standard 11 16 3" xfId="31383" xr:uid="{00000000-0005-0000-0000-00003A0A0000}"/>
    <cellStyle name="Standard 11 16 4" xfId="44874" xr:uid="{00000000-0005-0000-0000-00003A0A0000}"/>
    <cellStyle name="Standard 11 17" xfId="7804" xr:uid="{00000000-0005-0000-0000-00003A0A0000}"/>
    <cellStyle name="Standard 11 17 2" xfId="21255" xr:uid="{00000000-0005-0000-0000-00003A0A0000}"/>
    <cellStyle name="Standard 11 17 3" xfId="34739" xr:uid="{00000000-0005-0000-0000-00003A0A0000}"/>
    <cellStyle name="Standard 11 17 4" xfId="48230" xr:uid="{00000000-0005-0000-0000-00003A0A0000}"/>
    <cellStyle name="Standard 11 18" xfId="11160" xr:uid="{00000000-0005-0000-0000-00003A0A0000}"/>
    <cellStyle name="Standard 11 18 2" xfId="24611" xr:uid="{00000000-0005-0000-0000-00003A0A0000}"/>
    <cellStyle name="Standard 11 18 3" xfId="38095" xr:uid="{00000000-0005-0000-0000-00003A0A0000}"/>
    <cellStyle name="Standard 11 18 4" xfId="51586" xr:uid="{00000000-0005-0000-0000-00003A0A0000}"/>
    <cellStyle name="Standard 11 19" xfId="1029" xr:uid="{00000000-0005-0000-0000-000059000000}"/>
    <cellStyle name="Standard 11 2" xfId="234" xr:uid="{00000000-0005-0000-0000-000007020000}"/>
    <cellStyle name="Standard 11 2 10" xfId="3953" xr:uid="{00000000-0005-0000-0000-0000450A0000}"/>
    <cellStyle name="Standard 11 2 10 2" xfId="7310" xr:uid="{00000000-0005-0000-0000-0000450A0000}"/>
    <cellStyle name="Standard 11 2 10 2 2" xfId="20761" xr:uid="{00000000-0005-0000-0000-0000450A0000}"/>
    <cellStyle name="Standard 11 2 10 2 3" xfId="34245" xr:uid="{00000000-0005-0000-0000-0000450A0000}"/>
    <cellStyle name="Standard 11 2 10 2 4" xfId="47736" xr:uid="{00000000-0005-0000-0000-0000450A0000}"/>
    <cellStyle name="Standard 11 2 10 3" xfId="10666" xr:uid="{00000000-0005-0000-0000-0000450A0000}"/>
    <cellStyle name="Standard 11 2 10 3 2" xfId="24117" xr:uid="{00000000-0005-0000-0000-0000450A0000}"/>
    <cellStyle name="Standard 11 2 10 3 3" xfId="37601" xr:uid="{00000000-0005-0000-0000-0000450A0000}"/>
    <cellStyle name="Standard 11 2 10 3 4" xfId="51092" xr:uid="{00000000-0005-0000-0000-0000450A0000}"/>
    <cellStyle name="Standard 11 2 10 4" xfId="14022" xr:uid="{00000000-0005-0000-0000-0000450A0000}"/>
    <cellStyle name="Standard 11 2 10 4 2" xfId="27473" xr:uid="{00000000-0005-0000-0000-0000450A0000}"/>
    <cellStyle name="Standard 11 2 10 4 3" xfId="40957" xr:uid="{00000000-0005-0000-0000-0000450A0000}"/>
    <cellStyle name="Standard 11 2 10 4 4" xfId="54448" xr:uid="{00000000-0005-0000-0000-0000450A0000}"/>
    <cellStyle name="Standard 11 2 10 5" xfId="17404" xr:uid="{00000000-0005-0000-0000-0000450A0000}"/>
    <cellStyle name="Standard 11 2 10 6" xfId="30888" xr:uid="{00000000-0005-0000-0000-0000450A0000}"/>
    <cellStyle name="Standard 11 2 10 7" xfId="44379" xr:uid="{00000000-0005-0000-0000-0000450A0000}"/>
    <cellStyle name="Standard 11 2 11" xfId="4503" xr:uid="{00000000-0005-0000-0000-0000440A0000}"/>
    <cellStyle name="Standard 11 2 11 2" xfId="17954" xr:uid="{00000000-0005-0000-0000-0000440A0000}"/>
    <cellStyle name="Standard 11 2 11 3" xfId="31438" xr:uid="{00000000-0005-0000-0000-0000440A0000}"/>
    <cellStyle name="Standard 11 2 11 4" xfId="44929" xr:uid="{00000000-0005-0000-0000-0000440A0000}"/>
    <cellStyle name="Standard 11 2 12" xfId="7859" xr:uid="{00000000-0005-0000-0000-0000440A0000}"/>
    <cellStyle name="Standard 11 2 12 2" xfId="21310" xr:uid="{00000000-0005-0000-0000-0000440A0000}"/>
    <cellStyle name="Standard 11 2 12 3" xfId="34794" xr:uid="{00000000-0005-0000-0000-0000440A0000}"/>
    <cellStyle name="Standard 11 2 12 4" xfId="48285" xr:uid="{00000000-0005-0000-0000-0000440A0000}"/>
    <cellStyle name="Standard 11 2 13" xfId="11215" xr:uid="{00000000-0005-0000-0000-0000440A0000}"/>
    <cellStyle name="Standard 11 2 13 2" xfId="24666" xr:uid="{00000000-0005-0000-0000-0000440A0000}"/>
    <cellStyle name="Standard 11 2 13 3" xfId="38150" xr:uid="{00000000-0005-0000-0000-0000440A0000}"/>
    <cellStyle name="Standard 11 2 13 4" xfId="51641" xr:uid="{00000000-0005-0000-0000-0000440A0000}"/>
    <cellStyle name="Standard 11 2 14" xfId="14596" xr:uid="{00000000-0005-0000-0000-0000440A0000}"/>
    <cellStyle name="Standard 11 2 15" xfId="28075" xr:uid="{00000000-0005-0000-0000-0000440A0000}"/>
    <cellStyle name="Standard 11 2 16" xfId="41553" xr:uid="{00000000-0005-0000-0000-0000440A0000}"/>
    <cellStyle name="Standard 11 2 2" xfId="409" xr:uid="{00000000-0005-0000-0000-000008020000}"/>
    <cellStyle name="Standard 11 2 3" xfId="558" xr:uid="{00000000-0005-0000-0000-000009020000}"/>
    <cellStyle name="Standard 11 2 3 10" xfId="14698" xr:uid="{00000000-0005-0000-0000-0000470A0000}"/>
    <cellStyle name="Standard 11 2 3 11" xfId="28181" xr:uid="{00000000-0005-0000-0000-0000470A0000}"/>
    <cellStyle name="Standard 11 2 3 12" xfId="41672" xr:uid="{00000000-0005-0000-0000-0000470A0000}"/>
    <cellStyle name="Standard 11 2 3 2" xfId="1464" xr:uid="{00000000-0005-0000-0000-0000480A0000}"/>
    <cellStyle name="Standard 11 2 3 2 10" xfId="28431" xr:uid="{00000000-0005-0000-0000-0000480A0000}"/>
    <cellStyle name="Standard 11 2 3 2 11" xfId="41922" xr:uid="{00000000-0005-0000-0000-0000480A0000}"/>
    <cellStyle name="Standard 11 2 3 2 2" xfId="2039" xr:uid="{00000000-0005-0000-0000-0000490A0000}"/>
    <cellStyle name="Standard 11 2 3 2 2 2" xfId="3180" xr:uid="{00000000-0005-0000-0000-00004A0A0000}"/>
    <cellStyle name="Standard 11 2 3 2 2 2 2" xfId="6541" xr:uid="{00000000-0005-0000-0000-00004A0A0000}"/>
    <cellStyle name="Standard 11 2 3 2 2 2 2 2" xfId="19992" xr:uid="{00000000-0005-0000-0000-00004A0A0000}"/>
    <cellStyle name="Standard 11 2 3 2 2 2 2 3" xfId="33476" xr:uid="{00000000-0005-0000-0000-00004A0A0000}"/>
    <cellStyle name="Standard 11 2 3 2 2 2 2 4" xfId="46967" xr:uid="{00000000-0005-0000-0000-00004A0A0000}"/>
    <cellStyle name="Standard 11 2 3 2 2 2 3" xfId="9897" xr:uid="{00000000-0005-0000-0000-00004A0A0000}"/>
    <cellStyle name="Standard 11 2 3 2 2 2 3 2" xfId="23348" xr:uid="{00000000-0005-0000-0000-00004A0A0000}"/>
    <cellStyle name="Standard 11 2 3 2 2 2 3 3" xfId="36832" xr:uid="{00000000-0005-0000-0000-00004A0A0000}"/>
    <cellStyle name="Standard 11 2 3 2 2 2 3 4" xfId="50323" xr:uid="{00000000-0005-0000-0000-00004A0A0000}"/>
    <cellStyle name="Standard 11 2 3 2 2 2 4" xfId="13253" xr:uid="{00000000-0005-0000-0000-00004A0A0000}"/>
    <cellStyle name="Standard 11 2 3 2 2 2 4 2" xfId="26704" xr:uid="{00000000-0005-0000-0000-00004A0A0000}"/>
    <cellStyle name="Standard 11 2 3 2 2 2 4 3" xfId="40188" xr:uid="{00000000-0005-0000-0000-00004A0A0000}"/>
    <cellStyle name="Standard 11 2 3 2 2 2 4 4" xfId="53679" xr:uid="{00000000-0005-0000-0000-00004A0A0000}"/>
    <cellStyle name="Standard 11 2 3 2 2 2 5" xfId="16635" xr:uid="{00000000-0005-0000-0000-00004A0A0000}"/>
    <cellStyle name="Standard 11 2 3 2 2 2 6" xfId="30119" xr:uid="{00000000-0005-0000-0000-00004A0A0000}"/>
    <cellStyle name="Standard 11 2 3 2 2 2 7" xfId="43610" xr:uid="{00000000-0005-0000-0000-00004A0A0000}"/>
    <cellStyle name="Standard 11 2 3 2 2 3" xfId="5414" xr:uid="{00000000-0005-0000-0000-0000490A0000}"/>
    <cellStyle name="Standard 11 2 3 2 2 3 2" xfId="18865" xr:uid="{00000000-0005-0000-0000-0000490A0000}"/>
    <cellStyle name="Standard 11 2 3 2 2 3 3" xfId="32349" xr:uid="{00000000-0005-0000-0000-0000490A0000}"/>
    <cellStyle name="Standard 11 2 3 2 2 3 4" xfId="45840" xr:uid="{00000000-0005-0000-0000-0000490A0000}"/>
    <cellStyle name="Standard 11 2 3 2 2 4" xfId="8770" xr:uid="{00000000-0005-0000-0000-0000490A0000}"/>
    <cellStyle name="Standard 11 2 3 2 2 4 2" xfId="22221" xr:uid="{00000000-0005-0000-0000-0000490A0000}"/>
    <cellStyle name="Standard 11 2 3 2 2 4 3" xfId="35705" xr:uid="{00000000-0005-0000-0000-0000490A0000}"/>
    <cellStyle name="Standard 11 2 3 2 2 4 4" xfId="49196" xr:uid="{00000000-0005-0000-0000-0000490A0000}"/>
    <cellStyle name="Standard 11 2 3 2 2 5" xfId="12126" xr:uid="{00000000-0005-0000-0000-0000490A0000}"/>
    <cellStyle name="Standard 11 2 3 2 2 5 2" xfId="25577" xr:uid="{00000000-0005-0000-0000-0000490A0000}"/>
    <cellStyle name="Standard 11 2 3 2 2 5 3" xfId="39061" xr:uid="{00000000-0005-0000-0000-0000490A0000}"/>
    <cellStyle name="Standard 11 2 3 2 2 5 4" xfId="52552" xr:uid="{00000000-0005-0000-0000-0000490A0000}"/>
    <cellStyle name="Standard 11 2 3 2 2 6" xfId="15508" xr:uid="{00000000-0005-0000-0000-0000490A0000}"/>
    <cellStyle name="Standard 11 2 3 2 2 7" xfId="28992" xr:uid="{00000000-0005-0000-0000-0000490A0000}"/>
    <cellStyle name="Standard 11 2 3 2 2 8" xfId="42483" xr:uid="{00000000-0005-0000-0000-0000490A0000}"/>
    <cellStyle name="Standard 11 2 3 2 3" xfId="2620" xr:uid="{00000000-0005-0000-0000-00004B0A0000}"/>
    <cellStyle name="Standard 11 2 3 2 3 2" xfId="5981" xr:uid="{00000000-0005-0000-0000-00004B0A0000}"/>
    <cellStyle name="Standard 11 2 3 2 3 2 2" xfId="19432" xr:uid="{00000000-0005-0000-0000-00004B0A0000}"/>
    <cellStyle name="Standard 11 2 3 2 3 2 3" xfId="32916" xr:uid="{00000000-0005-0000-0000-00004B0A0000}"/>
    <cellStyle name="Standard 11 2 3 2 3 2 4" xfId="46407" xr:uid="{00000000-0005-0000-0000-00004B0A0000}"/>
    <cellStyle name="Standard 11 2 3 2 3 3" xfId="9337" xr:uid="{00000000-0005-0000-0000-00004B0A0000}"/>
    <cellStyle name="Standard 11 2 3 2 3 3 2" xfId="22788" xr:uid="{00000000-0005-0000-0000-00004B0A0000}"/>
    <cellStyle name="Standard 11 2 3 2 3 3 3" xfId="36272" xr:uid="{00000000-0005-0000-0000-00004B0A0000}"/>
    <cellStyle name="Standard 11 2 3 2 3 3 4" xfId="49763" xr:uid="{00000000-0005-0000-0000-00004B0A0000}"/>
    <cellStyle name="Standard 11 2 3 2 3 4" xfId="12693" xr:uid="{00000000-0005-0000-0000-00004B0A0000}"/>
    <cellStyle name="Standard 11 2 3 2 3 4 2" xfId="26144" xr:uid="{00000000-0005-0000-0000-00004B0A0000}"/>
    <cellStyle name="Standard 11 2 3 2 3 4 3" xfId="39628" xr:uid="{00000000-0005-0000-0000-00004B0A0000}"/>
    <cellStyle name="Standard 11 2 3 2 3 4 4" xfId="53119" xr:uid="{00000000-0005-0000-0000-00004B0A0000}"/>
    <cellStyle name="Standard 11 2 3 2 3 5" xfId="16075" xr:uid="{00000000-0005-0000-0000-00004B0A0000}"/>
    <cellStyle name="Standard 11 2 3 2 3 6" xfId="29559" xr:uid="{00000000-0005-0000-0000-00004B0A0000}"/>
    <cellStyle name="Standard 11 2 3 2 3 7" xfId="43050" xr:uid="{00000000-0005-0000-0000-00004B0A0000}"/>
    <cellStyle name="Standard 11 2 3 2 4" xfId="3725" xr:uid="{00000000-0005-0000-0000-00004C0A0000}"/>
    <cellStyle name="Standard 11 2 3 2 4 2" xfId="7086" xr:uid="{00000000-0005-0000-0000-00004C0A0000}"/>
    <cellStyle name="Standard 11 2 3 2 4 2 2" xfId="20537" xr:uid="{00000000-0005-0000-0000-00004C0A0000}"/>
    <cellStyle name="Standard 11 2 3 2 4 2 3" xfId="34021" xr:uid="{00000000-0005-0000-0000-00004C0A0000}"/>
    <cellStyle name="Standard 11 2 3 2 4 2 4" xfId="47512" xr:uid="{00000000-0005-0000-0000-00004C0A0000}"/>
    <cellStyle name="Standard 11 2 3 2 4 3" xfId="10442" xr:uid="{00000000-0005-0000-0000-00004C0A0000}"/>
    <cellStyle name="Standard 11 2 3 2 4 3 2" xfId="23893" xr:uid="{00000000-0005-0000-0000-00004C0A0000}"/>
    <cellStyle name="Standard 11 2 3 2 4 3 3" xfId="37377" xr:uid="{00000000-0005-0000-0000-00004C0A0000}"/>
    <cellStyle name="Standard 11 2 3 2 4 3 4" xfId="50868" xr:uid="{00000000-0005-0000-0000-00004C0A0000}"/>
    <cellStyle name="Standard 11 2 3 2 4 4" xfId="13798" xr:uid="{00000000-0005-0000-0000-00004C0A0000}"/>
    <cellStyle name="Standard 11 2 3 2 4 4 2" xfId="27249" xr:uid="{00000000-0005-0000-0000-00004C0A0000}"/>
    <cellStyle name="Standard 11 2 3 2 4 4 3" xfId="40733" xr:uid="{00000000-0005-0000-0000-00004C0A0000}"/>
    <cellStyle name="Standard 11 2 3 2 4 4 4" xfId="54224" xr:uid="{00000000-0005-0000-0000-00004C0A0000}"/>
    <cellStyle name="Standard 11 2 3 2 4 5" xfId="17180" xr:uid="{00000000-0005-0000-0000-00004C0A0000}"/>
    <cellStyle name="Standard 11 2 3 2 4 6" xfId="30664" xr:uid="{00000000-0005-0000-0000-00004C0A0000}"/>
    <cellStyle name="Standard 11 2 3 2 4 7" xfId="44155" xr:uid="{00000000-0005-0000-0000-00004C0A0000}"/>
    <cellStyle name="Standard 11 2 3 2 5" xfId="4305" xr:uid="{00000000-0005-0000-0000-00004D0A0000}"/>
    <cellStyle name="Standard 11 2 3 2 5 2" xfId="7662" xr:uid="{00000000-0005-0000-0000-00004D0A0000}"/>
    <cellStyle name="Standard 11 2 3 2 5 2 2" xfId="21113" xr:uid="{00000000-0005-0000-0000-00004D0A0000}"/>
    <cellStyle name="Standard 11 2 3 2 5 2 3" xfId="34597" xr:uid="{00000000-0005-0000-0000-00004D0A0000}"/>
    <cellStyle name="Standard 11 2 3 2 5 2 4" xfId="48088" xr:uid="{00000000-0005-0000-0000-00004D0A0000}"/>
    <cellStyle name="Standard 11 2 3 2 5 3" xfId="11018" xr:uid="{00000000-0005-0000-0000-00004D0A0000}"/>
    <cellStyle name="Standard 11 2 3 2 5 3 2" xfId="24469" xr:uid="{00000000-0005-0000-0000-00004D0A0000}"/>
    <cellStyle name="Standard 11 2 3 2 5 3 3" xfId="37953" xr:uid="{00000000-0005-0000-0000-00004D0A0000}"/>
    <cellStyle name="Standard 11 2 3 2 5 3 4" xfId="51444" xr:uid="{00000000-0005-0000-0000-00004D0A0000}"/>
    <cellStyle name="Standard 11 2 3 2 5 4" xfId="14374" xr:uid="{00000000-0005-0000-0000-00004D0A0000}"/>
    <cellStyle name="Standard 11 2 3 2 5 4 2" xfId="27825" xr:uid="{00000000-0005-0000-0000-00004D0A0000}"/>
    <cellStyle name="Standard 11 2 3 2 5 4 3" xfId="41309" xr:uid="{00000000-0005-0000-0000-00004D0A0000}"/>
    <cellStyle name="Standard 11 2 3 2 5 4 4" xfId="54800" xr:uid="{00000000-0005-0000-0000-00004D0A0000}"/>
    <cellStyle name="Standard 11 2 3 2 5 5" xfId="17756" xr:uid="{00000000-0005-0000-0000-00004D0A0000}"/>
    <cellStyle name="Standard 11 2 3 2 5 6" xfId="31240" xr:uid="{00000000-0005-0000-0000-00004D0A0000}"/>
    <cellStyle name="Standard 11 2 3 2 5 7" xfId="44731" xr:uid="{00000000-0005-0000-0000-00004D0A0000}"/>
    <cellStyle name="Standard 11 2 3 2 6" xfId="4855" xr:uid="{00000000-0005-0000-0000-0000480A0000}"/>
    <cellStyle name="Standard 11 2 3 2 6 2" xfId="18306" xr:uid="{00000000-0005-0000-0000-0000480A0000}"/>
    <cellStyle name="Standard 11 2 3 2 6 3" xfId="31790" xr:uid="{00000000-0005-0000-0000-0000480A0000}"/>
    <cellStyle name="Standard 11 2 3 2 6 4" xfId="45281" xr:uid="{00000000-0005-0000-0000-0000480A0000}"/>
    <cellStyle name="Standard 11 2 3 2 7" xfId="8211" xr:uid="{00000000-0005-0000-0000-0000480A0000}"/>
    <cellStyle name="Standard 11 2 3 2 7 2" xfId="21662" xr:uid="{00000000-0005-0000-0000-0000480A0000}"/>
    <cellStyle name="Standard 11 2 3 2 7 3" xfId="35146" xr:uid="{00000000-0005-0000-0000-0000480A0000}"/>
    <cellStyle name="Standard 11 2 3 2 7 4" xfId="48637" xr:uid="{00000000-0005-0000-0000-0000480A0000}"/>
    <cellStyle name="Standard 11 2 3 2 8" xfId="11567" xr:uid="{00000000-0005-0000-0000-0000480A0000}"/>
    <cellStyle name="Standard 11 2 3 2 8 2" xfId="25018" xr:uid="{00000000-0005-0000-0000-0000480A0000}"/>
    <cellStyle name="Standard 11 2 3 2 8 3" xfId="38502" xr:uid="{00000000-0005-0000-0000-0000480A0000}"/>
    <cellStyle name="Standard 11 2 3 2 8 4" xfId="51993" xr:uid="{00000000-0005-0000-0000-0000480A0000}"/>
    <cellStyle name="Standard 11 2 3 2 9" xfId="14948" xr:uid="{00000000-0005-0000-0000-0000480A0000}"/>
    <cellStyle name="Standard 11 2 3 3" xfId="1790" xr:uid="{00000000-0005-0000-0000-00004E0A0000}"/>
    <cellStyle name="Standard 11 2 3 3 2" xfId="2930" xr:uid="{00000000-0005-0000-0000-00004F0A0000}"/>
    <cellStyle name="Standard 11 2 3 3 2 2" xfId="6291" xr:uid="{00000000-0005-0000-0000-00004F0A0000}"/>
    <cellStyle name="Standard 11 2 3 3 2 2 2" xfId="19742" xr:uid="{00000000-0005-0000-0000-00004F0A0000}"/>
    <cellStyle name="Standard 11 2 3 3 2 2 3" xfId="33226" xr:uid="{00000000-0005-0000-0000-00004F0A0000}"/>
    <cellStyle name="Standard 11 2 3 3 2 2 4" xfId="46717" xr:uid="{00000000-0005-0000-0000-00004F0A0000}"/>
    <cellStyle name="Standard 11 2 3 3 2 3" xfId="9647" xr:uid="{00000000-0005-0000-0000-00004F0A0000}"/>
    <cellStyle name="Standard 11 2 3 3 2 3 2" xfId="23098" xr:uid="{00000000-0005-0000-0000-00004F0A0000}"/>
    <cellStyle name="Standard 11 2 3 3 2 3 3" xfId="36582" xr:uid="{00000000-0005-0000-0000-00004F0A0000}"/>
    <cellStyle name="Standard 11 2 3 3 2 3 4" xfId="50073" xr:uid="{00000000-0005-0000-0000-00004F0A0000}"/>
    <cellStyle name="Standard 11 2 3 3 2 4" xfId="13003" xr:uid="{00000000-0005-0000-0000-00004F0A0000}"/>
    <cellStyle name="Standard 11 2 3 3 2 4 2" xfId="26454" xr:uid="{00000000-0005-0000-0000-00004F0A0000}"/>
    <cellStyle name="Standard 11 2 3 3 2 4 3" xfId="39938" xr:uid="{00000000-0005-0000-0000-00004F0A0000}"/>
    <cellStyle name="Standard 11 2 3 3 2 4 4" xfId="53429" xr:uid="{00000000-0005-0000-0000-00004F0A0000}"/>
    <cellStyle name="Standard 11 2 3 3 2 5" xfId="16385" xr:uid="{00000000-0005-0000-0000-00004F0A0000}"/>
    <cellStyle name="Standard 11 2 3 3 2 6" xfId="29869" xr:uid="{00000000-0005-0000-0000-00004F0A0000}"/>
    <cellStyle name="Standard 11 2 3 3 2 7" xfId="43360" xr:uid="{00000000-0005-0000-0000-00004F0A0000}"/>
    <cellStyle name="Standard 11 2 3 3 3" xfId="5164" xr:uid="{00000000-0005-0000-0000-00004E0A0000}"/>
    <cellStyle name="Standard 11 2 3 3 3 2" xfId="18615" xr:uid="{00000000-0005-0000-0000-00004E0A0000}"/>
    <cellStyle name="Standard 11 2 3 3 3 3" xfId="32099" xr:uid="{00000000-0005-0000-0000-00004E0A0000}"/>
    <cellStyle name="Standard 11 2 3 3 3 4" xfId="45590" xr:uid="{00000000-0005-0000-0000-00004E0A0000}"/>
    <cellStyle name="Standard 11 2 3 3 4" xfId="8520" xr:uid="{00000000-0005-0000-0000-00004E0A0000}"/>
    <cellStyle name="Standard 11 2 3 3 4 2" xfId="21971" xr:uid="{00000000-0005-0000-0000-00004E0A0000}"/>
    <cellStyle name="Standard 11 2 3 3 4 3" xfId="35455" xr:uid="{00000000-0005-0000-0000-00004E0A0000}"/>
    <cellStyle name="Standard 11 2 3 3 4 4" xfId="48946" xr:uid="{00000000-0005-0000-0000-00004E0A0000}"/>
    <cellStyle name="Standard 11 2 3 3 5" xfId="11876" xr:uid="{00000000-0005-0000-0000-00004E0A0000}"/>
    <cellStyle name="Standard 11 2 3 3 5 2" xfId="25327" xr:uid="{00000000-0005-0000-0000-00004E0A0000}"/>
    <cellStyle name="Standard 11 2 3 3 5 3" xfId="38811" xr:uid="{00000000-0005-0000-0000-00004E0A0000}"/>
    <cellStyle name="Standard 11 2 3 3 5 4" xfId="52302" xr:uid="{00000000-0005-0000-0000-00004E0A0000}"/>
    <cellStyle name="Standard 11 2 3 3 6" xfId="15258" xr:uid="{00000000-0005-0000-0000-00004E0A0000}"/>
    <cellStyle name="Standard 11 2 3 3 7" xfId="28742" xr:uid="{00000000-0005-0000-0000-00004E0A0000}"/>
    <cellStyle name="Standard 11 2 3 3 8" xfId="42233" xr:uid="{00000000-0005-0000-0000-00004E0A0000}"/>
    <cellStyle name="Standard 11 2 3 4" xfId="2369" xr:uid="{00000000-0005-0000-0000-0000500A0000}"/>
    <cellStyle name="Standard 11 2 3 4 2" xfId="5731" xr:uid="{00000000-0005-0000-0000-0000500A0000}"/>
    <cellStyle name="Standard 11 2 3 4 2 2" xfId="19182" xr:uid="{00000000-0005-0000-0000-0000500A0000}"/>
    <cellStyle name="Standard 11 2 3 4 2 3" xfId="32666" xr:uid="{00000000-0005-0000-0000-0000500A0000}"/>
    <cellStyle name="Standard 11 2 3 4 2 4" xfId="46157" xr:uid="{00000000-0005-0000-0000-0000500A0000}"/>
    <cellStyle name="Standard 11 2 3 4 3" xfId="9087" xr:uid="{00000000-0005-0000-0000-0000500A0000}"/>
    <cellStyle name="Standard 11 2 3 4 3 2" xfId="22538" xr:uid="{00000000-0005-0000-0000-0000500A0000}"/>
    <cellStyle name="Standard 11 2 3 4 3 3" xfId="36022" xr:uid="{00000000-0005-0000-0000-0000500A0000}"/>
    <cellStyle name="Standard 11 2 3 4 3 4" xfId="49513" xr:uid="{00000000-0005-0000-0000-0000500A0000}"/>
    <cellStyle name="Standard 11 2 3 4 4" xfId="12443" xr:uid="{00000000-0005-0000-0000-0000500A0000}"/>
    <cellStyle name="Standard 11 2 3 4 4 2" xfId="25894" xr:uid="{00000000-0005-0000-0000-0000500A0000}"/>
    <cellStyle name="Standard 11 2 3 4 4 3" xfId="39378" xr:uid="{00000000-0005-0000-0000-0000500A0000}"/>
    <cellStyle name="Standard 11 2 3 4 4 4" xfId="52869" xr:uid="{00000000-0005-0000-0000-0000500A0000}"/>
    <cellStyle name="Standard 11 2 3 4 5" xfId="15825" xr:uid="{00000000-0005-0000-0000-0000500A0000}"/>
    <cellStyle name="Standard 11 2 3 4 6" xfId="29309" xr:uid="{00000000-0005-0000-0000-0000500A0000}"/>
    <cellStyle name="Standard 11 2 3 4 7" xfId="42800" xr:uid="{00000000-0005-0000-0000-0000500A0000}"/>
    <cellStyle name="Standard 11 2 3 5" xfId="3475" xr:uid="{00000000-0005-0000-0000-0000510A0000}"/>
    <cellStyle name="Standard 11 2 3 5 2" xfId="6836" xr:uid="{00000000-0005-0000-0000-0000510A0000}"/>
    <cellStyle name="Standard 11 2 3 5 2 2" xfId="20287" xr:uid="{00000000-0005-0000-0000-0000510A0000}"/>
    <cellStyle name="Standard 11 2 3 5 2 3" xfId="33771" xr:uid="{00000000-0005-0000-0000-0000510A0000}"/>
    <cellStyle name="Standard 11 2 3 5 2 4" xfId="47262" xr:uid="{00000000-0005-0000-0000-0000510A0000}"/>
    <cellStyle name="Standard 11 2 3 5 3" xfId="10192" xr:uid="{00000000-0005-0000-0000-0000510A0000}"/>
    <cellStyle name="Standard 11 2 3 5 3 2" xfId="23643" xr:uid="{00000000-0005-0000-0000-0000510A0000}"/>
    <cellStyle name="Standard 11 2 3 5 3 3" xfId="37127" xr:uid="{00000000-0005-0000-0000-0000510A0000}"/>
    <cellStyle name="Standard 11 2 3 5 3 4" xfId="50618" xr:uid="{00000000-0005-0000-0000-0000510A0000}"/>
    <cellStyle name="Standard 11 2 3 5 4" xfId="13548" xr:uid="{00000000-0005-0000-0000-0000510A0000}"/>
    <cellStyle name="Standard 11 2 3 5 4 2" xfId="26999" xr:uid="{00000000-0005-0000-0000-0000510A0000}"/>
    <cellStyle name="Standard 11 2 3 5 4 3" xfId="40483" xr:uid="{00000000-0005-0000-0000-0000510A0000}"/>
    <cellStyle name="Standard 11 2 3 5 4 4" xfId="53974" xr:uid="{00000000-0005-0000-0000-0000510A0000}"/>
    <cellStyle name="Standard 11 2 3 5 5" xfId="16930" xr:uid="{00000000-0005-0000-0000-0000510A0000}"/>
    <cellStyle name="Standard 11 2 3 5 6" xfId="30414" xr:uid="{00000000-0005-0000-0000-0000510A0000}"/>
    <cellStyle name="Standard 11 2 3 5 7" xfId="43905" xr:uid="{00000000-0005-0000-0000-0000510A0000}"/>
    <cellStyle name="Standard 11 2 3 6" xfId="4055" xr:uid="{00000000-0005-0000-0000-0000520A0000}"/>
    <cellStyle name="Standard 11 2 3 6 2" xfId="7412" xr:uid="{00000000-0005-0000-0000-0000520A0000}"/>
    <cellStyle name="Standard 11 2 3 6 2 2" xfId="20863" xr:uid="{00000000-0005-0000-0000-0000520A0000}"/>
    <cellStyle name="Standard 11 2 3 6 2 3" xfId="34347" xr:uid="{00000000-0005-0000-0000-0000520A0000}"/>
    <cellStyle name="Standard 11 2 3 6 2 4" xfId="47838" xr:uid="{00000000-0005-0000-0000-0000520A0000}"/>
    <cellStyle name="Standard 11 2 3 6 3" xfId="10768" xr:uid="{00000000-0005-0000-0000-0000520A0000}"/>
    <cellStyle name="Standard 11 2 3 6 3 2" xfId="24219" xr:uid="{00000000-0005-0000-0000-0000520A0000}"/>
    <cellStyle name="Standard 11 2 3 6 3 3" xfId="37703" xr:uid="{00000000-0005-0000-0000-0000520A0000}"/>
    <cellStyle name="Standard 11 2 3 6 3 4" xfId="51194" xr:uid="{00000000-0005-0000-0000-0000520A0000}"/>
    <cellStyle name="Standard 11 2 3 6 4" xfId="14124" xr:uid="{00000000-0005-0000-0000-0000520A0000}"/>
    <cellStyle name="Standard 11 2 3 6 4 2" xfId="27575" xr:uid="{00000000-0005-0000-0000-0000520A0000}"/>
    <cellStyle name="Standard 11 2 3 6 4 3" xfId="41059" xr:uid="{00000000-0005-0000-0000-0000520A0000}"/>
    <cellStyle name="Standard 11 2 3 6 4 4" xfId="54550" xr:uid="{00000000-0005-0000-0000-0000520A0000}"/>
    <cellStyle name="Standard 11 2 3 6 5" xfId="17506" xr:uid="{00000000-0005-0000-0000-0000520A0000}"/>
    <cellStyle name="Standard 11 2 3 6 6" xfId="30990" xr:uid="{00000000-0005-0000-0000-0000520A0000}"/>
    <cellStyle name="Standard 11 2 3 6 7" xfId="44481" xr:uid="{00000000-0005-0000-0000-0000520A0000}"/>
    <cellStyle name="Standard 11 2 3 7" xfId="4605" xr:uid="{00000000-0005-0000-0000-0000470A0000}"/>
    <cellStyle name="Standard 11 2 3 7 2" xfId="18056" xr:uid="{00000000-0005-0000-0000-0000470A0000}"/>
    <cellStyle name="Standard 11 2 3 7 3" xfId="31540" xr:uid="{00000000-0005-0000-0000-0000470A0000}"/>
    <cellStyle name="Standard 11 2 3 7 4" xfId="45031" xr:uid="{00000000-0005-0000-0000-0000470A0000}"/>
    <cellStyle name="Standard 11 2 3 8" xfId="7961" xr:uid="{00000000-0005-0000-0000-0000470A0000}"/>
    <cellStyle name="Standard 11 2 3 8 2" xfId="21412" xr:uid="{00000000-0005-0000-0000-0000470A0000}"/>
    <cellStyle name="Standard 11 2 3 8 3" xfId="34896" xr:uid="{00000000-0005-0000-0000-0000470A0000}"/>
    <cellStyle name="Standard 11 2 3 8 4" xfId="48387" xr:uid="{00000000-0005-0000-0000-0000470A0000}"/>
    <cellStyle name="Standard 11 2 3 9" xfId="11317" xr:uid="{00000000-0005-0000-0000-0000470A0000}"/>
    <cellStyle name="Standard 11 2 3 9 2" xfId="24768" xr:uid="{00000000-0005-0000-0000-0000470A0000}"/>
    <cellStyle name="Standard 11 2 3 9 3" xfId="38252" xr:uid="{00000000-0005-0000-0000-0000470A0000}"/>
    <cellStyle name="Standard 11 2 3 9 4" xfId="51743" xr:uid="{00000000-0005-0000-0000-0000470A0000}"/>
    <cellStyle name="Standard 11 2 4" xfId="1308" xr:uid="{00000000-0005-0000-0000-0000530A0000}"/>
    <cellStyle name="Standard 11 2 4 10" xfId="14784" xr:uid="{00000000-0005-0000-0000-0000530A0000}"/>
    <cellStyle name="Standard 11 2 4 11" xfId="28267" xr:uid="{00000000-0005-0000-0000-0000530A0000}"/>
    <cellStyle name="Standard 11 2 4 12" xfId="41758" xr:uid="{00000000-0005-0000-0000-0000530A0000}"/>
    <cellStyle name="Standard 11 2 4 2" xfId="1548" xr:uid="{00000000-0005-0000-0000-0000540A0000}"/>
    <cellStyle name="Standard 11 2 4 2 10" xfId="28517" xr:uid="{00000000-0005-0000-0000-0000540A0000}"/>
    <cellStyle name="Standard 11 2 4 2 11" xfId="42008" xr:uid="{00000000-0005-0000-0000-0000540A0000}"/>
    <cellStyle name="Standard 11 2 4 2 2" xfId="2125" xr:uid="{00000000-0005-0000-0000-0000550A0000}"/>
    <cellStyle name="Standard 11 2 4 2 2 2" xfId="3266" xr:uid="{00000000-0005-0000-0000-0000560A0000}"/>
    <cellStyle name="Standard 11 2 4 2 2 2 2" xfId="6627" xr:uid="{00000000-0005-0000-0000-0000560A0000}"/>
    <cellStyle name="Standard 11 2 4 2 2 2 2 2" xfId="20078" xr:uid="{00000000-0005-0000-0000-0000560A0000}"/>
    <cellStyle name="Standard 11 2 4 2 2 2 2 3" xfId="33562" xr:uid="{00000000-0005-0000-0000-0000560A0000}"/>
    <cellStyle name="Standard 11 2 4 2 2 2 2 4" xfId="47053" xr:uid="{00000000-0005-0000-0000-0000560A0000}"/>
    <cellStyle name="Standard 11 2 4 2 2 2 3" xfId="9983" xr:uid="{00000000-0005-0000-0000-0000560A0000}"/>
    <cellStyle name="Standard 11 2 4 2 2 2 3 2" xfId="23434" xr:uid="{00000000-0005-0000-0000-0000560A0000}"/>
    <cellStyle name="Standard 11 2 4 2 2 2 3 3" xfId="36918" xr:uid="{00000000-0005-0000-0000-0000560A0000}"/>
    <cellStyle name="Standard 11 2 4 2 2 2 3 4" xfId="50409" xr:uid="{00000000-0005-0000-0000-0000560A0000}"/>
    <cellStyle name="Standard 11 2 4 2 2 2 4" xfId="13339" xr:uid="{00000000-0005-0000-0000-0000560A0000}"/>
    <cellStyle name="Standard 11 2 4 2 2 2 4 2" xfId="26790" xr:uid="{00000000-0005-0000-0000-0000560A0000}"/>
    <cellStyle name="Standard 11 2 4 2 2 2 4 3" xfId="40274" xr:uid="{00000000-0005-0000-0000-0000560A0000}"/>
    <cellStyle name="Standard 11 2 4 2 2 2 4 4" xfId="53765" xr:uid="{00000000-0005-0000-0000-0000560A0000}"/>
    <cellStyle name="Standard 11 2 4 2 2 2 5" xfId="16721" xr:uid="{00000000-0005-0000-0000-0000560A0000}"/>
    <cellStyle name="Standard 11 2 4 2 2 2 6" xfId="30205" xr:uid="{00000000-0005-0000-0000-0000560A0000}"/>
    <cellStyle name="Standard 11 2 4 2 2 2 7" xfId="43696" xr:uid="{00000000-0005-0000-0000-0000560A0000}"/>
    <cellStyle name="Standard 11 2 4 2 2 3" xfId="5500" xr:uid="{00000000-0005-0000-0000-0000550A0000}"/>
    <cellStyle name="Standard 11 2 4 2 2 3 2" xfId="18951" xr:uid="{00000000-0005-0000-0000-0000550A0000}"/>
    <cellStyle name="Standard 11 2 4 2 2 3 3" xfId="32435" xr:uid="{00000000-0005-0000-0000-0000550A0000}"/>
    <cellStyle name="Standard 11 2 4 2 2 3 4" xfId="45926" xr:uid="{00000000-0005-0000-0000-0000550A0000}"/>
    <cellStyle name="Standard 11 2 4 2 2 4" xfId="8856" xr:uid="{00000000-0005-0000-0000-0000550A0000}"/>
    <cellStyle name="Standard 11 2 4 2 2 4 2" xfId="22307" xr:uid="{00000000-0005-0000-0000-0000550A0000}"/>
    <cellStyle name="Standard 11 2 4 2 2 4 3" xfId="35791" xr:uid="{00000000-0005-0000-0000-0000550A0000}"/>
    <cellStyle name="Standard 11 2 4 2 2 4 4" xfId="49282" xr:uid="{00000000-0005-0000-0000-0000550A0000}"/>
    <cellStyle name="Standard 11 2 4 2 2 5" xfId="12212" xr:uid="{00000000-0005-0000-0000-0000550A0000}"/>
    <cellStyle name="Standard 11 2 4 2 2 5 2" xfId="25663" xr:uid="{00000000-0005-0000-0000-0000550A0000}"/>
    <cellStyle name="Standard 11 2 4 2 2 5 3" xfId="39147" xr:uid="{00000000-0005-0000-0000-0000550A0000}"/>
    <cellStyle name="Standard 11 2 4 2 2 5 4" xfId="52638" xr:uid="{00000000-0005-0000-0000-0000550A0000}"/>
    <cellStyle name="Standard 11 2 4 2 2 6" xfId="15594" xr:uid="{00000000-0005-0000-0000-0000550A0000}"/>
    <cellStyle name="Standard 11 2 4 2 2 7" xfId="29078" xr:uid="{00000000-0005-0000-0000-0000550A0000}"/>
    <cellStyle name="Standard 11 2 4 2 2 8" xfId="42569" xr:uid="{00000000-0005-0000-0000-0000550A0000}"/>
    <cellStyle name="Standard 11 2 4 2 3" xfId="2706" xr:uid="{00000000-0005-0000-0000-0000570A0000}"/>
    <cellStyle name="Standard 11 2 4 2 3 2" xfId="6067" xr:uid="{00000000-0005-0000-0000-0000570A0000}"/>
    <cellStyle name="Standard 11 2 4 2 3 2 2" xfId="19518" xr:uid="{00000000-0005-0000-0000-0000570A0000}"/>
    <cellStyle name="Standard 11 2 4 2 3 2 3" xfId="33002" xr:uid="{00000000-0005-0000-0000-0000570A0000}"/>
    <cellStyle name="Standard 11 2 4 2 3 2 4" xfId="46493" xr:uid="{00000000-0005-0000-0000-0000570A0000}"/>
    <cellStyle name="Standard 11 2 4 2 3 3" xfId="9423" xr:uid="{00000000-0005-0000-0000-0000570A0000}"/>
    <cellStyle name="Standard 11 2 4 2 3 3 2" xfId="22874" xr:uid="{00000000-0005-0000-0000-0000570A0000}"/>
    <cellStyle name="Standard 11 2 4 2 3 3 3" xfId="36358" xr:uid="{00000000-0005-0000-0000-0000570A0000}"/>
    <cellStyle name="Standard 11 2 4 2 3 3 4" xfId="49849" xr:uid="{00000000-0005-0000-0000-0000570A0000}"/>
    <cellStyle name="Standard 11 2 4 2 3 4" xfId="12779" xr:uid="{00000000-0005-0000-0000-0000570A0000}"/>
    <cellStyle name="Standard 11 2 4 2 3 4 2" xfId="26230" xr:uid="{00000000-0005-0000-0000-0000570A0000}"/>
    <cellStyle name="Standard 11 2 4 2 3 4 3" xfId="39714" xr:uid="{00000000-0005-0000-0000-0000570A0000}"/>
    <cellStyle name="Standard 11 2 4 2 3 4 4" xfId="53205" xr:uid="{00000000-0005-0000-0000-0000570A0000}"/>
    <cellStyle name="Standard 11 2 4 2 3 5" xfId="16161" xr:uid="{00000000-0005-0000-0000-0000570A0000}"/>
    <cellStyle name="Standard 11 2 4 2 3 6" xfId="29645" xr:uid="{00000000-0005-0000-0000-0000570A0000}"/>
    <cellStyle name="Standard 11 2 4 2 3 7" xfId="43136" xr:uid="{00000000-0005-0000-0000-0000570A0000}"/>
    <cellStyle name="Standard 11 2 4 2 4" xfId="3811" xr:uid="{00000000-0005-0000-0000-0000580A0000}"/>
    <cellStyle name="Standard 11 2 4 2 4 2" xfId="7172" xr:uid="{00000000-0005-0000-0000-0000580A0000}"/>
    <cellStyle name="Standard 11 2 4 2 4 2 2" xfId="20623" xr:uid="{00000000-0005-0000-0000-0000580A0000}"/>
    <cellStyle name="Standard 11 2 4 2 4 2 3" xfId="34107" xr:uid="{00000000-0005-0000-0000-0000580A0000}"/>
    <cellStyle name="Standard 11 2 4 2 4 2 4" xfId="47598" xr:uid="{00000000-0005-0000-0000-0000580A0000}"/>
    <cellStyle name="Standard 11 2 4 2 4 3" xfId="10528" xr:uid="{00000000-0005-0000-0000-0000580A0000}"/>
    <cellStyle name="Standard 11 2 4 2 4 3 2" xfId="23979" xr:uid="{00000000-0005-0000-0000-0000580A0000}"/>
    <cellStyle name="Standard 11 2 4 2 4 3 3" xfId="37463" xr:uid="{00000000-0005-0000-0000-0000580A0000}"/>
    <cellStyle name="Standard 11 2 4 2 4 3 4" xfId="50954" xr:uid="{00000000-0005-0000-0000-0000580A0000}"/>
    <cellStyle name="Standard 11 2 4 2 4 4" xfId="13884" xr:uid="{00000000-0005-0000-0000-0000580A0000}"/>
    <cellStyle name="Standard 11 2 4 2 4 4 2" xfId="27335" xr:uid="{00000000-0005-0000-0000-0000580A0000}"/>
    <cellStyle name="Standard 11 2 4 2 4 4 3" xfId="40819" xr:uid="{00000000-0005-0000-0000-0000580A0000}"/>
    <cellStyle name="Standard 11 2 4 2 4 4 4" xfId="54310" xr:uid="{00000000-0005-0000-0000-0000580A0000}"/>
    <cellStyle name="Standard 11 2 4 2 4 5" xfId="17266" xr:uid="{00000000-0005-0000-0000-0000580A0000}"/>
    <cellStyle name="Standard 11 2 4 2 4 6" xfId="30750" xr:uid="{00000000-0005-0000-0000-0000580A0000}"/>
    <cellStyle name="Standard 11 2 4 2 4 7" xfId="44241" xr:uid="{00000000-0005-0000-0000-0000580A0000}"/>
    <cellStyle name="Standard 11 2 4 2 5" xfId="4391" xr:uid="{00000000-0005-0000-0000-0000590A0000}"/>
    <cellStyle name="Standard 11 2 4 2 5 2" xfId="7748" xr:uid="{00000000-0005-0000-0000-0000590A0000}"/>
    <cellStyle name="Standard 11 2 4 2 5 2 2" xfId="21199" xr:uid="{00000000-0005-0000-0000-0000590A0000}"/>
    <cellStyle name="Standard 11 2 4 2 5 2 3" xfId="34683" xr:uid="{00000000-0005-0000-0000-0000590A0000}"/>
    <cellStyle name="Standard 11 2 4 2 5 2 4" xfId="48174" xr:uid="{00000000-0005-0000-0000-0000590A0000}"/>
    <cellStyle name="Standard 11 2 4 2 5 3" xfId="11104" xr:uid="{00000000-0005-0000-0000-0000590A0000}"/>
    <cellStyle name="Standard 11 2 4 2 5 3 2" xfId="24555" xr:uid="{00000000-0005-0000-0000-0000590A0000}"/>
    <cellStyle name="Standard 11 2 4 2 5 3 3" xfId="38039" xr:uid="{00000000-0005-0000-0000-0000590A0000}"/>
    <cellStyle name="Standard 11 2 4 2 5 3 4" xfId="51530" xr:uid="{00000000-0005-0000-0000-0000590A0000}"/>
    <cellStyle name="Standard 11 2 4 2 5 4" xfId="14460" xr:uid="{00000000-0005-0000-0000-0000590A0000}"/>
    <cellStyle name="Standard 11 2 4 2 5 4 2" xfId="27911" xr:uid="{00000000-0005-0000-0000-0000590A0000}"/>
    <cellStyle name="Standard 11 2 4 2 5 4 3" xfId="41395" xr:uid="{00000000-0005-0000-0000-0000590A0000}"/>
    <cellStyle name="Standard 11 2 4 2 5 4 4" xfId="54886" xr:uid="{00000000-0005-0000-0000-0000590A0000}"/>
    <cellStyle name="Standard 11 2 4 2 5 5" xfId="17842" xr:uid="{00000000-0005-0000-0000-0000590A0000}"/>
    <cellStyle name="Standard 11 2 4 2 5 6" xfId="31326" xr:uid="{00000000-0005-0000-0000-0000590A0000}"/>
    <cellStyle name="Standard 11 2 4 2 5 7" xfId="44817" xr:uid="{00000000-0005-0000-0000-0000590A0000}"/>
    <cellStyle name="Standard 11 2 4 2 6" xfId="4941" xr:uid="{00000000-0005-0000-0000-0000540A0000}"/>
    <cellStyle name="Standard 11 2 4 2 6 2" xfId="18392" xr:uid="{00000000-0005-0000-0000-0000540A0000}"/>
    <cellStyle name="Standard 11 2 4 2 6 3" xfId="31876" xr:uid="{00000000-0005-0000-0000-0000540A0000}"/>
    <cellStyle name="Standard 11 2 4 2 6 4" xfId="45367" xr:uid="{00000000-0005-0000-0000-0000540A0000}"/>
    <cellStyle name="Standard 11 2 4 2 7" xfId="8297" xr:uid="{00000000-0005-0000-0000-0000540A0000}"/>
    <cellStyle name="Standard 11 2 4 2 7 2" xfId="21748" xr:uid="{00000000-0005-0000-0000-0000540A0000}"/>
    <cellStyle name="Standard 11 2 4 2 7 3" xfId="35232" xr:uid="{00000000-0005-0000-0000-0000540A0000}"/>
    <cellStyle name="Standard 11 2 4 2 7 4" xfId="48723" xr:uid="{00000000-0005-0000-0000-0000540A0000}"/>
    <cellStyle name="Standard 11 2 4 2 8" xfId="11653" xr:uid="{00000000-0005-0000-0000-0000540A0000}"/>
    <cellStyle name="Standard 11 2 4 2 8 2" xfId="25104" xr:uid="{00000000-0005-0000-0000-0000540A0000}"/>
    <cellStyle name="Standard 11 2 4 2 8 3" xfId="38588" xr:uid="{00000000-0005-0000-0000-0000540A0000}"/>
    <cellStyle name="Standard 11 2 4 2 8 4" xfId="52079" xr:uid="{00000000-0005-0000-0000-0000540A0000}"/>
    <cellStyle name="Standard 11 2 4 2 9" xfId="15034" xr:uid="{00000000-0005-0000-0000-0000540A0000}"/>
    <cellStyle name="Standard 11 2 4 3" xfId="1876" xr:uid="{00000000-0005-0000-0000-00005A0A0000}"/>
    <cellStyle name="Standard 11 2 4 3 2" xfId="3016" xr:uid="{00000000-0005-0000-0000-00005B0A0000}"/>
    <cellStyle name="Standard 11 2 4 3 2 2" xfId="6377" xr:uid="{00000000-0005-0000-0000-00005B0A0000}"/>
    <cellStyle name="Standard 11 2 4 3 2 2 2" xfId="19828" xr:uid="{00000000-0005-0000-0000-00005B0A0000}"/>
    <cellStyle name="Standard 11 2 4 3 2 2 3" xfId="33312" xr:uid="{00000000-0005-0000-0000-00005B0A0000}"/>
    <cellStyle name="Standard 11 2 4 3 2 2 4" xfId="46803" xr:uid="{00000000-0005-0000-0000-00005B0A0000}"/>
    <cellStyle name="Standard 11 2 4 3 2 3" xfId="9733" xr:uid="{00000000-0005-0000-0000-00005B0A0000}"/>
    <cellStyle name="Standard 11 2 4 3 2 3 2" xfId="23184" xr:uid="{00000000-0005-0000-0000-00005B0A0000}"/>
    <cellStyle name="Standard 11 2 4 3 2 3 3" xfId="36668" xr:uid="{00000000-0005-0000-0000-00005B0A0000}"/>
    <cellStyle name="Standard 11 2 4 3 2 3 4" xfId="50159" xr:uid="{00000000-0005-0000-0000-00005B0A0000}"/>
    <cellStyle name="Standard 11 2 4 3 2 4" xfId="13089" xr:uid="{00000000-0005-0000-0000-00005B0A0000}"/>
    <cellStyle name="Standard 11 2 4 3 2 4 2" xfId="26540" xr:uid="{00000000-0005-0000-0000-00005B0A0000}"/>
    <cellStyle name="Standard 11 2 4 3 2 4 3" xfId="40024" xr:uid="{00000000-0005-0000-0000-00005B0A0000}"/>
    <cellStyle name="Standard 11 2 4 3 2 4 4" xfId="53515" xr:uid="{00000000-0005-0000-0000-00005B0A0000}"/>
    <cellStyle name="Standard 11 2 4 3 2 5" xfId="16471" xr:uid="{00000000-0005-0000-0000-00005B0A0000}"/>
    <cellStyle name="Standard 11 2 4 3 2 6" xfId="29955" xr:uid="{00000000-0005-0000-0000-00005B0A0000}"/>
    <cellStyle name="Standard 11 2 4 3 2 7" xfId="43446" xr:uid="{00000000-0005-0000-0000-00005B0A0000}"/>
    <cellStyle name="Standard 11 2 4 3 3" xfId="5250" xr:uid="{00000000-0005-0000-0000-00005A0A0000}"/>
    <cellStyle name="Standard 11 2 4 3 3 2" xfId="18701" xr:uid="{00000000-0005-0000-0000-00005A0A0000}"/>
    <cellStyle name="Standard 11 2 4 3 3 3" xfId="32185" xr:uid="{00000000-0005-0000-0000-00005A0A0000}"/>
    <cellStyle name="Standard 11 2 4 3 3 4" xfId="45676" xr:uid="{00000000-0005-0000-0000-00005A0A0000}"/>
    <cellStyle name="Standard 11 2 4 3 4" xfId="8606" xr:uid="{00000000-0005-0000-0000-00005A0A0000}"/>
    <cellStyle name="Standard 11 2 4 3 4 2" xfId="22057" xr:uid="{00000000-0005-0000-0000-00005A0A0000}"/>
    <cellStyle name="Standard 11 2 4 3 4 3" xfId="35541" xr:uid="{00000000-0005-0000-0000-00005A0A0000}"/>
    <cellStyle name="Standard 11 2 4 3 4 4" xfId="49032" xr:uid="{00000000-0005-0000-0000-00005A0A0000}"/>
    <cellStyle name="Standard 11 2 4 3 5" xfId="11962" xr:uid="{00000000-0005-0000-0000-00005A0A0000}"/>
    <cellStyle name="Standard 11 2 4 3 5 2" xfId="25413" xr:uid="{00000000-0005-0000-0000-00005A0A0000}"/>
    <cellStyle name="Standard 11 2 4 3 5 3" xfId="38897" xr:uid="{00000000-0005-0000-0000-00005A0A0000}"/>
    <cellStyle name="Standard 11 2 4 3 5 4" xfId="52388" xr:uid="{00000000-0005-0000-0000-00005A0A0000}"/>
    <cellStyle name="Standard 11 2 4 3 6" xfId="15344" xr:uid="{00000000-0005-0000-0000-00005A0A0000}"/>
    <cellStyle name="Standard 11 2 4 3 7" xfId="28828" xr:uid="{00000000-0005-0000-0000-00005A0A0000}"/>
    <cellStyle name="Standard 11 2 4 3 8" xfId="42319" xr:uid="{00000000-0005-0000-0000-00005A0A0000}"/>
    <cellStyle name="Standard 11 2 4 4" xfId="2455" xr:uid="{00000000-0005-0000-0000-00005C0A0000}"/>
    <cellStyle name="Standard 11 2 4 4 2" xfId="5817" xr:uid="{00000000-0005-0000-0000-00005C0A0000}"/>
    <cellStyle name="Standard 11 2 4 4 2 2" xfId="19268" xr:uid="{00000000-0005-0000-0000-00005C0A0000}"/>
    <cellStyle name="Standard 11 2 4 4 2 3" xfId="32752" xr:uid="{00000000-0005-0000-0000-00005C0A0000}"/>
    <cellStyle name="Standard 11 2 4 4 2 4" xfId="46243" xr:uid="{00000000-0005-0000-0000-00005C0A0000}"/>
    <cellStyle name="Standard 11 2 4 4 3" xfId="9173" xr:uid="{00000000-0005-0000-0000-00005C0A0000}"/>
    <cellStyle name="Standard 11 2 4 4 3 2" xfId="22624" xr:uid="{00000000-0005-0000-0000-00005C0A0000}"/>
    <cellStyle name="Standard 11 2 4 4 3 3" xfId="36108" xr:uid="{00000000-0005-0000-0000-00005C0A0000}"/>
    <cellStyle name="Standard 11 2 4 4 3 4" xfId="49599" xr:uid="{00000000-0005-0000-0000-00005C0A0000}"/>
    <cellStyle name="Standard 11 2 4 4 4" xfId="12529" xr:uid="{00000000-0005-0000-0000-00005C0A0000}"/>
    <cellStyle name="Standard 11 2 4 4 4 2" xfId="25980" xr:uid="{00000000-0005-0000-0000-00005C0A0000}"/>
    <cellStyle name="Standard 11 2 4 4 4 3" xfId="39464" xr:uid="{00000000-0005-0000-0000-00005C0A0000}"/>
    <cellStyle name="Standard 11 2 4 4 4 4" xfId="52955" xr:uid="{00000000-0005-0000-0000-00005C0A0000}"/>
    <cellStyle name="Standard 11 2 4 4 5" xfId="15911" xr:uid="{00000000-0005-0000-0000-00005C0A0000}"/>
    <cellStyle name="Standard 11 2 4 4 6" xfId="29395" xr:uid="{00000000-0005-0000-0000-00005C0A0000}"/>
    <cellStyle name="Standard 11 2 4 4 7" xfId="42886" xr:uid="{00000000-0005-0000-0000-00005C0A0000}"/>
    <cellStyle name="Standard 11 2 4 5" xfId="3561" xr:uid="{00000000-0005-0000-0000-00005D0A0000}"/>
    <cellStyle name="Standard 11 2 4 5 2" xfId="6922" xr:uid="{00000000-0005-0000-0000-00005D0A0000}"/>
    <cellStyle name="Standard 11 2 4 5 2 2" xfId="20373" xr:uid="{00000000-0005-0000-0000-00005D0A0000}"/>
    <cellStyle name="Standard 11 2 4 5 2 3" xfId="33857" xr:uid="{00000000-0005-0000-0000-00005D0A0000}"/>
    <cellStyle name="Standard 11 2 4 5 2 4" xfId="47348" xr:uid="{00000000-0005-0000-0000-00005D0A0000}"/>
    <cellStyle name="Standard 11 2 4 5 3" xfId="10278" xr:uid="{00000000-0005-0000-0000-00005D0A0000}"/>
    <cellStyle name="Standard 11 2 4 5 3 2" xfId="23729" xr:uid="{00000000-0005-0000-0000-00005D0A0000}"/>
    <cellStyle name="Standard 11 2 4 5 3 3" xfId="37213" xr:uid="{00000000-0005-0000-0000-00005D0A0000}"/>
    <cellStyle name="Standard 11 2 4 5 3 4" xfId="50704" xr:uid="{00000000-0005-0000-0000-00005D0A0000}"/>
    <cellStyle name="Standard 11 2 4 5 4" xfId="13634" xr:uid="{00000000-0005-0000-0000-00005D0A0000}"/>
    <cellStyle name="Standard 11 2 4 5 4 2" xfId="27085" xr:uid="{00000000-0005-0000-0000-00005D0A0000}"/>
    <cellStyle name="Standard 11 2 4 5 4 3" xfId="40569" xr:uid="{00000000-0005-0000-0000-00005D0A0000}"/>
    <cellStyle name="Standard 11 2 4 5 4 4" xfId="54060" xr:uid="{00000000-0005-0000-0000-00005D0A0000}"/>
    <cellStyle name="Standard 11 2 4 5 5" xfId="17016" xr:uid="{00000000-0005-0000-0000-00005D0A0000}"/>
    <cellStyle name="Standard 11 2 4 5 6" xfId="30500" xr:uid="{00000000-0005-0000-0000-00005D0A0000}"/>
    <cellStyle name="Standard 11 2 4 5 7" xfId="43991" xr:uid="{00000000-0005-0000-0000-00005D0A0000}"/>
    <cellStyle name="Standard 11 2 4 6" xfId="4141" xr:uid="{00000000-0005-0000-0000-00005E0A0000}"/>
    <cellStyle name="Standard 11 2 4 6 2" xfId="7498" xr:uid="{00000000-0005-0000-0000-00005E0A0000}"/>
    <cellStyle name="Standard 11 2 4 6 2 2" xfId="20949" xr:uid="{00000000-0005-0000-0000-00005E0A0000}"/>
    <cellStyle name="Standard 11 2 4 6 2 3" xfId="34433" xr:uid="{00000000-0005-0000-0000-00005E0A0000}"/>
    <cellStyle name="Standard 11 2 4 6 2 4" xfId="47924" xr:uid="{00000000-0005-0000-0000-00005E0A0000}"/>
    <cellStyle name="Standard 11 2 4 6 3" xfId="10854" xr:uid="{00000000-0005-0000-0000-00005E0A0000}"/>
    <cellStyle name="Standard 11 2 4 6 3 2" xfId="24305" xr:uid="{00000000-0005-0000-0000-00005E0A0000}"/>
    <cellStyle name="Standard 11 2 4 6 3 3" xfId="37789" xr:uid="{00000000-0005-0000-0000-00005E0A0000}"/>
    <cellStyle name="Standard 11 2 4 6 3 4" xfId="51280" xr:uid="{00000000-0005-0000-0000-00005E0A0000}"/>
    <cellStyle name="Standard 11 2 4 6 4" xfId="14210" xr:uid="{00000000-0005-0000-0000-00005E0A0000}"/>
    <cellStyle name="Standard 11 2 4 6 4 2" xfId="27661" xr:uid="{00000000-0005-0000-0000-00005E0A0000}"/>
    <cellStyle name="Standard 11 2 4 6 4 3" xfId="41145" xr:uid="{00000000-0005-0000-0000-00005E0A0000}"/>
    <cellStyle name="Standard 11 2 4 6 4 4" xfId="54636" xr:uid="{00000000-0005-0000-0000-00005E0A0000}"/>
    <cellStyle name="Standard 11 2 4 6 5" xfId="17592" xr:uid="{00000000-0005-0000-0000-00005E0A0000}"/>
    <cellStyle name="Standard 11 2 4 6 6" xfId="31076" xr:uid="{00000000-0005-0000-0000-00005E0A0000}"/>
    <cellStyle name="Standard 11 2 4 6 7" xfId="44567" xr:uid="{00000000-0005-0000-0000-00005E0A0000}"/>
    <cellStyle name="Standard 11 2 4 7" xfId="4691" xr:uid="{00000000-0005-0000-0000-0000530A0000}"/>
    <cellStyle name="Standard 11 2 4 7 2" xfId="18142" xr:uid="{00000000-0005-0000-0000-0000530A0000}"/>
    <cellStyle name="Standard 11 2 4 7 3" xfId="31626" xr:uid="{00000000-0005-0000-0000-0000530A0000}"/>
    <cellStyle name="Standard 11 2 4 7 4" xfId="45117" xr:uid="{00000000-0005-0000-0000-0000530A0000}"/>
    <cellStyle name="Standard 11 2 4 8" xfId="8047" xr:uid="{00000000-0005-0000-0000-0000530A0000}"/>
    <cellStyle name="Standard 11 2 4 8 2" xfId="21498" xr:uid="{00000000-0005-0000-0000-0000530A0000}"/>
    <cellStyle name="Standard 11 2 4 8 3" xfId="34982" xr:uid="{00000000-0005-0000-0000-0000530A0000}"/>
    <cellStyle name="Standard 11 2 4 8 4" xfId="48473" xr:uid="{00000000-0005-0000-0000-0000530A0000}"/>
    <cellStyle name="Standard 11 2 4 9" xfId="11403" xr:uid="{00000000-0005-0000-0000-0000530A0000}"/>
    <cellStyle name="Standard 11 2 4 9 2" xfId="24854" xr:uid="{00000000-0005-0000-0000-0000530A0000}"/>
    <cellStyle name="Standard 11 2 4 9 3" xfId="38338" xr:uid="{00000000-0005-0000-0000-0000530A0000}"/>
    <cellStyle name="Standard 11 2 4 9 4" xfId="51829" xr:uid="{00000000-0005-0000-0000-0000530A0000}"/>
    <cellStyle name="Standard 11 2 5" xfId="1366" xr:uid="{00000000-0005-0000-0000-00005F0A0000}"/>
    <cellStyle name="Standard 11 2 5 10" xfId="28330" xr:uid="{00000000-0005-0000-0000-00005F0A0000}"/>
    <cellStyle name="Standard 11 2 5 11" xfId="41821" xr:uid="{00000000-0005-0000-0000-00005F0A0000}"/>
    <cellStyle name="Standard 11 2 5 2" xfId="1939" xr:uid="{00000000-0005-0000-0000-0000600A0000}"/>
    <cellStyle name="Standard 11 2 5 2 2" xfId="3079" xr:uid="{00000000-0005-0000-0000-0000610A0000}"/>
    <cellStyle name="Standard 11 2 5 2 2 2" xfId="6440" xr:uid="{00000000-0005-0000-0000-0000610A0000}"/>
    <cellStyle name="Standard 11 2 5 2 2 2 2" xfId="19891" xr:uid="{00000000-0005-0000-0000-0000610A0000}"/>
    <cellStyle name="Standard 11 2 5 2 2 2 3" xfId="33375" xr:uid="{00000000-0005-0000-0000-0000610A0000}"/>
    <cellStyle name="Standard 11 2 5 2 2 2 4" xfId="46866" xr:uid="{00000000-0005-0000-0000-0000610A0000}"/>
    <cellStyle name="Standard 11 2 5 2 2 3" xfId="9796" xr:uid="{00000000-0005-0000-0000-0000610A0000}"/>
    <cellStyle name="Standard 11 2 5 2 2 3 2" xfId="23247" xr:uid="{00000000-0005-0000-0000-0000610A0000}"/>
    <cellStyle name="Standard 11 2 5 2 2 3 3" xfId="36731" xr:uid="{00000000-0005-0000-0000-0000610A0000}"/>
    <cellStyle name="Standard 11 2 5 2 2 3 4" xfId="50222" xr:uid="{00000000-0005-0000-0000-0000610A0000}"/>
    <cellStyle name="Standard 11 2 5 2 2 4" xfId="13152" xr:uid="{00000000-0005-0000-0000-0000610A0000}"/>
    <cellStyle name="Standard 11 2 5 2 2 4 2" xfId="26603" xr:uid="{00000000-0005-0000-0000-0000610A0000}"/>
    <cellStyle name="Standard 11 2 5 2 2 4 3" xfId="40087" xr:uid="{00000000-0005-0000-0000-0000610A0000}"/>
    <cellStyle name="Standard 11 2 5 2 2 4 4" xfId="53578" xr:uid="{00000000-0005-0000-0000-0000610A0000}"/>
    <cellStyle name="Standard 11 2 5 2 2 5" xfId="16534" xr:uid="{00000000-0005-0000-0000-0000610A0000}"/>
    <cellStyle name="Standard 11 2 5 2 2 6" xfId="30018" xr:uid="{00000000-0005-0000-0000-0000610A0000}"/>
    <cellStyle name="Standard 11 2 5 2 2 7" xfId="43509" xr:uid="{00000000-0005-0000-0000-0000610A0000}"/>
    <cellStyle name="Standard 11 2 5 2 3" xfId="5313" xr:uid="{00000000-0005-0000-0000-0000600A0000}"/>
    <cellStyle name="Standard 11 2 5 2 3 2" xfId="18764" xr:uid="{00000000-0005-0000-0000-0000600A0000}"/>
    <cellStyle name="Standard 11 2 5 2 3 3" xfId="32248" xr:uid="{00000000-0005-0000-0000-0000600A0000}"/>
    <cellStyle name="Standard 11 2 5 2 3 4" xfId="45739" xr:uid="{00000000-0005-0000-0000-0000600A0000}"/>
    <cellStyle name="Standard 11 2 5 2 4" xfId="8669" xr:uid="{00000000-0005-0000-0000-0000600A0000}"/>
    <cellStyle name="Standard 11 2 5 2 4 2" xfId="22120" xr:uid="{00000000-0005-0000-0000-0000600A0000}"/>
    <cellStyle name="Standard 11 2 5 2 4 3" xfId="35604" xr:uid="{00000000-0005-0000-0000-0000600A0000}"/>
    <cellStyle name="Standard 11 2 5 2 4 4" xfId="49095" xr:uid="{00000000-0005-0000-0000-0000600A0000}"/>
    <cellStyle name="Standard 11 2 5 2 5" xfId="12025" xr:uid="{00000000-0005-0000-0000-0000600A0000}"/>
    <cellStyle name="Standard 11 2 5 2 5 2" xfId="25476" xr:uid="{00000000-0005-0000-0000-0000600A0000}"/>
    <cellStyle name="Standard 11 2 5 2 5 3" xfId="38960" xr:uid="{00000000-0005-0000-0000-0000600A0000}"/>
    <cellStyle name="Standard 11 2 5 2 5 4" xfId="52451" xr:uid="{00000000-0005-0000-0000-0000600A0000}"/>
    <cellStyle name="Standard 11 2 5 2 6" xfId="15407" xr:uid="{00000000-0005-0000-0000-0000600A0000}"/>
    <cellStyle name="Standard 11 2 5 2 7" xfId="28891" xr:uid="{00000000-0005-0000-0000-0000600A0000}"/>
    <cellStyle name="Standard 11 2 5 2 8" xfId="42382" xr:uid="{00000000-0005-0000-0000-0000600A0000}"/>
    <cellStyle name="Standard 11 2 5 3" xfId="2519" xr:uid="{00000000-0005-0000-0000-0000620A0000}"/>
    <cellStyle name="Standard 11 2 5 3 2" xfId="5880" xr:uid="{00000000-0005-0000-0000-0000620A0000}"/>
    <cellStyle name="Standard 11 2 5 3 2 2" xfId="19331" xr:uid="{00000000-0005-0000-0000-0000620A0000}"/>
    <cellStyle name="Standard 11 2 5 3 2 3" xfId="32815" xr:uid="{00000000-0005-0000-0000-0000620A0000}"/>
    <cellStyle name="Standard 11 2 5 3 2 4" xfId="46306" xr:uid="{00000000-0005-0000-0000-0000620A0000}"/>
    <cellStyle name="Standard 11 2 5 3 3" xfId="9236" xr:uid="{00000000-0005-0000-0000-0000620A0000}"/>
    <cellStyle name="Standard 11 2 5 3 3 2" xfId="22687" xr:uid="{00000000-0005-0000-0000-0000620A0000}"/>
    <cellStyle name="Standard 11 2 5 3 3 3" xfId="36171" xr:uid="{00000000-0005-0000-0000-0000620A0000}"/>
    <cellStyle name="Standard 11 2 5 3 3 4" xfId="49662" xr:uid="{00000000-0005-0000-0000-0000620A0000}"/>
    <cellStyle name="Standard 11 2 5 3 4" xfId="12592" xr:uid="{00000000-0005-0000-0000-0000620A0000}"/>
    <cellStyle name="Standard 11 2 5 3 4 2" xfId="26043" xr:uid="{00000000-0005-0000-0000-0000620A0000}"/>
    <cellStyle name="Standard 11 2 5 3 4 3" xfId="39527" xr:uid="{00000000-0005-0000-0000-0000620A0000}"/>
    <cellStyle name="Standard 11 2 5 3 4 4" xfId="53018" xr:uid="{00000000-0005-0000-0000-0000620A0000}"/>
    <cellStyle name="Standard 11 2 5 3 5" xfId="15974" xr:uid="{00000000-0005-0000-0000-0000620A0000}"/>
    <cellStyle name="Standard 11 2 5 3 6" xfId="29458" xr:uid="{00000000-0005-0000-0000-0000620A0000}"/>
    <cellStyle name="Standard 11 2 5 3 7" xfId="42949" xr:uid="{00000000-0005-0000-0000-0000620A0000}"/>
    <cellStyle name="Standard 11 2 5 4" xfId="3624" xr:uid="{00000000-0005-0000-0000-0000630A0000}"/>
    <cellStyle name="Standard 11 2 5 4 2" xfId="6985" xr:uid="{00000000-0005-0000-0000-0000630A0000}"/>
    <cellStyle name="Standard 11 2 5 4 2 2" xfId="20436" xr:uid="{00000000-0005-0000-0000-0000630A0000}"/>
    <cellStyle name="Standard 11 2 5 4 2 3" xfId="33920" xr:uid="{00000000-0005-0000-0000-0000630A0000}"/>
    <cellStyle name="Standard 11 2 5 4 2 4" xfId="47411" xr:uid="{00000000-0005-0000-0000-0000630A0000}"/>
    <cellStyle name="Standard 11 2 5 4 3" xfId="10341" xr:uid="{00000000-0005-0000-0000-0000630A0000}"/>
    <cellStyle name="Standard 11 2 5 4 3 2" xfId="23792" xr:uid="{00000000-0005-0000-0000-0000630A0000}"/>
    <cellStyle name="Standard 11 2 5 4 3 3" xfId="37276" xr:uid="{00000000-0005-0000-0000-0000630A0000}"/>
    <cellStyle name="Standard 11 2 5 4 3 4" xfId="50767" xr:uid="{00000000-0005-0000-0000-0000630A0000}"/>
    <cellStyle name="Standard 11 2 5 4 4" xfId="13697" xr:uid="{00000000-0005-0000-0000-0000630A0000}"/>
    <cellStyle name="Standard 11 2 5 4 4 2" xfId="27148" xr:uid="{00000000-0005-0000-0000-0000630A0000}"/>
    <cellStyle name="Standard 11 2 5 4 4 3" xfId="40632" xr:uid="{00000000-0005-0000-0000-0000630A0000}"/>
    <cellStyle name="Standard 11 2 5 4 4 4" xfId="54123" xr:uid="{00000000-0005-0000-0000-0000630A0000}"/>
    <cellStyle name="Standard 11 2 5 4 5" xfId="17079" xr:uid="{00000000-0005-0000-0000-0000630A0000}"/>
    <cellStyle name="Standard 11 2 5 4 6" xfId="30563" xr:uid="{00000000-0005-0000-0000-0000630A0000}"/>
    <cellStyle name="Standard 11 2 5 4 7" xfId="44054" xr:uid="{00000000-0005-0000-0000-0000630A0000}"/>
    <cellStyle name="Standard 11 2 5 5" xfId="4204" xr:uid="{00000000-0005-0000-0000-0000640A0000}"/>
    <cellStyle name="Standard 11 2 5 5 2" xfId="7561" xr:uid="{00000000-0005-0000-0000-0000640A0000}"/>
    <cellStyle name="Standard 11 2 5 5 2 2" xfId="21012" xr:uid="{00000000-0005-0000-0000-0000640A0000}"/>
    <cellStyle name="Standard 11 2 5 5 2 3" xfId="34496" xr:uid="{00000000-0005-0000-0000-0000640A0000}"/>
    <cellStyle name="Standard 11 2 5 5 2 4" xfId="47987" xr:uid="{00000000-0005-0000-0000-0000640A0000}"/>
    <cellStyle name="Standard 11 2 5 5 3" xfId="10917" xr:uid="{00000000-0005-0000-0000-0000640A0000}"/>
    <cellStyle name="Standard 11 2 5 5 3 2" xfId="24368" xr:uid="{00000000-0005-0000-0000-0000640A0000}"/>
    <cellStyle name="Standard 11 2 5 5 3 3" xfId="37852" xr:uid="{00000000-0005-0000-0000-0000640A0000}"/>
    <cellStyle name="Standard 11 2 5 5 3 4" xfId="51343" xr:uid="{00000000-0005-0000-0000-0000640A0000}"/>
    <cellStyle name="Standard 11 2 5 5 4" xfId="14273" xr:uid="{00000000-0005-0000-0000-0000640A0000}"/>
    <cellStyle name="Standard 11 2 5 5 4 2" xfId="27724" xr:uid="{00000000-0005-0000-0000-0000640A0000}"/>
    <cellStyle name="Standard 11 2 5 5 4 3" xfId="41208" xr:uid="{00000000-0005-0000-0000-0000640A0000}"/>
    <cellStyle name="Standard 11 2 5 5 4 4" xfId="54699" xr:uid="{00000000-0005-0000-0000-0000640A0000}"/>
    <cellStyle name="Standard 11 2 5 5 5" xfId="17655" xr:uid="{00000000-0005-0000-0000-0000640A0000}"/>
    <cellStyle name="Standard 11 2 5 5 6" xfId="31139" xr:uid="{00000000-0005-0000-0000-0000640A0000}"/>
    <cellStyle name="Standard 11 2 5 5 7" xfId="44630" xr:uid="{00000000-0005-0000-0000-0000640A0000}"/>
    <cellStyle name="Standard 11 2 5 6" xfId="4754" xr:uid="{00000000-0005-0000-0000-00005F0A0000}"/>
    <cellStyle name="Standard 11 2 5 6 2" xfId="18205" xr:uid="{00000000-0005-0000-0000-00005F0A0000}"/>
    <cellStyle name="Standard 11 2 5 6 3" xfId="31689" xr:uid="{00000000-0005-0000-0000-00005F0A0000}"/>
    <cellStyle name="Standard 11 2 5 6 4" xfId="45180" xr:uid="{00000000-0005-0000-0000-00005F0A0000}"/>
    <cellStyle name="Standard 11 2 5 7" xfId="8110" xr:uid="{00000000-0005-0000-0000-00005F0A0000}"/>
    <cellStyle name="Standard 11 2 5 7 2" xfId="21561" xr:uid="{00000000-0005-0000-0000-00005F0A0000}"/>
    <cellStyle name="Standard 11 2 5 7 3" xfId="35045" xr:uid="{00000000-0005-0000-0000-00005F0A0000}"/>
    <cellStyle name="Standard 11 2 5 7 4" xfId="48536" xr:uid="{00000000-0005-0000-0000-00005F0A0000}"/>
    <cellStyle name="Standard 11 2 5 8" xfId="11466" xr:uid="{00000000-0005-0000-0000-00005F0A0000}"/>
    <cellStyle name="Standard 11 2 5 8 2" xfId="24917" xr:uid="{00000000-0005-0000-0000-00005F0A0000}"/>
    <cellStyle name="Standard 11 2 5 8 3" xfId="38401" xr:uid="{00000000-0005-0000-0000-00005F0A0000}"/>
    <cellStyle name="Standard 11 2 5 8 4" xfId="51892" xr:uid="{00000000-0005-0000-0000-00005F0A0000}"/>
    <cellStyle name="Standard 11 2 5 9" xfId="14847" xr:uid="{00000000-0005-0000-0000-00005F0A0000}"/>
    <cellStyle name="Standard 11 2 6" xfId="1691" xr:uid="{00000000-0005-0000-0000-0000650A0000}"/>
    <cellStyle name="Standard 11 2 6 2" xfId="2829" xr:uid="{00000000-0005-0000-0000-0000660A0000}"/>
    <cellStyle name="Standard 11 2 6 2 2" xfId="6190" xr:uid="{00000000-0005-0000-0000-0000660A0000}"/>
    <cellStyle name="Standard 11 2 6 2 2 2" xfId="19641" xr:uid="{00000000-0005-0000-0000-0000660A0000}"/>
    <cellStyle name="Standard 11 2 6 2 2 3" xfId="33125" xr:uid="{00000000-0005-0000-0000-0000660A0000}"/>
    <cellStyle name="Standard 11 2 6 2 2 4" xfId="46616" xr:uid="{00000000-0005-0000-0000-0000660A0000}"/>
    <cellStyle name="Standard 11 2 6 2 3" xfId="9546" xr:uid="{00000000-0005-0000-0000-0000660A0000}"/>
    <cellStyle name="Standard 11 2 6 2 3 2" xfId="22997" xr:uid="{00000000-0005-0000-0000-0000660A0000}"/>
    <cellStyle name="Standard 11 2 6 2 3 3" xfId="36481" xr:uid="{00000000-0005-0000-0000-0000660A0000}"/>
    <cellStyle name="Standard 11 2 6 2 3 4" xfId="49972" xr:uid="{00000000-0005-0000-0000-0000660A0000}"/>
    <cellStyle name="Standard 11 2 6 2 4" xfId="12902" xr:uid="{00000000-0005-0000-0000-0000660A0000}"/>
    <cellStyle name="Standard 11 2 6 2 4 2" xfId="26353" xr:uid="{00000000-0005-0000-0000-0000660A0000}"/>
    <cellStyle name="Standard 11 2 6 2 4 3" xfId="39837" xr:uid="{00000000-0005-0000-0000-0000660A0000}"/>
    <cellStyle name="Standard 11 2 6 2 4 4" xfId="53328" xr:uid="{00000000-0005-0000-0000-0000660A0000}"/>
    <cellStyle name="Standard 11 2 6 2 5" xfId="16284" xr:uid="{00000000-0005-0000-0000-0000660A0000}"/>
    <cellStyle name="Standard 11 2 6 2 6" xfId="29768" xr:uid="{00000000-0005-0000-0000-0000660A0000}"/>
    <cellStyle name="Standard 11 2 6 2 7" xfId="43259" xr:uid="{00000000-0005-0000-0000-0000660A0000}"/>
    <cellStyle name="Standard 11 2 6 3" xfId="5063" xr:uid="{00000000-0005-0000-0000-0000650A0000}"/>
    <cellStyle name="Standard 11 2 6 3 2" xfId="18514" xr:uid="{00000000-0005-0000-0000-0000650A0000}"/>
    <cellStyle name="Standard 11 2 6 3 3" xfId="31998" xr:uid="{00000000-0005-0000-0000-0000650A0000}"/>
    <cellStyle name="Standard 11 2 6 3 4" xfId="45489" xr:uid="{00000000-0005-0000-0000-0000650A0000}"/>
    <cellStyle name="Standard 11 2 6 4" xfId="8419" xr:uid="{00000000-0005-0000-0000-0000650A0000}"/>
    <cellStyle name="Standard 11 2 6 4 2" xfId="21870" xr:uid="{00000000-0005-0000-0000-0000650A0000}"/>
    <cellStyle name="Standard 11 2 6 4 3" xfId="35354" xr:uid="{00000000-0005-0000-0000-0000650A0000}"/>
    <cellStyle name="Standard 11 2 6 4 4" xfId="48845" xr:uid="{00000000-0005-0000-0000-0000650A0000}"/>
    <cellStyle name="Standard 11 2 6 5" xfId="11775" xr:uid="{00000000-0005-0000-0000-0000650A0000}"/>
    <cellStyle name="Standard 11 2 6 5 2" xfId="25226" xr:uid="{00000000-0005-0000-0000-0000650A0000}"/>
    <cellStyle name="Standard 11 2 6 5 3" xfId="38710" xr:uid="{00000000-0005-0000-0000-0000650A0000}"/>
    <cellStyle name="Standard 11 2 6 5 4" xfId="52201" xr:uid="{00000000-0005-0000-0000-0000650A0000}"/>
    <cellStyle name="Standard 11 2 6 6" xfId="15157" xr:uid="{00000000-0005-0000-0000-0000650A0000}"/>
    <cellStyle name="Standard 11 2 6 7" xfId="28641" xr:uid="{00000000-0005-0000-0000-0000650A0000}"/>
    <cellStyle name="Standard 11 2 6 8" xfId="42132" xr:uid="{00000000-0005-0000-0000-0000650A0000}"/>
    <cellStyle name="Standard 11 2 7" xfId="2256" xr:uid="{00000000-0005-0000-0000-0000670A0000}"/>
    <cellStyle name="Standard 11 2 7 2" xfId="5629" xr:uid="{00000000-0005-0000-0000-0000670A0000}"/>
    <cellStyle name="Standard 11 2 7 2 2" xfId="19080" xr:uid="{00000000-0005-0000-0000-0000670A0000}"/>
    <cellStyle name="Standard 11 2 7 2 3" xfId="32564" xr:uid="{00000000-0005-0000-0000-0000670A0000}"/>
    <cellStyle name="Standard 11 2 7 2 4" xfId="46055" xr:uid="{00000000-0005-0000-0000-0000670A0000}"/>
    <cellStyle name="Standard 11 2 7 3" xfId="8985" xr:uid="{00000000-0005-0000-0000-0000670A0000}"/>
    <cellStyle name="Standard 11 2 7 3 2" xfId="22436" xr:uid="{00000000-0005-0000-0000-0000670A0000}"/>
    <cellStyle name="Standard 11 2 7 3 3" xfId="35920" xr:uid="{00000000-0005-0000-0000-0000670A0000}"/>
    <cellStyle name="Standard 11 2 7 3 4" xfId="49411" xr:uid="{00000000-0005-0000-0000-0000670A0000}"/>
    <cellStyle name="Standard 11 2 7 4" xfId="12341" xr:uid="{00000000-0005-0000-0000-0000670A0000}"/>
    <cellStyle name="Standard 11 2 7 4 2" xfId="25792" xr:uid="{00000000-0005-0000-0000-0000670A0000}"/>
    <cellStyle name="Standard 11 2 7 4 3" xfId="39276" xr:uid="{00000000-0005-0000-0000-0000670A0000}"/>
    <cellStyle name="Standard 11 2 7 4 4" xfId="52767" xr:uid="{00000000-0005-0000-0000-0000670A0000}"/>
    <cellStyle name="Standard 11 2 7 5" xfId="15723" xr:uid="{00000000-0005-0000-0000-0000670A0000}"/>
    <cellStyle name="Standard 11 2 7 6" xfId="29207" xr:uid="{00000000-0005-0000-0000-0000670A0000}"/>
    <cellStyle name="Standard 11 2 7 7" xfId="42698" xr:uid="{00000000-0005-0000-0000-0000670A0000}"/>
    <cellStyle name="Standard 11 2 8" xfId="3373" xr:uid="{00000000-0005-0000-0000-0000680A0000}"/>
    <cellStyle name="Standard 11 2 8 2" xfId="6734" xr:uid="{00000000-0005-0000-0000-0000680A0000}"/>
    <cellStyle name="Standard 11 2 8 2 2" xfId="20185" xr:uid="{00000000-0005-0000-0000-0000680A0000}"/>
    <cellStyle name="Standard 11 2 8 2 3" xfId="33669" xr:uid="{00000000-0005-0000-0000-0000680A0000}"/>
    <cellStyle name="Standard 11 2 8 2 4" xfId="47160" xr:uid="{00000000-0005-0000-0000-0000680A0000}"/>
    <cellStyle name="Standard 11 2 8 3" xfId="10090" xr:uid="{00000000-0005-0000-0000-0000680A0000}"/>
    <cellStyle name="Standard 11 2 8 3 2" xfId="23541" xr:uid="{00000000-0005-0000-0000-0000680A0000}"/>
    <cellStyle name="Standard 11 2 8 3 3" xfId="37025" xr:uid="{00000000-0005-0000-0000-0000680A0000}"/>
    <cellStyle name="Standard 11 2 8 3 4" xfId="50516" xr:uid="{00000000-0005-0000-0000-0000680A0000}"/>
    <cellStyle name="Standard 11 2 8 4" xfId="13446" xr:uid="{00000000-0005-0000-0000-0000680A0000}"/>
    <cellStyle name="Standard 11 2 8 4 2" xfId="26897" xr:uid="{00000000-0005-0000-0000-0000680A0000}"/>
    <cellStyle name="Standard 11 2 8 4 3" xfId="40381" xr:uid="{00000000-0005-0000-0000-0000680A0000}"/>
    <cellStyle name="Standard 11 2 8 4 4" xfId="53872" xr:uid="{00000000-0005-0000-0000-0000680A0000}"/>
    <cellStyle name="Standard 11 2 8 5" xfId="16828" xr:uid="{00000000-0005-0000-0000-0000680A0000}"/>
    <cellStyle name="Standard 11 2 8 6" xfId="30312" xr:uid="{00000000-0005-0000-0000-0000680A0000}"/>
    <cellStyle name="Standard 11 2 8 7" xfId="43803" xr:uid="{00000000-0005-0000-0000-0000680A0000}"/>
    <cellStyle name="Standard 11 2 9" xfId="3880" xr:uid="{00000000-0005-0000-0000-0000690A0000}"/>
    <cellStyle name="Standard 11 2 9 2" xfId="7241" xr:uid="{00000000-0005-0000-0000-0000690A0000}"/>
    <cellStyle name="Standard 11 2 9 2 2" xfId="20692" xr:uid="{00000000-0005-0000-0000-0000690A0000}"/>
    <cellStyle name="Standard 11 2 9 2 3" xfId="34176" xr:uid="{00000000-0005-0000-0000-0000690A0000}"/>
    <cellStyle name="Standard 11 2 9 2 4" xfId="47667" xr:uid="{00000000-0005-0000-0000-0000690A0000}"/>
    <cellStyle name="Standard 11 2 9 3" xfId="10597" xr:uid="{00000000-0005-0000-0000-0000690A0000}"/>
    <cellStyle name="Standard 11 2 9 3 2" xfId="24048" xr:uid="{00000000-0005-0000-0000-0000690A0000}"/>
    <cellStyle name="Standard 11 2 9 3 3" xfId="37532" xr:uid="{00000000-0005-0000-0000-0000690A0000}"/>
    <cellStyle name="Standard 11 2 9 3 4" xfId="51023" xr:uid="{00000000-0005-0000-0000-0000690A0000}"/>
    <cellStyle name="Standard 11 2 9 4" xfId="13953" xr:uid="{00000000-0005-0000-0000-0000690A0000}"/>
    <cellStyle name="Standard 11 2 9 4 2" xfId="27404" xr:uid="{00000000-0005-0000-0000-0000690A0000}"/>
    <cellStyle name="Standard 11 2 9 4 3" xfId="40888" xr:uid="{00000000-0005-0000-0000-0000690A0000}"/>
    <cellStyle name="Standard 11 2 9 4 4" xfId="54379" xr:uid="{00000000-0005-0000-0000-0000690A0000}"/>
    <cellStyle name="Standard 11 2 9 5" xfId="17335" xr:uid="{00000000-0005-0000-0000-0000690A0000}"/>
    <cellStyle name="Standard 11 2 9 6" xfId="30819" xr:uid="{00000000-0005-0000-0000-0000690A0000}"/>
    <cellStyle name="Standard 11 2 9 7" xfId="44310" xr:uid="{00000000-0005-0000-0000-0000690A0000}"/>
    <cellStyle name="Standard 11 20" xfId="14536" xr:uid="{00000000-0005-0000-0000-000059000000}"/>
    <cellStyle name="Standard 11 21" xfId="27989" xr:uid="{00000000-0005-0000-0000-000059000000}"/>
    <cellStyle name="Standard 11 22" xfId="41456" xr:uid="{00000000-0005-0000-0000-000059000000}"/>
    <cellStyle name="Standard 11 3" xfId="408" xr:uid="{00000000-0005-0000-0000-00000A020000}"/>
    <cellStyle name="Standard 11 4" xfId="411" xr:uid="{00000000-0005-0000-0000-00000B020000}"/>
    <cellStyle name="Standard 11 4 2" xfId="440" xr:uid="{00000000-0005-0000-0000-00000C020000}"/>
    <cellStyle name="Standard 11 4 3" xfId="552" xr:uid="{00000000-0005-0000-0000-00000D020000}"/>
    <cellStyle name="Standard 11 5" xfId="484" xr:uid="{00000000-0005-0000-0000-00000E020000}"/>
    <cellStyle name="Standard 11 5 10" xfId="11205" xr:uid="{00000000-0005-0000-0000-00006C0A0000}"/>
    <cellStyle name="Standard 11 5 10 2" xfId="24656" xr:uid="{00000000-0005-0000-0000-00006C0A0000}"/>
    <cellStyle name="Standard 11 5 10 3" xfId="38140" xr:uid="{00000000-0005-0000-0000-00006C0A0000}"/>
    <cellStyle name="Standard 11 5 10 4" xfId="51631" xr:uid="{00000000-0005-0000-0000-00006C0A0000}"/>
    <cellStyle name="Standard 11 5 11" xfId="14586" xr:uid="{00000000-0005-0000-0000-00006C0A0000}"/>
    <cellStyle name="Standard 11 5 12" xfId="28061" xr:uid="{00000000-0005-0000-0000-00006C0A0000}"/>
    <cellStyle name="Standard 11 5 13" xfId="41535" xr:uid="{00000000-0005-0000-0000-00006C0A0000}"/>
    <cellStyle name="Standard 11 5 2" xfId="1225" xr:uid="{00000000-0005-0000-0000-00006D0A0000}"/>
    <cellStyle name="Standard 11 5 2 10" xfId="14690" xr:uid="{00000000-0005-0000-0000-00006D0A0000}"/>
    <cellStyle name="Standard 11 5 2 11" xfId="28173" xr:uid="{00000000-0005-0000-0000-00006D0A0000}"/>
    <cellStyle name="Standard 11 5 2 12" xfId="41664" xr:uid="{00000000-0005-0000-0000-00006D0A0000}"/>
    <cellStyle name="Standard 11 5 2 2" xfId="1458" xr:uid="{00000000-0005-0000-0000-00006E0A0000}"/>
    <cellStyle name="Standard 11 5 2 2 10" xfId="28423" xr:uid="{00000000-0005-0000-0000-00006E0A0000}"/>
    <cellStyle name="Standard 11 5 2 2 11" xfId="41914" xr:uid="{00000000-0005-0000-0000-00006E0A0000}"/>
    <cellStyle name="Standard 11 5 2 2 2" xfId="2032" xr:uid="{00000000-0005-0000-0000-00006F0A0000}"/>
    <cellStyle name="Standard 11 5 2 2 2 2" xfId="3172" xr:uid="{00000000-0005-0000-0000-0000700A0000}"/>
    <cellStyle name="Standard 11 5 2 2 2 2 2" xfId="6533" xr:uid="{00000000-0005-0000-0000-0000700A0000}"/>
    <cellStyle name="Standard 11 5 2 2 2 2 2 2" xfId="19984" xr:uid="{00000000-0005-0000-0000-0000700A0000}"/>
    <cellStyle name="Standard 11 5 2 2 2 2 2 3" xfId="33468" xr:uid="{00000000-0005-0000-0000-0000700A0000}"/>
    <cellStyle name="Standard 11 5 2 2 2 2 2 4" xfId="46959" xr:uid="{00000000-0005-0000-0000-0000700A0000}"/>
    <cellStyle name="Standard 11 5 2 2 2 2 3" xfId="9889" xr:uid="{00000000-0005-0000-0000-0000700A0000}"/>
    <cellStyle name="Standard 11 5 2 2 2 2 3 2" xfId="23340" xr:uid="{00000000-0005-0000-0000-0000700A0000}"/>
    <cellStyle name="Standard 11 5 2 2 2 2 3 3" xfId="36824" xr:uid="{00000000-0005-0000-0000-0000700A0000}"/>
    <cellStyle name="Standard 11 5 2 2 2 2 3 4" xfId="50315" xr:uid="{00000000-0005-0000-0000-0000700A0000}"/>
    <cellStyle name="Standard 11 5 2 2 2 2 4" xfId="13245" xr:uid="{00000000-0005-0000-0000-0000700A0000}"/>
    <cellStyle name="Standard 11 5 2 2 2 2 4 2" xfId="26696" xr:uid="{00000000-0005-0000-0000-0000700A0000}"/>
    <cellStyle name="Standard 11 5 2 2 2 2 4 3" xfId="40180" xr:uid="{00000000-0005-0000-0000-0000700A0000}"/>
    <cellStyle name="Standard 11 5 2 2 2 2 4 4" xfId="53671" xr:uid="{00000000-0005-0000-0000-0000700A0000}"/>
    <cellStyle name="Standard 11 5 2 2 2 2 5" xfId="16627" xr:uid="{00000000-0005-0000-0000-0000700A0000}"/>
    <cellStyle name="Standard 11 5 2 2 2 2 6" xfId="30111" xr:uid="{00000000-0005-0000-0000-0000700A0000}"/>
    <cellStyle name="Standard 11 5 2 2 2 2 7" xfId="43602" xr:uid="{00000000-0005-0000-0000-0000700A0000}"/>
    <cellStyle name="Standard 11 5 2 2 2 3" xfId="5406" xr:uid="{00000000-0005-0000-0000-00006F0A0000}"/>
    <cellStyle name="Standard 11 5 2 2 2 3 2" xfId="18857" xr:uid="{00000000-0005-0000-0000-00006F0A0000}"/>
    <cellStyle name="Standard 11 5 2 2 2 3 3" xfId="32341" xr:uid="{00000000-0005-0000-0000-00006F0A0000}"/>
    <cellStyle name="Standard 11 5 2 2 2 3 4" xfId="45832" xr:uid="{00000000-0005-0000-0000-00006F0A0000}"/>
    <cellStyle name="Standard 11 5 2 2 2 4" xfId="8762" xr:uid="{00000000-0005-0000-0000-00006F0A0000}"/>
    <cellStyle name="Standard 11 5 2 2 2 4 2" xfId="22213" xr:uid="{00000000-0005-0000-0000-00006F0A0000}"/>
    <cellStyle name="Standard 11 5 2 2 2 4 3" xfId="35697" xr:uid="{00000000-0005-0000-0000-00006F0A0000}"/>
    <cellStyle name="Standard 11 5 2 2 2 4 4" xfId="49188" xr:uid="{00000000-0005-0000-0000-00006F0A0000}"/>
    <cellStyle name="Standard 11 5 2 2 2 5" xfId="12118" xr:uid="{00000000-0005-0000-0000-00006F0A0000}"/>
    <cellStyle name="Standard 11 5 2 2 2 5 2" xfId="25569" xr:uid="{00000000-0005-0000-0000-00006F0A0000}"/>
    <cellStyle name="Standard 11 5 2 2 2 5 3" xfId="39053" xr:uid="{00000000-0005-0000-0000-00006F0A0000}"/>
    <cellStyle name="Standard 11 5 2 2 2 5 4" xfId="52544" xr:uid="{00000000-0005-0000-0000-00006F0A0000}"/>
    <cellStyle name="Standard 11 5 2 2 2 6" xfId="15500" xr:uid="{00000000-0005-0000-0000-00006F0A0000}"/>
    <cellStyle name="Standard 11 5 2 2 2 7" xfId="28984" xr:uid="{00000000-0005-0000-0000-00006F0A0000}"/>
    <cellStyle name="Standard 11 5 2 2 2 8" xfId="42475" xr:uid="{00000000-0005-0000-0000-00006F0A0000}"/>
    <cellStyle name="Standard 11 5 2 2 3" xfId="2612" xr:uid="{00000000-0005-0000-0000-0000710A0000}"/>
    <cellStyle name="Standard 11 5 2 2 3 2" xfId="5973" xr:uid="{00000000-0005-0000-0000-0000710A0000}"/>
    <cellStyle name="Standard 11 5 2 2 3 2 2" xfId="19424" xr:uid="{00000000-0005-0000-0000-0000710A0000}"/>
    <cellStyle name="Standard 11 5 2 2 3 2 3" xfId="32908" xr:uid="{00000000-0005-0000-0000-0000710A0000}"/>
    <cellStyle name="Standard 11 5 2 2 3 2 4" xfId="46399" xr:uid="{00000000-0005-0000-0000-0000710A0000}"/>
    <cellStyle name="Standard 11 5 2 2 3 3" xfId="9329" xr:uid="{00000000-0005-0000-0000-0000710A0000}"/>
    <cellStyle name="Standard 11 5 2 2 3 3 2" xfId="22780" xr:uid="{00000000-0005-0000-0000-0000710A0000}"/>
    <cellStyle name="Standard 11 5 2 2 3 3 3" xfId="36264" xr:uid="{00000000-0005-0000-0000-0000710A0000}"/>
    <cellStyle name="Standard 11 5 2 2 3 3 4" xfId="49755" xr:uid="{00000000-0005-0000-0000-0000710A0000}"/>
    <cellStyle name="Standard 11 5 2 2 3 4" xfId="12685" xr:uid="{00000000-0005-0000-0000-0000710A0000}"/>
    <cellStyle name="Standard 11 5 2 2 3 4 2" xfId="26136" xr:uid="{00000000-0005-0000-0000-0000710A0000}"/>
    <cellStyle name="Standard 11 5 2 2 3 4 3" xfId="39620" xr:uid="{00000000-0005-0000-0000-0000710A0000}"/>
    <cellStyle name="Standard 11 5 2 2 3 4 4" xfId="53111" xr:uid="{00000000-0005-0000-0000-0000710A0000}"/>
    <cellStyle name="Standard 11 5 2 2 3 5" xfId="16067" xr:uid="{00000000-0005-0000-0000-0000710A0000}"/>
    <cellStyle name="Standard 11 5 2 2 3 6" xfId="29551" xr:uid="{00000000-0005-0000-0000-0000710A0000}"/>
    <cellStyle name="Standard 11 5 2 2 3 7" xfId="43042" xr:uid="{00000000-0005-0000-0000-0000710A0000}"/>
    <cellStyle name="Standard 11 5 2 2 4" xfId="3717" xr:uid="{00000000-0005-0000-0000-0000720A0000}"/>
    <cellStyle name="Standard 11 5 2 2 4 2" xfId="7078" xr:uid="{00000000-0005-0000-0000-0000720A0000}"/>
    <cellStyle name="Standard 11 5 2 2 4 2 2" xfId="20529" xr:uid="{00000000-0005-0000-0000-0000720A0000}"/>
    <cellStyle name="Standard 11 5 2 2 4 2 3" xfId="34013" xr:uid="{00000000-0005-0000-0000-0000720A0000}"/>
    <cellStyle name="Standard 11 5 2 2 4 2 4" xfId="47504" xr:uid="{00000000-0005-0000-0000-0000720A0000}"/>
    <cellStyle name="Standard 11 5 2 2 4 3" xfId="10434" xr:uid="{00000000-0005-0000-0000-0000720A0000}"/>
    <cellStyle name="Standard 11 5 2 2 4 3 2" xfId="23885" xr:uid="{00000000-0005-0000-0000-0000720A0000}"/>
    <cellStyle name="Standard 11 5 2 2 4 3 3" xfId="37369" xr:uid="{00000000-0005-0000-0000-0000720A0000}"/>
    <cellStyle name="Standard 11 5 2 2 4 3 4" xfId="50860" xr:uid="{00000000-0005-0000-0000-0000720A0000}"/>
    <cellStyle name="Standard 11 5 2 2 4 4" xfId="13790" xr:uid="{00000000-0005-0000-0000-0000720A0000}"/>
    <cellStyle name="Standard 11 5 2 2 4 4 2" xfId="27241" xr:uid="{00000000-0005-0000-0000-0000720A0000}"/>
    <cellStyle name="Standard 11 5 2 2 4 4 3" xfId="40725" xr:uid="{00000000-0005-0000-0000-0000720A0000}"/>
    <cellStyle name="Standard 11 5 2 2 4 4 4" xfId="54216" xr:uid="{00000000-0005-0000-0000-0000720A0000}"/>
    <cellStyle name="Standard 11 5 2 2 4 5" xfId="17172" xr:uid="{00000000-0005-0000-0000-0000720A0000}"/>
    <cellStyle name="Standard 11 5 2 2 4 6" xfId="30656" xr:uid="{00000000-0005-0000-0000-0000720A0000}"/>
    <cellStyle name="Standard 11 5 2 2 4 7" xfId="44147" xr:uid="{00000000-0005-0000-0000-0000720A0000}"/>
    <cellStyle name="Standard 11 5 2 2 5" xfId="4297" xr:uid="{00000000-0005-0000-0000-0000730A0000}"/>
    <cellStyle name="Standard 11 5 2 2 5 2" xfId="7654" xr:uid="{00000000-0005-0000-0000-0000730A0000}"/>
    <cellStyle name="Standard 11 5 2 2 5 2 2" xfId="21105" xr:uid="{00000000-0005-0000-0000-0000730A0000}"/>
    <cellStyle name="Standard 11 5 2 2 5 2 3" xfId="34589" xr:uid="{00000000-0005-0000-0000-0000730A0000}"/>
    <cellStyle name="Standard 11 5 2 2 5 2 4" xfId="48080" xr:uid="{00000000-0005-0000-0000-0000730A0000}"/>
    <cellStyle name="Standard 11 5 2 2 5 3" xfId="11010" xr:uid="{00000000-0005-0000-0000-0000730A0000}"/>
    <cellStyle name="Standard 11 5 2 2 5 3 2" xfId="24461" xr:uid="{00000000-0005-0000-0000-0000730A0000}"/>
    <cellStyle name="Standard 11 5 2 2 5 3 3" xfId="37945" xr:uid="{00000000-0005-0000-0000-0000730A0000}"/>
    <cellStyle name="Standard 11 5 2 2 5 3 4" xfId="51436" xr:uid="{00000000-0005-0000-0000-0000730A0000}"/>
    <cellStyle name="Standard 11 5 2 2 5 4" xfId="14366" xr:uid="{00000000-0005-0000-0000-0000730A0000}"/>
    <cellStyle name="Standard 11 5 2 2 5 4 2" xfId="27817" xr:uid="{00000000-0005-0000-0000-0000730A0000}"/>
    <cellStyle name="Standard 11 5 2 2 5 4 3" xfId="41301" xr:uid="{00000000-0005-0000-0000-0000730A0000}"/>
    <cellStyle name="Standard 11 5 2 2 5 4 4" xfId="54792" xr:uid="{00000000-0005-0000-0000-0000730A0000}"/>
    <cellStyle name="Standard 11 5 2 2 5 5" xfId="17748" xr:uid="{00000000-0005-0000-0000-0000730A0000}"/>
    <cellStyle name="Standard 11 5 2 2 5 6" xfId="31232" xr:uid="{00000000-0005-0000-0000-0000730A0000}"/>
    <cellStyle name="Standard 11 5 2 2 5 7" xfId="44723" xr:uid="{00000000-0005-0000-0000-0000730A0000}"/>
    <cellStyle name="Standard 11 5 2 2 6" xfId="4847" xr:uid="{00000000-0005-0000-0000-00006E0A0000}"/>
    <cellStyle name="Standard 11 5 2 2 6 2" xfId="18298" xr:uid="{00000000-0005-0000-0000-00006E0A0000}"/>
    <cellStyle name="Standard 11 5 2 2 6 3" xfId="31782" xr:uid="{00000000-0005-0000-0000-00006E0A0000}"/>
    <cellStyle name="Standard 11 5 2 2 6 4" xfId="45273" xr:uid="{00000000-0005-0000-0000-00006E0A0000}"/>
    <cellStyle name="Standard 11 5 2 2 7" xfId="8203" xr:uid="{00000000-0005-0000-0000-00006E0A0000}"/>
    <cellStyle name="Standard 11 5 2 2 7 2" xfId="21654" xr:uid="{00000000-0005-0000-0000-00006E0A0000}"/>
    <cellStyle name="Standard 11 5 2 2 7 3" xfId="35138" xr:uid="{00000000-0005-0000-0000-00006E0A0000}"/>
    <cellStyle name="Standard 11 5 2 2 7 4" xfId="48629" xr:uid="{00000000-0005-0000-0000-00006E0A0000}"/>
    <cellStyle name="Standard 11 5 2 2 8" xfId="11559" xr:uid="{00000000-0005-0000-0000-00006E0A0000}"/>
    <cellStyle name="Standard 11 5 2 2 8 2" xfId="25010" xr:uid="{00000000-0005-0000-0000-00006E0A0000}"/>
    <cellStyle name="Standard 11 5 2 2 8 3" xfId="38494" xr:uid="{00000000-0005-0000-0000-00006E0A0000}"/>
    <cellStyle name="Standard 11 5 2 2 8 4" xfId="51985" xr:uid="{00000000-0005-0000-0000-00006E0A0000}"/>
    <cellStyle name="Standard 11 5 2 2 9" xfId="14940" xr:uid="{00000000-0005-0000-0000-00006E0A0000}"/>
    <cellStyle name="Standard 11 5 2 3" xfId="1783" xr:uid="{00000000-0005-0000-0000-0000740A0000}"/>
    <cellStyle name="Standard 11 5 2 3 2" xfId="2922" xr:uid="{00000000-0005-0000-0000-0000750A0000}"/>
    <cellStyle name="Standard 11 5 2 3 2 2" xfId="6283" xr:uid="{00000000-0005-0000-0000-0000750A0000}"/>
    <cellStyle name="Standard 11 5 2 3 2 2 2" xfId="19734" xr:uid="{00000000-0005-0000-0000-0000750A0000}"/>
    <cellStyle name="Standard 11 5 2 3 2 2 3" xfId="33218" xr:uid="{00000000-0005-0000-0000-0000750A0000}"/>
    <cellStyle name="Standard 11 5 2 3 2 2 4" xfId="46709" xr:uid="{00000000-0005-0000-0000-0000750A0000}"/>
    <cellStyle name="Standard 11 5 2 3 2 3" xfId="9639" xr:uid="{00000000-0005-0000-0000-0000750A0000}"/>
    <cellStyle name="Standard 11 5 2 3 2 3 2" xfId="23090" xr:uid="{00000000-0005-0000-0000-0000750A0000}"/>
    <cellStyle name="Standard 11 5 2 3 2 3 3" xfId="36574" xr:uid="{00000000-0005-0000-0000-0000750A0000}"/>
    <cellStyle name="Standard 11 5 2 3 2 3 4" xfId="50065" xr:uid="{00000000-0005-0000-0000-0000750A0000}"/>
    <cellStyle name="Standard 11 5 2 3 2 4" xfId="12995" xr:uid="{00000000-0005-0000-0000-0000750A0000}"/>
    <cellStyle name="Standard 11 5 2 3 2 4 2" xfId="26446" xr:uid="{00000000-0005-0000-0000-0000750A0000}"/>
    <cellStyle name="Standard 11 5 2 3 2 4 3" xfId="39930" xr:uid="{00000000-0005-0000-0000-0000750A0000}"/>
    <cellStyle name="Standard 11 5 2 3 2 4 4" xfId="53421" xr:uid="{00000000-0005-0000-0000-0000750A0000}"/>
    <cellStyle name="Standard 11 5 2 3 2 5" xfId="16377" xr:uid="{00000000-0005-0000-0000-0000750A0000}"/>
    <cellStyle name="Standard 11 5 2 3 2 6" xfId="29861" xr:uid="{00000000-0005-0000-0000-0000750A0000}"/>
    <cellStyle name="Standard 11 5 2 3 2 7" xfId="43352" xr:uid="{00000000-0005-0000-0000-0000750A0000}"/>
    <cellStyle name="Standard 11 5 2 3 3" xfId="5156" xr:uid="{00000000-0005-0000-0000-0000740A0000}"/>
    <cellStyle name="Standard 11 5 2 3 3 2" xfId="18607" xr:uid="{00000000-0005-0000-0000-0000740A0000}"/>
    <cellStyle name="Standard 11 5 2 3 3 3" xfId="32091" xr:uid="{00000000-0005-0000-0000-0000740A0000}"/>
    <cellStyle name="Standard 11 5 2 3 3 4" xfId="45582" xr:uid="{00000000-0005-0000-0000-0000740A0000}"/>
    <cellStyle name="Standard 11 5 2 3 4" xfId="8512" xr:uid="{00000000-0005-0000-0000-0000740A0000}"/>
    <cellStyle name="Standard 11 5 2 3 4 2" xfId="21963" xr:uid="{00000000-0005-0000-0000-0000740A0000}"/>
    <cellStyle name="Standard 11 5 2 3 4 3" xfId="35447" xr:uid="{00000000-0005-0000-0000-0000740A0000}"/>
    <cellStyle name="Standard 11 5 2 3 4 4" xfId="48938" xr:uid="{00000000-0005-0000-0000-0000740A0000}"/>
    <cellStyle name="Standard 11 5 2 3 5" xfId="11868" xr:uid="{00000000-0005-0000-0000-0000740A0000}"/>
    <cellStyle name="Standard 11 5 2 3 5 2" xfId="25319" xr:uid="{00000000-0005-0000-0000-0000740A0000}"/>
    <cellStyle name="Standard 11 5 2 3 5 3" xfId="38803" xr:uid="{00000000-0005-0000-0000-0000740A0000}"/>
    <cellStyle name="Standard 11 5 2 3 5 4" xfId="52294" xr:uid="{00000000-0005-0000-0000-0000740A0000}"/>
    <cellStyle name="Standard 11 5 2 3 6" xfId="15250" xr:uid="{00000000-0005-0000-0000-0000740A0000}"/>
    <cellStyle name="Standard 11 5 2 3 7" xfId="28734" xr:uid="{00000000-0005-0000-0000-0000740A0000}"/>
    <cellStyle name="Standard 11 5 2 3 8" xfId="42225" xr:uid="{00000000-0005-0000-0000-0000740A0000}"/>
    <cellStyle name="Standard 11 5 2 4" xfId="2361" xr:uid="{00000000-0005-0000-0000-0000760A0000}"/>
    <cellStyle name="Standard 11 5 2 4 2" xfId="5723" xr:uid="{00000000-0005-0000-0000-0000760A0000}"/>
    <cellStyle name="Standard 11 5 2 4 2 2" xfId="19174" xr:uid="{00000000-0005-0000-0000-0000760A0000}"/>
    <cellStyle name="Standard 11 5 2 4 2 3" xfId="32658" xr:uid="{00000000-0005-0000-0000-0000760A0000}"/>
    <cellStyle name="Standard 11 5 2 4 2 4" xfId="46149" xr:uid="{00000000-0005-0000-0000-0000760A0000}"/>
    <cellStyle name="Standard 11 5 2 4 3" xfId="9079" xr:uid="{00000000-0005-0000-0000-0000760A0000}"/>
    <cellStyle name="Standard 11 5 2 4 3 2" xfId="22530" xr:uid="{00000000-0005-0000-0000-0000760A0000}"/>
    <cellStyle name="Standard 11 5 2 4 3 3" xfId="36014" xr:uid="{00000000-0005-0000-0000-0000760A0000}"/>
    <cellStyle name="Standard 11 5 2 4 3 4" xfId="49505" xr:uid="{00000000-0005-0000-0000-0000760A0000}"/>
    <cellStyle name="Standard 11 5 2 4 4" xfId="12435" xr:uid="{00000000-0005-0000-0000-0000760A0000}"/>
    <cellStyle name="Standard 11 5 2 4 4 2" xfId="25886" xr:uid="{00000000-0005-0000-0000-0000760A0000}"/>
    <cellStyle name="Standard 11 5 2 4 4 3" xfId="39370" xr:uid="{00000000-0005-0000-0000-0000760A0000}"/>
    <cellStyle name="Standard 11 5 2 4 4 4" xfId="52861" xr:uid="{00000000-0005-0000-0000-0000760A0000}"/>
    <cellStyle name="Standard 11 5 2 4 5" xfId="15817" xr:uid="{00000000-0005-0000-0000-0000760A0000}"/>
    <cellStyle name="Standard 11 5 2 4 6" xfId="29301" xr:uid="{00000000-0005-0000-0000-0000760A0000}"/>
    <cellStyle name="Standard 11 5 2 4 7" xfId="42792" xr:uid="{00000000-0005-0000-0000-0000760A0000}"/>
    <cellStyle name="Standard 11 5 2 5" xfId="3467" xr:uid="{00000000-0005-0000-0000-0000770A0000}"/>
    <cellStyle name="Standard 11 5 2 5 2" xfId="6828" xr:uid="{00000000-0005-0000-0000-0000770A0000}"/>
    <cellStyle name="Standard 11 5 2 5 2 2" xfId="20279" xr:uid="{00000000-0005-0000-0000-0000770A0000}"/>
    <cellStyle name="Standard 11 5 2 5 2 3" xfId="33763" xr:uid="{00000000-0005-0000-0000-0000770A0000}"/>
    <cellStyle name="Standard 11 5 2 5 2 4" xfId="47254" xr:uid="{00000000-0005-0000-0000-0000770A0000}"/>
    <cellStyle name="Standard 11 5 2 5 3" xfId="10184" xr:uid="{00000000-0005-0000-0000-0000770A0000}"/>
    <cellStyle name="Standard 11 5 2 5 3 2" xfId="23635" xr:uid="{00000000-0005-0000-0000-0000770A0000}"/>
    <cellStyle name="Standard 11 5 2 5 3 3" xfId="37119" xr:uid="{00000000-0005-0000-0000-0000770A0000}"/>
    <cellStyle name="Standard 11 5 2 5 3 4" xfId="50610" xr:uid="{00000000-0005-0000-0000-0000770A0000}"/>
    <cellStyle name="Standard 11 5 2 5 4" xfId="13540" xr:uid="{00000000-0005-0000-0000-0000770A0000}"/>
    <cellStyle name="Standard 11 5 2 5 4 2" xfId="26991" xr:uid="{00000000-0005-0000-0000-0000770A0000}"/>
    <cellStyle name="Standard 11 5 2 5 4 3" xfId="40475" xr:uid="{00000000-0005-0000-0000-0000770A0000}"/>
    <cellStyle name="Standard 11 5 2 5 4 4" xfId="53966" xr:uid="{00000000-0005-0000-0000-0000770A0000}"/>
    <cellStyle name="Standard 11 5 2 5 5" xfId="16922" xr:uid="{00000000-0005-0000-0000-0000770A0000}"/>
    <cellStyle name="Standard 11 5 2 5 6" xfId="30406" xr:uid="{00000000-0005-0000-0000-0000770A0000}"/>
    <cellStyle name="Standard 11 5 2 5 7" xfId="43897" xr:uid="{00000000-0005-0000-0000-0000770A0000}"/>
    <cellStyle name="Standard 11 5 2 6" xfId="4047" xr:uid="{00000000-0005-0000-0000-0000780A0000}"/>
    <cellStyle name="Standard 11 5 2 6 2" xfId="7404" xr:uid="{00000000-0005-0000-0000-0000780A0000}"/>
    <cellStyle name="Standard 11 5 2 6 2 2" xfId="20855" xr:uid="{00000000-0005-0000-0000-0000780A0000}"/>
    <cellStyle name="Standard 11 5 2 6 2 3" xfId="34339" xr:uid="{00000000-0005-0000-0000-0000780A0000}"/>
    <cellStyle name="Standard 11 5 2 6 2 4" xfId="47830" xr:uid="{00000000-0005-0000-0000-0000780A0000}"/>
    <cellStyle name="Standard 11 5 2 6 3" xfId="10760" xr:uid="{00000000-0005-0000-0000-0000780A0000}"/>
    <cellStyle name="Standard 11 5 2 6 3 2" xfId="24211" xr:uid="{00000000-0005-0000-0000-0000780A0000}"/>
    <cellStyle name="Standard 11 5 2 6 3 3" xfId="37695" xr:uid="{00000000-0005-0000-0000-0000780A0000}"/>
    <cellStyle name="Standard 11 5 2 6 3 4" xfId="51186" xr:uid="{00000000-0005-0000-0000-0000780A0000}"/>
    <cellStyle name="Standard 11 5 2 6 4" xfId="14116" xr:uid="{00000000-0005-0000-0000-0000780A0000}"/>
    <cellStyle name="Standard 11 5 2 6 4 2" xfId="27567" xr:uid="{00000000-0005-0000-0000-0000780A0000}"/>
    <cellStyle name="Standard 11 5 2 6 4 3" xfId="41051" xr:uid="{00000000-0005-0000-0000-0000780A0000}"/>
    <cellStyle name="Standard 11 5 2 6 4 4" xfId="54542" xr:uid="{00000000-0005-0000-0000-0000780A0000}"/>
    <cellStyle name="Standard 11 5 2 6 5" xfId="17498" xr:uid="{00000000-0005-0000-0000-0000780A0000}"/>
    <cellStyle name="Standard 11 5 2 6 6" xfId="30982" xr:uid="{00000000-0005-0000-0000-0000780A0000}"/>
    <cellStyle name="Standard 11 5 2 6 7" xfId="44473" xr:uid="{00000000-0005-0000-0000-0000780A0000}"/>
    <cellStyle name="Standard 11 5 2 7" xfId="4597" xr:uid="{00000000-0005-0000-0000-00006D0A0000}"/>
    <cellStyle name="Standard 11 5 2 7 2" xfId="18048" xr:uid="{00000000-0005-0000-0000-00006D0A0000}"/>
    <cellStyle name="Standard 11 5 2 7 3" xfId="31532" xr:uid="{00000000-0005-0000-0000-00006D0A0000}"/>
    <cellStyle name="Standard 11 5 2 7 4" xfId="45023" xr:uid="{00000000-0005-0000-0000-00006D0A0000}"/>
    <cellStyle name="Standard 11 5 2 8" xfId="7953" xr:uid="{00000000-0005-0000-0000-00006D0A0000}"/>
    <cellStyle name="Standard 11 5 2 8 2" xfId="21404" xr:uid="{00000000-0005-0000-0000-00006D0A0000}"/>
    <cellStyle name="Standard 11 5 2 8 3" xfId="34888" xr:uid="{00000000-0005-0000-0000-00006D0A0000}"/>
    <cellStyle name="Standard 11 5 2 8 4" xfId="48379" xr:uid="{00000000-0005-0000-0000-00006D0A0000}"/>
    <cellStyle name="Standard 11 5 2 9" xfId="11309" xr:uid="{00000000-0005-0000-0000-00006D0A0000}"/>
    <cellStyle name="Standard 11 5 2 9 2" xfId="24760" xr:uid="{00000000-0005-0000-0000-00006D0A0000}"/>
    <cellStyle name="Standard 11 5 2 9 3" xfId="38244" xr:uid="{00000000-0005-0000-0000-00006D0A0000}"/>
    <cellStyle name="Standard 11 5 2 9 4" xfId="51735" xr:uid="{00000000-0005-0000-0000-00006D0A0000}"/>
    <cellStyle name="Standard 11 5 3" xfId="1360" xr:uid="{00000000-0005-0000-0000-0000790A0000}"/>
    <cellStyle name="Standard 11 5 3 10" xfId="28322" xr:uid="{00000000-0005-0000-0000-0000790A0000}"/>
    <cellStyle name="Standard 11 5 3 11" xfId="41813" xr:uid="{00000000-0005-0000-0000-0000790A0000}"/>
    <cellStyle name="Standard 11 5 3 2" xfId="1931" xr:uid="{00000000-0005-0000-0000-00007A0A0000}"/>
    <cellStyle name="Standard 11 5 3 2 2" xfId="3071" xr:uid="{00000000-0005-0000-0000-00007B0A0000}"/>
    <cellStyle name="Standard 11 5 3 2 2 2" xfId="6432" xr:uid="{00000000-0005-0000-0000-00007B0A0000}"/>
    <cellStyle name="Standard 11 5 3 2 2 2 2" xfId="19883" xr:uid="{00000000-0005-0000-0000-00007B0A0000}"/>
    <cellStyle name="Standard 11 5 3 2 2 2 3" xfId="33367" xr:uid="{00000000-0005-0000-0000-00007B0A0000}"/>
    <cellStyle name="Standard 11 5 3 2 2 2 4" xfId="46858" xr:uid="{00000000-0005-0000-0000-00007B0A0000}"/>
    <cellStyle name="Standard 11 5 3 2 2 3" xfId="9788" xr:uid="{00000000-0005-0000-0000-00007B0A0000}"/>
    <cellStyle name="Standard 11 5 3 2 2 3 2" xfId="23239" xr:uid="{00000000-0005-0000-0000-00007B0A0000}"/>
    <cellStyle name="Standard 11 5 3 2 2 3 3" xfId="36723" xr:uid="{00000000-0005-0000-0000-00007B0A0000}"/>
    <cellStyle name="Standard 11 5 3 2 2 3 4" xfId="50214" xr:uid="{00000000-0005-0000-0000-00007B0A0000}"/>
    <cellStyle name="Standard 11 5 3 2 2 4" xfId="13144" xr:uid="{00000000-0005-0000-0000-00007B0A0000}"/>
    <cellStyle name="Standard 11 5 3 2 2 4 2" xfId="26595" xr:uid="{00000000-0005-0000-0000-00007B0A0000}"/>
    <cellStyle name="Standard 11 5 3 2 2 4 3" xfId="40079" xr:uid="{00000000-0005-0000-0000-00007B0A0000}"/>
    <cellStyle name="Standard 11 5 3 2 2 4 4" xfId="53570" xr:uid="{00000000-0005-0000-0000-00007B0A0000}"/>
    <cellStyle name="Standard 11 5 3 2 2 5" xfId="16526" xr:uid="{00000000-0005-0000-0000-00007B0A0000}"/>
    <cellStyle name="Standard 11 5 3 2 2 6" xfId="30010" xr:uid="{00000000-0005-0000-0000-00007B0A0000}"/>
    <cellStyle name="Standard 11 5 3 2 2 7" xfId="43501" xr:uid="{00000000-0005-0000-0000-00007B0A0000}"/>
    <cellStyle name="Standard 11 5 3 2 3" xfId="5305" xr:uid="{00000000-0005-0000-0000-00007A0A0000}"/>
    <cellStyle name="Standard 11 5 3 2 3 2" xfId="18756" xr:uid="{00000000-0005-0000-0000-00007A0A0000}"/>
    <cellStyle name="Standard 11 5 3 2 3 3" xfId="32240" xr:uid="{00000000-0005-0000-0000-00007A0A0000}"/>
    <cellStyle name="Standard 11 5 3 2 3 4" xfId="45731" xr:uid="{00000000-0005-0000-0000-00007A0A0000}"/>
    <cellStyle name="Standard 11 5 3 2 4" xfId="8661" xr:uid="{00000000-0005-0000-0000-00007A0A0000}"/>
    <cellStyle name="Standard 11 5 3 2 4 2" xfId="22112" xr:uid="{00000000-0005-0000-0000-00007A0A0000}"/>
    <cellStyle name="Standard 11 5 3 2 4 3" xfId="35596" xr:uid="{00000000-0005-0000-0000-00007A0A0000}"/>
    <cellStyle name="Standard 11 5 3 2 4 4" xfId="49087" xr:uid="{00000000-0005-0000-0000-00007A0A0000}"/>
    <cellStyle name="Standard 11 5 3 2 5" xfId="12017" xr:uid="{00000000-0005-0000-0000-00007A0A0000}"/>
    <cellStyle name="Standard 11 5 3 2 5 2" xfId="25468" xr:uid="{00000000-0005-0000-0000-00007A0A0000}"/>
    <cellStyle name="Standard 11 5 3 2 5 3" xfId="38952" xr:uid="{00000000-0005-0000-0000-00007A0A0000}"/>
    <cellStyle name="Standard 11 5 3 2 5 4" xfId="52443" xr:uid="{00000000-0005-0000-0000-00007A0A0000}"/>
    <cellStyle name="Standard 11 5 3 2 6" xfId="15399" xr:uid="{00000000-0005-0000-0000-00007A0A0000}"/>
    <cellStyle name="Standard 11 5 3 2 7" xfId="28883" xr:uid="{00000000-0005-0000-0000-00007A0A0000}"/>
    <cellStyle name="Standard 11 5 3 2 8" xfId="42374" xr:uid="{00000000-0005-0000-0000-00007A0A0000}"/>
    <cellStyle name="Standard 11 5 3 3" xfId="2511" xr:uid="{00000000-0005-0000-0000-00007C0A0000}"/>
    <cellStyle name="Standard 11 5 3 3 2" xfId="5872" xr:uid="{00000000-0005-0000-0000-00007C0A0000}"/>
    <cellStyle name="Standard 11 5 3 3 2 2" xfId="19323" xr:uid="{00000000-0005-0000-0000-00007C0A0000}"/>
    <cellStyle name="Standard 11 5 3 3 2 3" xfId="32807" xr:uid="{00000000-0005-0000-0000-00007C0A0000}"/>
    <cellStyle name="Standard 11 5 3 3 2 4" xfId="46298" xr:uid="{00000000-0005-0000-0000-00007C0A0000}"/>
    <cellStyle name="Standard 11 5 3 3 3" xfId="9228" xr:uid="{00000000-0005-0000-0000-00007C0A0000}"/>
    <cellStyle name="Standard 11 5 3 3 3 2" xfId="22679" xr:uid="{00000000-0005-0000-0000-00007C0A0000}"/>
    <cellStyle name="Standard 11 5 3 3 3 3" xfId="36163" xr:uid="{00000000-0005-0000-0000-00007C0A0000}"/>
    <cellStyle name="Standard 11 5 3 3 3 4" xfId="49654" xr:uid="{00000000-0005-0000-0000-00007C0A0000}"/>
    <cellStyle name="Standard 11 5 3 3 4" xfId="12584" xr:uid="{00000000-0005-0000-0000-00007C0A0000}"/>
    <cellStyle name="Standard 11 5 3 3 4 2" xfId="26035" xr:uid="{00000000-0005-0000-0000-00007C0A0000}"/>
    <cellStyle name="Standard 11 5 3 3 4 3" xfId="39519" xr:uid="{00000000-0005-0000-0000-00007C0A0000}"/>
    <cellStyle name="Standard 11 5 3 3 4 4" xfId="53010" xr:uid="{00000000-0005-0000-0000-00007C0A0000}"/>
    <cellStyle name="Standard 11 5 3 3 5" xfId="15966" xr:uid="{00000000-0005-0000-0000-00007C0A0000}"/>
    <cellStyle name="Standard 11 5 3 3 6" xfId="29450" xr:uid="{00000000-0005-0000-0000-00007C0A0000}"/>
    <cellStyle name="Standard 11 5 3 3 7" xfId="42941" xr:uid="{00000000-0005-0000-0000-00007C0A0000}"/>
    <cellStyle name="Standard 11 5 3 4" xfId="3616" xr:uid="{00000000-0005-0000-0000-00007D0A0000}"/>
    <cellStyle name="Standard 11 5 3 4 2" xfId="6977" xr:uid="{00000000-0005-0000-0000-00007D0A0000}"/>
    <cellStyle name="Standard 11 5 3 4 2 2" xfId="20428" xr:uid="{00000000-0005-0000-0000-00007D0A0000}"/>
    <cellStyle name="Standard 11 5 3 4 2 3" xfId="33912" xr:uid="{00000000-0005-0000-0000-00007D0A0000}"/>
    <cellStyle name="Standard 11 5 3 4 2 4" xfId="47403" xr:uid="{00000000-0005-0000-0000-00007D0A0000}"/>
    <cellStyle name="Standard 11 5 3 4 3" xfId="10333" xr:uid="{00000000-0005-0000-0000-00007D0A0000}"/>
    <cellStyle name="Standard 11 5 3 4 3 2" xfId="23784" xr:uid="{00000000-0005-0000-0000-00007D0A0000}"/>
    <cellStyle name="Standard 11 5 3 4 3 3" xfId="37268" xr:uid="{00000000-0005-0000-0000-00007D0A0000}"/>
    <cellStyle name="Standard 11 5 3 4 3 4" xfId="50759" xr:uid="{00000000-0005-0000-0000-00007D0A0000}"/>
    <cellStyle name="Standard 11 5 3 4 4" xfId="13689" xr:uid="{00000000-0005-0000-0000-00007D0A0000}"/>
    <cellStyle name="Standard 11 5 3 4 4 2" xfId="27140" xr:uid="{00000000-0005-0000-0000-00007D0A0000}"/>
    <cellStyle name="Standard 11 5 3 4 4 3" xfId="40624" xr:uid="{00000000-0005-0000-0000-00007D0A0000}"/>
    <cellStyle name="Standard 11 5 3 4 4 4" xfId="54115" xr:uid="{00000000-0005-0000-0000-00007D0A0000}"/>
    <cellStyle name="Standard 11 5 3 4 5" xfId="17071" xr:uid="{00000000-0005-0000-0000-00007D0A0000}"/>
    <cellStyle name="Standard 11 5 3 4 6" xfId="30555" xr:uid="{00000000-0005-0000-0000-00007D0A0000}"/>
    <cellStyle name="Standard 11 5 3 4 7" xfId="44046" xr:uid="{00000000-0005-0000-0000-00007D0A0000}"/>
    <cellStyle name="Standard 11 5 3 5" xfId="4196" xr:uid="{00000000-0005-0000-0000-00007E0A0000}"/>
    <cellStyle name="Standard 11 5 3 5 2" xfId="7553" xr:uid="{00000000-0005-0000-0000-00007E0A0000}"/>
    <cellStyle name="Standard 11 5 3 5 2 2" xfId="21004" xr:uid="{00000000-0005-0000-0000-00007E0A0000}"/>
    <cellStyle name="Standard 11 5 3 5 2 3" xfId="34488" xr:uid="{00000000-0005-0000-0000-00007E0A0000}"/>
    <cellStyle name="Standard 11 5 3 5 2 4" xfId="47979" xr:uid="{00000000-0005-0000-0000-00007E0A0000}"/>
    <cellStyle name="Standard 11 5 3 5 3" xfId="10909" xr:uid="{00000000-0005-0000-0000-00007E0A0000}"/>
    <cellStyle name="Standard 11 5 3 5 3 2" xfId="24360" xr:uid="{00000000-0005-0000-0000-00007E0A0000}"/>
    <cellStyle name="Standard 11 5 3 5 3 3" xfId="37844" xr:uid="{00000000-0005-0000-0000-00007E0A0000}"/>
    <cellStyle name="Standard 11 5 3 5 3 4" xfId="51335" xr:uid="{00000000-0005-0000-0000-00007E0A0000}"/>
    <cellStyle name="Standard 11 5 3 5 4" xfId="14265" xr:uid="{00000000-0005-0000-0000-00007E0A0000}"/>
    <cellStyle name="Standard 11 5 3 5 4 2" xfId="27716" xr:uid="{00000000-0005-0000-0000-00007E0A0000}"/>
    <cellStyle name="Standard 11 5 3 5 4 3" xfId="41200" xr:uid="{00000000-0005-0000-0000-00007E0A0000}"/>
    <cellStyle name="Standard 11 5 3 5 4 4" xfId="54691" xr:uid="{00000000-0005-0000-0000-00007E0A0000}"/>
    <cellStyle name="Standard 11 5 3 5 5" xfId="17647" xr:uid="{00000000-0005-0000-0000-00007E0A0000}"/>
    <cellStyle name="Standard 11 5 3 5 6" xfId="31131" xr:uid="{00000000-0005-0000-0000-00007E0A0000}"/>
    <cellStyle name="Standard 11 5 3 5 7" xfId="44622" xr:uid="{00000000-0005-0000-0000-00007E0A0000}"/>
    <cellStyle name="Standard 11 5 3 6" xfId="4746" xr:uid="{00000000-0005-0000-0000-0000790A0000}"/>
    <cellStyle name="Standard 11 5 3 6 2" xfId="18197" xr:uid="{00000000-0005-0000-0000-0000790A0000}"/>
    <cellStyle name="Standard 11 5 3 6 3" xfId="31681" xr:uid="{00000000-0005-0000-0000-0000790A0000}"/>
    <cellStyle name="Standard 11 5 3 6 4" xfId="45172" xr:uid="{00000000-0005-0000-0000-0000790A0000}"/>
    <cellStyle name="Standard 11 5 3 7" xfId="8102" xr:uid="{00000000-0005-0000-0000-0000790A0000}"/>
    <cellStyle name="Standard 11 5 3 7 2" xfId="21553" xr:uid="{00000000-0005-0000-0000-0000790A0000}"/>
    <cellStyle name="Standard 11 5 3 7 3" xfId="35037" xr:uid="{00000000-0005-0000-0000-0000790A0000}"/>
    <cellStyle name="Standard 11 5 3 7 4" xfId="48528" xr:uid="{00000000-0005-0000-0000-0000790A0000}"/>
    <cellStyle name="Standard 11 5 3 8" xfId="11458" xr:uid="{00000000-0005-0000-0000-0000790A0000}"/>
    <cellStyle name="Standard 11 5 3 8 2" xfId="24909" xr:uid="{00000000-0005-0000-0000-0000790A0000}"/>
    <cellStyle name="Standard 11 5 3 8 3" xfId="38393" xr:uid="{00000000-0005-0000-0000-0000790A0000}"/>
    <cellStyle name="Standard 11 5 3 8 4" xfId="51884" xr:uid="{00000000-0005-0000-0000-0000790A0000}"/>
    <cellStyle name="Standard 11 5 3 9" xfId="14839" xr:uid="{00000000-0005-0000-0000-0000790A0000}"/>
    <cellStyle name="Standard 11 5 4" xfId="1685" xr:uid="{00000000-0005-0000-0000-00007F0A0000}"/>
    <cellStyle name="Standard 11 5 4 2" xfId="2821" xr:uid="{00000000-0005-0000-0000-0000800A0000}"/>
    <cellStyle name="Standard 11 5 4 2 2" xfId="6182" xr:uid="{00000000-0005-0000-0000-0000800A0000}"/>
    <cellStyle name="Standard 11 5 4 2 2 2" xfId="19633" xr:uid="{00000000-0005-0000-0000-0000800A0000}"/>
    <cellStyle name="Standard 11 5 4 2 2 3" xfId="33117" xr:uid="{00000000-0005-0000-0000-0000800A0000}"/>
    <cellStyle name="Standard 11 5 4 2 2 4" xfId="46608" xr:uid="{00000000-0005-0000-0000-0000800A0000}"/>
    <cellStyle name="Standard 11 5 4 2 3" xfId="9538" xr:uid="{00000000-0005-0000-0000-0000800A0000}"/>
    <cellStyle name="Standard 11 5 4 2 3 2" xfId="22989" xr:uid="{00000000-0005-0000-0000-0000800A0000}"/>
    <cellStyle name="Standard 11 5 4 2 3 3" xfId="36473" xr:uid="{00000000-0005-0000-0000-0000800A0000}"/>
    <cellStyle name="Standard 11 5 4 2 3 4" xfId="49964" xr:uid="{00000000-0005-0000-0000-0000800A0000}"/>
    <cellStyle name="Standard 11 5 4 2 4" xfId="12894" xr:uid="{00000000-0005-0000-0000-0000800A0000}"/>
    <cellStyle name="Standard 11 5 4 2 4 2" xfId="26345" xr:uid="{00000000-0005-0000-0000-0000800A0000}"/>
    <cellStyle name="Standard 11 5 4 2 4 3" xfId="39829" xr:uid="{00000000-0005-0000-0000-0000800A0000}"/>
    <cellStyle name="Standard 11 5 4 2 4 4" xfId="53320" xr:uid="{00000000-0005-0000-0000-0000800A0000}"/>
    <cellStyle name="Standard 11 5 4 2 5" xfId="16276" xr:uid="{00000000-0005-0000-0000-0000800A0000}"/>
    <cellStyle name="Standard 11 5 4 2 6" xfId="29760" xr:uid="{00000000-0005-0000-0000-0000800A0000}"/>
    <cellStyle name="Standard 11 5 4 2 7" xfId="43251" xr:uid="{00000000-0005-0000-0000-0000800A0000}"/>
    <cellStyle name="Standard 11 5 4 3" xfId="5055" xr:uid="{00000000-0005-0000-0000-00007F0A0000}"/>
    <cellStyle name="Standard 11 5 4 3 2" xfId="18506" xr:uid="{00000000-0005-0000-0000-00007F0A0000}"/>
    <cellStyle name="Standard 11 5 4 3 3" xfId="31990" xr:uid="{00000000-0005-0000-0000-00007F0A0000}"/>
    <cellStyle name="Standard 11 5 4 3 4" xfId="45481" xr:uid="{00000000-0005-0000-0000-00007F0A0000}"/>
    <cellStyle name="Standard 11 5 4 4" xfId="8411" xr:uid="{00000000-0005-0000-0000-00007F0A0000}"/>
    <cellStyle name="Standard 11 5 4 4 2" xfId="21862" xr:uid="{00000000-0005-0000-0000-00007F0A0000}"/>
    <cellStyle name="Standard 11 5 4 4 3" xfId="35346" xr:uid="{00000000-0005-0000-0000-00007F0A0000}"/>
    <cellStyle name="Standard 11 5 4 4 4" xfId="48837" xr:uid="{00000000-0005-0000-0000-00007F0A0000}"/>
    <cellStyle name="Standard 11 5 4 5" xfId="11767" xr:uid="{00000000-0005-0000-0000-00007F0A0000}"/>
    <cellStyle name="Standard 11 5 4 5 2" xfId="25218" xr:uid="{00000000-0005-0000-0000-00007F0A0000}"/>
    <cellStyle name="Standard 11 5 4 5 3" xfId="38702" xr:uid="{00000000-0005-0000-0000-00007F0A0000}"/>
    <cellStyle name="Standard 11 5 4 5 4" xfId="52193" xr:uid="{00000000-0005-0000-0000-00007F0A0000}"/>
    <cellStyle name="Standard 11 5 4 6" xfId="15149" xr:uid="{00000000-0005-0000-0000-00007F0A0000}"/>
    <cellStyle name="Standard 11 5 4 7" xfId="28633" xr:uid="{00000000-0005-0000-0000-00007F0A0000}"/>
    <cellStyle name="Standard 11 5 4 8" xfId="42124" xr:uid="{00000000-0005-0000-0000-00007F0A0000}"/>
    <cellStyle name="Standard 11 5 5" xfId="2245" xr:uid="{00000000-0005-0000-0000-0000810A0000}"/>
    <cellStyle name="Standard 11 5 5 2" xfId="5619" xr:uid="{00000000-0005-0000-0000-0000810A0000}"/>
    <cellStyle name="Standard 11 5 5 2 2" xfId="19070" xr:uid="{00000000-0005-0000-0000-0000810A0000}"/>
    <cellStyle name="Standard 11 5 5 2 3" xfId="32554" xr:uid="{00000000-0005-0000-0000-0000810A0000}"/>
    <cellStyle name="Standard 11 5 5 2 4" xfId="46045" xr:uid="{00000000-0005-0000-0000-0000810A0000}"/>
    <cellStyle name="Standard 11 5 5 3" xfId="8975" xr:uid="{00000000-0005-0000-0000-0000810A0000}"/>
    <cellStyle name="Standard 11 5 5 3 2" xfId="22426" xr:uid="{00000000-0005-0000-0000-0000810A0000}"/>
    <cellStyle name="Standard 11 5 5 3 3" xfId="35910" xr:uid="{00000000-0005-0000-0000-0000810A0000}"/>
    <cellStyle name="Standard 11 5 5 3 4" xfId="49401" xr:uid="{00000000-0005-0000-0000-0000810A0000}"/>
    <cellStyle name="Standard 11 5 5 4" xfId="12331" xr:uid="{00000000-0005-0000-0000-0000810A0000}"/>
    <cellStyle name="Standard 11 5 5 4 2" xfId="25782" xr:uid="{00000000-0005-0000-0000-0000810A0000}"/>
    <cellStyle name="Standard 11 5 5 4 3" xfId="39266" xr:uid="{00000000-0005-0000-0000-0000810A0000}"/>
    <cellStyle name="Standard 11 5 5 4 4" xfId="52757" xr:uid="{00000000-0005-0000-0000-0000810A0000}"/>
    <cellStyle name="Standard 11 5 5 5" xfId="15713" xr:uid="{00000000-0005-0000-0000-0000810A0000}"/>
    <cellStyle name="Standard 11 5 5 6" xfId="29197" xr:uid="{00000000-0005-0000-0000-0000810A0000}"/>
    <cellStyle name="Standard 11 5 5 7" xfId="42688" xr:uid="{00000000-0005-0000-0000-0000810A0000}"/>
    <cellStyle name="Standard 11 5 6" xfId="3363" xr:uid="{00000000-0005-0000-0000-0000820A0000}"/>
    <cellStyle name="Standard 11 5 6 2" xfId="6724" xr:uid="{00000000-0005-0000-0000-0000820A0000}"/>
    <cellStyle name="Standard 11 5 6 2 2" xfId="20175" xr:uid="{00000000-0005-0000-0000-0000820A0000}"/>
    <cellStyle name="Standard 11 5 6 2 3" xfId="33659" xr:uid="{00000000-0005-0000-0000-0000820A0000}"/>
    <cellStyle name="Standard 11 5 6 2 4" xfId="47150" xr:uid="{00000000-0005-0000-0000-0000820A0000}"/>
    <cellStyle name="Standard 11 5 6 3" xfId="10080" xr:uid="{00000000-0005-0000-0000-0000820A0000}"/>
    <cellStyle name="Standard 11 5 6 3 2" xfId="23531" xr:uid="{00000000-0005-0000-0000-0000820A0000}"/>
    <cellStyle name="Standard 11 5 6 3 3" xfId="37015" xr:uid="{00000000-0005-0000-0000-0000820A0000}"/>
    <cellStyle name="Standard 11 5 6 3 4" xfId="50506" xr:uid="{00000000-0005-0000-0000-0000820A0000}"/>
    <cellStyle name="Standard 11 5 6 4" xfId="13436" xr:uid="{00000000-0005-0000-0000-0000820A0000}"/>
    <cellStyle name="Standard 11 5 6 4 2" xfId="26887" xr:uid="{00000000-0005-0000-0000-0000820A0000}"/>
    <cellStyle name="Standard 11 5 6 4 3" xfId="40371" xr:uid="{00000000-0005-0000-0000-0000820A0000}"/>
    <cellStyle name="Standard 11 5 6 4 4" xfId="53862" xr:uid="{00000000-0005-0000-0000-0000820A0000}"/>
    <cellStyle name="Standard 11 5 6 5" xfId="16818" xr:uid="{00000000-0005-0000-0000-0000820A0000}"/>
    <cellStyle name="Standard 11 5 6 6" xfId="30302" xr:uid="{00000000-0005-0000-0000-0000820A0000}"/>
    <cellStyle name="Standard 11 5 6 7" xfId="43793" xr:uid="{00000000-0005-0000-0000-0000820A0000}"/>
    <cellStyle name="Standard 11 5 7" xfId="3943" xr:uid="{00000000-0005-0000-0000-0000830A0000}"/>
    <cellStyle name="Standard 11 5 7 2" xfId="7300" xr:uid="{00000000-0005-0000-0000-0000830A0000}"/>
    <cellStyle name="Standard 11 5 7 2 2" xfId="20751" xr:uid="{00000000-0005-0000-0000-0000830A0000}"/>
    <cellStyle name="Standard 11 5 7 2 3" xfId="34235" xr:uid="{00000000-0005-0000-0000-0000830A0000}"/>
    <cellStyle name="Standard 11 5 7 2 4" xfId="47726" xr:uid="{00000000-0005-0000-0000-0000830A0000}"/>
    <cellStyle name="Standard 11 5 7 3" xfId="10656" xr:uid="{00000000-0005-0000-0000-0000830A0000}"/>
    <cellStyle name="Standard 11 5 7 3 2" xfId="24107" xr:uid="{00000000-0005-0000-0000-0000830A0000}"/>
    <cellStyle name="Standard 11 5 7 3 3" xfId="37591" xr:uid="{00000000-0005-0000-0000-0000830A0000}"/>
    <cellStyle name="Standard 11 5 7 3 4" xfId="51082" xr:uid="{00000000-0005-0000-0000-0000830A0000}"/>
    <cellStyle name="Standard 11 5 7 4" xfId="14012" xr:uid="{00000000-0005-0000-0000-0000830A0000}"/>
    <cellStyle name="Standard 11 5 7 4 2" xfId="27463" xr:uid="{00000000-0005-0000-0000-0000830A0000}"/>
    <cellStyle name="Standard 11 5 7 4 3" xfId="40947" xr:uid="{00000000-0005-0000-0000-0000830A0000}"/>
    <cellStyle name="Standard 11 5 7 4 4" xfId="54438" xr:uid="{00000000-0005-0000-0000-0000830A0000}"/>
    <cellStyle name="Standard 11 5 7 5" xfId="17394" xr:uid="{00000000-0005-0000-0000-0000830A0000}"/>
    <cellStyle name="Standard 11 5 7 6" xfId="30878" xr:uid="{00000000-0005-0000-0000-0000830A0000}"/>
    <cellStyle name="Standard 11 5 7 7" xfId="44369" xr:uid="{00000000-0005-0000-0000-0000830A0000}"/>
    <cellStyle name="Standard 11 5 8" xfId="4493" xr:uid="{00000000-0005-0000-0000-00006C0A0000}"/>
    <cellStyle name="Standard 11 5 8 2" xfId="17944" xr:uid="{00000000-0005-0000-0000-00006C0A0000}"/>
    <cellStyle name="Standard 11 5 8 3" xfId="31428" xr:uid="{00000000-0005-0000-0000-00006C0A0000}"/>
    <cellStyle name="Standard 11 5 8 4" xfId="44919" xr:uid="{00000000-0005-0000-0000-00006C0A0000}"/>
    <cellStyle name="Standard 11 5 9" xfId="7849" xr:uid="{00000000-0005-0000-0000-00006C0A0000}"/>
    <cellStyle name="Standard 11 5 9 2" xfId="21300" xr:uid="{00000000-0005-0000-0000-00006C0A0000}"/>
    <cellStyle name="Standard 11 5 9 3" xfId="34784" xr:uid="{00000000-0005-0000-0000-00006C0A0000}"/>
    <cellStyle name="Standard 11 5 9 4" xfId="48275" xr:uid="{00000000-0005-0000-0000-00006C0A0000}"/>
    <cellStyle name="Standard 11 6" xfId="345" xr:uid="{00000000-0005-0000-0000-00000F020000}"/>
    <cellStyle name="Standard 11 6 10" xfId="14681" xr:uid="{00000000-0005-0000-0000-0000840A0000}"/>
    <cellStyle name="Standard 11 6 11" xfId="28164" xr:uid="{00000000-0005-0000-0000-0000840A0000}"/>
    <cellStyle name="Standard 11 6 12" xfId="41655" xr:uid="{00000000-0005-0000-0000-0000840A0000}"/>
    <cellStyle name="Standard 11 6 13" xfId="1217" xr:uid="{00000000-0005-0000-0000-0000840A0000}"/>
    <cellStyle name="Standard 11 6 2" xfId="1449" xr:uid="{00000000-0005-0000-0000-0000850A0000}"/>
    <cellStyle name="Standard 11 6 2 10" xfId="28414" xr:uid="{00000000-0005-0000-0000-0000850A0000}"/>
    <cellStyle name="Standard 11 6 2 11" xfId="41905" xr:uid="{00000000-0005-0000-0000-0000850A0000}"/>
    <cellStyle name="Standard 11 6 2 2" xfId="2023" xr:uid="{00000000-0005-0000-0000-0000860A0000}"/>
    <cellStyle name="Standard 11 6 2 2 2" xfId="3163" xr:uid="{00000000-0005-0000-0000-0000870A0000}"/>
    <cellStyle name="Standard 11 6 2 2 2 2" xfId="6524" xr:uid="{00000000-0005-0000-0000-0000870A0000}"/>
    <cellStyle name="Standard 11 6 2 2 2 2 2" xfId="19975" xr:uid="{00000000-0005-0000-0000-0000870A0000}"/>
    <cellStyle name="Standard 11 6 2 2 2 2 3" xfId="33459" xr:uid="{00000000-0005-0000-0000-0000870A0000}"/>
    <cellStyle name="Standard 11 6 2 2 2 2 4" xfId="46950" xr:uid="{00000000-0005-0000-0000-0000870A0000}"/>
    <cellStyle name="Standard 11 6 2 2 2 3" xfId="9880" xr:uid="{00000000-0005-0000-0000-0000870A0000}"/>
    <cellStyle name="Standard 11 6 2 2 2 3 2" xfId="23331" xr:uid="{00000000-0005-0000-0000-0000870A0000}"/>
    <cellStyle name="Standard 11 6 2 2 2 3 3" xfId="36815" xr:uid="{00000000-0005-0000-0000-0000870A0000}"/>
    <cellStyle name="Standard 11 6 2 2 2 3 4" xfId="50306" xr:uid="{00000000-0005-0000-0000-0000870A0000}"/>
    <cellStyle name="Standard 11 6 2 2 2 4" xfId="13236" xr:uid="{00000000-0005-0000-0000-0000870A0000}"/>
    <cellStyle name="Standard 11 6 2 2 2 4 2" xfId="26687" xr:uid="{00000000-0005-0000-0000-0000870A0000}"/>
    <cellStyle name="Standard 11 6 2 2 2 4 3" xfId="40171" xr:uid="{00000000-0005-0000-0000-0000870A0000}"/>
    <cellStyle name="Standard 11 6 2 2 2 4 4" xfId="53662" xr:uid="{00000000-0005-0000-0000-0000870A0000}"/>
    <cellStyle name="Standard 11 6 2 2 2 5" xfId="16618" xr:uid="{00000000-0005-0000-0000-0000870A0000}"/>
    <cellStyle name="Standard 11 6 2 2 2 6" xfId="30102" xr:uid="{00000000-0005-0000-0000-0000870A0000}"/>
    <cellStyle name="Standard 11 6 2 2 2 7" xfId="43593" xr:uid="{00000000-0005-0000-0000-0000870A0000}"/>
    <cellStyle name="Standard 11 6 2 2 3" xfId="5397" xr:uid="{00000000-0005-0000-0000-0000860A0000}"/>
    <cellStyle name="Standard 11 6 2 2 3 2" xfId="18848" xr:uid="{00000000-0005-0000-0000-0000860A0000}"/>
    <cellStyle name="Standard 11 6 2 2 3 3" xfId="32332" xr:uid="{00000000-0005-0000-0000-0000860A0000}"/>
    <cellStyle name="Standard 11 6 2 2 3 4" xfId="45823" xr:uid="{00000000-0005-0000-0000-0000860A0000}"/>
    <cellStyle name="Standard 11 6 2 2 4" xfId="8753" xr:uid="{00000000-0005-0000-0000-0000860A0000}"/>
    <cellStyle name="Standard 11 6 2 2 4 2" xfId="22204" xr:uid="{00000000-0005-0000-0000-0000860A0000}"/>
    <cellStyle name="Standard 11 6 2 2 4 3" xfId="35688" xr:uid="{00000000-0005-0000-0000-0000860A0000}"/>
    <cellStyle name="Standard 11 6 2 2 4 4" xfId="49179" xr:uid="{00000000-0005-0000-0000-0000860A0000}"/>
    <cellStyle name="Standard 11 6 2 2 5" xfId="12109" xr:uid="{00000000-0005-0000-0000-0000860A0000}"/>
    <cellStyle name="Standard 11 6 2 2 5 2" xfId="25560" xr:uid="{00000000-0005-0000-0000-0000860A0000}"/>
    <cellStyle name="Standard 11 6 2 2 5 3" xfId="39044" xr:uid="{00000000-0005-0000-0000-0000860A0000}"/>
    <cellStyle name="Standard 11 6 2 2 5 4" xfId="52535" xr:uid="{00000000-0005-0000-0000-0000860A0000}"/>
    <cellStyle name="Standard 11 6 2 2 6" xfId="15491" xr:uid="{00000000-0005-0000-0000-0000860A0000}"/>
    <cellStyle name="Standard 11 6 2 2 7" xfId="28975" xr:uid="{00000000-0005-0000-0000-0000860A0000}"/>
    <cellStyle name="Standard 11 6 2 2 8" xfId="42466" xr:uid="{00000000-0005-0000-0000-0000860A0000}"/>
    <cellStyle name="Standard 11 6 2 3" xfId="2603" xr:uid="{00000000-0005-0000-0000-0000880A0000}"/>
    <cellStyle name="Standard 11 6 2 3 2" xfId="5964" xr:uid="{00000000-0005-0000-0000-0000880A0000}"/>
    <cellStyle name="Standard 11 6 2 3 2 2" xfId="19415" xr:uid="{00000000-0005-0000-0000-0000880A0000}"/>
    <cellStyle name="Standard 11 6 2 3 2 3" xfId="32899" xr:uid="{00000000-0005-0000-0000-0000880A0000}"/>
    <cellStyle name="Standard 11 6 2 3 2 4" xfId="46390" xr:uid="{00000000-0005-0000-0000-0000880A0000}"/>
    <cellStyle name="Standard 11 6 2 3 3" xfId="9320" xr:uid="{00000000-0005-0000-0000-0000880A0000}"/>
    <cellStyle name="Standard 11 6 2 3 3 2" xfId="22771" xr:uid="{00000000-0005-0000-0000-0000880A0000}"/>
    <cellStyle name="Standard 11 6 2 3 3 3" xfId="36255" xr:uid="{00000000-0005-0000-0000-0000880A0000}"/>
    <cellStyle name="Standard 11 6 2 3 3 4" xfId="49746" xr:uid="{00000000-0005-0000-0000-0000880A0000}"/>
    <cellStyle name="Standard 11 6 2 3 4" xfId="12676" xr:uid="{00000000-0005-0000-0000-0000880A0000}"/>
    <cellStyle name="Standard 11 6 2 3 4 2" xfId="26127" xr:uid="{00000000-0005-0000-0000-0000880A0000}"/>
    <cellStyle name="Standard 11 6 2 3 4 3" xfId="39611" xr:uid="{00000000-0005-0000-0000-0000880A0000}"/>
    <cellStyle name="Standard 11 6 2 3 4 4" xfId="53102" xr:uid="{00000000-0005-0000-0000-0000880A0000}"/>
    <cellStyle name="Standard 11 6 2 3 5" xfId="16058" xr:uid="{00000000-0005-0000-0000-0000880A0000}"/>
    <cellStyle name="Standard 11 6 2 3 6" xfId="29542" xr:uid="{00000000-0005-0000-0000-0000880A0000}"/>
    <cellStyle name="Standard 11 6 2 3 7" xfId="43033" xr:uid="{00000000-0005-0000-0000-0000880A0000}"/>
    <cellStyle name="Standard 11 6 2 4" xfId="3708" xr:uid="{00000000-0005-0000-0000-0000890A0000}"/>
    <cellStyle name="Standard 11 6 2 4 2" xfId="7069" xr:uid="{00000000-0005-0000-0000-0000890A0000}"/>
    <cellStyle name="Standard 11 6 2 4 2 2" xfId="20520" xr:uid="{00000000-0005-0000-0000-0000890A0000}"/>
    <cellStyle name="Standard 11 6 2 4 2 3" xfId="34004" xr:uid="{00000000-0005-0000-0000-0000890A0000}"/>
    <cellStyle name="Standard 11 6 2 4 2 4" xfId="47495" xr:uid="{00000000-0005-0000-0000-0000890A0000}"/>
    <cellStyle name="Standard 11 6 2 4 3" xfId="10425" xr:uid="{00000000-0005-0000-0000-0000890A0000}"/>
    <cellStyle name="Standard 11 6 2 4 3 2" xfId="23876" xr:uid="{00000000-0005-0000-0000-0000890A0000}"/>
    <cellStyle name="Standard 11 6 2 4 3 3" xfId="37360" xr:uid="{00000000-0005-0000-0000-0000890A0000}"/>
    <cellStyle name="Standard 11 6 2 4 3 4" xfId="50851" xr:uid="{00000000-0005-0000-0000-0000890A0000}"/>
    <cellStyle name="Standard 11 6 2 4 4" xfId="13781" xr:uid="{00000000-0005-0000-0000-0000890A0000}"/>
    <cellStyle name="Standard 11 6 2 4 4 2" xfId="27232" xr:uid="{00000000-0005-0000-0000-0000890A0000}"/>
    <cellStyle name="Standard 11 6 2 4 4 3" xfId="40716" xr:uid="{00000000-0005-0000-0000-0000890A0000}"/>
    <cellStyle name="Standard 11 6 2 4 4 4" xfId="54207" xr:uid="{00000000-0005-0000-0000-0000890A0000}"/>
    <cellStyle name="Standard 11 6 2 4 5" xfId="17163" xr:uid="{00000000-0005-0000-0000-0000890A0000}"/>
    <cellStyle name="Standard 11 6 2 4 6" xfId="30647" xr:uid="{00000000-0005-0000-0000-0000890A0000}"/>
    <cellStyle name="Standard 11 6 2 4 7" xfId="44138" xr:uid="{00000000-0005-0000-0000-0000890A0000}"/>
    <cellStyle name="Standard 11 6 2 5" xfId="4288" xr:uid="{00000000-0005-0000-0000-00008A0A0000}"/>
    <cellStyle name="Standard 11 6 2 5 2" xfId="7645" xr:uid="{00000000-0005-0000-0000-00008A0A0000}"/>
    <cellStyle name="Standard 11 6 2 5 2 2" xfId="21096" xr:uid="{00000000-0005-0000-0000-00008A0A0000}"/>
    <cellStyle name="Standard 11 6 2 5 2 3" xfId="34580" xr:uid="{00000000-0005-0000-0000-00008A0A0000}"/>
    <cellStyle name="Standard 11 6 2 5 2 4" xfId="48071" xr:uid="{00000000-0005-0000-0000-00008A0A0000}"/>
    <cellStyle name="Standard 11 6 2 5 3" xfId="11001" xr:uid="{00000000-0005-0000-0000-00008A0A0000}"/>
    <cellStyle name="Standard 11 6 2 5 3 2" xfId="24452" xr:uid="{00000000-0005-0000-0000-00008A0A0000}"/>
    <cellStyle name="Standard 11 6 2 5 3 3" xfId="37936" xr:uid="{00000000-0005-0000-0000-00008A0A0000}"/>
    <cellStyle name="Standard 11 6 2 5 3 4" xfId="51427" xr:uid="{00000000-0005-0000-0000-00008A0A0000}"/>
    <cellStyle name="Standard 11 6 2 5 4" xfId="14357" xr:uid="{00000000-0005-0000-0000-00008A0A0000}"/>
    <cellStyle name="Standard 11 6 2 5 4 2" xfId="27808" xr:uid="{00000000-0005-0000-0000-00008A0A0000}"/>
    <cellStyle name="Standard 11 6 2 5 4 3" xfId="41292" xr:uid="{00000000-0005-0000-0000-00008A0A0000}"/>
    <cellStyle name="Standard 11 6 2 5 4 4" xfId="54783" xr:uid="{00000000-0005-0000-0000-00008A0A0000}"/>
    <cellStyle name="Standard 11 6 2 5 5" xfId="17739" xr:uid="{00000000-0005-0000-0000-00008A0A0000}"/>
    <cellStyle name="Standard 11 6 2 5 6" xfId="31223" xr:uid="{00000000-0005-0000-0000-00008A0A0000}"/>
    <cellStyle name="Standard 11 6 2 5 7" xfId="44714" xr:uid="{00000000-0005-0000-0000-00008A0A0000}"/>
    <cellStyle name="Standard 11 6 2 6" xfId="4838" xr:uid="{00000000-0005-0000-0000-0000850A0000}"/>
    <cellStyle name="Standard 11 6 2 6 2" xfId="18289" xr:uid="{00000000-0005-0000-0000-0000850A0000}"/>
    <cellStyle name="Standard 11 6 2 6 3" xfId="31773" xr:uid="{00000000-0005-0000-0000-0000850A0000}"/>
    <cellStyle name="Standard 11 6 2 6 4" xfId="45264" xr:uid="{00000000-0005-0000-0000-0000850A0000}"/>
    <cellStyle name="Standard 11 6 2 7" xfId="8194" xr:uid="{00000000-0005-0000-0000-0000850A0000}"/>
    <cellStyle name="Standard 11 6 2 7 2" xfId="21645" xr:uid="{00000000-0005-0000-0000-0000850A0000}"/>
    <cellStyle name="Standard 11 6 2 7 3" xfId="35129" xr:uid="{00000000-0005-0000-0000-0000850A0000}"/>
    <cellStyle name="Standard 11 6 2 7 4" xfId="48620" xr:uid="{00000000-0005-0000-0000-0000850A0000}"/>
    <cellStyle name="Standard 11 6 2 8" xfId="11550" xr:uid="{00000000-0005-0000-0000-0000850A0000}"/>
    <cellStyle name="Standard 11 6 2 8 2" xfId="25001" xr:uid="{00000000-0005-0000-0000-0000850A0000}"/>
    <cellStyle name="Standard 11 6 2 8 3" xfId="38485" xr:uid="{00000000-0005-0000-0000-0000850A0000}"/>
    <cellStyle name="Standard 11 6 2 8 4" xfId="51976" xr:uid="{00000000-0005-0000-0000-0000850A0000}"/>
    <cellStyle name="Standard 11 6 2 9" xfId="14931" xr:uid="{00000000-0005-0000-0000-0000850A0000}"/>
    <cellStyle name="Standard 11 6 3" xfId="1774" xr:uid="{00000000-0005-0000-0000-00008B0A0000}"/>
    <cellStyle name="Standard 11 6 3 2" xfId="2913" xr:uid="{00000000-0005-0000-0000-00008C0A0000}"/>
    <cellStyle name="Standard 11 6 3 2 2" xfId="6274" xr:uid="{00000000-0005-0000-0000-00008C0A0000}"/>
    <cellStyle name="Standard 11 6 3 2 2 2" xfId="19725" xr:uid="{00000000-0005-0000-0000-00008C0A0000}"/>
    <cellStyle name="Standard 11 6 3 2 2 3" xfId="33209" xr:uid="{00000000-0005-0000-0000-00008C0A0000}"/>
    <cellStyle name="Standard 11 6 3 2 2 4" xfId="46700" xr:uid="{00000000-0005-0000-0000-00008C0A0000}"/>
    <cellStyle name="Standard 11 6 3 2 3" xfId="9630" xr:uid="{00000000-0005-0000-0000-00008C0A0000}"/>
    <cellStyle name="Standard 11 6 3 2 3 2" xfId="23081" xr:uid="{00000000-0005-0000-0000-00008C0A0000}"/>
    <cellStyle name="Standard 11 6 3 2 3 3" xfId="36565" xr:uid="{00000000-0005-0000-0000-00008C0A0000}"/>
    <cellStyle name="Standard 11 6 3 2 3 4" xfId="50056" xr:uid="{00000000-0005-0000-0000-00008C0A0000}"/>
    <cellStyle name="Standard 11 6 3 2 4" xfId="12986" xr:uid="{00000000-0005-0000-0000-00008C0A0000}"/>
    <cellStyle name="Standard 11 6 3 2 4 2" xfId="26437" xr:uid="{00000000-0005-0000-0000-00008C0A0000}"/>
    <cellStyle name="Standard 11 6 3 2 4 3" xfId="39921" xr:uid="{00000000-0005-0000-0000-00008C0A0000}"/>
    <cellStyle name="Standard 11 6 3 2 4 4" xfId="53412" xr:uid="{00000000-0005-0000-0000-00008C0A0000}"/>
    <cellStyle name="Standard 11 6 3 2 5" xfId="16368" xr:uid="{00000000-0005-0000-0000-00008C0A0000}"/>
    <cellStyle name="Standard 11 6 3 2 6" xfId="29852" xr:uid="{00000000-0005-0000-0000-00008C0A0000}"/>
    <cellStyle name="Standard 11 6 3 2 7" xfId="43343" xr:uid="{00000000-0005-0000-0000-00008C0A0000}"/>
    <cellStyle name="Standard 11 6 3 3" xfId="5147" xr:uid="{00000000-0005-0000-0000-00008B0A0000}"/>
    <cellStyle name="Standard 11 6 3 3 2" xfId="18598" xr:uid="{00000000-0005-0000-0000-00008B0A0000}"/>
    <cellStyle name="Standard 11 6 3 3 3" xfId="32082" xr:uid="{00000000-0005-0000-0000-00008B0A0000}"/>
    <cellStyle name="Standard 11 6 3 3 4" xfId="45573" xr:uid="{00000000-0005-0000-0000-00008B0A0000}"/>
    <cellStyle name="Standard 11 6 3 4" xfId="8503" xr:uid="{00000000-0005-0000-0000-00008B0A0000}"/>
    <cellStyle name="Standard 11 6 3 4 2" xfId="21954" xr:uid="{00000000-0005-0000-0000-00008B0A0000}"/>
    <cellStyle name="Standard 11 6 3 4 3" xfId="35438" xr:uid="{00000000-0005-0000-0000-00008B0A0000}"/>
    <cellStyle name="Standard 11 6 3 4 4" xfId="48929" xr:uid="{00000000-0005-0000-0000-00008B0A0000}"/>
    <cellStyle name="Standard 11 6 3 5" xfId="11859" xr:uid="{00000000-0005-0000-0000-00008B0A0000}"/>
    <cellStyle name="Standard 11 6 3 5 2" xfId="25310" xr:uid="{00000000-0005-0000-0000-00008B0A0000}"/>
    <cellStyle name="Standard 11 6 3 5 3" xfId="38794" xr:uid="{00000000-0005-0000-0000-00008B0A0000}"/>
    <cellStyle name="Standard 11 6 3 5 4" xfId="52285" xr:uid="{00000000-0005-0000-0000-00008B0A0000}"/>
    <cellStyle name="Standard 11 6 3 6" xfId="15241" xr:uid="{00000000-0005-0000-0000-00008B0A0000}"/>
    <cellStyle name="Standard 11 6 3 7" xfId="28725" xr:uid="{00000000-0005-0000-0000-00008B0A0000}"/>
    <cellStyle name="Standard 11 6 3 8" xfId="42216" xr:uid="{00000000-0005-0000-0000-00008B0A0000}"/>
    <cellStyle name="Standard 11 6 4" xfId="2352" xr:uid="{00000000-0005-0000-0000-00008D0A0000}"/>
    <cellStyle name="Standard 11 6 4 2" xfId="5714" xr:uid="{00000000-0005-0000-0000-00008D0A0000}"/>
    <cellStyle name="Standard 11 6 4 2 2" xfId="19165" xr:uid="{00000000-0005-0000-0000-00008D0A0000}"/>
    <cellStyle name="Standard 11 6 4 2 3" xfId="32649" xr:uid="{00000000-0005-0000-0000-00008D0A0000}"/>
    <cellStyle name="Standard 11 6 4 2 4" xfId="46140" xr:uid="{00000000-0005-0000-0000-00008D0A0000}"/>
    <cellStyle name="Standard 11 6 4 3" xfId="9070" xr:uid="{00000000-0005-0000-0000-00008D0A0000}"/>
    <cellStyle name="Standard 11 6 4 3 2" xfId="22521" xr:uid="{00000000-0005-0000-0000-00008D0A0000}"/>
    <cellStyle name="Standard 11 6 4 3 3" xfId="36005" xr:uid="{00000000-0005-0000-0000-00008D0A0000}"/>
    <cellStyle name="Standard 11 6 4 3 4" xfId="49496" xr:uid="{00000000-0005-0000-0000-00008D0A0000}"/>
    <cellStyle name="Standard 11 6 4 4" xfId="12426" xr:uid="{00000000-0005-0000-0000-00008D0A0000}"/>
    <cellStyle name="Standard 11 6 4 4 2" xfId="25877" xr:uid="{00000000-0005-0000-0000-00008D0A0000}"/>
    <cellStyle name="Standard 11 6 4 4 3" xfId="39361" xr:uid="{00000000-0005-0000-0000-00008D0A0000}"/>
    <cellStyle name="Standard 11 6 4 4 4" xfId="52852" xr:uid="{00000000-0005-0000-0000-00008D0A0000}"/>
    <cellStyle name="Standard 11 6 4 5" xfId="15808" xr:uid="{00000000-0005-0000-0000-00008D0A0000}"/>
    <cellStyle name="Standard 11 6 4 6" xfId="29292" xr:uid="{00000000-0005-0000-0000-00008D0A0000}"/>
    <cellStyle name="Standard 11 6 4 7" xfId="42783" xr:uid="{00000000-0005-0000-0000-00008D0A0000}"/>
    <cellStyle name="Standard 11 6 5" xfId="3458" xr:uid="{00000000-0005-0000-0000-00008E0A0000}"/>
    <cellStyle name="Standard 11 6 5 2" xfId="6819" xr:uid="{00000000-0005-0000-0000-00008E0A0000}"/>
    <cellStyle name="Standard 11 6 5 2 2" xfId="20270" xr:uid="{00000000-0005-0000-0000-00008E0A0000}"/>
    <cellStyle name="Standard 11 6 5 2 3" xfId="33754" xr:uid="{00000000-0005-0000-0000-00008E0A0000}"/>
    <cellStyle name="Standard 11 6 5 2 4" xfId="47245" xr:uid="{00000000-0005-0000-0000-00008E0A0000}"/>
    <cellStyle name="Standard 11 6 5 3" xfId="10175" xr:uid="{00000000-0005-0000-0000-00008E0A0000}"/>
    <cellStyle name="Standard 11 6 5 3 2" xfId="23626" xr:uid="{00000000-0005-0000-0000-00008E0A0000}"/>
    <cellStyle name="Standard 11 6 5 3 3" xfId="37110" xr:uid="{00000000-0005-0000-0000-00008E0A0000}"/>
    <cellStyle name="Standard 11 6 5 3 4" xfId="50601" xr:uid="{00000000-0005-0000-0000-00008E0A0000}"/>
    <cellStyle name="Standard 11 6 5 4" xfId="13531" xr:uid="{00000000-0005-0000-0000-00008E0A0000}"/>
    <cellStyle name="Standard 11 6 5 4 2" xfId="26982" xr:uid="{00000000-0005-0000-0000-00008E0A0000}"/>
    <cellStyle name="Standard 11 6 5 4 3" xfId="40466" xr:uid="{00000000-0005-0000-0000-00008E0A0000}"/>
    <cellStyle name="Standard 11 6 5 4 4" xfId="53957" xr:uid="{00000000-0005-0000-0000-00008E0A0000}"/>
    <cellStyle name="Standard 11 6 5 5" xfId="16913" xr:uid="{00000000-0005-0000-0000-00008E0A0000}"/>
    <cellStyle name="Standard 11 6 5 6" xfId="30397" xr:uid="{00000000-0005-0000-0000-00008E0A0000}"/>
    <cellStyle name="Standard 11 6 5 7" xfId="43888" xr:uid="{00000000-0005-0000-0000-00008E0A0000}"/>
    <cellStyle name="Standard 11 6 6" xfId="4038" xr:uid="{00000000-0005-0000-0000-00008F0A0000}"/>
    <cellStyle name="Standard 11 6 6 2" xfId="7395" xr:uid="{00000000-0005-0000-0000-00008F0A0000}"/>
    <cellStyle name="Standard 11 6 6 2 2" xfId="20846" xr:uid="{00000000-0005-0000-0000-00008F0A0000}"/>
    <cellStyle name="Standard 11 6 6 2 3" xfId="34330" xr:uid="{00000000-0005-0000-0000-00008F0A0000}"/>
    <cellStyle name="Standard 11 6 6 2 4" xfId="47821" xr:uid="{00000000-0005-0000-0000-00008F0A0000}"/>
    <cellStyle name="Standard 11 6 6 3" xfId="10751" xr:uid="{00000000-0005-0000-0000-00008F0A0000}"/>
    <cellStyle name="Standard 11 6 6 3 2" xfId="24202" xr:uid="{00000000-0005-0000-0000-00008F0A0000}"/>
    <cellStyle name="Standard 11 6 6 3 3" xfId="37686" xr:uid="{00000000-0005-0000-0000-00008F0A0000}"/>
    <cellStyle name="Standard 11 6 6 3 4" xfId="51177" xr:uid="{00000000-0005-0000-0000-00008F0A0000}"/>
    <cellStyle name="Standard 11 6 6 4" xfId="14107" xr:uid="{00000000-0005-0000-0000-00008F0A0000}"/>
    <cellStyle name="Standard 11 6 6 4 2" xfId="27558" xr:uid="{00000000-0005-0000-0000-00008F0A0000}"/>
    <cellStyle name="Standard 11 6 6 4 3" xfId="41042" xr:uid="{00000000-0005-0000-0000-00008F0A0000}"/>
    <cellStyle name="Standard 11 6 6 4 4" xfId="54533" xr:uid="{00000000-0005-0000-0000-00008F0A0000}"/>
    <cellStyle name="Standard 11 6 6 5" xfId="17489" xr:uid="{00000000-0005-0000-0000-00008F0A0000}"/>
    <cellStyle name="Standard 11 6 6 6" xfId="30973" xr:uid="{00000000-0005-0000-0000-00008F0A0000}"/>
    <cellStyle name="Standard 11 6 6 7" xfId="44464" xr:uid="{00000000-0005-0000-0000-00008F0A0000}"/>
    <cellStyle name="Standard 11 6 7" xfId="4588" xr:uid="{00000000-0005-0000-0000-0000840A0000}"/>
    <cellStyle name="Standard 11 6 7 2" xfId="18039" xr:uid="{00000000-0005-0000-0000-0000840A0000}"/>
    <cellStyle name="Standard 11 6 7 3" xfId="31523" xr:uid="{00000000-0005-0000-0000-0000840A0000}"/>
    <cellStyle name="Standard 11 6 7 4" xfId="45014" xr:uid="{00000000-0005-0000-0000-0000840A0000}"/>
    <cellStyle name="Standard 11 6 8" xfId="7944" xr:uid="{00000000-0005-0000-0000-0000840A0000}"/>
    <cellStyle name="Standard 11 6 8 2" xfId="21395" xr:uid="{00000000-0005-0000-0000-0000840A0000}"/>
    <cellStyle name="Standard 11 6 8 3" xfId="34879" xr:uid="{00000000-0005-0000-0000-0000840A0000}"/>
    <cellStyle name="Standard 11 6 8 4" xfId="48370" xr:uid="{00000000-0005-0000-0000-0000840A0000}"/>
    <cellStyle name="Standard 11 6 9" xfId="11300" xr:uid="{00000000-0005-0000-0000-0000840A0000}"/>
    <cellStyle name="Standard 11 6 9 2" xfId="24751" xr:uid="{00000000-0005-0000-0000-0000840A0000}"/>
    <cellStyle name="Standard 11 6 9 3" xfId="38235" xr:uid="{00000000-0005-0000-0000-0000840A0000}"/>
    <cellStyle name="Standard 11 6 9 4" xfId="51726" xr:uid="{00000000-0005-0000-0000-0000840A0000}"/>
    <cellStyle name="Standard 11 7" xfId="1302" xr:uid="{00000000-0005-0000-0000-0000900A0000}"/>
    <cellStyle name="Standard 11 7 10" xfId="14776" xr:uid="{00000000-0005-0000-0000-0000900A0000}"/>
    <cellStyle name="Standard 11 7 11" xfId="28259" xr:uid="{00000000-0005-0000-0000-0000900A0000}"/>
    <cellStyle name="Standard 11 7 12" xfId="41750" xr:uid="{00000000-0005-0000-0000-0000900A0000}"/>
    <cellStyle name="Standard 11 7 2" xfId="1541" xr:uid="{00000000-0005-0000-0000-0000910A0000}"/>
    <cellStyle name="Standard 11 7 2 10" xfId="28509" xr:uid="{00000000-0005-0000-0000-0000910A0000}"/>
    <cellStyle name="Standard 11 7 2 11" xfId="42000" xr:uid="{00000000-0005-0000-0000-0000910A0000}"/>
    <cellStyle name="Standard 11 7 2 2" xfId="2117" xr:uid="{00000000-0005-0000-0000-0000920A0000}"/>
    <cellStyle name="Standard 11 7 2 2 2" xfId="3258" xr:uid="{00000000-0005-0000-0000-0000930A0000}"/>
    <cellStyle name="Standard 11 7 2 2 2 2" xfId="6619" xr:uid="{00000000-0005-0000-0000-0000930A0000}"/>
    <cellStyle name="Standard 11 7 2 2 2 2 2" xfId="20070" xr:uid="{00000000-0005-0000-0000-0000930A0000}"/>
    <cellStyle name="Standard 11 7 2 2 2 2 3" xfId="33554" xr:uid="{00000000-0005-0000-0000-0000930A0000}"/>
    <cellStyle name="Standard 11 7 2 2 2 2 4" xfId="47045" xr:uid="{00000000-0005-0000-0000-0000930A0000}"/>
    <cellStyle name="Standard 11 7 2 2 2 3" xfId="9975" xr:uid="{00000000-0005-0000-0000-0000930A0000}"/>
    <cellStyle name="Standard 11 7 2 2 2 3 2" xfId="23426" xr:uid="{00000000-0005-0000-0000-0000930A0000}"/>
    <cellStyle name="Standard 11 7 2 2 2 3 3" xfId="36910" xr:uid="{00000000-0005-0000-0000-0000930A0000}"/>
    <cellStyle name="Standard 11 7 2 2 2 3 4" xfId="50401" xr:uid="{00000000-0005-0000-0000-0000930A0000}"/>
    <cellStyle name="Standard 11 7 2 2 2 4" xfId="13331" xr:uid="{00000000-0005-0000-0000-0000930A0000}"/>
    <cellStyle name="Standard 11 7 2 2 2 4 2" xfId="26782" xr:uid="{00000000-0005-0000-0000-0000930A0000}"/>
    <cellStyle name="Standard 11 7 2 2 2 4 3" xfId="40266" xr:uid="{00000000-0005-0000-0000-0000930A0000}"/>
    <cellStyle name="Standard 11 7 2 2 2 4 4" xfId="53757" xr:uid="{00000000-0005-0000-0000-0000930A0000}"/>
    <cellStyle name="Standard 11 7 2 2 2 5" xfId="16713" xr:uid="{00000000-0005-0000-0000-0000930A0000}"/>
    <cellStyle name="Standard 11 7 2 2 2 6" xfId="30197" xr:uid="{00000000-0005-0000-0000-0000930A0000}"/>
    <cellStyle name="Standard 11 7 2 2 2 7" xfId="43688" xr:uid="{00000000-0005-0000-0000-0000930A0000}"/>
    <cellStyle name="Standard 11 7 2 2 3" xfId="5492" xr:uid="{00000000-0005-0000-0000-0000920A0000}"/>
    <cellStyle name="Standard 11 7 2 2 3 2" xfId="18943" xr:uid="{00000000-0005-0000-0000-0000920A0000}"/>
    <cellStyle name="Standard 11 7 2 2 3 3" xfId="32427" xr:uid="{00000000-0005-0000-0000-0000920A0000}"/>
    <cellStyle name="Standard 11 7 2 2 3 4" xfId="45918" xr:uid="{00000000-0005-0000-0000-0000920A0000}"/>
    <cellStyle name="Standard 11 7 2 2 4" xfId="8848" xr:uid="{00000000-0005-0000-0000-0000920A0000}"/>
    <cellStyle name="Standard 11 7 2 2 4 2" xfId="22299" xr:uid="{00000000-0005-0000-0000-0000920A0000}"/>
    <cellStyle name="Standard 11 7 2 2 4 3" xfId="35783" xr:uid="{00000000-0005-0000-0000-0000920A0000}"/>
    <cellStyle name="Standard 11 7 2 2 4 4" xfId="49274" xr:uid="{00000000-0005-0000-0000-0000920A0000}"/>
    <cellStyle name="Standard 11 7 2 2 5" xfId="12204" xr:uid="{00000000-0005-0000-0000-0000920A0000}"/>
    <cellStyle name="Standard 11 7 2 2 5 2" xfId="25655" xr:uid="{00000000-0005-0000-0000-0000920A0000}"/>
    <cellStyle name="Standard 11 7 2 2 5 3" xfId="39139" xr:uid="{00000000-0005-0000-0000-0000920A0000}"/>
    <cellStyle name="Standard 11 7 2 2 5 4" xfId="52630" xr:uid="{00000000-0005-0000-0000-0000920A0000}"/>
    <cellStyle name="Standard 11 7 2 2 6" xfId="15586" xr:uid="{00000000-0005-0000-0000-0000920A0000}"/>
    <cellStyle name="Standard 11 7 2 2 7" xfId="29070" xr:uid="{00000000-0005-0000-0000-0000920A0000}"/>
    <cellStyle name="Standard 11 7 2 2 8" xfId="42561" xr:uid="{00000000-0005-0000-0000-0000920A0000}"/>
    <cellStyle name="Standard 11 7 2 3" xfId="2698" xr:uid="{00000000-0005-0000-0000-0000940A0000}"/>
    <cellStyle name="Standard 11 7 2 3 2" xfId="6059" xr:uid="{00000000-0005-0000-0000-0000940A0000}"/>
    <cellStyle name="Standard 11 7 2 3 2 2" xfId="19510" xr:uid="{00000000-0005-0000-0000-0000940A0000}"/>
    <cellStyle name="Standard 11 7 2 3 2 3" xfId="32994" xr:uid="{00000000-0005-0000-0000-0000940A0000}"/>
    <cellStyle name="Standard 11 7 2 3 2 4" xfId="46485" xr:uid="{00000000-0005-0000-0000-0000940A0000}"/>
    <cellStyle name="Standard 11 7 2 3 3" xfId="9415" xr:uid="{00000000-0005-0000-0000-0000940A0000}"/>
    <cellStyle name="Standard 11 7 2 3 3 2" xfId="22866" xr:uid="{00000000-0005-0000-0000-0000940A0000}"/>
    <cellStyle name="Standard 11 7 2 3 3 3" xfId="36350" xr:uid="{00000000-0005-0000-0000-0000940A0000}"/>
    <cellStyle name="Standard 11 7 2 3 3 4" xfId="49841" xr:uid="{00000000-0005-0000-0000-0000940A0000}"/>
    <cellStyle name="Standard 11 7 2 3 4" xfId="12771" xr:uid="{00000000-0005-0000-0000-0000940A0000}"/>
    <cellStyle name="Standard 11 7 2 3 4 2" xfId="26222" xr:uid="{00000000-0005-0000-0000-0000940A0000}"/>
    <cellStyle name="Standard 11 7 2 3 4 3" xfId="39706" xr:uid="{00000000-0005-0000-0000-0000940A0000}"/>
    <cellStyle name="Standard 11 7 2 3 4 4" xfId="53197" xr:uid="{00000000-0005-0000-0000-0000940A0000}"/>
    <cellStyle name="Standard 11 7 2 3 5" xfId="16153" xr:uid="{00000000-0005-0000-0000-0000940A0000}"/>
    <cellStyle name="Standard 11 7 2 3 6" xfId="29637" xr:uid="{00000000-0005-0000-0000-0000940A0000}"/>
    <cellStyle name="Standard 11 7 2 3 7" xfId="43128" xr:uid="{00000000-0005-0000-0000-0000940A0000}"/>
    <cellStyle name="Standard 11 7 2 4" xfId="3803" xr:uid="{00000000-0005-0000-0000-0000950A0000}"/>
    <cellStyle name="Standard 11 7 2 4 2" xfId="7164" xr:uid="{00000000-0005-0000-0000-0000950A0000}"/>
    <cellStyle name="Standard 11 7 2 4 2 2" xfId="20615" xr:uid="{00000000-0005-0000-0000-0000950A0000}"/>
    <cellStyle name="Standard 11 7 2 4 2 3" xfId="34099" xr:uid="{00000000-0005-0000-0000-0000950A0000}"/>
    <cellStyle name="Standard 11 7 2 4 2 4" xfId="47590" xr:uid="{00000000-0005-0000-0000-0000950A0000}"/>
    <cellStyle name="Standard 11 7 2 4 3" xfId="10520" xr:uid="{00000000-0005-0000-0000-0000950A0000}"/>
    <cellStyle name="Standard 11 7 2 4 3 2" xfId="23971" xr:uid="{00000000-0005-0000-0000-0000950A0000}"/>
    <cellStyle name="Standard 11 7 2 4 3 3" xfId="37455" xr:uid="{00000000-0005-0000-0000-0000950A0000}"/>
    <cellStyle name="Standard 11 7 2 4 3 4" xfId="50946" xr:uid="{00000000-0005-0000-0000-0000950A0000}"/>
    <cellStyle name="Standard 11 7 2 4 4" xfId="13876" xr:uid="{00000000-0005-0000-0000-0000950A0000}"/>
    <cellStyle name="Standard 11 7 2 4 4 2" xfId="27327" xr:uid="{00000000-0005-0000-0000-0000950A0000}"/>
    <cellStyle name="Standard 11 7 2 4 4 3" xfId="40811" xr:uid="{00000000-0005-0000-0000-0000950A0000}"/>
    <cellStyle name="Standard 11 7 2 4 4 4" xfId="54302" xr:uid="{00000000-0005-0000-0000-0000950A0000}"/>
    <cellStyle name="Standard 11 7 2 4 5" xfId="17258" xr:uid="{00000000-0005-0000-0000-0000950A0000}"/>
    <cellStyle name="Standard 11 7 2 4 6" xfId="30742" xr:uid="{00000000-0005-0000-0000-0000950A0000}"/>
    <cellStyle name="Standard 11 7 2 4 7" xfId="44233" xr:uid="{00000000-0005-0000-0000-0000950A0000}"/>
    <cellStyle name="Standard 11 7 2 5" xfId="4383" xr:uid="{00000000-0005-0000-0000-0000960A0000}"/>
    <cellStyle name="Standard 11 7 2 5 2" xfId="7740" xr:uid="{00000000-0005-0000-0000-0000960A0000}"/>
    <cellStyle name="Standard 11 7 2 5 2 2" xfId="21191" xr:uid="{00000000-0005-0000-0000-0000960A0000}"/>
    <cellStyle name="Standard 11 7 2 5 2 3" xfId="34675" xr:uid="{00000000-0005-0000-0000-0000960A0000}"/>
    <cellStyle name="Standard 11 7 2 5 2 4" xfId="48166" xr:uid="{00000000-0005-0000-0000-0000960A0000}"/>
    <cellStyle name="Standard 11 7 2 5 3" xfId="11096" xr:uid="{00000000-0005-0000-0000-0000960A0000}"/>
    <cellStyle name="Standard 11 7 2 5 3 2" xfId="24547" xr:uid="{00000000-0005-0000-0000-0000960A0000}"/>
    <cellStyle name="Standard 11 7 2 5 3 3" xfId="38031" xr:uid="{00000000-0005-0000-0000-0000960A0000}"/>
    <cellStyle name="Standard 11 7 2 5 3 4" xfId="51522" xr:uid="{00000000-0005-0000-0000-0000960A0000}"/>
    <cellStyle name="Standard 11 7 2 5 4" xfId="14452" xr:uid="{00000000-0005-0000-0000-0000960A0000}"/>
    <cellStyle name="Standard 11 7 2 5 4 2" xfId="27903" xr:uid="{00000000-0005-0000-0000-0000960A0000}"/>
    <cellStyle name="Standard 11 7 2 5 4 3" xfId="41387" xr:uid="{00000000-0005-0000-0000-0000960A0000}"/>
    <cellStyle name="Standard 11 7 2 5 4 4" xfId="54878" xr:uid="{00000000-0005-0000-0000-0000960A0000}"/>
    <cellStyle name="Standard 11 7 2 5 5" xfId="17834" xr:uid="{00000000-0005-0000-0000-0000960A0000}"/>
    <cellStyle name="Standard 11 7 2 5 6" xfId="31318" xr:uid="{00000000-0005-0000-0000-0000960A0000}"/>
    <cellStyle name="Standard 11 7 2 5 7" xfId="44809" xr:uid="{00000000-0005-0000-0000-0000960A0000}"/>
    <cellStyle name="Standard 11 7 2 6" xfId="4933" xr:uid="{00000000-0005-0000-0000-0000910A0000}"/>
    <cellStyle name="Standard 11 7 2 6 2" xfId="18384" xr:uid="{00000000-0005-0000-0000-0000910A0000}"/>
    <cellStyle name="Standard 11 7 2 6 3" xfId="31868" xr:uid="{00000000-0005-0000-0000-0000910A0000}"/>
    <cellStyle name="Standard 11 7 2 6 4" xfId="45359" xr:uid="{00000000-0005-0000-0000-0000910A0000}"/>
    <cellStyle name="Standard 11 7 2 7" xfId="8289" xr:uid="{00000000-0005-0000-0000-0000910A0000}"/>
    <cellStyle name="Standard 11 7 2 7 2" xfId="21740" xr:uid="{00000000-0005-0000-0000-0000910A0000}"/>
    <cellStyle name="Standard 11 7 2 7 3" xfId="35224" xr:uid="{00000000-0005-0000-0000-0000910A0000}"/>
    <cellStyle name="Standard 11 7 2 7 4" xfId="48715" xr:uid="{00000000-0005-0000-0000-0000910A0000}"/>
    <cellStyle name="Standard 11 7 2 8" xfId="11645" xr:uid="{00000000-0005-0000-0000-0000910A0000}"/>
    <cellStyle name="Standard 11 7 2 8 2" xfId="25096" xr:uid="{00000000-0005-0000-0000-0000910A0000}"/>
    <cellStyle name="Standard 11 7 2 8 3" xfId="38580" xr:uid="{00000000-0005-0000-0000-0000910A0000}"/>
    <cellStyle name="Standard 11 7 2 8 4" xfId="52071" xr:uid="{00000000-0005-0000-0000-0000910A0000}"/>
    <cellStyle name="Standard 11 7 2 9" xfId="15026" xr:uid="{00000000-0005-0000-0000-0000910A0000}"/>
    <cellStyle name="Standard 11 7 3" xfId="1868" xr:uid="{00000000-0005-0000-0000-0000970A0000}"/>
    <cellStyle name="Standard 11 7 3 2" xfId="3008" xr:uid="{00000000-0005-0000-0000-0000980A0000}"/>
    <cellStyle name="Standard 11 7 3 2 2" xfId="6369" xr:uid="{00000000-0005-0000-0000-0000980A0000}"/>
    <cellStyle name="Standard 11 7 3 2 2 2" xfId="19820" xr:uid="{00000000-0005-0000-0000-0000980A0000}"/>
    <cellStyle name="Standard 11 7 3 2 2 3" xfId="33304" xr:uid="{00000000-0005-0000-0000-0000980A0000}"/>
    <cellStyle name="Standard 11 7 3 2 2 4" xfId="46795" xr:uid="{00000000-0005-0000-0000-0000980A0000}"/>
    <cellStyle name="Standard 11 7 3 2 3" xfId="9725" xr:uid="{00000000-0005-0000-0000-0000980A0000}"/>
    <cellStyle name="Standard 11 7 3 2 3 2" xfId="23176" xr:uid="{00000000-0005-0000-0000-0000980A0000}"/>
    <cellStyle name="Standard 11 7 3 2 3 3" xfId="36660" xr:uid="{00000000-0005-0000-0000-0000980A0000}"/>
    <cellStyle name="Standard 11 7 3 2 3 4" xfId="50151" xr:uid="{00000000-0005-0000-0000-0000980A0000}"/>
    <cellStyle name="Standard 11 7 3 2 4" xfId="13081" xr:uid="{00000000-0005-0000-0000-0000980A0000}"/>
    <cellStyle name="Standard 11 7 3 2 4 2" xfId="26532" xr:uid="{00000000-0005-0000-0000-0000980A0000}"/>
    <cellStyle name="Standard 11 7 3 2 4 3" xfId="40016" xr:uid="{00000000-0005-0000-0000-0000980A0000}"/>
    <cellStyle name="Standard 11 7 3 2 4 4" xfId="53507" xr:uid="{00000000-0005-0000-0000-0000980A0000}"/>
    <cellStyle name="Standard 11 7 3 2 5" xfId="16463" xr:uid="{00000000-0005-0000-0000-0000980A0000}"/>
    <cellStyle name="Standard 11 7 3 2 6" xfId="29947" xr:uid="{00000000-0005-0000-0000-0000980A0000}"/>
    <cellStyle name="Standard 11 7 3 2 7" xfId="43438" xr:uid="{00000000-0005-0000-0000-0000980A0000}"/>
    <cellStyle name="Standard 11 7 3 3" xfId="5242" xr:uid="{00000000-0005-0000-0000-0000970A0000}"/>
    <cellStyle name="Standard 11 7 3 3 2" xfId="18693" xr:uid="{00000000-0005-0000-0000-0000970A0000}"/>
    <cellStyle name="Standard 11 7 3 3 3" xfId="32177" xr:uid="{00000000-0005-0000-0000-0000970A0000}"/>
    <cellStyle name="Standard 11 7 3 3 4" xfId="45668" xr:uid="{00000000-0005-0000-0000-0000970A0000}"/>
    <cellStyle name="Standard 11 7 3 4" xfId="8598" xr:uid="{00000000-0005-0000-0000-0000970A0000}"/>
    <cellStyle name="Standard 11 7 3 4 2" xfId="22049" xr:uid="{00000000-0005-0000-0000-0000970A0000}"/>
    <cellStyle name="Standard 11 7 3 4 3" xfId="35533" xr:uid="{00000000-0005-0000-0000-0000970A0000}"/>
    <cellStyle name="Standard 11 7 3 4 4" xfId="49024" xr:uid="{00000000-0005-0000-0000-0000970A0000}"/>
    <cellStyle name="Standard 11 7 3 5" xfId="11954" xr:uid="{00000000-0005-0000-0000-0000970A0000}"/>
    <cellStyle name="Standard 11 7 3 5 2" xfId="25405" xr:uid="{00000000-0005-0000-0000-0000970A0000}"/>
    <cellStyle name="Standard 11 7 3 5 3" xfId="38889" xr:uid="{00000000-0005-0000-0000-0000970A0000}"/>
    <cellStyle name="Standard 11 7 3 5 4" xfId="52380" xr:uid="{00000000-0005-0000-0000-0000970A0000}"/>
    <cellStyle name="Standard 11 7 3 6" xfId="15336" xr:uid="{00000000-0005-0000-0000-0000970A0000}"/>
    <cellStyle name="Standard 11 7 3 7" xfId="28820" xr:uid="{00000000-0005-0000-0000-0000970A0000}"/>
    <cellStyle name="Standard 11 7 3 8" xfId="42311" xr:uid="{00000000-0005-0000-0000-0000970A0000}"/>
    <cellStyle name="Standard 11 7 4" xfId="2447" xr:uid="{00000000-0005-0000-0000-0000990A0000}"/>
    <cellStyle name="Standard 11 7 4 2" xfId="5809" xr:uid="{00000000-0005-0000-0000-0000990A0000}"/>
    <cellStyle name="Standard 11 7 4 2 2" xfId="19260" xr:uid="{00000000-0005-0000-0000-0000990A0000}"/>
    <cellStyle name="Standard 11 7 4 2 3" xfId="32744" xr:uid="{00000000-0005-0000-0000-0000990A0000}"/>
    <cellStyle name="Standard 11 7 4 2 4" xfId="46235" xr:uid="{00000000-0005-0000-0000-0000990A0000}"/>
    <cellStyle name="Standard 11 7 4 3" xfId="9165" xr:uid="{00000000-0005-0000-0000-0000990A0000}"/>
    <cellStyle name="Standard 11 7 4 3 2" xfId="22616" xr:uid="{00000000-0005-0000-0000-0000990A0000}"/>
    <cellStyle name="Standard 11 7 4 3 3" xfId="36100" xr:uid="{00000000-0005-0000-0000-0000990A0000}"/>
    <cellStyle name="Standard 11 7 4 3 4" xfId="49591" xr:uid="{00000000-0005-0000-0000-0000990A0000}"/>
    <cellStyle name="Standard 11 7 4 4" xfId="12521" xr:uid="{00000000-0005-0000-0000-0000990A0000}"/>
    <cellStyle name="Standard 11 7 4 4 2" xfId="25972" xr:uid="{00000000-0005-0000-0000-0000990A0000}"/>
    <cellStyle name="Standard 11 7 4 4 3" xfId="39456" xr:uid="{00000000-0005-0000-0000-0000990A0000}"/>
    <cellStyle name="Standard 11 7 4 4 4" xfId="52947" xr:uid="{00000000-0005-0000-0000-0000990A0000}"/>
    <cellStyle name="Standard 11 7 4 5" xfId="15903" xr:uid="{00000000-0005-0000-0000-0000990A0000}"/>
    <cellStyle name="Standard 11 7 4 6" xfId="29387" xr:uid="{00000000-0005-0000-0000-0000990A0000}"/>
    <cellStyle name="Standard 11 7 4 7" xfId="42878" xr:uid="{00000000-0005-0000-0000-0000990A0000}"/>
    <cellStyle name="Standard 11 7 5" xfId="3553" xr:uid="{00000000-0005-0000-0000-00009A0A0000}"/>
    <cellStyle name="Standard 11 7 5 2" xfId="6914" xr:uid="{00000000-0005-0000-0000-00009A0A0000}"/>
    <cellStyle name="Standard 11 7 5 2 2" xfId="20365" xr:uid="{00000000-0005-0000-0000-00009A0A0000}"/>
    <cellStyle name="Standard 11 7 5 2 3" xfId="33849" xr:uid="{00000000-0005-0000-0000-00009A0A0000}"/>
    <cellStyle name="Standard 11 7 5 2 4" xfId="47340" xr:uid="{00000000-0005-0000-0000-00009A0A0000}"/>
    <cellStyle name="Standard 11 7 5 3" xfId="10270" xr:uid="{00000000-0005-0000-0000-00009A0A0000}"/>
    <cellStyle name="Standard 11 7 5 3 2" xfId="23721" xr:uid="{00000000-0005-0000-0000-00009A0A0000}"/>
    <cellStyle name="Standard 11 7 5 3 3" xfId="37205" xr:uid="{00000000-0005-0000-0000-00009A0A0000}"/>
    <cellStyle name="Standard 11 7 5 3 4" xfId="50696" xr:uid="{00000000-0005-0000-0000-00009A0A0000}"/>
    <cellStyle name="Standard 11 7 5 4" xfId="13626" xr:uid="{00000000-0005-0000-0000-00009A0A0000}"/>
    <cellStyle name="Standard 11 7 5 4 2" xfId="27077" xr:uid="{00000000-0005-0000-0000-00009A0A0000}"/>
    <cellStyle name="Standard 11 7 5 4 3" xfId="40561" xr:uid="{00000000-0005-0000-0000-00009A0A0000}"/>
    <cellStyle name="Standard 11 7 5 4 4" xfId="54052" xr:uid="{00000000-0005-0000-0000-00009A0A0000}"/>
    <cellStyle name="Standard 11 7 5 5" xfId="17008" xr:uid="{00000000-0005-0000-0000-00009A0A0000}"/>
    <cellStyle name="Standard 11 7 5 6" xfId="30492" xr:uid="{00000000-0005-0000-0000-00009A0A0000}"/>
    <cellStyle name="Standard 11 7 5 7" xfId="43983" xr:uid="{00000000-0005-0000-0000-00009A0A0000}"/>
    <cellStyle name="Standard 11 7 6" xfId="4133" xr:uid="{00000000-0005-0000-0000-00009B0A0000}"/>
    <cellStyle name="Standard 11 7 6 2" xfId="7490" xr:uid="{00000000-0005-0000-0000-00009B0A0000}"/>
    <cellStyle name="Standard 11 7 6 2 2" xfId="20941" xr:uid="{00000000-0005-0000-0000-00009B0A0000}"/>
    <cellStyle name="Standard 11 7 6 2 3" xfId="34425" xr:uid="{00000000-0005-0000-0000-00009B0A0000}"/>
    <cellStyle name="Standard 11 7 6 2 4" xfId="47916" xr:uid="{00000000-0005-0000-0000-00009B0A0000}"/>
    <cellStyle name="Standard 11 7 6 3" xfId="10846" xr:uid="{00000000-0005-0000-0000-00009B0A0000}"/>
    <cellStyle name="Standard 11 7 6 3 2" xfId="24297" xr:uid="{00000000-0005-0000-0000-00009B0A0000}"/>
    <cellStyle name="Standard 11 7 6 3 3" xfId="37781" xr:uid="{00000000-0005-0000-0000-00009B0A0000}"/>
    <cellStyle name="Standard 11 7 6 3 4" xfId="51272" xr:uid="{00000000-0005-0000-0000-00009B0A0000}"/>
    <cellStyle name="Standard 11 7 6 4" xfId="14202" xr:uid="{00000000-0005-0000-0000-00009B0A0000}"/>
    <cellStyle name="Standard 11 7 6 4 2" xfId="27653" xr:uid="{00000000-0005-0000-0000-00009B0A0000}"/>
    <cellStyle name="Standard 11 7 6 4 3" xfId="41137" xr:uid="{00000000-0005-0000-0000-00009B0A0000}"/>
    <cellStyle name="Standard 11 7 6 4 4" xfId="54628" xr:uid="{00000000-0005-0000-0000-00009B0A0000}"/>
    <cellStyle name="Standard 11 7 6 5" xfId="17584" xr:uid="{00000000-0005-0000-0000-00009B0A0000}"/>
    <cellStyle name="Standard 11 7 6 6" xfId="31068" xr:uid="{00000000-0005-0000-0000-00009B0A0000}"/>
    <cellStyle name="Standard 11 7 6 7" xfId="44559" xr:uid="{00000000-0005-0000-0000-00009B0A0000}"/>
    <cellStyle name="Standard 11 7 7" xfId="4683" xr:uid="{00000000-0005-0000-0000-0000900A0000}"/>
    <cellStyle name="Standard 11 7 7 2" xfId="18134" xr:uid="{00000000-0005-0000-0000-0000900A0000}"/>
    <cellStyle name="Standard 11 7 7 3" xfId="31618" xr:uid="{00000000-0005-0000-0000-0000900A0000}"/>
    <cellStyle name="Standard 11 7 7 4" xfId="45109" xr:uid="{00000000-0005-0000-0000-0000900A0000}"/>
    <cellStyle name="Standard 11 7 8" xfId="8039" xr:uid="{00000000-0005-0000-0000-0000900A0000}"/>
    <cellStyle name="Standard 11 7 8 2" xfId="21490" xr:uid="{00000000-0005-0000-0000-0000900A0000}"/>
    <cellStyle name="Standard 11 7 8 3" xfId="34974" xr:uid="{00000000-0005-0000-0000-0000900A0000}"/>
    <cellStyle name="Standard 11 7 8 4" xfId="48465" xr:uid="{00000000-0005-0000-0000-0000900A0000}"/>
    <cellStyle name="Standard 11 7 9" xfId="11395" xr:uid="{00000000-0005-0000-0000-0000900A0000}"/>
    <cellStyle name="Standard 11 7 9 2" xfId="24846" xr:uid="{00000000-0005-0000-0000-0000900A0000}"/>
    <cellStyle name="Standard 11 7 9 3" xfId="38330" xr:uid="{00000000-0005-0000-0000-0000900A0000}"/>
    <cellStyle name="Standard 11 7 9 4" xfId="51821" xr:uid="{00000000-0005-0000-0000-0000900A0000}"/>
    <cellStyle name="Standard 11 8" xfId="1339" xr:uid="{00000000-0005-0000-0000-00009C0A0000}"/>
    <cellStyle name="Standard 11 8 10" xfId="28301" xr:uid="{00000000-0005-0000-0000-00009C0A0000}"/>
    <cellStyle name="Standard 11 8 11" xfId="41792" xr:uid="{00000000-0005-0000-0000-00009C0A0000}"/>
    <cellStyle name="Standard 11 8 2" xfId="1910" xr:uid="{00000000-0005-0000-0000-00009D0A0000}"/>
    <cellStyle name="Standard 11 8 2 2" xfId="3050" xr:uid="{00000000-0005-0000-0000-00009E0A0000}"/>
    <cellStyle name="Standard 11 8 2 2 2" xfId="6411" xr:uid="{00000000-0005-0000-0000-00009E0A0000}"/>
    <cellStyle name="Standard 11 8 2 2 2 2" xfId="19862" xr:uid="{00000000-0005-0000-0000-00009E0A0000}"/>
    <cellStyle name="Standard 11 8 2 2 2 3" xfId="33346" xr:uid="{00000000-0005-0000-0000-00009E0A0000}"/>
    <cellStyle name="Standard 11 8 2 2 2 4" xfId="46837" xr:uid="{00000000-0005-0000-0000-00009E0A0000}"/>
    <cellStyle name="Standard 11 8 2 2 3" xfId="9767" xr:uid="{00000000-0005-0000-0000-00009E0A0000}"/>
    <cellStyle name="Standard 11 8 2 2 3 2" xfId="23218" xr:uid="{00000000-0005-0000-0000-00009E0A0000}"/>
    <cellStyle name="Standard 11 8 2 2 3 3" xfId="36702" xr:uid="{00000000-0005-0000-0000-00009E0A0000}"/>
    <cellStyle name="Standard 11 8 2 2 3 4" xfId="50193" xr:uid="{00000000-0005-0000-0000-00009E0A0000}"/>
    <cellStyle name="Standard 11 8 2 2 4" xfId="13123" xr:uid="{00000000-0005-0000-0000-00009E0A0000}"/>
    <cellStyle name="Standard 11 8 2 2 4 2" xfId="26574" xr:uid="{00000000-0005-0000-0000-00009E0A0000}"/>
    <cellStyle name="Standard 11 8 2 2 4 3" xfId="40058" xr:uid="{00000000-0005-0000-0000-00009E0A0000}"/>
    <cellStyle name="Standard 11 8 2 2 4 4" xfId="53549" xr:uid="{00000000-0005-0000-0000-00009E0A0000}"/>
    <cellStyle name="Standard 11 8 2 2 5" xfId="16505" xr:uid="{00000000-0005-0000-0000-00009E0A0000}"/>
    <cellStyle name="Standard 11 8 2 2 6" xfId="29989" xr:uid="{00000000-0005-0000-0000-00009E0A0000}"/>
    <cellStyle name="Standard 11 8 2 2 7" xfId="43480" xr:uid="{00000000-0005-0000-0000-00009E0A0000}"/>
    <cellStyle name="Standard 11 8 2 3" xfId="5284" xr:uid="{00000000-0005-0000-0000-00009D0A0000}"/>
    <cellStyle name="Standard 11 8 2 3 2" xfId="18735" xr:uid="{00000000-0005-0000-0000-00009D0A0000}"/>
    <cellStyle name="Standard 11 8 2 3 3" xfId="32219" xr:uid="{00000000-0005-0000-0000-00009D0A0000}"/>
    <cellStyle name="Standard 11 8 2 3 4" xfId="45710" xr:uid="{00000000-0005-0000-0000-00009D0A0000}"/>
    <cellStyle name="Standard 11 8 2 4" xfId="8640" xr:uid="{00000000-0005-0000-0000-00009D0A0000}"/>
    <cellStyle name="Standard 11 8 2 4 2" xfId="22091" xr:uid="{00000000-0005-0000-0000-00009D0A0000}"/>
    <cellStyle name="Standard 11 8 2 4 3" xfId="35575" xr:uid="{00000000-0005-0000-0000-00009D0A0000}"/>
    <cellStyle name="Standard 11 8 2 4 4" xfId="49066" xr:uid="{00000000-0005-0000-0000-00009D0A0000}"/>
    <cellStyle name="Standard 11 8 2 5" xfId="11996" xr:uid="{00000000-0005-0000-0000-00009D0A0000}"/>
    <cellStyle name="Standard 11 8 2 5 2" xfId="25447" xr:uid="{00000000-0005-0000-0000-00009D0A0000}"/>
    <cellStyle name="Standard 11 8 2 5 3" xfId="38931" xr:uid="{00000000-0005-0000-0000-00009D0A0000}"/>
    <cellStyle name="Standard 11 8 2 5 4" xfId="52422" xr:uid="{00000000-0005-0000-0000-00009D0A0000}"/>
    <cellStyle name="Standard 11 8 2 6" xfId="15378" xr:uid="{00000000-0005-0000-0000-00009D0A0000}"/>
    <cellStyle name="Standard 11 8 2 7" xfId="28862" xr:uid="{00000000-0005-0000-0000-00009D0A0000}"/>
    <cellStyle name="Standard 11 8 2 8" xfId="42353" xr:uid="{00000000-0005-0000-0000-00009D0A0000}"/>
    <cellStyle name="Standard 11 8 3" xfId="2490" xr:uid="{00000000-0005-0000-0000-00009F0A0000}"/>
    <cellStyle name="Standard 11 8 3 2" xfId="5851" xr:uid="{00000000-0005-0000-0000-00009F0A0000}"/>
    <cellStyle name="Standard 11 8 3 2 2" xfId="19302" xr:uid="{00000000-0005-0000-0000-00009F0A0000}"/>
    <cellStyle name="Standard 11 8 3 2 3" xfId="32786" xr:uid="{00000000-0005-0000-0000-00009F0A0000}"/>
    <cellStyle name="Standard 11 8 3 2 4" xfId="46277" xr:uid="{00000000-0005-0000-0000-00009F0A0000}"/>
    <cellStyle name="Standard 11 8 3 3" xfId="9207" xr:uid="{00000000-0005-0000-0000-00009F0A0000}"/>
    <cellStyle name="Standard 11 8 3 3 2" xfId="22658" xr:uid="{00000000-0005-0000-0000-00009F0A0000}"/>
    <cellStyle name="Standard 11 8 3 3 3" xfId="36142" xr:uid="{00000000-0005-0000-0000-00009F0A0000}"/>
    <cellStyle name="Standard 11 8 3 3 4" xfId="49633" xr:uid="{00000000-0005-0000-0000-00009F0A0000}"/>
    <cellStyle name="Standard 11 8 3 4" xfId="12563" xr:uid="{00000000-0005-0000-0000-00009F0A0000}"/>
    <cellStyle name="Standard 11 8 3 4 2" xfId="26014" xr:uid="{00000000-0005-0000-0000-00009F0A0000}"/>
    <cellStyle name="Standard 11 8 3 4 3" xfId="39498" xr:uid="{00000000-0005-0000-0000-00009F0A0000}"/>
    <cellStyle name="Standard 11 8 3 4 4" xfId="52989" xr:uid="{00000000-0005-0000-0000-00009F0A0000}"/>
    <cellStyle name="Standard 11 8 3 5" xfId="15945" xr:uid="{00000000-0005-0000-0000-00009F0A0000}"/>
    <cellStyle name="Standard 11 8 3 6" xfId="29429" xr:uid="{00000000-0005-0000-0000-00009F0A0000}"/>
    <cellStyle name="Standard 11 8 3 7" xfId="42920" xr:uid="{00000000-0005-0000-0000-00009F0A0000}"/>
    <cellStyle name="Standard 11 8 4" xfId="3595" xr:uid="{00000000-0005-0000-0000-0000A00A0000}"/>
    <cellStyle name="Standard 11 8 4 2" xfId="6956" xr:uid="{00000000-0005-0000-0000-0000A00A0000}"/>
    <cellStyle name="Standard 11 8 4 2 2" xfId="20407" xr:uid="{00000000-0005-0000-0000-0000A00A0000}"/>
    <cellStyle name="Standard 11 8 4 2 3" xfId="33891" xr:uid="{00000000-0005-0000-0000-0000A00A0000}"/>
    <cellStyle name="Standard 11 8 4 2 4" xfId="47382" xr:uid="{00000000-0005-0000-0000-0000A00A0000}"/>
    <cellStyle name="Standard 11 8 4 3" xfId="10312" xr:uid="{00000000-0005-0000-0000-0000A00A0000}"/>
    <cellStyle name="Standard 11 8 4 3 2" xfId="23763" xr:uid="{00000000-0005-0000-0000-0000A00A0000}"/>
    <cellStyle name="Standard 11 8 4 3 3" xfId="37247" xr:uid="{00000000-0005-0000-0000-0000A00A0000}"/>
    <cellStyle name="Standard 11 8 4 3 4" xfId="50738" xr:uid="{00000000-0005-0000-0000-0000A00A0000}"/>
    <cellStyle name="Standard 11 8 4 4" xfId="13668" xr:uid="{00000000-0005-0000-0000-0000A00A0000}"/>
    <cellStyle name="Standard 11 8 4 4 2" xfId="27119" xr:uid="{00000000-0005-0000-0000-0000A00A0000}"/>
    <cellStyle name="Standard 11 8 4 4 3" xfId="40603" xr:uid="{00000000-0005-0000-0000-0000A00A0000}"/>
    <cellStyle name="Standard 11 8 4 4 4" xfId="54094" xr:uid="{00000000-0005-0000-0000-0000A00A0000}"/>
    <cellStyle name="Standard 11 8 4 5" xfId="17050" xr:uid="{00000000-0005-0000-0000-0000A00A0000}"/>
    <cellStyle name="Standard 11 8 4 6" xfId="30534" xr:uid="{00000000-0005-0000-0000-0000A00A0000}"/>
    <cellStyle name="Standard 11 8 4 7" xfId="44025" xr:uid="{00000000-0005-0000-0000-0000A00A0000}"/>
    <cellStyle name="Standard 11 8 5" xfId="4175" xr:uid="{00000000-0005-0000-0000-0000A10A0000}"/>
    <cellStyle name="Standard 11 8 5 2" xfId="7532" xr:uid="{00000000-0005-0000-0000-0000A10A0000}"/>
    <cellStyle name="Standard 11 8 5 2 2" xfId="20983" xr:uid="{00000000-0005-0000-0000-0000A10A0000}"/>
    <cellStyle name="Standard 11 8 5 2 3" xfId="34467" xr:uid="{00000000-0005-0000-0000-0000A10A0000}"/>
    <cellStyle name="Standard 11 8 5 2 4" xfId="47958" xr:uid="{00000000-0005-0000-0000-0000A10A0000}"/>
    <cellStyle name="Standard 11 8 5 3" xfId="10888" xr:uid="{00000000-0005-0000-0000-0000A10A0000}"/>
    <cellStyle name="Standard 11 8 5 3 2" xfId="24339" xr:uid="{00000000-0005-0000-0000-0000A10A0000}"/>
    <cellStyle name="Standard 11 8 5 3 3" xfId="37823" xr:uid="{00000000-0005-0000-0000-0000A10A0000}"/>
    <cellStyle name="Standard 11 8 5 3 4" xfId="51314" xr:uid="{00000000-0005-0000-0000-0000A10A0000}"/>
    <cellStyle name="Standard 11 8 5 4" xfId="14244" xr:uid="{00000000-0005-0000-0000-0000A10A0000}"/>
    <cellStyle name="Standard 11 8 5 4 2" xfId="27695" xr:uid="{00000000-0005-0000-0000-0000A10A0000}"/>
    <cellStyle name="Standard 11 8 5 4 3" xfId="41179" xr:uid="{00000000-0005-0000-0000-0000A10A0000}"/>
    <cellStyle name="Standard 11 8 5 4 4" xfId="54670" xr:uid="{00000000-0005-0000-0000-0000A10A0000}"/>
    <cellStyle name="Standard 11 8 5 5" xfId="17626" xr:uid="{00000000-0005-0000-0000-0000A10A0000}"/>
    <cellStyle name="Standard 11 8 5 6" xfId="31110" xr:uid="{00000000-0005-0000-0000-0000A10A0000}"/>
    <cellStyle name="Standard 11 8 5 7" xfId="44601" xr:uid="{00000000-0005-0000-0000-0000A10A0000}"/>
    <cellStyle name="Standard 11 8 6" xfId="4725" xr:uid="{00000000-0005-0000-0000-00009C0A0000}"/>
    <cellStyle name="Standard 11 8 6 2" xfId="18176" xr:uid="{00000000-0005-0000-0000-00009C0A0000}"/>
    <cellStyle name="Standard 11 8 6 3" xfId="31660" xr:uid="{00000000-0005-0000-0000-00009C0A0000}"/>
    <cellStyle name="Standard 11 8 6 4" xfId="45151" xr:uid="{00000000-0005-0000-0000-00009C0A0000}"/>
    <cellStyle name="Standard 11 8 7" xfId="8081" xr:uid="{00000000-0005-0000-0000-00009C0A0000}"/>
    <cellStyle name="Standard 11 8 7 2" xfId="21532" xr:uid="{00000000-0005-0000-0000-00009C0A0000}"/>
    <cellStyle name="Standard 11 8 7 3" xfId="35016" xr:uid="{00000000-0005-0000-0000-00009C0A0000}"/>
    <cellStyle name="Standard 11 8 7 4" xfId="48507" xr:uid="{00000000-0005-0000-0000-00009C0A0000}"/>
    <cellStyle name="Standard 11 8 8" xfId="11437" xr:uid="{00000000-0005-0000-0000-00009C0A0000}"/>
    <cellStyle name="Standard 11 8 8 2" xfId="24888" xr:uid="{00000000-0005-0000-0000-00009C0A0000}"/>
    <cellStyle name="Standard 11 8 8 3" xfId="38372" xr:uid="{00000000-0005-0000-0000-00009C0A0000}"/>
    <cellStyle name="Standard 11 8 8 4" xfId="51863" xr:uid="{00000000-0005-0000-0000-00009C0A0000}"/>
    <cellStyle name="Standard 11 8 9" xfId="14818" xr:uid="{00000000-0005-0000-0000-00009C0A0000}"/>
    <cellStyle name="Standard 11 9" xfId="1080" xr:uid="{00000000-0005-0000-0000-0000A20A0000}"/>
    <cellStyle name="Standard 11 9 2" xfId="1676" xr:uid="{00000000-0005-0000-0000-0000A30A0000}"/>
    <cellStyle name="Standard 11 9 2 2" xfId="2812" xr:uid="{00000000-0005-0000-0000-0000A40A0000}"/>
    <cellStyle name="Standard 11 9 2 2 2" xfId="6173" xr:uid="{00000000-0005-0000-0000-0000A40A0000}"/>
    <cellStyle name="Standard 11 9 2 2 2 2" xfId="19624" xr:uid="{00000000-0005-0000-0000-0000A40A0000}"/>
    <cellStyle name="Standard 11 9 2 2 2 3" xfId="33108" xr:uid="{00000000-0005-0000-0000-0000A40A0000}"/>
    <cellStyle name="Standard 11 9 2 2 2 4" xfId="46599" xr:uid="{00000000-0005-0000-0000-0000A40A0000}"/>
    <cellStyle name="Standard 11 9 2 2 3" xfId="9529" xr:uid="{00000000-0005-0000-0000-0000A40A0000}"/>
    <cellStyle name="Standard 11 9 2 2 3 2" xfId="22980" xr:uid="{00000000-0005-0000-0000-0000A40A0000}"/>
    <cellStyle name="Standard 11 9 2 2 3 3" xfId="36464" xr:uid="{00000000-0005-0000-0000-0000A40A0000}"/>
    <cellStyle name="Standard 11 9 2 2 3 4" xfId="49955" xr:uid="{00000000-0005-0000-0000-0000A40A0000}"/>
    <cellStyle name="Standard 11 9 2 2 4" xfId="12885" xr:uid="{00000000-0005-0000-0000-0000A40A0000}"/>
    <cellStyle name="Standard 11 9 2 2 4 2" xfId="26336" xr:uid="{00000000-0005-0000-0000-0000A40A0000}"/>
    <cellStyle name="Standard 11 9 2 2 4 3" xfId="39820" xr:uid="{00000000-0005-0000-0000-0000A40A0000}"/>
    <cellStyle name="Standard 11 9 2 2 4 4" xfId="53311" xr:uid="{00000000-0005-0000-0000-0000A40A0000}"/>
    <cellStyle name="Standard 11 9 2 2 5" xfId="16267" xr:uid="{00000000-0005-0000-0000-0000A40A0000}"/>
    <cellStyle name="Standard 11 9 2 2 6" xfId="29751" xr:uid="{00000000-0005-0000-0000-0000A40A0000}"/>
    <cellStyle name="Standard 11 9 2 2 7" xfId="43242" xr:uid="{00000000-0005-0000-0000-0000A40A0000}"/>
    <cellStyle name="Standard 11 9 2 3" xfId="5046" xr:uid="{00000000-0005-0000-0000-0000A30A0000}"/>
    <cellStyle name="Standard 11 9 2 3 2" xfId="18497" xr:uid="{00000000-0005-0000-0000-0000A30A0000}"/>
    <cellStyle name="Standard 11 9 2 3 3" xfId="31981" xr:uid="{00000000-0005-0000-0000-0000A30A0000}"/>
    <cellStyle name="Standard 11 9 2 3 4" xfId="45472" xr:uid="{00000000-0005-0000-0000-0000A30A0000}"/>
    <cellStyle name="Standard 11 9 2 4" xfId="8402" xr:uid="{00000000-0005-0000-0000-0000A30A0000}"/>
    <cellStyle name="Standard 11 9 2 4 2" xfId="21853" xr:uid="{00000000-0005-0000-0000-0000A30A0000}"/>
    <cellStyle name="Standard 11 9 2 4 3" xfId="35337" xr:uid="{00000000-0005-0000-0000-0000A30A0000}"/>
    <cellStyle name="Standard 11 9 2 4 4" xfId="48828" xr:uid="{00000000-0005-0000-0000-0000A30A0000}"/>
    <cellStyle name="Standard 11 9 2 5" xfId="11758" xr:uid="{00000000-0005-0000-0000-0000A30A0000}"/>
    <cellStyle name="Standard 11 9 2 5 2" xfId="25209" xr:uid="{00000000-0005-0000-0000-0000A30A0000}"/>
    <cellStyle name="Standard 11 9 2 5 3" xfId="38693" xr:uid="{00000000-0005-0000-0000-0000A30A0000}"/>
    <cellStyle name="Standard 11 9 2 5 4" xfId="52184" xr:uid="{00000000-0005-0000-0000-0000A30A0000}"/>
    <cellStyle name="Standard 11 9 2 6" xfId="15140" xr:uid="{00000000-0005-0000-0000-0000A30A0000}"/>
    <cellStyle name="Standard 11 9 2 7" xfId="28624" xr:uid="{00000000-0005-0000-0000-0000A30A0000}"/>
    <cellStyle name="Standard 11 9 2 8" xfId="42115" xr:uid="{00000000-0005-0000-0000-0000A30A0000}"/>
    <cellStyle name="Standard 11 9 3" xfId="2236" xr:uid="{00000000-0005-0000-0000-0000A50A0000}"/>
    <cellStyle name="Standard 11 9 3 2" xfId="5610" xr:uid="{00000000-0005-0000-0000-0000A50A0000}"/>
    <cellStyle name="Standard 11 9 3 2 2" xfId="19061" xr:uid="{00000000-0005-0000-0000-0000A50A0000}"/>
    <cellStyle name="Standard 11 9 3 2 3" xfId="32545" xr:uid="{00000000-0005-0000-0000-0000A50A0000}"/>
    <cellStyle name="Standard 11 9 3 2 4" xfId="46036" xr:uid="{00000000-0005-0000-0000-0000A50A0000}"/>
    <cellStyle name="Standard 11 9 3 3" xfId="8966" xr:uid="{00000000-0005-0000-0000-0000A50A0000}"/>
    <cellStyle name="Standard 11 9 3 3 2" xfId="22417" xr:uid="{00000000-0005-0000-0000-0000A50A0000}"/>
    <cellStyle name="Standard 11 9 3 3 3" xfId="35901" xr:uid="{00000000-0005-0000-0000-0000A50A0000}"/>
    <cellStyle name="Standard 11 9 3 3 4" xfId="49392" xr:uid="{00000000-0005-0000-0000-0000A50A0000}"/>
    <cellStyle name="Standard 11 9 3 4" xfId="12322" xr:uid="{00000000-0005-0000-0000-0000A50A0000}"/>
    <cellStyle name="Standard 11 9 3 4 2" xfId="25773" xr:uid="{00000000-0005-0000-0000-0000A50A0000}"/>
    <cellStyle name="Standard 11 9 3 4 3" xfId="39257" xr:uid="{00000000-0005-0000-0000-0000A50A0000}"/>
    <cellStyle name="Standard 11 9 3 4 4" xfId="52748" xr:uid="{00000000-0005-0000-0000-0000A50A0000}"/>
    <cellStyle name="Standard 11 9 3 5" xfId="15704" xr:uid="{00000000-0005-0000-0000-0000A50A0000}"/>
    <cellStyle name="Standard 11 9 3 6" xfId="29188" xr:uid="{00000000-0005-0000-0000-0000A50A0000}"/>
    <cellStyle name="Standard 11 9 3 7" xfId="42679" xr:uid="{00000000-0005-0000-0000-0000A50A0000}"/>
    <cellStyle name="Standard 11 9 4" xfId="4484" xr:uid="{00000000-0005-0000-0000-0000A20A0000}"/>
    <cellStyle name="Standard 11 9 4 2" xfId="17935" xr:uid="{00000000-0005-0000-0000-0000A20A0000}"/>
    <cellStyle name="Standard 11 9 4 3" xfId="31419" xr:uid="{00000000-0005-0000-0000-0000A20A0000}"/>
    <cellStyle name="Standard 11 9 4 4" xfId="44910" xr:uid="{00000000-0005-0000-0000-0000A20A0000}"/>
    <cellStyle name="Standard 11 9 5" xfId="7840" xr:uid="{00000000-0005-0000-0000-0000A20A0000}"/>
    <cellStyle name="Standard 11 9 5 2" xfId="21291" xr:uid="{00000000-0005-0000-0000-0000A20A0000}"/>
    <cellStyle name="Standard 11 9 5 3" xfId="34775" xr:uid="{00000000-0005-0000-0000-0000A20A0000}"/>
    <cellStyle name="Standard 11 9 5 4" xfId="48266" xr:uid="{00000000-0005-0000-0000-0000A20A0000}"/>
    <cellStyle name="Standard 11 9 6" xfId="11196" xr:uid="{00000000-0005-0000-0000-0000A20A0000}"/>
    <cellStyle name="Standard 11 9 6 2" xfId="24647" xr:uid="{00000000-0005-0000-0000-0000A20A0000}"/>
    <cellStyle name="Standard 11 9 6 3" xfId="38131" xr:uid="{00000000-0005-0000-0000-0000A20A0000}"/>
    <cellStyle name="Standard 11 9 6 4" xfId="51622" xr:uid="{00000000-0005-0000-0000-0000A20A0000}"/>
    <cellStyle name="Standard 11 9 7" xfId="14577" xr:uid="{00000000-0005-0000-0000-0000A20A0000}"/>
    <cellStyle name="Standard 11 9 8" xfId="28042" xr:uid="{00000000-0005-0000-0000-0000A20A0000}"/>
    <cellStyle name="Standard 11 9 9" xfId="41509" xr:uid="{00000000-0005-0000-0000-0000A20A0000}"/>
    <cellStyle name="Standard 12" xfId="233" xr:uid="{00000000-0005-0000-0000-000010020000}"/>
    <cellStyle name="Standard 12 2" xfId="235" xr:uid="{00000000-0005-0000-0000-000011020000}"/>
    <cellStyle name="Standard 12 2 10" xfId="4517" xr:uid="{00000000-0005-0000-0000-0000A70A0000}"/>
    <cellStyle name="Standard 12 2 10 2" xfId="17968" xr:uid="{00000000-0005-0000-0000-0000A70A0000}"/>
    <cellStyle name="Standard 12 2 10 3" xfId="31452" xr:uid="{00000000-0005-0000-0000-0000A70A0000}"/>
    <cellStyle name="Standard 12 2 10 4" xfId="44943" xr:uid="{00000000-0005-0000-0000-0000A70A0000}"/>
    <cellStyle name="Standard 12 2 11" xfId="7873" xr:uid="{00000000-0005-0000-0000-0000A70A0000}"/>
    <cellStyle name="Standard 12 2 11 2" xfId="21324" xr:uid="{00000000-0005-0000-0000-0000A70A0000}"/>
    <cellStyle name="Standard 12 2 11 3" xfId="34808" xr:uid="{00000000-0005-0000-0000-0000A70A0000}"/>
    <cellStyle name="Standard 12 2 11 4" xfId="48299" xr:uid="{00000000-0005-0000-0000-0000A70A0000}"/>
    <cellStyle name="Standard 12 2 12" xfId="11229" xr:uid="{00000000-0005-0000-0000-0000A70A0000}"/>
    <cellStyle name="Standard 12 2 12 2" xfId="24680" xr:uid="{00000000-0005-0000-0000-0000A70A0000}"/>
    <cellStyle name="Standard 12 2 12 3" xfId="38164" xr:uid="{00000000-0005-0000-0000-0000A70A0000}"/>
    <cellStyle name="Standard 12 2 12 4" xfId="51655" xr:uid="{00000000-0005-0000-0000-0000A70A0000}"/>
    <cellStyle name="Standard 12 2 13" xfId="14610" xr:uid="{00000000-0005-0000-0000-0000A70A0000}"/>
    <cellStyle name="Standard 12 2 14" xfId="28093" xr:uid="{00000000-0005-0000-0000-0000A70A0000}"/>
    <cellStyle name="Standard 12 2 15" xfId="41584" xr:uid="{00000000-0005-0000-0000-0000A70A0000}"/>
    <cellStyle name="Standard 12 2 2" xfId="424" xr:uid="{00000000-0005-0000-0000-000012020000}"/>
    <cellStyle name="Standard 12 2 2 10" xfId="14712" xr:uid="{00000000-0005-0000-0000-0000A80A0000}"/>
    <cellStyle name="Standard 12 2 2 11" xfId="28195" xr:uid="{00000000-0005-0000-0000-0000A80A0000}"/>
    <cellStyle name="Standard 12 2 2 12" xfId="41686" xr:uid="{00000000-0005-0000-0000-0000A80A0000}"/>
    <cellStyle name="Standard 12 2 2 2" xfId="444" xr:uid="{00000000-0005-0000-0000-000013020000}"/>
    <cellStyle name="Standard 12 2 2 2 10" xfId="28445" xr:uid="{00000000-0005-0000-0000-0000A90A0000}"/>
    <cellStyle name="Standard 12 2 2 2 11" xfId="41936" xr:uid="{00000000-0005-0000-0000-0000A90A0000}"/>
    <cellStyle name="Standard 12 2 2 2 2" xfId="2053" xr:uid="{00000000-0005-0000-0000-0000AA0A0000}"/>
    <cellStyle name="Standard 12 2 2 2 2 2" xfId="3194" xr:uid="{00000000-0005-0000-0000-0000AB0A0000}"/>
    <cellStyle name="Standard 12 2 2 2 2 2 2" xfId="6555" xr:uid="{00000000-0005-0000-0000-0000AB0A0000}"/>
    <cellStyle name="Standard 12 2 2 2 2 2 2 2" xfId="20006" xr:uid="{00000000-0005-0000-0000-0000AB0A0000}"/>
    <cellStyle name="Standard 12 2 2 2 2 2 2 3" xfId="33490" xr:uid="{00000000-0005-0000-0000-0000AB0A0000}"/>
    <cellStyle name="Standard 12 2 2 2 2 2 2 4" xfId="46981" xr:uid="{00000000-0005-0000-0000-0000AB0A0000}"/>
    <cellStyle name="Standard 12 2 2 2 2 2 3" xfId="9911" xr:uid="{00000000-0005-0000-0000-0000AB0A0000}"/>
    <cellStyle name="Standard 12 2 2 2 2 2 3 2" xfId="23362" xr:uid="{00000000-0005-0000-0000-0000AB0A0000}"/>
    <cellStyle name="Standard 12 2 2 2 2 2 3 3" xfId="36846" xr:uid="{00000000-0005-0000-0000-0000AB0A0000}"/>
    <cellStyle name="Standard 12 2 2 2 2 2 3 4" xfId="50337" xr:uid="{00000000-0005-0000-0000-0000AB0A0000}"/>
    <cellStyle name="Standard 12 2 2 2 2 2 4" xfId="13267" xr:uid="{00000000-0005-0000-0000-0000AB0A0000}"/>
    <cellStyle name="Standard 12 2 2 2 2 2 4 2" xfId="26718" xr:uid="{00000000-0005-0000-0000-0000AB0A0000}"/>
    <cellStyle name="Standard 12 2 2 2 2 2 4 3" xfId="40202" xr:uid="{00000000-0005-0000-0000-0000AB0A0000}"/>
    <cellStyle name="Standard 12 2 2 2 2 2 4 4" xfId="53693" xr:uid="{00000000-0005-0000-0000-0000AB0A0000}"/>
    <cellStyle name="Standard 12 2 2 2 2 2 5" xfId="16649" xr:uid="{00000000-0005-0000-0000-0000AB0A0000}"/>
    <cellStyle name="Standard 12 2 2 2 2 2 6" xfId="30133" xr:uid="{00000000-0005-0000-0000-0000AB0A0000}"/>
    <cellStyle name="Standard 12 2 2 2 2 2 7" xfId="43624" xr:uid="{00000000-0005-0000-0000-0000AB0A0000}"/>
    <cellStyle name="Standard 12 2 2 2 2 3" xfId="5428" xr:uid="{00000000-0005-0000-0000-0000AA0A0000}"/>
    <cellStyle name="Standard 12 2 2 2 2 3 2" xfId="18879" xr:uid="{00000000-0005-0000-0000-0000AA0A0000}"/>
    <cellStyle name="Standard 12 2 2 2 2 3 3" xfId="32363" xr:uid="{00000000-0005-0000-0000-0000AA0A0000}"/>
    <cellStyle name="Standard 12 2 2 2 2 3 4" xfId="45854" xr:uid="{00000000-0005-0000-0000-0000AA0A0000}"/>
    <cellStyle name="Standard 12 2 2 2 2 4" xfId="8784" xr:uid="{00000000-0005-0000-0000-0000AA0A0000}"/>
    <cellStyle name="Standard 12 2 2 2 2 4 2" xfId="22235" xr:uid="{00000000-0005-0000-0000-0000AA0A0000}"/>
    <cellStyle name="Standard 12 2 2 2 2 4 3" xfId="35719" xr:uid="{00000000-0005-0000-0000-0000AA0A0000}"/>
    <cellStyle name="Standard 12 2 2 2 2 4 4" xfId="49210" xr:uid="{00000000-0005-0000-0000-0000AA0A0000}"/>
    <cellStyle name="Standard 12 2 2 2 2 5" xfId="12140" xr:uid="{00000000-0005-0000-0000-0000AA0A0000}"/>
    <cellStyle name="Standard 12 2 2 2 2 5 2" xfId="25591" xr:uid="{00000000-0005-0000-0000-0000AA0A0000}"/>
    <cellStyle name="Standard 12 2 2 2 2 5 3" xfId="39075" xr:uid="{00000000-0005-0000-0000-0000AA0A0000}"/>
    <cellStyle name="Standard 12 2 2 2 2 5 4" xfId="52566" xr:uid="{00000000-0005-0000-0000-0000AA0A0000}"/>
    <cellStyle name="Standard 12 2 2 2 2 6" xfId="15522" xr:uid="{00000000-0005-0000-0000-0000AA0A0000}"/>
    <cellStyle name="Standard 12 2 2 2 2 7" xfId="29006" xr:uid="{00000000-0005-0000-0000-0000AA0A0000}"/>
    <cellStyle name="Standard 12 2 2 2 2 8" xfId="42497" xr:uid="{00000000-0005-0000-0000-0000AA0A0000}"/>
    <cellStyle name="Standard 12 2 2 2 3" xfId="2634" xr:uid="{00000000-0005-0000-0000-0000AC0A0000}"/>
    <cellStyle name="Standard 12 2 2 2 3 2" xfId="5995" xr:uid="{00000000-0005-0000-0000-0000AC0A0000}"/>
    <cellStyle name="Standard 12 2 2 2 3 2 2" xfId="19446" xr:uid="{00000000-0005-0000-0000-0000AC0A0000}"/>
    <cellStyle name="Standard 12 2 2 2 3 2 3" xfId="32930" xr:uid="{00000000-0005-0000-0000-0000AC0A0000}"/>
    <cellStyle name="Standard 12 2 2 2 3 2 4" xfId="46421" xr:uid="{00000000-0005-0000-0000-0000AC0A0000}"/>
    <cellStyle name="Standard 12 2 2 2 3 3" xfId="9351" xr:uid="{00000000-0005-0000-0000-0000AC0A0000}"/>
    <cellStyle name="Standard 12 2 2 2 3 3 2" xfId="22802" xr:uid="{00000000-0005-0000-0000-0000AC0A0000}"/>
    <cellStyle name="Standard 12 2 2 2 3 3 3" xfId="36286" xr:uid="{00000000-0005-0000-0000-0000AC0A0000}"/>
    <cellStyle name="Standard 12 2 2 2 3 3 4" xfId="49777" xr:uid="{00000000-0005-0000-0000-0000AC0A0000}"/>
    <cellStyle name="Standard 12 2 2 2 3 4" xfId="12707" xr:uid="{00000000-0005-0000-0000-0000AC0A0000}"/>
    <cellStyle name="Standard 12 2 2 2 3 4 2" xfId="26158" xr:uid="{00000000-0005-0000-0000-0000AC0A0000}"/>
    <cellStyle name="Standard 12 2 2 2 3 4 3" xfId="39642" xr:uid="{00000000-0005-0000-0000-0000AC0A0000}"/>
    <cellStyle name="Standard 12 2 2 2 3 4 4" xfId="53133" xr:uid="{00000000-0005-0000-0000-0000AC0A0000}"/>
    <cellStyle name="Standard 12 2 2 2 3 5" xfId="16089" xr:uid="{00000000-0005-0000-0000-0000AC0A0000}"/>
    <cellStyle name="Standard 12 2 2 2 3 6" xfId="29573" xr:uid="{00000000-0005-0000-0000-0000AC0A0000}"/>
    <cellStyle name="Standard 12 2 2 2 3 7" xfId="43064" xr:uid="{00000000-0005-0000-0000-0000AC0A0000}"/>
    <cellStyle name="Standard 12 2 2 2 4" xfId="3739" xr:uid="{00000000-0005-0000-0000-0000AD0A0000}"/>
    <cellStyle name="Standard 12 2 2 2 4 2" xfId="7100" xr:uid="{00000000-0005-0000-0000-0000AD0A0000}"/>
    <cellStyle name="Standard 12 2 2 2 4 2 2" xfId="20551" xr:uid="{00000000-0005-0000-0000-0000AD0A0000}"/>
    <cellStyle name="Standard 12 2 2 2 4 2 3" xfId="34035" xr:uid="{00000000-0005-0000-0000-0000AD0A0000}"/>
    <cellStyle name="Standard 12 2 2 2 4 2 4" xfId="47526" xr:uid="{00000000-0005-0000-0000-0000AD0A0000}"/>
    <cellStyle name="Standard 12 2 2 2 4 3" xfId="10456" xr:uid="{00000000-0005-0000-0000-0000AD0A0000}"/>
    <cellStyle name="Standard 12 2 2 2 4 3 2" xfId="23907" xr:uid="{00000000-0005-0000-0000-0000AD0A0000}"/>
    <cellStyle name="Standard 12 2 2 2 4 3 3" xfId="37391" xr:uid="{00000000-0005-0000-0000-0000AD0A0000}"/>
    <cellStyle name="Standard 12 2 2 2 4 3 4" xfId="50882" xr:uid="{00000000-0005-0000-0000-0000AD0A0000}"/>
    <cellStyle name="Standard 12 2 2 2 4 4" xfId="13812" xr:uid="{00000000-0005-0000-0000-0000AD0A0000}"/>
    <cellStyle name="Standard 12 2 2 2 4 4 2" xfId="27263" xr:uid="{00000000-0005-0000-0000-0000AD0A0000}"/>
    <cellStyle name="Standard 12 2 2 2 4 4 3" xfId="40747" xr:uid="{00000000-0005-0000-0000-0000AD0A0000}"/>
    <cellStyle name="Standard 12 2 2 2 4 4 4" xfId="54238" xr:uid="{00000000-0005-0000-0000-0000AD0A0000}"/>
    <cellStyle name="Standard 12 2 2 2 4 5" xfId="17194" xr:uid="{00000000-0005-0000-0000-0000AD0A0000}"/>
    <cellStyle name="Standard 12 2 2 2 4 6" xfId="30678" xr:uid="{00000000-0005-0000-0000-0000AD0A0000}"/>
    <cellStyle name="Standard 12 2 2 2 4 7" xfId="44169" xr:uid="{00000000-0005-0000-0000-0000AD0A0000}"/>
    <cellStyle name="Standard 12 2 2 2 5" xfId="4319" xr:uid="{00000000-0005-0000-0000-0000AE0A0000}"/>
    <cellStyle name="Standard 12 2 2 2 5 2" xfId="7676" xr:uid="{00000000-0005-0000-0000-0000AE0A0000}"/>
    <cellStyle name="Standard 12 2 2 2 5 2 2" xfId="21127" xr:uid="{00000000-0005-0000-0000-0000AE0A0000}"/>
    <cellStyle name="Standard 12 2 2 2 5 2 3" xfId="34611" xr:uid="{00000000-0005-0000-0000-0000AE0A0000}"/>
    <cellStyle name="Standard 12 2 2 2 5 2 4" xfId="48102" xr:uid="{00000000-0005-0000-0000-0000AE0A0000}"/>
    <cellStyle name="Standard 12 2 2 2 5 3" xfId="11032" xr:uid="{00000000-0005-0000-0000-0000AE0A0000}"/>
    <cellStyle name="Standard 12 2 2 2 5 3 2" xfId="24483" xr:uid="{00000000-0005-0000-0000-0000AE0A0000}"/>
    <cellStyle name="Standard 12 2 2 2 5 3 3" xfId="37967" xr:uid="{00000000-0005-0000-0000-0000AE0A0000}"/>
    <cellStyle name="Standard 12 2 2 2 5 3 4" xfId="51458" xr:uid="{00000000-0005-0000-0000-0000AE0A0000}"/>
    <cellStyle name="Standard 12 2 2 2 5 4" xfId="14388" xr:uid="{00000000-0005-0000-0000-0000AE0A0000}"/>
    <cellStyle name="Standard 12 2 2 2 5 4 2" xfId="27839" xr:uid="{00000000-0005-0000-0000-0000AE0A0000}"/>
    <cellStyle name="Standard 12 2 2 2 5 4 3" xfId="41323" xr:uid="{00000000-0005-0000-0000-0000AE0A0000}"/>
    <cellStyle name="Standard 12 2 2 2 5 4 4" xfId="54814" xr:uid="{00000000-0005-0000-0000-0000AE0A0000}"/>
    <cellStyle name="Standard 12 2 2 2 5 5" xfId="17770" xr:uid="{00000000-0005-0000-0000-0000AE0A0000}"/>
    <cellStyle name="Standard 12 2 2 2 5 6" xfId="31254" xr:uid="{00000000-0005-0000-0000-0000AE0A0000}"/>
    <cellStyle name="Standard 12 2 2 2 5 7" xfId="44745" xr:uid="{00000000-0005-0000-0000-0000AE0A0000}"/>
    <cellStyle name="Standard 12 2 2 2 6" xfId="4869" xr:uid="{00000000-0005-0000-0000-0000A90A0000}"/>
    <cellStyle name="Standard 12 2 2 2 6 2" xfId="18320" xr:uid="{00000000-0005-0000-0000-0000A90A0000}"/>
    <cellStyle name="Standard 12 2 2 2 6 3" xfId="31804" xr:uid="{00000000-0005-0000-0000-0000A90A0000}"/>
    <cellStyle name="Standard 12 2 2 2 6 4" xfId="45295" xr:uid="{00000000-0005-0000-0000-0000A90A0000}"/>
    <cellStyle name="Standard 12 2 2 2 7" xfId="8225" xr:uid="{00000000-0005-0000-0000-0000A90A0000}"/>
    <cellStyle name="Standard 12 2 2 2 7 2" xfId="21676" xr:uid="{00000000-0005-0000-0000-0000A90A0000}"/>
    <cellStyle name="Standard 12 2 2 2 7 3" xfId="35160" xr:uid="{00000000-0005-0000-0000-0000A90A0000}"/>
    <cellStyle name="Standard 12 2 2 2 7 4" xfId="48651" xr:uid="{00000000-0005-0000-0000-0000A90A0000}"/>
    <cellStyle name="Standard 12 2 2 2 8" xfId="11581" xr:uid="{00000000-0005-0000-0000-0000A90A0000}"/>
    <cellStyle name="Standard 12 2 2 2 8 2" xfId="25032" xr:uid="{00000000-0005-0000-0000-0000A90A0000}"/>
    <cellStyle name="Standard 12 2 2 2 8 3" xfId="38516" xr:uid="{00000000-0005-0000-0000-0000A90A0000}"/>
    <cellStyle name="Standard 12 2 2 2 8 4" xfId="52007" xr:uid="{00000000-0005-0000-0000-0000A90A0000}"/>
    <cellStyle name="Standard 12 2 2 2 9" xfId="14962" xr:uid="{00000000-0005-0000-0000-0000A90A0000}"/>
    <cellStyle name="Standard 12 2 2 3" xfId="1804" xr:uid="{00000000-0005-0000-0000-0000AF0A0000}"/>
    <cellStyle name="Standard 12 2 2 3 2" xfId="2944" xr:uid="{00000000-0005-0000-0000-0000B00A0000}"/>
    <cellStyle name="Standard 12 2 2 3 2 2" xfId="6305" xr:uid="{00000000-0005-0000-0000-0000B00A0000}"/>
    <cellStyle name="Standard 12 2 2 3 2 2 2" xfId="19756" xr:uid="{00000000-0005-0000-0000-0000B00A0000}"/>
    <cellStyle name="Standard 12 2 2 3 2 2 3" xfId="33240" xr:uid="{00000000-0005-0000-0000-0000B00A0000}"/>
    <cellStyle name="Standard 12 2 2 3 2 2 4" xfId="46731" xr:uid="{00000000-0005-0000-0000-0000B00A0000}"/>
    <cellStyle name="Standard 12 2 2 3 2 3" xfId="9661" xr:uid="{00000000-0005-0000-0000-0000B00A0000}"/>
    <cellStyle name="Standard 12 2 2 3 2 3 2" xfId="23112" xr:uid="{00000000-0005-0000-0000-0000B00A0000}"/>
    <cellStyle name="Standard 12 2 2 3 2 3 3" xfId="36596" xr:uid="{00000000-0005-0000-0000-0000B00A0000}"/>
    <cellStyle name="Standard 12 2 2 3 2 3 4" xfId="50087" xr:uid="{00000000-0005-0000-0000-0000B00A0000}"/>
    <cellStyle name="Standard 12 2 2 3 2 4" xfId="13017" xr:uid="{00000000-0005-0000-0000-0000B00A0000}"/>
    <cellStyle name="Standard 12 2 2 3 2 4 2" xfId="26468" xr:uid="{00000000-0005-0000-0000-0000B00A0000}"/>
    <cellStyle name="Standard 12 2 2 3 2 4 3" xfId="39952" xr:uid="{00000000-0005-0000-0000-0000B00A0000}"/>
    <cellStyle name="Standard 12 2 2 3 2 4 4" xfId="53443" xr:uid="{00000000-0005-0000-0000-0000B00A0000}"/>
    <cellStyle name="Standard 12 2 2 3 2 5" xfId="16399" xr:uid="{00000000-0005-0000-0000-0000B00A0000}"/>
    <cellStyle name="Standard 12 2 2 3 2 6" xfId="29883" xr:uid="{00000000-0005-0000-0000-0000B00A0000}"/>
    <cellStyle name="Standard 12 2 2 3 2 7" xfId="43374" xr:uid="{00000000-0005-0000-0000-0000B00A0000}"/>
    <cellStyle name="Standard 12 2 2 3 3" xfId="5178" xr:uid="{00000000-0005-0000-0000-0000AF0A0000}"/>
    <cellStyle name="Standard 12 2 2 3 3 2" xfId="18629" xr:uid="{00000000-0005-0000-0000-0000AF0A0000}"/>
    <cellStyle name="Standard 12 2 2 3 3 3" xfId="32113" xr:uid="{00000000-0005-0000-0000-0000AF0A0000}"/>
    <cellStyle name="Standard 12 2 2 3 3 4" xfId="45604" xr:uid="{00000000-0005-0000-0000-0000AF0A0000}"/>
    <cellStyle name="Standard 12 2 2 3 4" xfId="8534" xr:uid="{00000000-0005-0000-0000-0000AF0A0000}"/>
    <cellStyle name="Standard 12 2 2 3 4 2" xfId="21985" xr:uid="{00000000-0005-0000-0000-0000AF0A0000}"/>
    <cellStyle name="Standard 12 2 2 3 4 3" xfId="35469" xr:uid="{00000000-0005-0000-0000-0000AF0A0000}"/>
    <cellStyle name="Standard 12 2 2 3 4 4" xfId="48960" xr:uid="{00000000-0005-0000-0000-0000AF0A0000}"/>
    <cellStyle name="Standard 12 2 2 3 5" xfId="11890" xr:uid="{00000000-0005-0000-0000-0000AF0A0000}"/>
    <cellStyle name="Standard 12 2 2 3 5 2" xfId="25341" xr:uid="{00000000-0005-0000-0000-0000AF0A0000}"/>
    <cellStyle name="Standard 12 2 2 3 5 3" xfId="38825" xr:uid="{00000000-0005-0000-0000-0000AF0A0000}"/>
    <cellStyle name="Standard 12 2 2 3 5 4" xfId="52316" xr:uid="{00000000-0005-0000-0000-0000AF0A0000}"/>
    <cellStyle name="Standard 12 2 2 3 6" xfId="15272" xr:uid="{00000000-0005-0000-0000-0000AF0A0000}"/>
    <cellStyle name="Standard 12 2 2 3 7" xfId="28756" xr:uid="{00000000-0005-0000-0000-0000AF0A0000}"/>
    <cellStyle name="Standard 12 2 2 3 8" xfId="42247" xr:uid="{00000000-0005-0000-0000-0000AF0A0000}"/>
    <cellStyle name="Standard 12 2 2 4" xfId="2383" xr:uid="{00000000-0005-0000-0000-0000B10A0000}"/>
    <cellStyle name="Standard 12 2 2 4 2" xfId="5745" xr:uid="{00000000-0005-0000-0000-0000B10A0000}"/>
    <cellStyle name="Standard 12 2 2 4 2 2" xfId="19196" xr:uid="{00000000-0005-0000-0000-0000B10A0000}"/>
    <cellStyle name="Standard 12 2 2 4 2 3" xfId="32680" xr:uid="{00000000-0005-0000-0000-0000B10A0000}"/>
    <cellStyle name="Standard 12 2 2 4 2 4" xfId="46171" xr:uid="{00000000-0005-0000-0000-0000B10A0000}"/>
    <cellStyle name="Standard 12 2 2 4 3" xfId="9101" xr:uid="{00000000-0005-0000-0000-0000B10A0000}"/>
    <cellStyle name="Standard 12 2 2 4 3 2" xfId="22552" xr:uid="{00000000-0005-0000-0000-0000B10A0000}"/>
    <cellStyle name="Standard 12 2 2 4 3 3" xfId="36036" xr:uid="{00000000-0005-0000-0000-0000B10A0000}"/>
    <cellStyle name="Standard 12 2 2 4 3 4" xfId="49527" xr:uid="{00000000-0005-0000-0000-0000B10A0000}"/>
    <cellStyle name="Standard 12 2 2 4 4" xfId="12457" xr:uid="{00000000-0005-0000-0000-0000B10A0000}"/>
    <cellStyle name="Standard 12 2 2 4 4 2" xfId="25908" xr:uid="{00000000-0005-0000-0000-0000B10A0000}"/>
    <cellStyle name="Standard 12 2 2 4 4 3" xfId="39392" xr:uid="{00000000-0005-0000-0000-0000B10A0000}"/>
    <cellStyle name="Standard 12 2 2 4 4 4" xfId="52883" xr:uid="{00000000-0005-0000-0000-0000B10A0000}"/>
    <cellStyle name="Standard 12 2 2 4 5" xfId="15839" xr:uid="{00000000-0005-0000-0000-0000B10A0000}"/>
    <cellStyle name="Standard 12 2 2 4 6" xfId="29323" xr:uid="{00000000-0005-0000-0000-0000B10A0000}"/>
    <cellStyle name="Standard 12 2 2 4 7" xfId="42814" xr:uid="{00000000-0005-0000-0000-0000B10A0000}"/>
    <cellStyle name="Standard 12 2 2 5" xfId="3489" xr:uid="{00000000-0005-0000-0000-0000B20A0000}"/>
    <cellStyle name="Standard 12 2 2 5 2" xfId="6850" xr:uid="{00000000-0005-0000-0000-0000B20A0000}"/>
    <cellStyle name="Standard 12 2 2 5 2 2" xfId="20301" xr:uid="{00000000-0005-0000-0000-0000B20A0000}"/>
    <cellStyle name="Standard 12 2 2 5 2 3" xfId="33785" xr:uid="{00000000-0005-0000-0000-0000B20A0000}"/>
    <cellStyle name="Standard 12 2 2 5 2 4" xfId="47276" xr:uid="{00000000-0005-0000-0000-0000B20A0000}"/>
    <cellStyle name="Standard 12 2 2 5 3" xfId="10206" xr:uid="{00000000-0005-0000-0000-0000B20A0000}"/>
    <cellStyle name="Standard 12 2 2 5 3 2" xfId="23657" xr:uid="{00000000-0005-0000-0000-0000B20A0000}"/>
    <cellStyle name="Standard 12 2 2 5 3 3" xfId="37141" xr:uid="{00000000-0005-0000-0000-0000B20A0000}"/>
    <cellStyle name="Standard 12 2 2 5 3 4" xfId="50632" xr:uid="{00000000-0005-0000-0000-0000B20A0000}"/>
    <cellStyle name="Standard 12 2 2 5 4" xfId="13562" xr:uid="{00000000-0005-0000-0000-0000B20A0000}"/>
    <cellStyle name="Standard 12 2 2 5 4 2" xfId="27013" xr:uid="{00000000-0005-0000-0000-0000B20A0000}"/>
    <cellStyle name="Standard 12 2 2 5 4 3" xfId="40497" xr:uid="{00000000-0005-0000-0000-0000B20A0000}"/>
    <cellStyle name="Standard 12 2 2 5 4 4" xfId="53988" xr:uid="{00000000-0005-0000-0000-0000B20A0000}"/>
    <cellStyle name="Standard 12 2 2 5 5" xfId="16944" xr:uid="{00000000-0005-0000-0000-0000B20A0000}"/>
    <cellStyle name="Standard 12 2 2 5 6" xfId="30428" xr:uid="{00000000-0005-0000-0000-0000B20A0000}"/>
    <cellStyle name="Standard 12 2 2 5 7" xfId="43919" xr:uid="{00000000-0005-0000-0000-0000B20A0000}"/>
    <cellStyle name="Standard 12 2 2 6" xfId="4069" xr:uid="{00000000-0005-0000-0000-0000B30A0000}"/>
    <cellStyle name="Standard 12 2 2 6 2" xfId="7426" xr:uid="{00000000-0005-0000-0000-0000B30A0000}"/>
    <cellStyle name="Standard 12 2 2 6 2 2" xfId="20877" xr:uid="{00000000-0005-0000-0000-0000B30A0000}"/>
    <cellStyle name="Standard 12 2 2 6 2 3" xfId="34361" xr:uid="{00000000-0005-0000-0000-0000B30A0000}"/>
    <cellStyle name="Standard 12 2 2 6 2 4" xfId="47852" xr:uid="{00000000-0005-0000-0000-0000B30A0000}"/>
    <cellStyle name="Standard 12 2 2 6 3" xfId="10782" xr:uid="{00000000-0005-0000-0000-0000B30A0000}"/>
    <cellStyle name="Standard 12 2 2 6 3 2" xfId="24233" xr:uid="{00000000-0005-0000-0000-0000B30A0000}"/>
    <cellStyle name="Standard 12 2 2 6 3 3" xfId="37717" xr:uid="{00000000-0005-0000-0000-0000B30A0000}"/>
    <cellStyle name="Standard 12 2 2 6 3 4" xfId="51208" xr:uid="{00000000-0005-0000-0000-0000B30A0000}"/>
    <cellStyle name="Standard 12 2 2 6 4" xfId="14138" xr:uid="{00000000-0005-0000-0000-0000B30A0000}"/>
    <cellStyle name="Standard 12 2 2 6 4 2" xfId="27589" xr:uid="{00000000-0005-0000-0000-0000B30A0000}"/>
    <cellStyle name="Standard 12 2 2 6 4 3" xfId="41073" xr:uid="{00000000-0005-0000-0000-0000B30A0000}"/>
    <cellStyle name="Standard 12 2 2 6 4 4" xfId="54564" xr:uid="{00000000-0005-0000-0000-0000B30A0000}"/>
    <cellStyle name="Standard 12 2 2 6 5" xfId="17520" xr:uid="{00000000-0005-0000-0000-0000B30A0000}"/>
    <cellStyle name="Standard 12 2 2 6 6" xfId="31004" xr:uid="{00000000-0005-0000-0000-0000B30A0000}"/>
    <cellStyle name="Standard 12 2 2 6 7" xfId="44495" xr:uid="{00000000-0005-0000-0000-0000B30A0000}"/>
    <cellStyle name="Standard 12 2 2 7" xfId="4619" xr:uid="{00000000-0005-0000-0000-0000A80A0000}"/>
    <cellStyle name="Standard 12 2 2 7 2" xfId="18070" xr:uid="{00000000-0005-0000-0000-0000A80A0000}"/>
    <cellStyle name="Standard 12 2 2 7 3" xfId="31554" xr:uid="{00000000-0005-0000-0000-0000A80A0000}"/>
    <cellStyle name="Standard 12 2 2 7 4" xfId="45045" xr:uid="{00000000-0005-0000-0000-0000A80A0000}"/>
    <cellStyle name="Standard 12 2 2 8" xfId="7975" xr:uid="{00000000-0005-0000-0000-0000A80A0000}"/>
    <cellStyle name="Standard 12 2 2 8 2" xfId="21426" xr:uid="{00000000-0005-0000-0000-0000A80A0000}"/>
    <cellStyle name="Standard 12 2 2 8 3" xfId="34910" xr:uid="{00000000-0005-0000-0000-0000A80A0000}"/>
    <cellStyle name="Standard 12 2 2 8 4" xfId="48401" xr:uid="{00000000-0005-0000-0000-0000A80A0000}"/>
    <cellStyle name="Standard 12 2 2 9" xfId="11331" xr:uid="{00000000-0005-0000-0000-0000A80A0000}"/>
    <cellStyle name="Standard 12 2 2 9 2" xfId="24782" xr:uid="{00000000-0005-0000-0000-0000A80A0000}"/>
    <cellStyle name="Standard 12 2 2 9 3" xfId="38266" xr:uid="{00000000-0005-0000-0000-0000A80A0000}"/>
    <cellStyle name="Standard 12 2 2 9 4" xfId="51757" xr:uid="{00000000-0005-0000-0000-0000A80A0000}"/>
    <cellStyle name="Standard 12 2 3" xfId="434" xr:uid="{00000000-0005-0000-0000-000014020000}"/>
    <cellStyle name="Standard 12 2 3 10" xfId="14798" xr:uid="{00000000-0005-0000-0000-0000B40A0000}"/>
    <cellStyle name="Standard 12 2 3 11" xfId="28281" xr:uid="{00000000-0005-0000-0000-0000B40A0000}"/>
    <cellStyle name="Standard 12 2 3 12" xfId="41772" xr:uid="{00000000-0005-0000-0000-0000B40A0000}"/>
    <cellStyle name="Standard 12 2 3 2" xfId="1562" xr:uid="{00000000-0005-0000-0000-0000B50A0000}"/>
    <cellStyle name="Standard 12 2 3 2 10" xfId="28531" xr:uid="{00000000-0005-0000-0000-0000B50A0000}"/>
    <cellStyle name="Standard 12 2 3 2 11" xfId="42022" xr:uid="{00000000-0005-0000-0000-0000B50A0000}"/>
    <cellStyle name="Standard 12 2 3 2 2" xfId="2139" xr:uid="{00000000-0005-0000-0000-0000B60A0000}"/>
    <cellStyle name="Standard 12 2 3 2 2 2" xfId="3280" xr:uid="{00000000-0005-0000-0000-0000B70A0000}"/>
    <cellStyle name="Standard 12 2 3 2 2 2 2" xfId="6641" xr:uid="{00000000-0005-0000-0000-0000B70A0000}"/>
    <cellStyle name="Standard 12 2 3 2 2 2 2 2" xfId="20092" xr:uid="{00000000-0005-0000-0000-0000B70A0000}"/>
    <cellStyle name="Standard 12 2 3 2 2 2 2 3" xfId="33576" xr:uid="{00000000-0005-0000-0000-0000B70A0000}"/>
    <cellStyle name="Standard 12 2 3 2 2 2 2 4" xfId="47067" xr:uid="{00000000-0005-0000-0000-0000B70A0000}"/>
    <cellStyle name="Standard 12 2 3 2 2 2 3" xfId="9997" xr:uid="{00000000-0005-0000-0000-0000B70A0000}"/>
    <cellStyle name="Standard 12 2 3 2 2 2 3 2" xfId="23448" xr:uid="{00000000-0005-0000-0000-0000B70A0000}"/>
    <cellStyle name="Standard 12 2 3 2 2 2 3 3" xfId="36932" xr:uid="{00000000-0005-0000-0000-0000B70A0000}"/>
    <cellStyle name="Standard 12 2 3 2 2 2 3 4" xfId="50423" xr:uid="{00000000-0005-0000-0000-0000B70A0000}"/>
    <cellStyle name="Standard 12 2 3 2 2 2 4" xfId="13353" xr:uid="{00000000-0005-0000-0000-0000B70A0000}"/>
    <cellStyle name="Standard 12 2 3 2 2 2 4 2" xfId="26804" xr:uid="{00000000-0005-0000-0000-0000B70A0000}"/>
    <cellStyle name="Standard 12 2 3 2 2 2 4 3" xfId="40288" xr:uid="{00000000-0005-0000-0000-0000B70A0000}"/>
    <cellStyle name="Standard 12 2 3 2 2 2 4 4" xfId="53779" xr:uid="{00000000-0005-0000-0000-0000B70A0000}"/>
    <cellStyle name="Standard 12 2 3 2 2 2 5" xfId="16735" xr:uid="{00000000-0005-0000-0000-0000B70A0000}"/>
    <cellStyle name="Standard 12 2 3 2 2 2 6" xfId="30219" xr:uid="{00000000-0005-0000-0000-0000B70A0000}"/>
    <cellStyle name="Standard 12 2 3 2 2 2 7" xfId="43710" xr:uid="{00000000-0005-0000-0000-0000B70A0000}"/>
    <cellStyle name="Standard 12 2 3 2 2 3" xfId="5514" xr:uid="{00000000-0005-0000-0000-0000B60A0000}"/>
    <cellStyle name="Standard 12 2 3 2 2 3 2" xfId="18965" xr:uid="{00000000-0005-0000-0000-0000B60A0000}"/>
    <cellStyle name="Standard 12 2 3 2 2 3 3" xfId="32449" xr:uid="{00000000-0005-0000-0000-0000B60A0000}"/>
    <cellStyle name="Standard 12 2 3 2 2 3 4" xfId="45940" xr:uid="{00000000-0005-0000-0000-0000B60A0000}"/>
    <cellStyle name="Standard 12 2 3 2 2 4" xfId="8870" xr:uid="{00000000-0005-0000-0000-0000B60A0000}"/>
    <cellStyle name="Standard 12 2 3 2 2 4 2" xfId="22321" xr:uid="{00000000-0005-0000-0000-0000B60A0000}"/>
    <cellStyle name="Standard 12 2 3 2 2 4 3" xfId="35805" xr:uid="{00000000-0005-0000-0000-0000B60A0000}"/>
    <cellStyle name="Standard 12 2 3 2 2 4 4" xfId="49296" xr:uid="{00000000-0005-0000-0000-0000B60A0000}"/>
    <cellStyle name="Standard 12 2 3 2 2 5" xfId="12226" xr:uid="{00000000-0005-0000-0000-0000B60A0000}"/>
    <cellStyle name="Standard 12 2 3 2 2 5 2" xfId="25677" xr:uid="{00000000-0005-0000-0000-0000B60A0000}"/>
    <cellStyle name="Standard 12 2 3 2 2 5 3" xfId="39161" xr:uid="{00000000-0005-0000-0000-0000B60A0000}"/>
    <cellStyle name="Standard 12 2 3 2 2 5 4" xfId="52652" xr:uid="{00000000-0005-0000-0000-0000B60A0000}"/>
    <cellStyle name="Standard 12 2 3 2 2 6" xfId="15608" xr:uid="{00000000-0005-0000-0000-0000B60A0000}"/>
    <cellStyle name="Standard 12 2 3 2 2 7" xfId="29092" xr:uid="{00000000-0005-0000-0000-0000B60A0000}"/>
    <cellStyle name="Standard 12 2 3 2 2 8" xfId="42583" xr:uid="{00000000-0005-0000-0000-0000B60A0000}"/>
    <cellStyle name="Standard 12 2 3 2 3" xfId="2720" xr:uid="{00000000-0005-0000-0000-0000B80A0000}"/>
    <cellStyle name="Standard 12 2 3 2 3 2" xfId="6081" xr:uid="{00000000-0005-0000-0000-0000B80A0000}"/>
    <cellStyle name="Standard 12 2 3 2 3 2 2" xfId="19532" xr:uid="{00000000-0005-0000-0000-0000B80A0000}"/>
    <cellStyle name="Standard 12 2 3 2 3 2 3" xfId="33016" xr:uid="{00000000-0005-0000-0000-0000B80A0000}"/>
    <cellStyle name="Standard 12 2 3 2 3 2 4" xfId="46507" xr:uid="{00000000-0005-0000-0000-0000B80A0000}"/>
    <cellStyle name="Standard 12 2 3 2 3 3" xfId="9437" xr:uid="{00000000-0005-0000-0000-0000B80A0000}"/>
    <cellStyle name="Standard 12 2 3 2 3 3 2" xfId="22888" xr:uid="{00000000-0005-0000-0000-0000B80A0000}"/>
    <cellStyle name="Standard 12 2 3 2 3 3 3" xfId="36372" xr:uid="{00000000-0005-0000-0000-0000B80A0000}"/>
    <cellStyle name="Standard 12 2 3 2 3 3 4" xfId="49863" xr:uid="{00000000-0005-0000-0000-0000B80A0000}"/>
    <cellStyle name="Standard 12 2 3 2 3 4" xfId="12793" xr:uid="{00000000-0005-0000-0000-0000B80A0000}"/>
    <cellStyle name="Standard 12 2 3 2 3 4 2" xfId="26244" xr:uid="{00000000-0005-0000-0000-0000B80A0000}"/>
    <cellStyle name="Standard 12 2 3 2 3 4 3" xfId="39728" xr:uid="{00000000-0005-0000-0000-0000B80A0000}"/>
    <cellStyle name="Standard 12 2 3 2 3 4 4" xfId="53219" xr:uid="{00000000-0005-0000-0000-0000B80A0000}"/>
    <cellStyle name="Standard 12 2 3 2 3 5" xfId="16175" xr:uid="{00000000-0005-0000-0000-0000B80A0000}"/>
    <cellStyle name="Standard 12 2 3 2 3 6" xfId="29659" xr:uid="{00000000-0005-0000-0000-0000B80A0000}"/>
    <cellStyle name="Standard 12 2 3 2 3 7" xfId="43150" xr:uid="{00000000-0005-0000-0000-0000B80A0000}"/>
    <cellStyle name="Standard 12 2 3 2 4" xfId="3825" xr:uid="{00000000-0005-0000-0000-0000B90A0000}"/>
    <cellStyle name="Standard 12 2 3 2 4 2" xfId="7186" xr:uid="{00000000-0005-0000-0000-0000B90A0000}"/>
    <cellStyle name="Standard 12 2 3 2 4 2 2" xfId="20637" xr:uid="{00000000-0005-0000-0000-0000B90A0000}"/>
    <cellStyle name="Standard 12 2 3 2 4 2 3" xfId="34121" xr:uid="{00000000-0005-0000-0000-0000B90A0000}"/>
    <cellStyle name="Standard 12 2 3 2 4 2 4" xfId="47612" xr:uid="{00000000-0005-0000-0000-0000B90A0000}"/>
    <cellStyle name="Standard 12 2 3 2 4 3" xfId="10542" xr:uid="{00000000-0005-0000-0000-0000B90A0000}"/>
    <cellStyle name="Standard 12 2 3 2 4 3 2" xfId="23993" xr:uid="{00000000-0005-0000-0000-0000B90A0000}"/>
    <cellStyle name="Standard 12 2 3 2 4 3 3" xfId="37477" xr:uid="{00000000-0005-0000-0000-0000B90A0000}"/>
    <cellStyle name="Standard 12 2 3 2 4 3 4" xfId="50968" xr:uid="{00000000-0005-0000-0000-0000B90A0000}"/>
    <cellStyle name="Standard 12 2 3 2 4 4" xfId="13898" xr:uid="{00000000-0005-0000-0000-0000B90A0000}"/>
    <cellStyle name="Standard 12 2 3 2 4 4 2" xfId="27349" xr:uid="{00000000-0005-0000-0000-0000B90A0000}"/>
    <cellStyle name="Standard 12 2 3 2 4 4 3" xfId="40833" xr:uid="{00000000-0005-0000-0000-0000B90A0000}"/>
    <cellStyle name="Standard 12 2 3 2 4 4 4" xfId="54324" xr:uid="{00000000-0005-0000-0000-0000B90A0000}"/>
    <cellStyle name="Standard 12 2 3 2 4 5" xfId="17280" xr:uid="{00000000-0005-0000-0000-0000B90A0000}"/>
    <cellStyle name="Standard 12 2 3 2 4 6" xfId="30764" xr:uid="{00000000-0005-0000-0000-0000B90A0000}"/>
    <cellStyle name="Standard 12 2 3 2 4 7" xfId="44255" xr:uid="{00000000-0005-0000-0000-0000B90A0000}"/>
    <cellStyle name="Standard 12 2 3 2 5" xfId="4405" xr:uid="{00000000-0005-0000-0000-0000BA0A0000}"/>
    <cellStyle name="Standard 12 2 3 2 5 2" xfId="7762" xr:uid="{00000000-0005-0000-0000-0000BA0A0000}"/>
    <cellStyle name="Standard 12 2 3 2 5 2 2" xfId="21213" xr:uid="{00000000-0005-0000-0000-0000BA0A0000}"/>
    <cellStyle name="Standard 12 2 3 2 5 2 3" xfId="34697" xr:uid="{00000000-0005-0000-0000-0000BA0A0000}"/>
    <cellStyle name="Standard 12 2 3 2 5 2 4" xfId="48188" xr:uid="{00000000-0005-0000-0000-0000BA0A0000}"/>
    <cellStyle name="Standard 12 2 3 2 5 3" xfId="11118" xr:uid="{00000000-0005-0000-0000-0000BA0A0000}"/>
    <cellStyle name="Standard 12 2 3 2 5 3 2" xfId="24569" xr:uid="{00000000-0005-0000-0000-0000BA0A0000}"/>
    <cellStyle name="Standard 12 2 3 2 5 3 3" xfId="38053" xr:uid="{00000000-0005-0000-0000-0000BA0A0000}"/>
    <cellStyle name="Standard 12 2 3 2 5 3 4" xfId="51544" xr:uid="{00000000-0005-0000-0000-0000BA0A0000}"/>
    <cellStyle name="Standard 12 2 3 2 5 4" xfId="14474" xr:uid="{00000000-0005-0000-0000-0000BA0A0000}"/>
    <cellStyle name="Standard 12 2 3 2 5 4 2" xfId="27925" xr:uid="{00000000-0005-0000-0000-0000BA0A0000}"/>
    <cellStyle name="Standard 12 2 3 2 5 4 3" xfId="41409" xr:uid="{00000000-0005-0000-0000-0000BA0A0000}"/>
    <cellStyle name="Standard 12 2 3 2 5 4 4" xfId="54900" xr:uid="{00000000-0005-0000-0000-0000BA0A0000}"/>
    <cellStyle name="Standard 12 2 3 2 5 5" xfId="17856" xr:uid="{00000000-0005-0000-0000-0000BA0A0000}"/>
    <cellStyle name="Standard 12 2 3 2 5 6" xfId="31340" xr:uid="{00000000-0005-0000-0000-0000BA0A0000}"/>
    <cellStyle name="Standard 12 2 3 2 5 7" xfId="44831" xr:uid="{00000000-0005-0000-0000-0000BA0A0000}"/>
    <cellStyle name="Standard 12 2 3 2 6" xfId="4955" xr:uid="{00000000-0005-0000-0000-0000B50A0000}"/>
    <cellStyle name="Standard 12 2 3 2 6 2" xfId="18406" xr:uid="{00000000-0005-0000-0000-0000B50A0000}"/>
    <cellStyle name="Standard 12 2 3 2 6 3" xfId="31890" xr:uid="{00000000-0005-0000-0000-0000B50A0000}"/>
    <cellStyle name="Standard 12 2 3 2 6 4" xfId="45381" xr:uid="{00000000-0005-0000-0000-0000B50A0000}"/>
    <cellStyle name="Standard 12 2 3 2 7" xfId="8311" xr:uid="{00000000-0005-0000-0000-0000B50A0000}"/>
    <cellStyle name="Standard 12 2 3 2 7 2" xfId="21762" xr:uid="{00000000-0005-0000-0000-0000B50A0000}"/>
    <cellStyle name="Standard 12 2 3 2 7 3" xfId="35246" xr:uid="{00000000-0005-0000-0000-0000B50A0000}"/>
    <cellStyle name="Standard 12 2 3 2 7 4" xfId="48737" xr:uid="{00000000-0005-0000-0000-0000B50A0000}"/>
    <cellStyle name="Standard 12 2 3 2 8" xfId="11667" xr:uid="{00000000-0005-0000-0000-0000B50A0000}"/>
    <cellStyle name="Standard 12 2 3 2 8 2" xfId="25118" xr:uid="{00000000-0005-0000-0000-0000B50A0000}"/>
    <cellStyle name="Standard 12 2 3 2 8 3" xfId="38602" xr:uid="{00000000-0005-0000-0000-0000B50A0000}"/>
    <cellStyle name="Standard 12 2 3 2 8 4" xfId="52093" xr:uid="{00000000-0005-0000-0000-0000B50A0000}"/>
    <cellStyle name="Standard 12 2 3 2 9" xfId="15048" xr:uid="{00000000-0005-0000-0000-0000B50A0000}"/>
    <cellStyle name="Standard 12 2 3 3" xfId="1890" xr:uid="{00000000-0005-0000-0000-0000BB0A0000}"/>
    <cellStyle name="Standard 12 2 3 3 2" xfId="3030" xr:uid="{00000000-0005-0000-0000-0000BC0A0000}"/>
    <cellStyle name="Standard 12 2 3 3 2 2" xfId="6391" xr:uid="{00000000-0005-0000-0000-0000BC0A0000}"/>
    <cellStyle name="Standard 12 2 3 3 2 2 2" xfId="19842" xr:uid="{00000000-0005-0000-0000-0000BC0A0000}"/>
    <cellStyle name="Standard 12 2 3 3 2 2 3" xfId="33326" xr:uid="{00000000-0005-0000-0000-0000BC0A0000}"/>
    <cellStyle name="Standard 12 2 3 3 2 2 4" xfId="46817" xr:uid="{00000000-0005-0000-0000-0000BC0A0000}"/>
    <cellStyle name="Standard 12 2 3 3 2 3" xfId="9747" xr:uid="{00000000-0005-0000-0000-0000BC0A0000}"/>
    <cellStyle name="Standard 12 2 3 3 2 3 2" xfId="23198" xr:uid="{00000000-0005-0000-0000-0000BC0A0000}"/>
    <cellStyle name="Standard 12 2 3 3 2 3 3" xfId="36682" xr:uid="{00000000-0005-0000-0000-0000BC0A0000}"/>
    <cellStyle name="Standard 12 2 3 3 2 3 4" xfId="50173" xr:uid="{00000000-0005-0000-0000-0000BC0A0000}"/>
    <cellStyle name="Standard 12 2 3 3 2 4" xfId="13103" xr:uid="{00000000-0005-0000-0000-0000BC0A0000}"/>
    <cellStyle name="Standard 12 2 3 3 2 4 2" xfId="26554" xr:uid="{00000000-0005-0000-0000-0000BC0A0000}"/>
    <cellStyle name="Standard 12 2 3 3 2 4 3" xfId="40038" xr:uid="{00000000-0005-0000-0000-0000BC0A0000}"/>
    <cellStyle name="Standard 12 2 3 3 2 4 4" xfId="53529" xr:uid="{00000000-0005-0000-0000-0000BC0A0000}"/>
    <cellStyle name="Standard 12 2 3 3 2 5" xfId="16485" xr:uid="{00000000-0005-0000-0000-0000BC0A0000}"/>
    <cellStyle name="Standard 12 2 3 3 2 6" xfId="29969" xr:uid="{00000000-0005-0000-0000-0000BC0A0000}"/>
    <cellStyle name="Standard 12 2 3 3 2 7" xfId="43460" xr:uid="{00000000-0005-0000-0000-0000BC0A0000}"/>
    <cellStyle name="Standard 12 2 3 3 3" xfId="5264" xr:uid="{00000000-0005-0000-0000-0000BB0A0000}"/>
    <cellStyle name="Standard 12 2 3 3 3 2" xfId="18715" xr:uid="{00000000-0005-0000-0000-0000BB0A0000}"/>
    <cellStyle name="Standard 12 2 3 3 3 3" xfId="32199" xr:uid="{00000000-0005-0000-0000-0000BB0A0000}"/>
    <cellStyle name="Standard 12 2 3 3 3 4" xfId="45690" xr:uid="{00000000-0005-0000-0000-0000BB0A0000}"/>
    <cellStyle name="Standard 12 2 3 3 4" xfId="8620" xr:uid="{00000000-0005-0000-0000-0000BB0A0000}"/>
    <cellStyle name="Standard 12 2 3 3 4 2" xfId="22071" xr:uid="{00000000-0005-0000-0000-0000BB0A0000}"/>
    <cellStyle name="Standard 12 2 3 3 4 3" xfId="35555" xr:uid="{00000000-0005-0000-0000-0000BB0A0000}"/>
    <cellStyle name="Standard 12 2 3 3 4 4" xfId="49046" xr:uid="{00000000-0005-0000-0000-0000BB0A0000}"/>
    <cellStyle name="Standard 12 2 3 3 5" xfId="11976" xr:uid="{00000000-0005-0000-0000-0000BB0A0000}"/>
    <cellStyle name="Standard 12 2 3 3 5 2" xfId="25427" xr:uid="{00000000-0005-0000-0000-0000BB0A0000}"/>
    <cellStyle name="Standard 12 2 3 3 5 3" xfId="38911" xr:uid="{00000000-0005-0000-0000-0000BB0A0000}"/>
    <cellStyle name="Standard 12 2 3 3 5 4" xfId="52402" xr:uid="{00000000-0005-0000-0000-0000BB0A0000}"/>
    <cellStyle name="Standard 12 2 3 3 6" xfId="15358" xr:uid="{00000000-0005-0000-0000-0000BB0A0000}"/>
    <cellStyle name="Standard 12 2 3 3 7" xfId="28842" xr:uid="{00000000-0005-0000-0000-0000BB0A0000}"/>
    <cellStyle name="Standard 12 2 3 3 8" xfId="42333" xr:uid="{00000000-0005-0000-0000-0000BB0A0000}"/>
    <cellStyle name="Standard 12 2 3 4" xfId="2469" xr:uid="{00000000-0005-0000-0000-0000BD0A0000}"/>
    <cellStyle name="Standard 12 2 3 4 2" xfId="5831" xr:uid="{00000000-0005-0000-0000-0000BD0A0000}"/>
    <cellStyle name="Standard 12 2 3 4 2 2" xfId="19282" xr:uid="{00000000-0005-0000-0000-0000BD0A0000}"/>
    <cellStyle name="Standard 12 2 3 4 2 3" xfId="32766" xr:uid="{00000000-0005-0000-0000-0000BD0A0000}"/>
    <cellStyle name="Standard 12 2 3 4 2 4" xfId="46257" xr:uid="{00000000-0005-0000-0000-0000BD0A0000}"/>
    <cellStyle name="Standard 12 2 3 4 3" xfId="9187" xr:uid="{00000000-0005-0000-0000-0000BD0A0000}"/>
    <cellStyle name="Standard 12 2 3 4 3 2" xfId="22638" xr:uid="{00000000-0005-0000-0000-0000BD0A0000}"/>
    <cellStyle name="Standard 12 2 3 4 3 3" xfId="36122" xr:uid="{00000000-0005-0000-0000-0000BD0A0000}"/>
    <cellStyle name="Standard 12 2 3 4 3 4" xfId="49613" xr:uid="{00000000-0005-0000-0000-0000BD0A0000}"/>
    <cellStyle name="Standard 12 2 3 4 4" xfId="12543" xr:uid="{00000000-0005-0000-0000-0000BD0A0000}"/>
    <cellStyle name="Standard 12 2 3 4 4 2" xfId="25994" xr:uid="{00000000-0005-0000-0000-0000BD0A0000}"/>
    <cellStyle name="Standard 12 2 3 4 4 3" xfId="39478" xr:uid="{00000000-0005-0000-0000-0000BD0A0000}"/>
    <cellStyle name="Standard 12 2 3 4 4 4" xfId="52969" xr:uid="{00000000-0005-0000-0000-0000BD0A0000}"/>
    <cellStyle name="Standard 12 2 3 4 5" xfId="15925" xr:uid="{00000000-0005-0000-0000-0000BD0A0000}"/>
    <cellStyle name="Standard 12 2 3 4 6" xfId="29409" xr:uid="{00000000-0005-0000-0000-0000BD0A0000}"/>
    <cellStyle name="Standard 12 2 3 4 7" xfId="42900" xr:uid="{00000000-0005-0000-0000-0000BD0A0000}"/>
    <cellStyle name="Standard 12 2 3 5" xfId="3575" xr:uid="{00000000-0005-0000-0000-0000BE0A0000}"/>
    <cellStyle name="Standard 12 2 3 5 2" xfId="6936" xr:uid="{00000000-0005-0000-0000-0000BE0A0000}"/>
    <cellStyle name="Standard 12 2 3 5 2 2" xfId="20387" xr:uid="{00000000-0005-0000-0000-0000BE0A0000}"/>
    <cellStyle name="Standard 12 2 3 5 2 3" xfId="33871" xr:uid="{00000000-0005-0000-0000-0000BE0A0000}"/>
    <cellStyle name="Standard 12 2 3 5 2 4" xfId="47362" xr:uid="{00000000-0005-0000-0000-0000BE0A0000}"/>
    <cellStyle name="Standard 12 2 3 5 3" xfId="10292" xr:uid="{00000000-0005-0000-0000-0000BE0A0000}"/>
    <cellStyle name="Standard 12 2 3 5 3 2" xfId="23743" xr:uid="{00000000-0005-0000-0000-0000BE0A0000}"/>
    <cellStyle name="Standard 12 2 3 5 3 3" xfId="37227" xr:uid="{00000000-0005-0000-0000-0000BE0A0000}"/>
    <cellStyle name="Standard 12 2 3 5 3 4" xfId="50718" xr:uid="{00000000-0005-0000-0000-0000BE0A0000}"/>
    <cellStyle name="Standard 12 2 3 5 4" xfId="13648" xr:uid="{00000000-0005-0000-0000-0000BE0A0000}"/>
    <cellStyle name="Standard 12 2 3 5 4 2" xfId="27099" xr:uid="{00000000-0005-0000-0000-0000BE0A0000}"/>
    <cellStyle name="Standard 12 2 3 5 4 3" xfId="40583" xr:uid="{00000000-0005-0000-0000-0000BE0A0000}"/>
    <cellStyle name="Standard 12 2 3 5 4 4" xfId="54074" xr:uid="{00000000-0005-0000-0000-0000BE0A0000}"/>
    <cellStyle name="Standard 12 2 3 5 5" xfId="17030" xr:uid="{00000000-0005-0000-0000-0000BE0A0000}"/>
    <cellStyle name="Standard 12 2 3 5 6" xfId="30514" xr:uid="{00000000-0005-0000-0000-0000BE0A0000}"/>
    <cellStyle name="Standard 12 2 3 5 7" xfId="44005" xr:uid="{00000000-0005-0000-0000-0000BE0A0000}"/>
    <cellStyle name="Standard 12 2 3 6" xfId="4155" xr:uid="{00000000-0005-0000-0000-0000BF0A0000}"/>
    <cellStyle name="Standard 12 2 3 6 2" xfId="7512" xr:uid="{00000000-0005-0000-0000-0000BF0A0000}"/>
    <cellStyle name="Standard 12 2 3 6 2 2" xfId="20963" xr:uid="{00000000-0005-0000-0000-0000BF0A0000}"/>
    <cellStyle name="Standard 12 2 3 6 2 3" xfId="34447" xr:uid="{00000000-0005-0000-0000-0000BF0A0000}"/>
    <cellStyle name="Standard 12 2 3 6 2 4" xfId="47938" xr:uid="{00000000-0005-0000-0000-0000BF0A0000}"/>
    <cellStyle name="Standard 12 2 3 6 3" xfId="10868" xr:uid="{00000000-0005-0000-0000-0000BF0A0000}"/>
    <cellStyle name="Standard 12 2 3 6 3 2" xfId="24319" xr:uid="{00000000-0005-0000-0000-0000BF0A0000}"/>
    <cellStyle name="Standard 12 2 3 6 3 3" xfId="37803" xr:uid="{00000000-0005-0000-0000-0000BF0A0000}"/>
    <cellStyle name="Standard 12 2 3 6 3 4" xfId="51294" xr:uid="{00000000-0005-0000-0000-0000BF0A0000}"/>
    <cellStyle name="Standard 12 2 3 6 4" xfId="14224" xr:uid="{00000000-0005-0000-0000-0000BF0A0000}"/>
    <cellStyle name="Standard 12 2 3 6 4 2" xfId="27675" xr:uid="{00000000-0005-0000-0000-0000BF0A0000}"/>
    <cellStyle name="Standard 12 2 3 6 4 3" xfId="41159" xr:uid="{00000000-0005-0000-0000-0000BF0A0000}"/>
    <cellStyle name="Standard 12 2 3 6 4 4" xfId="54650" xr:uid="{00000000-0005-0000-0000-0000BF0A0000}"/>
    <cellStyle name="Standard 12 2 3 6 5" xfId="17606" xr:uid="{00000000-0005-0000-0000-0000BF0A0000}"/>
    <cellStyle name="Standard 12 2 3 6 6" xfId="31090" xr:uid="{00000000-0005-0000-0000-0000BF0A0000}"/>
    <cellStyle name="Standard 12 2 3 6 7" xfId="44581" xr:uid="{00000000-0005-0000-0000-0000BF0A0000}"/>
    <cellStyle name="Standard 12 2 3 7" xfId="4705" xr:uid="{00000000-0005-0000-0000-0000B40A0000}"/>
    <cellStyle name="Standard 12 2 3 7 2" xfId="18156" xr:uid="{00000000-0005-0000-0000-0000B40A0000}"/>
    <cellStyle name="Standard 12 2 3 7 3" xfId="31640" xr:uid="{00000000-0005-0000-0000-0000B40A0000}"/>
    <cellStyle name="Standard 12 2 3 7 4" xfId="45131" xr:uid="{00000000-0005-0000-0000-0000B40A0000}"/>
    <cellStyle name="Standard 12 2 3 8" xfId="8061" xr:uid="{00000000-0005-0000-0000-0000B40A0000}"/>
    <cellStyle name="Standard 12 2 3 8 2" xfId="21512" xr:uid="{00000000-0005-0000-0000-0000B40A0000}"/>
    <cellStyle name="Standard 12 2 3 8 3" xfId="34996" xr:uid="{00000000-0005-0000-0000-0000B40A0000}"/>
    <cellStyle name="Standard 12 2 3 8 4" xfId="48487" xr:uid="{00000000-0005-0000-0000-0000B40A0000}"/>
    <cellStyle name="Standard 12 2 3 9" xfId="11417" xr:uid="{00000000-0005-0000-0000-0000B40A0000}"/>
    <cellStyle name="Standard 12 2 3 9 2" xfId="24868" xr:uid="{00000000-0005-0000-0000-0000B40A0000}"/>
    <cellStyle name="Standard 12 2 3 9 3" xfId="38352" xr:uid="{00000000-0005-0000-0000-0000B40A0000}"/>
    <cellStyle name="Standard 12 2 3 9 4" xfId="51843" xr:uid="{00000000-0005-0000-0000-0000B40A0000}"/>
    <cellStyle name="Standard 12 2 4" xfId="664" xr:uid="{00000000-0005-0000-0000-000015020000}"/>
    <cellStyle name="Standard 12 2 4 10" xfId="28344" xr:uid="{00000000-0005-0000-0000-0000C00A0000}"/>
    <cellStyle name="Standard 12 2 4 11" xfId="41835" xr:uid="{00000000-0005-0000-0000-0000C00A0000}"/>
    <cellStyle name="Standard 12 2 4 2" xfId="1953" xr:uid="{00000000-0005-0000-0000-0000C10A0000}"/>
    <cellStyle name="Standard 12 2 4 2 2" xfId="3093" xr:uid="{00000000-0005-0000-0000-0000C20A0000}"/>
    <cellStyle name="Standard 12 2 4 2 2 2" xfId="6454" xr:uid="{00000000-0005-0000-0000-0000C20A0000}"/>
    <cellStyle name="Standard 12 2 4 2 2 2 2" xfId="19905" xr:uid="{00000000-0005-0000-0000-0000C20A0000}"/>
    <cellStyle name="Standard 12 2 4 2 2 2 3" xfId="33389" xr:uid="{00000000-0005-0000-0000-0000C20A0000}"/>
    <cellStyle name="Standard 12 2 4 2 2 2 4" xfId="46880" xr:uid="{00000000-0005-0000-0000-0000C20A0000}"/>
    <cellStyle name="Standard 12 2 4 2 2 3" xfId="9810" xr:uid="{00000000-0005-0000-0000-0000C20A0000}"/>
    <cellStyle name="Standard 12 2 4 2 2 3 2" xfId="23261" xr:uid="{00000000-0005-0000-0000-0000C20A0000}"/>
    <cellStyle name="Standard 12 2 4 2 2 3 3" xfId="36745" xr:uid="{00000000-0005-0000-0000-0000C20A0000}"/>
    <cellStyle name="Standard 12 2 4 2 2 3 4" xfId="50236" xr:uid="{00000000-0005-0000-0000-0000C20A0000}"/>
    <cellStyle name="Standard 12 2 4 2 2 4" xfId="13166" xr:uid="{00000000-0005-0000-0000-0000C20A0000}"/>
    <cellStyle name="Standard 12 2 4 2 2 4 2" xfId="26617" xr:uid="{00000000-0005-0000-0000-0000C20A0000}"/>
    <cellStyle name="Standard 12 2 4 2 2 4 3" xfId="40101" xr:uid="{00000000-0005-0000-0000-0000C20A0000}"/>
    <cellStyle name="Standard 12 2 4 2 2 4 4" xfId="53592" xr:uid="{00000000-0005-0000-0000-0000C20A0000}"/>
    <cellStyle name="Standard 12 2 4 2 2 5" xfId="16548" xr:uid="{00000000-0005-0000-0000-0000C20A0000}"/>
    <cellStyle name="Standard 12 2 4 2 2 6" xfId="30032" xr:uid="{00000000-0005-0000-0000-0000C20A0000}"/>
    <cellStyle name="Standard 12 2 4 2 2 7" xfId="43523" xr:uid="{00000000-0005-0000-0000-0000C20A0000}"/>
    <cellStyle name="Standard 12 2 4 2 3" xfId="5327" xr:uid="{00000000-0005-0000-0000-0000C10A0000}"/>
    <cellStyle name="Standard 12 2 4 2 3 2" xfId="18778" xr:uid="{00000000-0005-0000-0000-0000C10A0000}"/>
    <cellStyle name="Standard 12 2 4 2 3 3" xfId="32262" xr:uid="{00000000-0005-0000-0000-0000C10A0000}"/>
    <cellStyle name="Standard 12 2 4 2 3 4" xfId="45753" xr:uid="{00000000-0005-0000-0000-0000C10A0000}"/>
    <cellStyle name="Standard 12 2 4 2 4" xfId="8683" xr:uid="{00000000-0005-0000-0000-0000C10A0000}"/>
    <cellStyle name="Standard 12 2 4 2 4 2" xfId="22134" xr:uid="{00000000-0005-0000-0000-0000C10A0000}"/>
    <cellStyle name="Standard 12 2 4 2 4 3" xfId="35618" xr:uid="{00000000-0005-0000-0000-0000C10A0000}"/>
    <cellStyle name="Standard 12 2 4 2 4 4" xfId="49109" xr:uid="{00000000-0005-0000-0000-0000C10A0000}"/>
    <cellStyle name="Standard 12 2 4 2 5" xfId="12039" xr:uid="{00000000-0005-0000-0000-0000C10A0000}"/>
    <cellStyle name="Standard 12 2 4 2 5 2" xfId="25490" xr:uid="{00000000-0005-0000-0000-0000C10A0000}"/>
    <cellStyle name="Standard 12 2 4 2 5 3" xfId="38974" xr:uid="{00000000-0005-0000-0000-0000C10A0000}"/>
    <cellStyle name="Standard 12 2 4 2 5 4" xfId="52465" xr:uid="{00000000-0005-0000-0000-0000C10A0000}"/>
    <cellStyle name="Standard 12 2 4 2 6" xfId="15421" xr:uid="{00000000-0005-0000-0000-0000C10A0000}"/>
    <cellStyle name="Standard 12 2 4 2 7" xfId="28905" xr:uid="{00000000-0005-0000-0000-0000C10A0000}"/>
    <cellStyle name="Standard 12 2 4 2 8" xfId="42396" xr:uid="{00000000-0005-0000-0000-0000C10A0000}"/>
    <cellStyle name="Standard 12 2 4 3" xfId="2533" xr:uid="{00000000-0005-0000-0000-0000C30A0000}"/>
    <cellStyle name="Standard 12 2 4 3 2" xfId="5894" xr:uid="{00000000-0005-0000-0000-0000C30A0000}"/>
    <cellStyle name="Standard 12 2 4 3 2 2" xfId="19345" xr:uid="{00000000-0005-0000-0000-0000C30A0000}"/>
    <cellStyle name="Standard 12 2 4 3 2 3" xfId="32829" xr:uid="{00000000-0005-0000-0000-0000C30A0000}"/>
    <cellStyle name="Standard 12 2 4 3 2 4" xfId="46320" xr:uid="{00000000-0005-0000-0000-0000C30A0000}"/>
    <cellStyle name="Standard 12 2 4 3 3" xfId="9250" xr:uid="{00000000-0005-0000-0000-0000C30A0000}"/>
    <cellStyle name="Standard 12 2 4 3 3 2" xfId="22701" xr:uid="{00000000-0005-0000-0000-0000C30A0000}"/>
    <cellStyle name="Standard 12 2 4 3 3 3" xfId="36185" xr:uid="{00000000-0005-0000-0000-0000C30A0000}"/>
    <cellStyle name="Standard 12 2 4 3 3 4" xfId="49676" xr:uid="{00000000-0005-0000-0000-0000C30A0000}"/>
    <cellStyle name="Standard 12 2 4 3 4" xfId="12606" xr:uid="{00000000-0005-0000-0000-0000C30A0000}"/>
    <cellStyle name="Standard 12 2 4 3 4 2" xfId="26057" xr:uid="{00000000-0005-0000-0000-0000C30A0000}"/>
    <cellStyle name="Standard 12 2 4 3 4 3" xfId="39541" xr:uid="{00000000-0005-0000-0000-0000C30A0000}"/>
    <cellStyle name="Standard 12 2 4 3 4 4" xfId="53032" xr:uid="{00000000-0005-0000-0000-0000C30A0000}"/>
    <cellStyle name="Standard 12 2 4 3 5" xfId="15988" xr:uid="{00000000-0005-0000-0000-0000C30A0000}"/>
    <cellStyle name="Standard 12 2 4 3 6" xfId="29472" xr:uid="{00000000-0005-0000-0000-0000C30A0000}"/>
    <cellStyle name="Standard 12 2 4 3 7" xfId="42963" xr:uid="{00000000-0005-0000-0000-0000C30A0000}"/>
    <cellStyle name="Standard 12 2 4 4" xfId="3638" xr:uid="{00000000-0005-0000-0000-0000C40A0000}"/>
    <cellStyle name="Standard 12 2 4 4 2" xfId="6999" xr:uid="{00000000-0005-0000-0000-0000C40A0000}"/>
    <cellStyle name="Standard 12 2 4 4 2 2" xfId="20450" xr:uid="{00000000-0005-0000-0000-0000C40A0000}"/>
    <cellStyle name="Standard 12 2 4 4 2 3" xfId="33934" xr:uid="{00000000-0005-0000-0000-0000C40A0000}"/>
    <cellStyle name="Standard 12 2 4 4 2 4" xfId="47425" xr:uid="{00000000-0005-0000-0000-0000C40A0000}"/>
    <cellStyle name="Standard 12 2 4 4 3" xfId="10355" xr:uid="{00000000-0005-0000-0000-0000C40A0000}"/>
    <cellStyle name="Standard 12 2 4 4 3 2" xfId="23806" xr:uid="{00000000-0005-0000-0000-0000C40A0000}"/>
    <cellStyle name="Standard 12 2 4 4 3 3" xfId="37290" xr:uid="{00000000-0005-0000-0000-0000C40A0000}"/>
    <cellStyle name="Standard 12 2 4 4 3 4" xfId="50781" xr:uid="{00000000-0005-0000-0000-0000C40A0000}"/>
    <cellStyle name="Standard 12 2 4 4 4" xfId="13711" xr:uid="{00000000-0005-0000-0000-0000C40A0000}"/>
    <cellStyle name="Standard 12 2 4 4 4 2" xfId="27162" xr:uid="{00000000-0005-0000-0000-0000C40A0000}"/>
    <cellStyle name="Standard 12 2 4 4 4 3" xfId="40646" xr:uid="{00000000-0005-0000-0000-0000C40A0000}"/>
    <cellStyle name="Standard 12 2 4 4 4 4" xfId="54137" xr:uid="{00000000-0005-0000-0000-0000C40A0000}"/>
    <cellStyle name="Standard 12 2 4 4 5" xfId="17093" xr:uid="{00000000-0005-0000-0000-0000C40A0000}"/>
    <cellStyle name="Standard 12 2 4 4 6" xfId="30577" xr:uid="{00000000-0005-0000-0000-0000C40A0000}"/>
    <cellStyle name="Standard 12 2 4 4 7" xfId="44068" xr:uid="{00000000-0005-0000-0000-0000C40A0000}"/>
    <cellStyle name="Standard 12 2 4 5" xfId="4218" xr:uid="{00000000-0005-0000-0000-0000C50A0000}"/>
    <cellStyle name="Standard 12 2 4 5 2" xfId="7575" xr:uid="{00000000-0005-0000-0000-0000C50A0000}"/>
    <cellStyle name="Standard 12 2 4 5 2 2" xfId="21026" xr:uid="{00000000-0005-0000-0000-0000C50A0000}"/>
    <cellStyle name="Standard 12 2 4 5 2 3" xfId="34510" xr:uid="{00000000-0005-0000-0000-0000C50A0000}"/>
    <cellStyle name="Standard 12 2 4 5 2 4" xfId="48001" xr:uid="{00000000-0005-0000-0000-0000C50A0000}"/>
    <cellStyle name="Standard 12 2 4 5 3" xfId="10931" xr:uid="{00000000-0005-0000-0000-0000C50A0000}"/>
    <cellStyle name="Standard 12 2 4 5 3 2" xfId="24382" xr:uid="{00000000-0005-0000-0000-0000C50A0000}"/>
    <cellStyle name="Standard 12 2 4 5 3 3" xfId="37866" xr:uid="{00000000-0005-0000-0000-0000C50A0000}"/>
    <cellStyle name="Standard 12 2 4 5 3 4" xfId="51357" xr:uid="{00000000-0005-0000-0000-0000C50A0000}"/>
    <cellStyle name="Standard 12 2 4 5 4" xfId="14287" xr:uid="{00000000-0005-0000-0000-0000C50A0000}"/>
    <cellStyle name="Standard 12 2 4 5 4 2" xfId="27738" xr:uid="{00000000-0005-0000-0000-0000C50A0000}"/>
    <cellStyle name="Standard 12 2 4 5 4 3" xfId="41222" xr:uid="{00000000-0005-0000-0000-0000C50A0000}"/>
    <cellStyle name="Standard 12 2 4 5 4 4" xfId="54713" xr:uid="{00000000-0005-0000-0000-0000C50A0000}"/>
    <cellStyle name="Standard 12 2 4 5 5" xfId="17669" xr:uid="{00000000-0005-0000-0000-0000C50A0000}"/>
    <cellStyle name="Standard 12 2 4 5 6" xfId="31153" xr:uid="{00000000-0005-0000-0000-0000C50A0000}"/>
    <cellStyle name="Standard 12 2 4 5 7" xfId="44644" xr:uid="{00000000-0005-0000-0000-0000C50A0000}"/>
    <cellStyle name="Standard 12 2 4 6" xfId="4768" xr:uid="{00000000-0005-0000-0000-0000C00A0000}"/>
    <cellStyle name="Standard 12 2 4 6 2" xfId="18219" xr:uid="{00000000-0005-0000-0000-0000C00A0000}"/>
    <cellStyle name="Standard 12 2 4 6 3" xfId="31703" xr:uid="{00000000-0005-0000-0000-0000C00A0000}"/>
    <cellStyle name="Standard 12 2 4 6 4" xfId="45194" xr:uid="{00000000-0005-0000-0000-0000C00A0000}"/>
    <cellStyle name="Standard 12 2 4 7" xfId="8124" xr:uid="{00000000-0005-0000-0000-0000C00A0000}"/>
    <cellStyle name="Standard 12 2 4 7 2" xfId="21575" xr:uid="{00000000-0005-0000-0000-0000C00A0000}"/>
    <cellStyle name="Standard 12 2 4 7 3" xfId="35059" xr:uid="{00000000-0005-0000-0000-0000C00A0000}"/>
    <cellStyle name="Standard 12 2 4 7 4" xfId="48550" xr:uid="{00000000-0005-0000-0000-0000C00A0000}"/>
    <cellStyle name="Standard 12 2 4 8" xfId="11480" xr:uid="{00000000-0005-0000-0000-0000C00A0000}"/>
    <cellStyle name="Standard 12 2 4 8 2" xfId="24931" xr:uid="{00000000-0005-0000-0000-0000C00A0000}"/>
    <cellStyle name="Standard 12 2 4 8 3" xfId="38415" xr:uid="{00000000-0005-0000-0000-0000C00A0000}"/>
    <cellStyle name="Standard 12 2 4 8 4" xfId="51906" xr:uid="{00000000-0005-0000-0000-0000C00A0000}"/>
    <cellStyle name="Standard 12 2 4 9" xfId="14861" xr:uid="{00000000-0005-0000-0000-0000C00A0000}"/>
    <cellStyle name="Standard 12 2 5" xfId="364" xr:uid="{00000000-0005-0000-0000-000016020000}"/>
    <cellStyle name="Standard 12 2 5 2" xfId="2843" xr:uid="{00000000-0005-0000-0000-0000C70A0000}"/>
    <cellStyle name="Standard 12 2 5 2 2" xfId="6204" xr:uid="{00000000-0005-0000-0000-0000C70A0000}"/>
    <cellStyle name="Standard 12 2 5 2 2 2" xfId="19655" xr:uid="{00000000-0005-0000-0000-0000C70A0000}"/>
    <cellStyle name="Standard 12 2 5 2 2 3" xfId="33139" xr:uid="{00000000-0005-0000-0000-0000C70A0000}"/>
    <cellStyle name="Standard 12 2 5 2 2 4" xfId="46630" xr:uid="{00000000-0005-0000-0000-0000C70A0000}"/>
    <cellStyle name="Standard 12 2 5 2 3" xfId="9560" xr:uid="{00000000-0005-0000-0000-0000C70A0000}"/>
    <cellStyle name="Standard 12 2 5 2 3 2" xfId="23011" xr:uid="{00000000-0005-0000-0000-0000C70A0000}"/>
    <cellStyle name="Standard 12 2 5 2 3 3" xfId="36495" xr:uid="{00000000-0005-0000-0000-0000C70A0000}"/>
    <cellStyle name="Standard 12 2 5 2 3 4" xfId="49986" xr:uid="{00000000-0005-0000-0000-0000C70A0000}"/>
    <cellStyle name="Standard 12 2 5 2 4" xfId="12916" xr:uid="{00000000-0005-0000-0000-0000C70A0000}"/>
    <cellStyle name="Standard 12 2 5 2 4 2" xfId="26367" xr:uid="{00000000-0005-0000-0000-0000C70A0000}"/>
    <cellStyle name="Standard 12 2 5 2 4 3" xfId="39851" xr:uid="{00000000-0005-0000-0000-0000C70A0000}"/>
    <cellStyle name="Standard 12 2 5 2 4 4" xfId="53342" xr:uid="{00000000-0005-0000-0000-0000C70A0000}"/>
    <cellStyle name="Standard 12 2 5 2 5" xfId="16298" xr:uid="{00000000-0005-0000-0000-0000C70A0000}"/>
    <cellStyle name="Standard 12 2 5 2 6" xfId="29782" xr:uid="{00000000-0005-0000-0000-0000C70A0000}"/>
    <cellStyle name="Standard 12 2 5 2 7" xfId="43273" xr:uid="{00000000-0005-0000-0000-0000C70A0000}"/>
    <cellStyle name="Standard 12 2 5 3" xfId="5077" xr:uid="{00000000-0005-0000-0000-0000C60A0000}"/>
    <cellStyle name="Standard 12 2 5 3 2" xfId="18528" xr:uid="{00000000-0005-0000-0000-0000C60A0000}"/>
    <cellStyle name="Standard 12 2 5 3 3" xfId="32012" xr:uid="{00000000-0005-0000-0000-0000C60A0000}"/>
    <cellStyle name="Standard 12 2 5 3 4" xfId="45503" xr:uid="{00000000-0005-0000-0000-0000C60A0000}"/>
    <cellStyle name="Standard 12 2 5 4" xfId="8433" xr:uid="{00000000-0005-0000-0000-0000C60A0000}"/>
    <cellStyle name="Standard 12 2 5 4 2" xfId="21884" xr:uid="{00000000-0005-0000-0000-0000C60A0000}"/>
    <cellStyle name="Standard 12 2 5 4 3" xfId="35368" xr:uid="{00000000-0005-0000-0000-0000C60A0000}"/>
    <cellStyle name="Standard 12 2 5 4 4" xfId="48859" xr:uid="{00000000-0005-0000-0000-0000C60A0000}"/>
    <cellStyle name="Standard 12 2 5 5" xfId="11789" xr:uid="{00000000-0005-0000-0000-0000C60A0000}"/>
    <cellStyle name="Standard 12 2 5 5 2" xfId="25240" xr:uid="{00000000-0005-0000-0000-0000C60A0000}"/>
    <cellStyle name="Standard 12 2 5 5 3" xfId="38724" xr:uid="{00000000-0005-0000-0000-0000C60A0000}"/>
    <cellStyle name="Standard 12 2 5 5 4" xfId="52215" xr:uid="{00000000-0005-0000-0000-0000C60A0000}"/>
    <cellStyle name="Standard 12 2 5 6" xfId="15171" xr:uid="{00000000-0005-0000-0000-0000C60A0000}"/>
    <cellStyle name="Standard 12 2 5 7" xfId="28655" xr:uid="{00000000-0005-0000-0000-0000C60A0000}"/>
    <cellStyle name="Standard 12 2 5 8" xfId="42146" xr:uid="{00000000-0005-0000-0000-0000C60A0000}"/>
    <cellStyle name="Standard 12 2 6" xfId="2272" xr:uid="{00000000-0005-0000-0000-0000C80A0000}"/>
    <cellStyle name="Standard 12 2 6 2" xfId="5643" xr:uid="{00000000-0005-0000-0000-0000C80A0000}"/>
    <cellStyle name="Standard 12 2 6 2 2" xfId="19094" xr:uid="{00000000-0005-0000-0000-0000C80A0000}"/>
    <cellStyle name="Standard 12 2 6 2 3" xfId="32578" xr:uid="{00000000-0005-0000-0000-0000C80A0000}"/>
    <cellStyle name="Standard 12 2 6 2 4" xfId="46069" xr:uid="{00000000-0005-0000-0000-0000C80A0000}"/>
    <cellStyle name="Standard 12 2 6 3" xfId="8999" xr:uid="{00000000-0005-0000-0000-0000C80A0000}"/>
    <cellStyle name="Standard 12 2 6 3 2" xfId="22450" xr:uid="{00000000-0005-0000-0000-0000C80A0000}"/>
    <cellStyle name="Standard 12 2 6 3 3" xfId="35934" xr:uid="{00000000-0005-0000-0000-0000C80A0000}"/>
    <cellStyle name="Standard 12 2 6 3 4" xfId="49425" xr:uid="{00000000-0005-0000-0000-0000C80A0000}"/>
    <cellStyle name="Standard 12 2 6 4" xfId="12355" xr:uid="{00000000-0005-0000-0000-0000C80A0000}"/>
    <cellStyle name="Standard 12 2 6 4 2" xfId="25806" xr:uid="{00000000-0005-0000-0000-0000C80A0000}"/>
    <cellStyle name="Standard 12 2 6 4 3" xfId="39290" xr:uid="{00000000-0005-0000-0000-0000C80A0000}"/>
    <cellStyle name="Standard 12 2 6 4 4" xfId="52781" xr:uid="{00000000-0005-0000-0000-0000C80A0000}"/>
    <cellStyle name="Standard 12 2 6 5" xfId="15737" xr:uid="{00000000-0005-0000-0000-0000C80A0000}"/>
    <cellStyle name="Standard 12 2 6 6" xfId="29221" xr:uid="{00000000-0005-0000-0000-0000C80A0000}"/>
    <cellStyle name="Standard 12 2 6 7" xfId="42712" xr:uid="{00000000-0005-0000-0000-0000C80A0000}"/>
    <cellStyle name="Standard 12 2 7" xfId="3387" xr:uid="{00000000-0005-0000-0000-0000C90A0000}"/>
    <cellStyle name="Standard 12 2 7 2" xfId="6748" xr:uid="{00000000-0005-0000-0000-0000C90A0000}"/>
    <cellStyle name="Standard 12 2 7 2 2" xfId="20199" xr:uid="{00000000-0005-0000-0000-0000C90A0000}"/>
    <cellStyle name="Standard 12 2 7 2 3" xfId="33683" xr:uid="{00000000-0005-0000-0000-0000C90A0000}"/>
    <cellStyle name="Standard 12 2 7 2 4" xfId="47174" xr:uid="{00000000-0005-0000-0000-0000C90A0000}"/>
    <cellStyle name="Standard 12 2 7 3" xfId="10104" xr:uid="{00000000-0005-0000-0000-0000C90A0000}"/>
    <cellStyle name="Standard 12 2 7 3 2" xfId="23555" xr:uid="{00000000-0005-0000-0000-0000C90A0000}"/>
    <cellStyle name="Standard 12 2 7 3 3" xfId="37039" xr:uid="{00000000-0005-0000-0000-0000C90A0000}"/>
    <cellStyle name="Standard 12 2 7 3 4" xfId="50530" xr:uid="{00000000-0005-0000-0000-0000C90A0000}"/>
    <cellStyle name="Standard 12 2 7 4" xfId="13460" xr:uid="{00000000-0005-0000-0000-0000C90A0000}"/>
    <cellStyle name="Standard 12 2 7 4 2" xfId="26911" xr:uid="{00000000-0005-0000-0000-0000C90A0000}"/>
    <cellStyle name="Standard 12 2 7 4 3" xfId="40395" xr:uid="{00000000-0005-0000-0000-0000C90A0000}"/>
    <cellStyle name="Standard 12 2 7 4 4" xfId="53886" xr:uid="{00000000-0005-0000-0000-0000C90A0000}"/>
    <cellStyle name="Standard 12 2 7 5" xfId="16842" xr:uid="{00000000-0005-0000-0000-0000C90A0000}"/>
    <cellStyle name="Standard 12 2 7 6" xfId="30326" xr:uid="{00000000-0005-0000-0000-0000C90A0000}"/>
    <cellStyle name="Standard 12 2 7 7" xfId="43817" xr:uid="{00000000-0005-0000-0000-0000C90A0000}"/>
    <cellStyle name="Standard 12 2 8" xfId="3898" xr:uid="{00000000-0005-0000-0000-0000CA0A0000}"/>
    <cellStyle name="Standard 12 2 8 2" xfId="7259" xr:uid="{00000000-0005-0000-0000-0000CA0A0000}"/>
    <cellStyle name="Standard 12 2 8 2 2" xfId="20710" xr:uid="{00000000-0005-0000-0000-0000CA0A0000}"/>
    <cellStyle name="Standard 12 2 8 2 3" xfId="34194" xr:uid="{00000000-0005-0000-0000-0000CA0A0000}"/>
    <cellStyle name="Standard 12 2 8 2 4" xfId="47685" xr:uid="{00000000-0005-0000-0000-0000CA0A0000}"/>
    <cellStyle name="Standard 12 2 8 3" xfId="10615" xr:uid="{00000000-0005-0000-0000-0000CA0A0000}"/>
    <cellStyle name="Standard 12 2 8 3 2" xfId="24066" xr:uid="{00000000-0005-0000-0000-0000CA0A0000}"/>
    <cellStyle name="Standard 12 2 8 3 3" xfId="37550" xr:uid="{00000000-0005-0000-0000-0000CA0A0000}"/>
    <cellStyle name="Standard 12 2 8 3 4" xfId="51041" xr:uid="{00000000-0005-0000-0000-0000CA0A0000}"/>
    <cellStyle name="Standard 12 2 8 4" xfId="13971" xr:uid="{00000000-0005-0000-0000-0000CA0A0000}"/>
    <cellStyle name="Standard 12 2 8 4 2" xfId="27422" xr:uid="{00000000-0005-0000-0000-0000CA0A0000}"/>
    <cellStyle name="Standard 12 2 8 4 3" xfId="40906" xr:uid="{00000000-0005-0000-0000-0000CA0A0000}"/>
    <cellStyle name="Standard 12 2 8 4 4" xfId="54397" xr:uid="{00000000-0005-0000-0000-0000CA0A0000}"/>
    <cellStyle name="Standard 12 2 8 5" xfId="17353" xr:uid="{00000000-0005-0000-0000-0000CA0A0000}"/>
    <cellStyle name="Standard 12 2 8 6" xfId="30837" xr:uid="{00000000-0005-0000-0000-0000CA0A0000}"/>
    <cellStyle name="Standard 12 2 8 7" xfId="44328" xr:uid="{00000000-0005-0000-0000-0000CA0A0000}"/>
    <cellStyle name="Standard 12 2 9" xfId="3967" xr:uid="{00000000-0005-0000-0000-0000CB0A0000}"/>
    <cellStyle name="Standard 12 2 9 2" xfId="7324" xr:uid="{00000000-0005-0000-0000-0000CB0A0000}"/>
    <cellStyle name="Standard 12 2 9 2 2" xfId="20775" xr:uid="{00000000-0005-0000-0000-0000CB0A0000}"/>
    <cellStyle name="Standard 12 2 9 2 3" xfId="34259" xr:uid="{00000000-0005-0000-0000-0000CB0A0000}"/>
    <cellStyle name="Standard 12 2 9 2 4" xfId="47750" xr:uid="{00000000-0005-0000-0000-0000CB0A0000}"/>
    <cellStyle name="Standard 12 2 9 3" xfId="10680" xr:uid="{00000000-0005-0000-0000-0000CB0A0000}"/>
    <cellStyle name="Standard 12 2 9 3 2" xfId="24131" xr:uid="{00000000-0005-0000-0000-0000CB0A0000}"/>
    <cellStyle name="Standard 12 2 9 3 3" xfId="37615" xr:uid="{00000000-0005-0000-0000-0000CB0A0000}"/>
    <cellStyle name="Standard 12 2 9 3 4" xfId="51106" xr:uid="{00000000-0005-0000-0000-0000CB0A0000}"/>
    <cellStyle name="Standard 12 2 9 4" xfId="14036" xr:uid="{00000000-0005-0000-0000-0000CB0A0000}"/>
    <cellStyle name="Standard 12 2 9 4 2" xfId="27487" xr:uid="{00000000-0005-0000-0000-0000CB0A0000}"/>
    <cellStyle name="Standard 12 2 9 4 3" xfId="40971" xr:uid="{00000000-0005-0000-0000-0000CB0A0000}"/>
    <cellStyle name="Standard 12 2 9 4 4" xfId="54462" xr:uid="{00000000-0005-0000-0000-0000CB0A0000}"/>
    <cellStyle name="Standard 12 2 9 5" xfId="17418" xr:uid="{00000000-0005-0000-0000-0000CB0A0000}"/>
    <cellStyle name="Standard 12 2 9 6" xfId="30902" xr:uid="{00000000-0005-0000-0000-0000CB0A0000}"/>
    <cellStyle name="Standard 12 2 9 7" xfId="44393" xr:uid="{00000000-0005-0000-0000-0000CB0A0000}"/>
    <cellStyle name="Standard 12 3" xfId="405" xr:uid="{00000000-0005-0000-0000-000017020000}"/>
    <cellStyle name="Standard 12 3 2" xfId="428" xr:uid="{00000000-0005-0000-0000-000018020000}"/>
    <cellStyle name="Standard 12 3 2 2" xfId="447" xr:uid="{00000000-0005-0000-0000-000019020000}"/>
    <cellStyle name="Standard 12 3 3" xfId="437" xr:uid="{00000000-0005-0000-0000-00001A020000}"/>
    <cellStyle name="Standard 12 3 4" xfId="577" xr:uid="{00000000-0005-0000-0000-00001B020000}"/>
    <cellStyle name="Standard 12 4" xfId="485" xr:uid="{00000000-0005-0000-0000-00001C020000}"/>
    <cellStyle name="Standard 12 4 10" xfId="11206" xr:uid="{00000000-0005-0000-0000-0000CD0A0000}"/>
    <cellStyle name="Standard 12 4 10 2" xfId="24657" xr:uid="{00000000-0005-0000-0000-0000CD0A0000}"/>
    <cellStyle name="Standard 12 4 10 3" xfId="38141" xr:uid="{00000000-0005-0000-0000-0000CD0A0000}"/>
    <cellStyle name="Standard 12 4 10 4" xfId="51632" xr:uid="{00000000-0005-0000-0000-0000CD0A0000}"/>
    <cellStyle name="Standard 12 4 11" xfId="14587" xr:uid="{00000000-0005-0000-0000-0000CD0A0000}"/>
    <cellStyle name="Standard 12 4 12" xfId="28062" xr:uid="{00000000-0005-0000-0000-0000CD0A0000}"/>
    <cellStyle name="Standard 12 4 13" xfId="41536" xr:uid="{00000000-0005-0000-0000-0000CD0A0000}"/>
    <cellStyle name="Standard 12 4 2" xfId="1226" xr:uid="{00000000-0005-0000-0000-0000CE0A0000}"/>
    <cellStyle name="Standard 12 4 2 10" xfId="14691" xr:uid="{00000000-0005-0000-0000-0000CE0A0000}"/>
    <cellStyle name="Standard 12 4 2 11" xfId="28174" xr:uid="{00000000-0005-0000-0000-0000CE0A0000}"/>
    <cellStyle name="Standard 12 4 2 12" xfId="41665" xr:uid="{00000000-0005-0000-0000-0000CE0A0000}"/>
    <cellStyle name="Standard 12 4 2 2" xfId="1459" xr:uid="{00000000-0005-0000-0000-0000CF0A0000}"/>
    <cellStyle name="Standard 12 4 2 2 10" xfId="28424" xr:uid="{00000000-0005-0000-0000-0000CF0A0000}"/>
    <cellStyle name="Standard 12 4 2 2 11" xfId="41915" xr:uid="{00000000-0005-0000-0000-0000CF0A0000}"/>
    <cellStyle name="Standard 12 4 2 2 2" xfId="2033" xr:uid="{00000000-0005-0000-0000-0000D00A0000}"/>
    <cellStyle name="Standard 12 4 2 2 2 2" xfId="3173" xr:uid="{00000000-0005-0000-0000-0000D10A0000}"/>
    <cellStyle name="Standard 12 4 2 2 2 2 2" xfId="6534" xr:uid="{00000000-0005-0000-0000-0000D10A0000}"/>
    <cellStyle name="Standard 12 4 2 2 2 2 2 2" xfId="19985" xr:uid="{00000000-0005-0000-0000-0000D10A0000}"/>
    <cellStyle name="Standard 12 4 2 2 2 2 2 3" xfId="33469" xr:uid="{00000000-0005-0000-0000-0000D10A0000}"/>
    <cellStyle name="Standard 12 4 2 2 2 2 2 4" xfId="46960" xr:uid="{00000000-0005-0000-0000-0000D10A0000}"/>
    <cellStyle name="Standard 12 4 2 2 2 2 3" xfId="9890" xr:uid="{00000000-0005-0000-0000-0000D10A0000}"/>
    <cellStyle name="Standard 12 4 2 2 2 2 3 2" xfId="23341" xr:uid="{00000000-0005-0000-0000-0000D10A0000}"/>
    <cellStyle name="Standard 12 4 2 2 2 2 3 3" xfId="36825" xr:uid="{00000000-0005-0000-0000-0000D10A0000}"/>
    <cellStyle name="Standard 12 4 2 2 2 2 3 4" xfId="50316" xr:uid="{00000000-0005-0000-0000-0000D10A0000}"/>
    <cellStyle name="Standard 12 4 2 2 2 2 4" xfId="13246" xr:uid="{00000000-0005-0000-0000-0000D10A0000}"/>
    <cellStyle name="Standard 12 4 2 2 2 2 4 2" xfId="26697" xr:uid="{00000000-0005-0000-0000-0000D10A0000}"/>
    <cellStyle name="Standard 12 4 2 2 2 2 4 3" xfId="40181" xr:uid="{00000000-0005-0000-0000-0000D10A0000}"/>
    <cellStyle name="Standard 12 4 2 2 2 2 4 4" xfId="53672" xr:uid="{00000000-0005-0000-0000-0000D10A0000}"/>
    <cellStyle name="Standard 12 4 2 2 2 2 5" xfId="16628" xr:uid="{00000000-0005-0000-0000-0000D10A0000}"/>
    <cellStyle name="Standard 12 4 2 2 2 2 6" xfId="30112" xr:uid="{00000000-0005-0000-0000-0000D10A0000}"/>
    <cellStyle name="Standard 12 4 2 2 2 2 7" xfId="43603" xr:uid="{00000000-0005-0000-0000-0000D10A0000}"/>
    <cellStyle name="Standard 12 4 2 2 2 3" xfId="5407" xr:uid="{00000000-0005-0000-0000-0000D00A0000}"/>
    <cellStyle name="Standard 12 4 2 2 2 3 2" xfId="18858" xr:uid="{00000000-0005-0000-0000-0000D00A0000}"/>
    <cellStyle name="Standard 12 4 2 2 2 3 3" xfId="32342" xr:uid="{00000000-0005-0000-0000-0000D00A0000}"/>
    <cellStyle name="Standard 12 4 2 2 2 3 4" xfId="45833" xr:uid="{00000000-0005-0000-0000-0000D00A0000}"/>
    <cellStyle name="Standard 12 4 2 2 2 4" xfId="8763" xr:uid="{00000000-0005-0000-0000-0000D00A0000}"/>
    <cellStyle name="Standard 12 4 2 2 2 4 2" xfId="22214" xr:uid="{00000000-0005-0000-0000-0000D00A0000}"/>
    <cellStyle name="Standard 12 4 2 2 2 4 3" xfId="35698" xr:uid="{00000000-0005-0000-0000-0000D00A0000}"/>
    <cellStyle name="Standard 12 4 2 2 2 4 4" xfId="49189" xr:uid="{00000000-0005-0000-0000-0000D00A0000}"/>
    <cellStyle name="Standard 12 4 2 2 2 5" xfId="12119" xr:uid="{00000000-0005-0000-0000-0000D00A0000}"/>
    <cellStyle name="Standard 12 4 2 2 2 5 2" xfId="25570" xr:uid="{00000000-0005-0000-0000-0000D00A0000}"/>
    <cellStyle name="Standard 12 4 2 2 2 5 3" xfId="39054" xr:uid="{00000000-0005-0000-0000-0000D00A0000}"/>
    <cellStyle name="Standard 12 4 2 2 2 5 4" xfId="52545" xr:uid="{00000000-0005-0000-0000-0000D00A0000}"/>
    <cellStyle name="Standard 12 4 2 2 2 6" xfId="15501" xr:uid="{00000000-0005-0000-0000-0000D00A0000}"/>
    <cellStyle name="Standard 12 4 2 2 2 7" xfId="28985" xr:uid="{00000000-0005-0000-0000-0000D00A0000}"/>
    <cellStyle name="Standard 12 4 2 2 2 8" xfId="42476" xr:uid="{00000000-0005-0000-0000-0000D00A0000}"/>
    <cellStyle name="Standard 12 4 2 2 3" xfId="2613" xr:uid="{00000000-0005-0000-0000-0000D20A0000}"/>
    <cellStyle name="Standard 12 4 2 2 3 2" xfId="5974" xr:uid="{00000000-0005-0000-0000-0000D20A0000}"/>
    <cellStyle name="Standard 12 4 2 2 3 2 2" xfId="19425" xr:uid="{00000000-0005-0000-0000-0000D20A0000}"/>
    <cellStyle name="Standard 12 4 2 2 3 2 3" xfId="32909" xr:uid="{00000000-0005-0000-0000-0000D20A0000}"/>
    <cellStyle name="Standard 12 4 2 2 3 2 4" xfId="46400" xr:uid="{00000000-0005-0000-0000-0000D20A0000}"/>
    <cellStyle name="Standard 12 4 2 2 3 3" xfId="9330" xr:uid="{00000000-0005-0000-0000-0000D20A0000}"/>
    <cellStyle name="Standard 12 4 2 2 3 3 2" xfId="22781" xr:uid="{00000000-0005-0000-0000-0000D20A0000}"/>
    <cellStyle name="Standard 12 4 2 2 3 3 3" xfId="36265" xr:uid="{00000000-0005-0000-0000-0000D20A0000}"/>
    <cellStyle name="Standard 12 4 2 2 3 3 4" xfId="49756" xr:uid="{00000000-0005-0000-0000-0000D20A0000}"/>
    <cellStyle name="Standard 12 4 2 2 3 4" xfId="12686" xr:uid="{00000000-0005-0000-0000-0000D20A0000}"/>
    <cellStyle name="Standard 12 4 2 2 3 4 2" xfId="26137" xr:uid="{00000000-0005-0000-0000-0000D20A0000}"/>
    <cellStyle name="Standard 12 4 2 2 3 4 3" xfId="39621" xr:uid="{00000000-0005-0000-0000-0000D20A0000}"/>
    <cellStyle name="Standard 12 4 2 2 3 4 4" xfId="53112" xr:uid="{00000000-0005-0000-0000-0000D20A0000}"/>
    <cellStyle name="Standard 12 4 2 2 3 5" xfId="16068" xr:uid="{00000000-0005-0000-0000-0000D20A0000}"/>
    <cellStyle name="Standard 12 4 2 2 3 6" xfId="29552" xr:uid="{00000000-0005-0000-0000-0000D20A0000}"/>
    <cellStyle name="Standard 12 4 2 2 3 7" xfId="43043" xr:uid="{00000000-0005-0000-0000-0000D20A0000}"/>
    <cellStyle name="Standard 12 4 2 2 4" xfId="3718" xr:uid="{00000000-0005-0000-0000-0000D30A0000}"/>
    <cellStyle name="Standard 12 4 2 2 4 2" xfId="7079" xr:uid="{00000000-0005-0000-0000-0000D30A0000}"/>
    <cellStyle name="Standard 12 4 2 2 4 2 2" xfId="20530" xr:uid="{00000000-0005-0000-0000-0000D30A0000}"/>
    <cellStyle name="Standard 12 4 2 2 4 2 3" xfId="34014" xr:uid="{00000000-0005-0000-0000-0000D30A0000}"/>
    <cellStyle name="Standard 12 4 2 2 4 2 4" xfId="47505" xr:uid="{00000000-0005-0000-0000-0000D30A0000}"/>
    <cellStyle name="Standard 12 4 2 2 4 3" xfId="10435" xr:uid="{00000000-0005-0000-0000-0000D30A0000}"/>
    <cellStyle name="Standard 12 4 2 2 4 3 2" xfId="23886" xr:uid="{00000000-0005-0000-0000-0000D30A0000}"/>
    <cellStyle name="Standard 12 4 2 2 4 3 3" xfId="37370" xr:uid="{00000000-0005-0000-0000-0000D30A0000}"/>
    <cellStyle name="Standard 12 4 2 2 4 3 4" xfId="50861" xr:uid="{00000000-0005-0000-0000-0000D30A0000}"/>
    <cellStyle name="Standard 12 4 2 2 4 4" xfId="13791" xr:uid="{00000000-0005-0000-0000-0000D30A0000}"/>
    <cellStyle name="Standard 12 4 2 2 4 4 2" xfId="27242" xr:uid="{00000000-0005-0000-0000-0000D30A0000}"/>
    <cellStyle name="Standard 12 4 2 2 4 4 3" xfId="40726" xr:uid="{00000000-0005-0000-0000-0000D30A0000}"/>
    <cellStyle name="Standard 12 4 2 2 4 4 4" xfId="54217" xr:uid="{00000000-0005-0000-0000-0000D30A0000}"/>
    <cellStyle name="Standard 12 4 2 2 4 5" xfId="17173" xr:uid="{00000000-0005-0000-0000-0000D30A0000}"/>
    <cellStyle name="Standard 12 4 2 2 4 6" xfId="30657" xr:uid="{00000000-0005-0000-0000-0000D30A0000}"/>
    <cellStyle name="Standard 12 4 2 2 4 7" xfId="44148" xr:uid="{00000000-0005-0000-0000-0000D30A0000}"/>
    <cellStyle name="Standard 12 4 2 2 5" xfId="4298" xr:uid="{00000000-0005-0000-0000-0000D40A0000}"/>
    <cellStyle name="Standard 12 4 2 2 5 2" xfId="7655" xr:uid="{00000000-0005-0000-0000-0000D40A0000}"/>
    <cellStyle name="Standard 12 4 2 2 5 2 2" xfId="21106" xr:uid="{00000000-0005-0000-0000-0000D40A0000}"/>
    <cellStyle name="Standard 12 4 2 2 5 2 3" xfId="34590" xr:uid="{00000000-0005-0000-0000-0000D40A0000}"/>
    <cellStyle name="Standard 12 4 2 2 5 2 4" xfId="48081" xr:uid="{00000000-0005-0000-0000-0000D40A0000}"/>
    <cellStyle name="Standard 12 4 2 2 5 3" xfId="11011" xr:uid="{00000000-0005-0000-0000-0000D40A0000}"/>
    <cellStyle name="Standard 12 4 2 2 5 3 2" xfId="24462" xr:uid="{00000000-0005-0000-0000-0000D40A0000}"/>
    <cellStyle name="Standard 12 4 2 2 5 3 3" xfId="37946" xr:uid="{00000000-0005-0000-0000-0000D40A0000}"/>
    <cellStyle name="Standard 12 4 2 2 5 3 4" xfId="51437" xr:uid="{00000000-0005-0000-0000-0000D40A0000}"/>
    <cellStyle name="Standard 12 4 2 2 5 4" xfId="14367" xr:uid="{00000000-0005-0000-0000-0000D40A0000}"/>
    <cellStyle name="Standard 12 4 2 2 5 4 2" xfId="27818" xr:uid="{00000000-0005-0000-0000-0000D40A0000}"/>
    <cellStyle name="Standard 12 4 2 2 5 4 3" xfId="41302" xr:uid="{00000000-0005-0000-0000-0000D40A0000}"/>
    <cellStyle name="Standard 12 4 2 2 5 4 4" xfId="54793" xr:uid="{00000000-0005-0000-0000-0000D40A0000}"/>
    <cellStyle name="Standard 12 4 2 2 5 5" xfId="17749" xr:uid="{00000000-0005-0000-0000-0000D40A0000}"/>
    <cellStyle name="Standard 12 4 2 2 5 6" xfId="31233" xr:uid="{00000000-0005-0000-0000-0000D40A0000}"/>
    <cellStyle name="Standard 12 4 2 2 5 7" xfId="44724" xr:uid="{00000000-0005-0000-0000-0000D40A0000}"/>
    <cellStyle name="Standard 12 4 2 2 6" xfId="4848" xr:uid="{00000000-0005-0000-0000-0000CF0A0000}"/>
    <cellStyle name="Standard 12 4 2 2 6 2" xfId="18299" xr:uid="{00000000-0005-0000-0000-0000CF0A0000}"/>
    <cellStyle name="Standard 12 4 2 2 6 3" xfId="31783" xr:uid="{00000000-0005-0000-0000-0000CF0A0000}"/>
    <cellStyle name="Standard 12 4 2 2 6 4" xfId="45274" xr:uid="{00000000-0005-0000-0000-0000CF0A0000}"/>
    <cellStyle name="Standard 12 4 2 2 7" xfId="8204" xr:uid="{00000000-0005-0000-0000-0000CF0A0000}"/>
    <cellStyle name="Standard 12 4 2 2 7 2" xfId="21655" xr:uid="{00000000-0005-0000-0000-0000CF0A0000}"/>
    <cellStyle name="Standard 12 4 2 2 7 3" xfId="35139" xr:uid="{00000000-0005-0000-0000-0000CF0A0000}"/>
    <cellStyle name="Standard 12 4 2 2 7 4" xfId="48630" xr:uid="{00000000-0005-0000-0000-0000CF0A0000}"/>
    <cellStyle name="Standard 12 4 2 2 8" xfId="11560" xr:uid="{00000000-0005-0000-0000-0000CF0A0000}"/>
    <cellStyle name="Standard 12 4 2 2 8 2" xfId="25011" xr:uid="{00000000-0005-0000-0000-0000CF0A0000}"/>
    <cellStyle name="Standard 12 4 2 2 8 3" xfId="38495" xr:uid="{00000000-0005-0000-0000-0000CF0A0000}"/>
    <cellStyle name="Standard 12 4 2 2 8 4" xfId="51986" xr:uid="{00000000-0005-0000-0000-0000CF0A0000}"/>
    <cellStyle name="Standard 12 4 2 2 9" xfId="14941" xr:uid="{00000000-0005-0000-0000-0000CF0A0000}"/>
    <cellStyle name="Standard 12 4 2 3" xfId="1784" xr:uid="{00000000-0005-0000-0000-0000D50A0000}"/>
    <cellStyle name="Standard 12 4 2 3 2" xfId="2923" xr:uid="{00000000-0005-0000-0000-0000D60A0000}"/>
    <cellStyle name="Standard 12 4 2 3 2 2" xfId="6284" xr:uid="{00000000-0005-0000-0000-0000D60A0000}"/>
    <cellStyle name="Standard 12 4 2 3 2 2 2" xfId="19735" xr:uid="{00000000-0005-0000-0000-0000D60A0000}"/>
    <cellStyle name="Standard 12 4 2 3 2 2 3" xfId="33219" xr:uid="{00000000-0005-0000-0000-0000D60A0000}"/>
    <cellStyle name="Standard 12 4 2 3 2 2 4" xfId="46710" xr:uid="{00000000-0005-0000-0000-0000D60A0000}"/>
    <cellStyle name="Standard 12 4 2 3 2 3" xfId="9640" xr:uid="{00000000-0005-0000-0000-0000D60A0000}"/>
    <cellStyle name="Standard 12 4 2 3 2 3 2" xfId="23091" xr:uid="{00000000-0005-0000-0000-0000D60A0000}"/>
    <cellStyle name="Standard 12 4 2 3 2 3 3" xfId="36575" xr:uid="{00000000-0005-0000-0000-0000D60A0000}"/>
    <cellStyle name="Standard 12 4 2 3 2 3 4" xfId="50066" xr:uid="{00000000-0005-0000-0000-0000D60A0000}"/>
    <cellStyle name="Standard 12 4 2 3 2 4" xfId="12996" xr:uid="{00000000-0005-0000-0000-0000D60A0000}"/>
    <cellStyle name="Standard 12 4 2 3 2 4 2" xfId="26447" xr:uid="{00000000-0005-0000-0000-0000D60A0000}"/>
    <cellStyle name="Standard 12 4 2 3 2 4 3" xfId="39931" xr:uid="{00000000-0005-0000-0000-0000D60A0000}"/>
    <cellStyle name="Standard 12 4 2 3 2 4 4" xfId="53422" xr:uid="{00000000-0005-0000-0000-0000D60A0000}"/>
    <cellStyle name="Standard 12 4 2 3 2 5" xfId="16378" xr:uid="{00000000-0005-0000-0000-0000D60A0000}"/>
    <cellStyle name="Standard 12 4 2 3 2 6" xfId="29862" xr:uid="{00000000-0005-0000-0000-0000D60A0000}"/>
    <cellStyle name="Standard 12 4 2 3 2 7" xfId="43353" xr:uid="{00000000-0005-0000-0000-0000D60A0000}"/>
    <cellStyle name="Standard 12 4 2 3 3" xfId="5157" xr:uid="{00000000-0005-0000-0000-0000D50A0000}"/>
    <cellStyle name="Standard 12 4 2 3 3 2" xfId="18608" xr:uid="{00000000-0005-0000-0000-0000D50A0000}"/>
    <cellStyle name="Standard 12 4 2 3 3 3" xfId="32092" xr:uid="{00000000-0005-0000-0000-0000D50A0000}"/>
    <cellStyle name="Standard 12 4 2 3 3 4" xfId="45583" xr:uid="{00000000-0005-0000-0000-0000D50A0000}"/>
    <cellStyle name="Standard 12 4 2 3 4" xfId="8513" xr:uid="{00000000-0005-0000-0000-0000D50A0000}"/>
    <cellStyle name="Standard 12 4 2 3 4 2" xfId="21964" xr:uid="{00000000-0005-0000-0000-0000D50A0000}"/>
    <cellStyle name="Standard 12 4 2 3 4 3" xfId="35448" xr:uid="{00000000-0005-0000-0000-0000D50A0000}"/>
    <cellStyle name="Standard 12 4 2 3 4 4" xfId="48939" xr:uid="{00000000-0005-0000-0000-0000D50A0000}"/>
    <cellStyle name="Standard 12 4 2 3 5" xfId="11869" xr:uid="{00000000-0005-0000-0000-0000D50A0000}"/>
    <cellStyle name="Standard 12 4 2 3 5 2" xfId="25320" xr:uid="{00000000-0005-0000-0000-0000D50A0000}"/>
    <cellStyle name="Standard 12 4 2 3 5 3" xfId="38804" xr:uid="{00000000-0005-0000-0000-0000D50A0000}"/>
    <cellStyle name="Standard 12 4 2 3 5 4" xfId="52295" xr:uid="{00000000-0005-0000-0000-0000D50A0000}"/>
    <cellStyle name="Standard 12 4 2 3 6" xfId="15251" xr:uid="{00000000-0005-0000-0000-0000D50A0000}"/>
    <cellStyle name="Standard 12 4 2 3 7" xfId="28735" xr:uid="{00000000-0005-0000-0000-0000D50A0000}"/>
    <cellStyle name="Standard 12 4 2 3 8" xfId="42226" xr:uid="{00000000-0005-0000-0000-0000D50A0000}"/>
    <cellStyle name="Standard 12 4 2 4" xfId="2362" xr:uid="{00000000-0005-0000-0000-0000D70A0000}"/>
    <cellStyle name="Standard 12 4 2 4 2" xfId="5724" xr:uid="{00000000-0005-0000-0000-0000D70A0000}"/>
    <cellStyle name="Standard 12 4 2 4 2 2" xfId="19175" xr:uid="{00000000-0005-0000-0000-0000D70A0000}"/>
    <cellStyle name="Standard 12 4 2 4 2 3" xfId="32659" xr:uid="{00000000-0005-0000-0000-0000D70A0000}"/>
    <cellStyle name="Standard 12 4 2 4 2 4" xfId="46150" xr:uid="{00000000-0005-0000-0000-0000D70A0000}"/>
    <cellStyle name="Standard 12 4 2 4 3" xfId="9080" xr:uid="{00000000-0005-0000-0000-0000D70A0000}"/>
    <cellStyle name="Standard 12 4 2 4 3 2" xfId="22531" xr:uid="{00000000-0005-0000-0000-0000D70A0000}"/>
    <cellStyle name="Standard 12 4 2 4 3 3" xfId="36015" xr:uid="{00000000-0005-0000-0000-0000D70A0000}"/>
    <cellStyle name="Standard 12 4 2 4 3 4" xfId="49506" xr:uid="{00000000-0005-0000-0000-0000D70A0000}"/>
    <cellStyle name="Standard 12 4 2 4 4" xfId="12436" xr:uid="{00000000-0005-0000-0000-0000D70A0000}"/>
    <cellStyle name="Standard 12 4 2 4 4 2" xfId="25887" xr:uid="{00000000-0005-0000-0000-0000D70A0000}"/>
    <cellStyle name="Standard 12 4 2 4 4 3" xfId="39371" xr:uid="{00000000-0005-0000-0000-0000D70A0000}"/>
    <cellStyle name="Standard 12 4 2 4 4 4" xfId="52862" xr:uid="{00000000-0005-0000-0000-0000D70A0000}"/>
    <cellStyle name="Standard 12 4 2 4 5" xfId="15818" xr:uid="{00000000-0005-0000-0000-0000D70A0000}"/>
    <cellStyle name="Standard 12 4 2 4 6" xfId="29302" xr:uid="{00000000-0005-0000-0000-0000D70A0000}"/>
    <cellStyle name="Standard 12 4 2 4 7" xfId="42793" xr:uid="{00000000-0005-0000-0000-0000D70A0000}"/>
    <cellStyle name="Standard 12 4 2 5" xfId="3468" xr:uid="{00000000-0005-0000-0000-0000D80A0000}"/>
    <cellStyle name="Standard 12 4 2 5 2" xfId="6829" xr:uid="{00000000-0005-0000-0000-0000D80A0000}"/>
    <cellStyle name="Standard 12 4 2 5 2 2" xfId="20280" xr:uid="{00000000-0005-0000-0000-0000D80A0000}"/>
    <cellStyle name="Standard 12 4 2 5 2 3" xfId="33764" xr:uid="{00000000-0005-0000-0000-0000D80A0000}"/>
    <cellStyle name="Standard 12 4 2 5 2 4" xfId="47255" xr:uid="{00000000-0005-0000-0000-0000D80A0000}"/>
    <cellStyle name="Standard 12 4 2 5 3" xfId="10185" xr:uid="{00000000-0005-0000-0000-0000D80A0000}"/>
    <cellStyle name="Standard 12 4 2 5 3 2" xfId="23636" xr:uid="{00000000-0005-0000-0000-0000D80A0000}"/>
    <cellStyle name="Standard 12 4 2 5 3 3" xfId="37120" xr:uid="{00000000-0005-0000-0000-0000D80A0000}"/>
    <cellStyle name="Standard 12 4 2 5 3 4" xfId="50611" xr:uid="{00000000-0005-0000-0000-0000D80A0000}"/>
    <cellStyle name="Standard 12 4 2 5 4" xfId="13541" xr:uid="{00000000-0005-0000-0000-0000D80A0000}"/>
    <cellStyle name="Standard 12 4 2 5 4 2" xfId="26992" xr:uid="{00000000-0005-0000-0000-0000D80A0000}"/>
    <cellStyle name="Standard 12 4 2 5 4 3" xfId="40476" xr:uid="{00000000-0005-0000-0000-0000D80A0000}"/>
    <cellStyle name="Standard 12 4 2 5 4 4" xfId="53967" xr:uid="{00000000-0005-0000-0000-0000D80A0000}"/>
    <cellStyle name="Standard 12 4 2 5 5" xfId="16923" xr:uid="{00000000-0005-0000-0000-0000D80A0000}"/>
    <cellStyle name="Standard 12 4 2 5 6" xfId="30407" xr:uid="{00000000-0005-0000-0000-0000D80A0000}"/>
    <cellStyle name="Standard 12 4 2 5 7" xfId="43898" xr:uid="{00000000-0005-0000-0000-0000D80A0000}"/>
    <cellStyle name="Standard 12 4 2 6" xfId="4048" xr:uid="{00000000-0005-0000-0000-0000D90A0000}"/>
    <cellStyle name="Standard 12 4 2 6 2" xfId="7405" xr:uid="{00000000-0005-0000-0000-0000D90A0000}"/>
    <cellStyle name="Standard 12 4 2 6 2 2" xfId="20856" xr:uid="{00000000-0005-0000-0000-0000D90A0000}"/>
    <cellStyle name="Standard 12 4 2 6 2 3" xfId="34340" xr:uid="{00000000-0005-0000-0000-0000D90A0000}"/>
    <cellStyle name="Standard 12 4 2 6 2 4" xfId="47831" xr:uid="{00000000-0005-0000-0000-0000D90A0000}"/>
    <cellStyle name="Standard 12 4 2 6 3" xfId="10761" xr:uid="{00000000-0005-0000-0000-0000D90A0000}"/>
    <cellStyle name="Standard 12 4 2 6 3 2" xfId="24212" xr:uid="{00000000-0005-0000-0000-0000D90A0000}"/>
    <cellStyle name="Standard 12 4 2 6 3 3" xfId="37696" xr:uid="{00000000-0005-0000-0000-0000D90A0000}"/>
    <cellStyle name="Standard 12 4 2 6 3 4" xfId="51187" xr:uid="{00000000-0005-0000-0000-0000D90A0000}"/>
    <cellStyle name="Standard 12 4 2 6 4" xfId="14117" xr:uid="{00000000-0005-0000-0000-0000D90A0000}"/>
    <cellStyle name="Standard 12 4 2 6 4 2" xfId="27568" xr:uid="{00000000-0005-0000-0000-0000D90A0000}"/>
    <cellStyle name="Standard 12 4 2 6 4 3" xfId="41052" xr:uid="{00000000-0005-0000-0000-0000D90A0000}"/>
    <cellStyle name="Standard 12 4 2 6 4 4" xfId="54543" xr:uid="{00000000-0005-0000-0000-0000D90A0000}"/>
    <cellStyle name="Standard 12 4 2 6 5" xfId="17499" xr:uid="{00000000-0005-0000-0000-0000D90A0000}"/>
    <cellStyle name="Standard 12 4 2 6 6" xfId="30983" xr:uid="{00000000-0005-0000-0000-0000D90A0000}"/>
    <cellStyle name="Standard 12 4 2 6 7" xfId="44474" xr:uid="{00000000-0005-0000-0000-0000D90A0000}"/>
    <cellStyle name="Standard 12 4 2 7" xfId="4598" xr:uid="{00000000-0005-0000-0000-0000CE0A0000}"/>
    <cellStyle name="Standard 12 4 2 7 2" xfId="18049" xr:uid="{00000000-0005-0000-0000-0000CE0A0000}"/>
    <cellStyle name="Standard 12 4 2 7 3" xfId="31533" xr:uid="{00000000-0005-0000-0000-0000CE0A0000}"/>
    <cellStyle name="Standard 12 4 2 7 4" xfId="45024" xr:uid="{00000000-0005-0000-0000-0000CE0A0000}"/>
    <cellStyle name="Standard 12 4 2 8" xfId="7954" xr:uid="{00000000-0005-0000-0000-0000CE0A0000}"/>
    <cellStyle name="Standard 12 4 2 8 2" xfId="21405" xr:uid="{00000000-0005-0000-0000-0000CE0A0000}"/>
    <cellStyle name="Standard 12 4 2 8 3" xfId="34889" xr:uid="{00000000-0005-0000-0000-0000CE0A0000}"/>
    <cellStyle name="Standard 12 4 2 8 4" xfId="48380" xr:uid="{00000000-0005-0000-0000-0000CE0A0000}"/>
    <cellStyle name="Standard 12 4 2 9" xfId="11310" xr:uid="{00000000-0005-0000-0000-0000CE0A0000}"/>
    <cellStyle name="Standard 12 4 2 9 2" xfId="24761" xr:uid="{00000000-0005-0000-0000-0000CE0A0000}"/>
    <cellStyle name="Standard 12 4 2 9 3" xfId="38245" xr:uid="{00000000-0005-0000-0000-0000CE0A0000}"/>
    <cellStyle name="Standard 12 4 2 9 4" xfId="51736" xr:uid="{00000000-0005-0000-0000-0000CE0A0000}"/>
    <cellStyle name="Standard 12 4 3" xfId="1361" xr:uid="{00000000-0005-0000-0000-0000DA0A0000}"/>
    <cellStyle name="Standard 12 4 3 10" xfId="28323" xr:uid="{00000000-0005-0000-0000-0000DA0A0000}"/>
    <cellStyle name="Standard 12 4 3 11" xfId="41814" xr:uid="{00000000-0005-0000-0000-0000DA0A0000}"/>
    <cellStyle name="Standard 12 4 3 2" xfId="1932" xr:uid="{00000000-0005-0000-0000-0000DB0A0000}"/>
    <cellStyle name="Standard 12 4 3 2 2" xfId="3072" xr:uid="{00000000-0005-0000-0000-0000DC0A0000}"/>
    <cellStyle name="Standard 12 4 3 2 2 2" xfId="6433" xr:uid="{00000000-0005-0000-0000-0000DC0A0000}"/>
    <cellStyle name="Standard 12 4 3 2 2 2 2" xfId="19884" xr:uid="{00000000-0005-0000-0000-0000DC0A0000}"/>
    <cellStyle name="Standard 12 4 3 2 2 2 3" xfId="33368" xr:uid="{00000000-0005-0000-0000-0000DC0A0000}"/>
    <cellStyle name="Standard 12 4 3 2 2 2 4" xfId="46859" xr:uid="{00000000-0005-0000-0000-0000DC0A0000}"/>
    <cellStyle name="Standard 12 4 3 2 2 3" xfId="9789" xr:uid="{00000000-0005-0000-0000-0000DC0A0000}"/>
    <cellStyle name="Standard 12 4 3 2 2 3 2" xfId="23240" xr:uid="{00000000-0005-0000-0000-0000DC0A0000}"/>
    <cellStyle name="Standard 12 4 3 2 2 3 3" xfId="36724" xr:uid="{00000000-0005-0000-0000-0000DC0A0000}"/>
    <cellStyle name="Standard 12 4 3 2 2 3 4" xfId="50215" xr:uid="{00000000-0005-0000-0000-0000DC0A0000}"/>
    <cellStyle name="Standard 12 4 3 2 2 4" xfId="13145" xr:uid="{00000000-0005-0000-0000-0000DC0A0000}"/>
    <cellStyle name="Standard 12 4 3 2 2 4 2" xfId="26596" xr:uid="{00000000-0005-0000-0000-0000DC0A0000}"/>
    <cellStyle name="Standard 12 4 3 2 2 4 3" xfId="40080" xr:uid="{00000000-0005-0000-0000-0000DC0A0000}"/>
    <cellStyle name="Standard 12 4 3 2 2 4 4" xfId="53571" xr:uid="{00000000-0005-0000-0000-0000DC0A0000}"/>
    <cellStyle name="Standard 12 4 3 2 2 5" xfId="16527" xr:uid="{00000000-0005-0000-0000-0000DC0A0000}"/>
    <cellStyle name="Standard 12 4 3 2 2 6" xfId="30011" xr:uid="{00000000-0005-0000-0000-0000DC0A0000}"/>
    <cellStyle name="Standard 12 4 3 2 2 7" xfId="43502" xr:uid="{00000000-0005-0000-0000-0000DC0A0000}"/>
    <cellStyle name="Standard 12 4 3 2 3" xfId="5306" xr:uid="{00000000-0005-0000-0000-0000DB0A0000}"/>
    <cellStyle name="Standard 12 4 3 2 3 2" xfId="18757" xr:uid="{00000000-0005-0000-0000-0000DB0A0000}"/>
    <cellStyle name="Standard 12 4 3 2 3 3" xfId="32241" xr:uid="{00000000-0005-0000-0000-0000DB0A0000}"/>
    <cellStyle name="Standard 12 4 3 2 3 4" xfId="45732" xr:uid="{00000000-0005-0000-0000-0000DB0A0000}"/>
    <cellStyle name="Standard 12 4 3 2 4" xfId="8662" xr:uid="{00000000-0005-0000-0000-0000DB0A0000}"/>
    <cellStyle name="Standard 12 4 3 2 4 2" xfId="22113" xr:uid="{00000000-0005-0000-0000-0000DB0A0000}"/>
    <cellStyle name="Standard 12 4 3 2 4 3" xfId="35597" xr:uid="{00000000-0005-0000-0000-0000DB0A0000}"/>
    <cellStyle name="Standard 12 4 3 2 4 4" xfId="49088" xr:uid="{00000000-0005-0000-0000-0000DB0A0000}"/>
    <cellStyle name="Standard 12 4 3 2 5" xfId="12018" xr:uid="{00000000-0005-0000-0000-0000DB0A0000}"/>
    <cellStyle name="Standard 12 4 3 2 5 2" xfId="25469" xr:uid="{00000000-0005-0000-0000-0000DB0A0000}"/>
    <cellStyle name="Standard 12 4 3 2 5 3" xfId="38953" xr:uid="{00000000-0005-0000-0000-0000DB0A0000}"/>
    <cellStyle name="Standard 12 4 3 2 5 4" xfId="52444" xr:uid="{00000000-0005-0000-0000-0000DB0A0000}"/>
    <cellStyle name="Standard 12 4 3 2 6" xfId="15400" xr:uid="{00000000-0005-0000-0000-0000DB0A0000}"/>
    <cellStyle name="Standard 12 4 3 2 7" xfId="28884" xr:uid="{00000000-0005-0000-0000-0000DB0A0000}"/>
    <cellStyle name="Standard 12 4 3 2 8" xfId="42375" xr:uid="{00000000-0005-0000-0000-0000DB0A0000}"/>
    <cellStyle name="Standard 12 4 3 3" xfId="2512" xr:uid="{00000000-0005-0000-0000-0000DD0A0000}"/>
    <cellStyle name="Standard 12 4 3 3 2" xfId="5873" xr:uid="{00000000-0005-0000-0000-0000DD0A0000}"/>
    <cellStyle name="Standard 12 4 3 3 2 2" xfId="19324" xr:uid="{00000000-0005-0000-0000-0000DD0A0000}"/>
    <cellStyle name="Standard 12 4 3 3 2 3" xfId="32808" xr:uid="{00000000-0005-0000-0000-0000DD0A0000}"/>
    <cellStyle name="Standard 12 4 3 3 2 4" xfId="46299" xr:uid="{00000000-0005-0000-0000-0000DD0A0000}"/>
    <cellStyle name="Standard 12 4 3 3 3" xfId="9229" xr:uid="{00000000-0005-0000-0000-0000DD0A0000}"/>
    <cellStyle name="Standard 12 4 3 3 3 2" xfId="22680" xr:uid="{00000000-0005-0000-0000-0000DD0A0000}"/>
    <cellStyle name="Standard 12 4 3 3 3 3" xfId="36164" xr:uid="{00000000-0005-0000-0000-0000DD0A0000}"/>
    <cellStyle name="Standard 12 4 3 3 3 4" xfId="49655" xr:uid="{00000000-0005-0000-0000-0000DD0A0000}"/>
    <cellStyle name="Standard 12 4 3 3 4" xfId="12585" xr:uid="{00000000-0005-0000-0000-0000DD0A0000}"/>
    <cellStyle name="Standard 12 4 3 3 4 2" xfId="26036" xr:uid="{00000000-0005-0000-0000-0000DD0A0000}"/>
    <cellStyle name="Standard 12 4 3 3 4 3" xfId="39520" xr:uid="{00000000-0005-0000-0000-0000DD0A0000}"/>
    <cellStyle name="Standard 12 4 3 3 4 4" xfId="53011" xr:uid="{00000000-0005-0000-0000-0000DD0A0000}"/>
    <cellStyle name="Standard 12 4 3 3 5" xfId="15967" xr:uid="{00000000-0005-0000-0000-0000DD0A0000}"/>
    <cellStyle name="Standard 12 4 3 3 6" xfId="29451" xr:uid="{00000000-0005-0000-0000-0000DD0A0000}"/>
    <cellStyle name="Standard 12 4 3 3 7" xfId="42942" xr:uid="{00000000-0005-0000-0000-0000DD0A0000}"/>
    <cellStyle name="Standard 12 4 3 4" xfId="3617" xr:uid="{00000000-0005-0000-0000-0000DE0A0000}"/>
    <cellStyle name="Standard 12 4 3 4 2" xfId="6978" xr:uid="{00000000-0005-0000-0000-0000DE0A0000}"/>
    <cellStyle name="Standard 12 4 3 4 2 2" xfId="20429" xr:uid="{00000000-0005-0000-0000-0000DE0A0000}"/>
    <cellStyle name="Standard 12 4 3 4 2 3" xfId="33913" xr:uid="{00000000-0005-0000-0000-0000DE0A0000}"/>
    <cellStyle name="Standard 12 4 3 4 2 4" xfId="47404" xr:uid="{00000000-0005-0000-0000-0000DE0A0000}"/>
    <cellStyle name="Standard 12 4 3 4 3" xfId="10334" xr:uid="{00000000-0005-0000-0000-0000DE0A0000}"/>
    <cellStyle name="Standard 12 4 3 4 3 2" xfId="23785" xr:uid="{00000000-0005-0000-0000-0000DE0A0000}"/>
    <cellStyle name="Standard 12 4 3 4 3 3" xfId="37269" xr:uid="{00000000-0005-0000-0000-0000DE0A0000}"/>
    <cellStyle name="Standard 12 4 3 4 3 4" xfId="50760" xr:uid="{00000000-0005-0000-0000-0000DE0A0000}"/>
    <cellStyle name="Standard 12 4 3 4 4" xfId="13690" xr:uid="{00000000-0005-0000-0000-0000DE0A0000}"/>
    <cellStyle name="Standard 12 4 3 4 4 2" xfId="27141" xr:uid="{00000000-0005-0000-0000-0000DE0A0000}"/>
    <cellStyle name="Standard 12 4 3 4 4 3" xfId="40625" xr:uid="{00000000-0005-0000-0000-0000DE0A0000}"/>
    <cellStyle name="Standard 12 4 3 4 4 4" xfId="54116" xr:uid="{00000000-0005-0000-0000-0000DE0A0000}"/>
    <cellStyle name="Standard 12 4 3 4 5" xfId="17072" xr:uid="{00000000-0005-0000-0000-0000DE0A0000}"/>
    <cellStyle name="Standard 12 4 3 4 6" xfId="30556" xr:uid="{00000000-0005-0000-0000-0000DE0A0000}"/>
    <cellStyle name="Standard 12 4 3 4 7" xfId="44047" xr:uid="{00000000-0005-0000-0000-0000DE0A0000}"/>
    <cellStyle name="Standard 12 4 3 5" xfId="4197" xr:uid="{00000000-0005-0000-0000-0000DF0A0000}"/>
    <cellStyle name="Standard 12 4 3 5 2" xfId="7554" xr:uid="{00000000-0005-0000-0000-0000DF0A0000}"/>
    <cellStyle name="Standard 12 4 3 5 2 2" xfId="21005" xr:uid="{00000000-0005-0000-0000-0000DF0A0000}"/>
    <cellStyle name="Standard 12 4 3 5 2 3" xfId="34489" xr:uid="{00000000-0005-0000-0000-0000DF0A0000}"/>
    <cellStyle name="Standard 12 4 3 5 2 4" xfId="47980" xr:uid="{00000000-0005-0000-0000-0000DF0A0000}"/>
    <cellStyle name="Standard 12 4 3 5 3" xfId="10910" xr:uid="{00000000-0005-0000-0000-0000DF0A0000}"/>
    <cellStyle name="Standard 12 4 3 5 3 2" xfId="24361" xr:uid="{00000000-0005-0000-0000-0000DF0A0000}"/>
    <cellStyle name="Standard 12 4 3 5 3 3" xfId="37845" xr:uid="{00000000-0005-0000-0000-0000DF0A0000}"/>
    <cellStyle name="Standard 12 4 3 5 3 4" xfId="51336" xr:uid="{00000000-0005-0000-0000-0000DF0A0000}"/>
    <cellStyle name="Standard 12 4 3 5 4" xfId="14266" xr:uid="{00000000-0005-0000-0000-0000DF0A0000}"/>
    <cellStyle name="Standard 12 4 3 5 4 2" xfId="27717" xr:uid="{00000000-0005-0000-0000-0000DF0A0000}"/>
    <cellStyle name="Standard 12 4 3 5 4 3" xfId="41201" xr:uid="{00000000-0005-0000-0000-0000DF0A0000}"/>
    <cellStyle name="Standard 12 4 3 5 4 4" xfId="54692" xr:uid="{00000000-0005-0000-0000-0000DF0A0000}"/>
    <cellStyle name="Standard 12 4 3 5 5" xfId="17648" xr:uid="{00000000-0005-0000-0000-0000DF0A0000}"/>
    <cellStyle name="Standard 12 4 3 5 6" xfId="31132" xr:uid="{00000000-0005-0000-0000-0000DF0A0000}"/>
    <cellStyle name="Standard 12 4 3 5 7" xfId="44623" xr:uid="{00000000-0005-0000-0000-0000DF0A0000}"/>
    <cellStyle name="Standard 12 4 3 6" xfId="4747" xr:uid="{00000000-0005-0000-0000-0000DA0A0000}"/>
    <cellStyle name="Standard 12 4 3 6 2" xfId="18198" xr:uid="{00000000-0005-0000-0000-0000DA0A0000}"/>
    <cellStyle name="Standard 12 4 3 6 3" xfId="31682" xr:uid="{00000000-0005-0000-0000-0000DA0A0000}"/>
    <cellStyle name="Standard 12 4 3 6 4" xfId="45173" xr:uid="{00000000-0005-0000-0000-0000DA0A0000}"/>
    <cellStyle name="Standard 12 4 3 7" xfId="8103" xr:uid="{00000000-0005-0000-0000-0000DA0A0000}"/>
    <cellStyle name="Standard 12 4 3 7 2" xfId="21554" xr:uid="{00000000-0005-0000-0000-0000DA0A0000}"/>
    <cellStyle name="Standard 12 4 3 7 3" xfId="35038" xr:uid="{00000000-0005-0000-0000-0000DA0A0000}"/>
    <cellStyle name="Standard 12 4 3 7 4" xfId="48529" xr:uid="{00000000-0005-0000-0000-0000DA0A0000}"/>
    <cellStyle name="Standard 12 4 3 8" xfId="11459" xr:uid="{00000000-0005-0000-0000-0000DA0A0000}"/>
    <cellStyle name="Standard 12 4 3 8 2" xfId="24910" xr:uid="{00000000-0005-0000-0000-0000DA0A0000}"/>
    <cellStyle name="Standard 12 4 3 8 3" xfId="38394" xr:uid="{00000000-0005-0000-0000-0000DA0A0000}"/>
    <cellStyle name="Standard 12 4 3 8 4" xfId="51885" xr:uid="{00000000-0005-0000-0000-0000DA0A0000}"/>
    <cellStyle name="Standard 12 4 3 9" xfId="14840" xr:uid="{00000000-0005-0000-0000-0000DA0A0000}"/>
    <cellStyle name="Standard 12 4 4" xfId="1686" xr:uid="{00000000-0005-0000-0000-0000E00A0000}"/>
    <cellStyle name="Standard 12 4 4 2" xfId="2822" xr:uid="{00000000-0005-0000-0000-0000E10A0000}"/>
    <cellStyle name="Standard 12 4 4 2 2" xfId="6183" xr:uid="{00000000-0005-0000-0000-0000E10A0000}"/>
    <cellStyle name="Standard 12 4 4 2 2 2" xfId="19634" xr:uid="{00000000-0005-0000-0000-0000E10A0000}"/>
    <cellStyle name="Standard 12 4 4 2 2 3" xfId="33118" xr:uid="{00000000-0005-0000-0000-0000E10A0000}"/>
    <cellStyle name="Standard 12 4 4 2 2 4" xfId="46609" xr:uid="{00000000-0005-0000-0000-0000E10A0000}"/>
    <cellStyle name="Standard 12 4 4 2 3" xfId="9539" xr:uid="{00000000-0005-0000-0000-0000E10A0000}"/>
    <cellStyle name="Standard 12 4 4 2 3 2" xfId="22990" xr:uid="{00000000-0005-0000-0000-0000E10A0000}"/>
    <cellStyle name="Standard 12 4 4 2 3 3" xfId="36474" xr:uid="{00000000-0005-0000-0000-0000E10A0000}"/>
    <cellStyle name="Standard 12 4 4 2 3 4" xfId="49965" xr:uid="{00000000-0005-0000-0000-0000E10A0000}"/>
    <cellStyle name="Standard 12 4 4 2 4" xfId="12895" xr:uid="{00000000-0005-0000-0000-0000E10A0000}"/>
    <cellStyle name="Standard 12 4 4 2 4 2" xfId="26346" xr:uid="{00000000-0005-0000-0000-0000E10A0000}"/>
    <cellStyle name="Standard 12 4 4 2 4 3" xfId="39830" xr:uid="{00000000-0005-0000-0000-0000E10A0000}"/>
    <cellStyle name="Standard 12 4 4 2 4 4" xfId="53321" xr:uid="{00000000-0005-0000-0000-0000E10A0000}"/>
    <cellStyle name="Standard 12 4 4 2 5" xfId="16277" xr:uid="{00000000-0005-0000-0000-0000E10A0000}"/>
    <cellStyle name="Standard 12 4 4 2 6" xfId="29761" xr:uid="{00000000-0005-0000-0000-0000E10A0000}"/>
    <cellStyle name="Standard 12 4 4 2 7" xfId="43252" xr:uid="{00000000-0005-0000-0000-0000E10A0000}"/>
    <cellStyle name="Standard 12 4 4 3" xfId="5056" xr:uid="{00000000-0005-0000-0000-0000E00A0000}"/>
    <cellStyle name="Standard 12 4 4 3 2" xfId="18507" xr:uid="{00000000-0005-0000-0000-0000E00A0000}"/>
    <cellStyle name="Standard 12 4 4 3 3" xfId="31991" xr:uid="{00000000-0005-0000-0000-0000E00A0000}"/>
    <cellStyle name="Standard 12 4 4 3 4" xfId="45482" xr:uid="{00000000-0005-0000-0000-0000E00A0000}"/>
    <cellStyle name="Standard 12 4 4 4" xfId="8412" xr:uid="{00000000-0005-0000-0000-0000E00A0000}"/>
    <cellStyle name="Standard 12 4 4 4 2" xfId="21863" xr:uid="{00000000-0005-0000-0000-0000E00A0000}"/>
    <cellStyle name="Standard 12 4 4 4 3" xfId="35347" xr:uid="{00000000-0005-0000-0000-0000E00A0000}"/>
    <cellStyle name="Standard 12 4 4 4 4" xfId="48838" xr:uid="{00000000-0005-0000-0000-0000E00A0000}"/>
    <cellStyle name="Standard 12 4 4 5" xfId="11768" xr:uid="{00000000-0005-0000-0000-0000E00A0000}"/>
    <cellStyle name="Standard 12 4 4 5 2" xfId="25219" xr:uid="{00000000-0005-0000-0000-0000E00A0000}"/>
    <cellStyle name="Standard 12 4 4 5 3" xfId="38703" xr:uid="{00000000-0005-0000-0000-0000E00A0000}"/>
    <cellStyle name="Standard 12 4 4 5 4" xfId="52194" xr:uid="{00000000-0005-0000-0000-0000E00A0000}"/>
    <cellStyle name="Standard 12 4 4 6" xfId="15150" xr:uid="{00000000-0005-0000-0000-0000E00A0000}"/>
    <cellStyle name="Standard 12 4 4 7" xfId="28634" xr:uid="{00000000-0005-0000-0000-0000E00A0000}"/>
    <cellStyle name="Standard 12 4 4 8" xfId="42125" xr:uid="{00000000-0005-0000-0000-0000E00A0000}"/>
    <cellStyle name="Standard 12 4 5" xfId="2246" xr:uid="{00000000-0005-0000-0000-0000E20A0000}"/>
    <cellStyle name="Standard 12 4 5 2" xfId="5620" xr:uid="{00000000-0005-0000-0000-0000E20A0000}"/>
    <cellStyle name="Standard 12 4 5 2 2" xfId="19071" xr:uid="{00000000-0005-0000-0000-0000E20A0000}"/>
    <cellStyle name="Standard 12 4 5 2 3" xfId="32555" xr:uid="{00000000-0005-0000-0000-0000E20A0000}"/>
    <cellStyle name="Standard 12 4 5 2 4" xfId="46046" xr:uid="{00000000-0005-0000-0000-0000E20A0000}"/>
    <cellStyle name="Standard 12 4 5 3" xfId="8976" xr:uid="{00000000-0005-0000-0000-0000E20A0000}"/>
    <cellStyle name="Standard 12 4 5 3 2" xfId="22427" xr:uid="{00000000-0005-0000-0000-0000E20A0000}"/>
    <cellStyle name="Standard 12 4 5 3 3" xfId="35911" xr:uid="{00000000-0005-0000-0000-0000E20A0000}"/>
    <cellStyle name="Standard 12 4 5 3 4" xfId="49402" xr:uid="{00000000-0005-0000-0000-0000E20A0000}"/>
    <cellStyle name="Standard 12 4 5 4" xfId="12332" xr:uid="{00000000-0005-0000-0000-0000E20A0000}"/>
    <cellStyle name="Standard 12 4 5 4 2" xfId="25783" xr:uid="{00000000-0005-0000-0000-0000E20A0000}"/>
    <cellStyle name="Standard 12 4 5 4 3" xfId="39267" xr:uid="{00000000-0005-0000-0000-0000E20A0000}"/>
    <cellStyle name="Standard 12 4 5 4 4" xfId="52758" xr:uid="{00000000-0005-0000-0000-0000E20A0000}"/>
    <cellStyle name="Standard 12 4 5 5" xfId="15714" xr:uid="{00000000-0005-0000-0000-0000E20A0000}"/>
    <cellStyle name="Standard 12 4 5 6" xfId="29198" xr:uid="{00000000-0005-0000-0000-0000E20A0000}"/>
    <cellStyle name="Standard 12 4 5 7" xfId="42689" xr:uid="{00000000-0005-0000-0000-0000E20A0000}"/>
    <cellStyle name="Standard 12 4 6" xfId="3364" xr:uid="{00000000-0005-0000-0000-0000E30A0000}"/>
    <cellStyle name="Standard 12 4 6 2" xfId="6725" xr:uid="{00000000-0005-0000-0000-0000E30A0000}"/>
    <cellStyle name="Standard 12 4 6 2 2" xfId="20176" xr:uid="{00000000-0005-0000-0000-0000E30A0000}"/>
    <cellStyle name="Standard 12 4 6 2 3" xfId="33660" xr:uid="{00000000-0005-0000-0000-0000E30A0000}"/>
    <cellStyle name="Standard 12 4 6 2 4" xfId="47151" xr:uid="{00000000-0005-0000-0000-0000E30A0000}"/>
    <cellStyle name="Standard 12 4 6 3" xfId="10081" xr:uid="{00000000-0005-0000-0000-0000E30A0000}"/>
    <cellStyle name="Standard 12 4 6 3 2" xfId="23532" xr:uid="{00000000-0005-0000-0000-0000E30A0000}"/>
    <cellStyle name="Standard 12 4 6 3 3" xfId="37016" xr:uid="{00000000-0005-0000-0000-0000E30A0000}"/>
    <cellStyle name="Standard 12 4 6 3 4" xfId="50507" xr:uid="{00000000-0005-0000-0000-0000E30A0000}"/>
    <cellStyle name="Standard 12 4 6 4" xfId="13437" xr:uid="{00000000-0005-0000-0000-0000E30A0000}"/>
    <cellStyle name="Standard 12 4 6 4 2" xfId="26888" xr:uid="{00000000-0005-0000-0000-0000E30A0000}"/>
    <cellStyle name="Standard 12 4 6 4 3" xfId="40372" xr:uid="{00000000-0005-0000-0000-0000E30A0000}"/>
    <cellStyle name="Standard 12 4 6 4 4" xfId="53863" xr:uid="{00000000-0005-0000-0000-0000E30A0000}"/>
    <cellStyle name="Standard 12 4 6 5" xfId="16819" xr:uid="{00000000-0005-0000-0000-0000E30A0000}"/>
    <cellStyle name="Standard 12 4 6 6" xfId="30303" xr:uid="{00000000-0005-0000-0000-0000E30A0000}"/>
    <cellStyle name="Standard 12 4 6 7" xfId="43794" xr:uid="{00000000-0005-0000-0000-0000E30A0000}"/>
    <cellStyle name="Standard 12 4 7" xfId="3944" xr:uid="{00000000-0005-0000-0000-0000E40A0000}"/>
    <cellStyle name="Standard 12 4 7 2" xfId="7301" xr:uid="{00000000-0005-0000-0000-0000E40A0000}"/>
    <cellStyle name="Standard 12 4 7 2 2" xfId="20752" xr:uid="{00000000-0005-0000-0000-0000E40A0000}"/>
    <cellStyle name="Standard 12 4 7 2 3" xfId="34236" xr:uid="{00000000-0005-0000-0000-0000E40A0000}"/>
    <cellStyle name="Standard 12 4 7 2 4" xfId="47727" xr:uid="{00000000-0005-0000-0000-0000E40A0000}"/>
    <cellStyle name="Standard 12 4 7 3" xfId="10657" xr:uid="{00000000-0005-0000-0000-0000E40A0000}"/>
    <cellStyle name="Standard 12 4 7 3 2" xfId="24108" xr:uid="{00000000-0005-0000-0000-0000E40A0000}"/>
    <cellStyle name="Standard 12 4 7 3 3" xfId="37592" xr:uid="{00000000-0005-0000-0000-0000E40A0000}"/>
    <cellStyle name="Standard 12 4 7 3 4" xfId="51083" xr:uid="{00000000-0005-0000-0000-0000E40A0000}"/>
    <cellStyle name="Standard 12 4 7 4" xfId="14013" xr:uid="{00000000-0005-0000-0000-0000E40A0000}"/>
    <cellStyle name="Standard 12 4 7 4 2" xfId="27464" xr:uid="{00000000-0005-0000-0000-0000E40A0000}"/>
    <cellStyle name="Standard 12 4 7 4 3" xfId="40948" xr:uid="{00000000-0005-0000-0000-0000E40A0000}"/>
    <cellStyle name="Standard 12 4 7 4 4" xfId="54439" xr:uid="{00000000-0005-0000-0000-0000E40A0000}"/>
    <cellStyle name="Standard 12 4 7 5" xfId="17395" xr:uid="{00000000-0005-0000-0000-0000E40A0000}"/>
    <cellStyle name="Standard 12 4 7 6" xfId="30879" xr:uid="{00000000-0005-0000-0000-0000E40A0000}"/>
    <cellStyle name="Standard 12 4 7 7" xfId="44370" xr:uid="{00000000-0005-0000-0000-0000E40A0000}"/>
    <cellStyle name="Standard 12 4 8" xfId="4494" xr:uid="{00000000-0005-0000-0000-0000CD0A0000}"/>
    <cellStyle name="Standard 12 4 8 2" xfId="17945" xr:uid="{00000000-0005-0000-0000-0000CD0A0000}"/>
    <cellStyle name="Standard 12 4 8 3" xfId="31429" xr:uid="{00000000-0005-0000-0000-0000CD0A0000}"/>
    <cellStyle name="Standard 12 4 8 4" xfId="44920" xr:uid="{00000000-0005-0000-0000-0000CD0A0000}"/>
    <cellStyle name="Standard 12 4 9" xfId="7850" xr:uid="{00000000-0005-0000-0000-0000CD0A0000}"/>
    <cellStyle name="Standard 12 4 9 2" xfId="21301" xr:uid="{00000000-0005-0000-0000-0000CD0A0000}"/>
    <cellStyle name="Standard 12 4 9 3" xfId="34785" xr:uid="{00000000-0005-0000-0000-0000CD0A0000}"/>
    <cellStyle name="Standard 12 4 9 4" xfId="48276" xr:uid="{00000000-0005-0000-0000-0000CD0A0000}"/>
    <cellStyle name="Standard 12 5" xfId="1303" xr:uid="{00000000-0005-0000-0000-0000E50A0000}"/>
    <cellStyle name="Standard 12 5 10" xfId="14777" xr:uid="{00000000-0005-0000-0000-0000E50A0000}"/>
    <cellStyle name="Standard 12 5 11" xfId="28260" xr:uid="{00000000-0005-0000-0000-0000E50A0000}"/>
    <cellStyle name="Standard 12 5 12" xfId="41751" xr:uid="{00000000-0005-0000-0000-0000E50A0000}"/>
    <cellStyle name="Standard 12 5 2" xfId="1542" xr:uid="{00000000-0005-0000-0000-0000E60A0000}"/>
    <cellStyle name="Standard 12 5 2 10" xfId="28510" xr:uid="{00000000-0005-0000-0000-0000E60A0000}"/>
    <cellStyle name="Standard 12 5 2 11" xfId="42001" xr:uid="{00000000-0005-0000-0000-0000E60A0000}"/>
    <cellStyle name="Standard 12 5 2 2" xfId="2118" xr:uid="{00000000-0005-0000-0000-0000E70A0000}"/>
    <cellStyle name="Standard 12 5 2 2 2" xfId="3259" xr:uid="{00000000-0005-0000-0000-0000E80A0000}"/>
    <cellStyle name="Standard 12 5 2 2 2 2" xfId="6620" xr:uid="{00000000-0005-0000-0000-0000E80A0000}"/>
    <cellStyle name="Standard 12 5 2 2 2 2 2" xfId="20071" xr:uid="{00000000-0005-0000-0000-0000E80A0000}"/>
    <cellStyle name="Standard 12 5 2 2 2 2 3" xfId="33555" xr:uid="{00000000-0005-0000-0000-0000E80A0000}"/>
    <cellStyle name="Standard 12 5 2 2 2 2 4" xfId="47046" xr:uid="{00000000-0005-0000-0000-0000E80A0000}"/>
    <cellStyle name="Standard 12 5 2 2 2 3" xfId="9976" xr:uid="{00000000-0005-0000-0000-0000E80A0000}"/>
    <cellStyle name="Standard 12 5 2 2 2 3 2" xfId="23427" xr:uid="{00000000-0005-0000-0000-0000E80A0000}"/>
    <cellStyle name="Standard 12 5 2 2 2 3 3" xfId="36911" xr:uid="{00000000-0005-0000-0000-0000E80A0000}"/>
    <cellStyle name="Standard 12 5 2 2 2 3 4" xfId="50402" xr:uid="{00000000-0005-0000-0000-0000E80A0000}"/>
    <cellStyle name="Standard 12 5 2 2 2 4" xfId="13332" xr:uid="{00000000-0005-0000-0000-0000E80A0000}"/>
    <cellStyle name="Standard 12 5 2 2 2 4 2" xfId="26783" xr:uid="{00000000-0005-0000-0000-0000E80A0000}"/>
    <cellStyle name="Standard 12 5 2 2 2 4 3" xfId="40267" xr:uid="{00000000-0005-0000-0000-0000E80A0000}"/>
    <cellStyle name="Standard 12 5 2 2 2 4 4" xfId="53758" xr:uid="{00000000-0005-0000-0000-0000E80A0000}"/>
    <cellStyle name="Standard 12 5 2 2 2 5" xfId="16714" xr:uid="{00000000-0005-0000-0000-0000E80A0000}"/>
    <cellStyle name="Standard 12 5 2 2 2 6" xfId="30198" xr:uid="{00000000-0005-0000-0000-0000E80A0000}"/>
    <cellStyle name="Standard 12 5 2 2 2 7" xfId="43689" xr:uid="{00000000-0005-0000-0000-0000E80A0000}"/>
    <cellStyle name="Standard 12 5 2 2 3" xfId="5493" xr:uid="{00000000-0005-0000-0000-0000E70A0000}"/>
    <cellStyle name="Standard 12 5 2 2 3 2" xfId="18944" xr:uid="{00000000-0005-0000-0000-0000E70A0000}"/>
    <cellStyle name="Standard 12 5 2 2 3 3" xfId="32428" xr:uid="{00000000-0005-0000-0000-0000E70A0000}"/>
    <cellStyle name="Standard 12 5 2 2 3 4" xfId="45919" xr:uid="{00000000-0005-0000-0000-0000E70A0000}"/>
    <cellStyle name="Standard 12 5 2 2 4" xfId="8849" xr:uid="{00000000-0005-0000-0000-0000E70A0000}"/>
    <cellStyle name="Standard 12 5 2 2 4 2" xfId="22300" xr:uid="{00000000-0005-0000-0000-0000E70A0000}"/>
    <cellStyle name="Standard 12 5 2 2 4 3" xfId="35784" xr:uid="{00000000-0005-0000-0000-0000E70A0000}"/>
    <cellStyle name="Standard 12 5 2 2 4 4" xfId="49275" xr:uid="{00000000-0005-0000-0000-0000E70A0000}"/>
    <cellStyle name="Standard 12 5 2 2 5" xfId="12205" xr:uid="{00000000-0005-0000-0000-0000E70A0000}"/>
    <cellStyle name="Standard 12 5 2 2 5 2" xfId="25656" xr:uid="{00000000-0005-0000-0000-0000E70A0000}"/>
    <cellStyle name="Standard 12 5 2 2 5 3" xfId="39140" xr:uid="{00000000-0005-0000-0000-0000E70A0000}"/>
    <cellStyle name="Standard 12 5 2 2 5 4" xfId="52631" xr:uid="{00000000-0005-0000-0000-0000E70A0000}"/>
    <cellStyle name="Standard 12 5 2 2 6" xfId="15587" xr:uid="{00000000-0005-0000-0000-0000E70A0000}"/>
    <cellStyle name="Standard 12 5 2 2 7" xfId="29071" xr:uid="{00000000-0005-0000-0000-0000E70A0000}"/>
    <cellStyle name="Standard 12 5 2 2 8" xfId="42562" xr:uid="{00000000-0005-0000-0000-0000E70A0000}"/>
    <cellStyle name="Standard 12 5 2 3" xfId="2699" xr:uid="{00000000-0005-0000-0000-0000E90A0000}"/>
    <cellStyle name="Standard 12 5 2 3 2" xfId="6060" xr:uid="{00000000-0005-0000-0000-0000E90A0000}"/>
    <cellStyle name="Standard 12 5 2 3 2 2" xfId="19511" xr:uid="{00000000-0005-0000-0000-0000E90A0000}"/>
    <cellStyle name="Standard 12 5 2 3 2 3" xfId="32995" xr:uid="{00000000-0005-0000-0000-0000E90A0000}"/>
    <cellStyle name="Standard 12 5 2 3 2 4" xfId="46486" xr:uid="{00000000-0005-0000-0000-0000E90A0000}"/>
    <cellStyle name="Standard 12 5 2 3 3" xfId="9416" xr:uid="{00000000-0005-0000-0000-0000E90A0000}"/>
    <cellStyle name="Standard 12 5 2 3 3 2" xfId="22867" xr:uid="{00000000-0005-0000-0000-0000E90A0000}"/>
    <cellStyle name="Standard 12 5 2 3 3 3" xfId="36351" xr:uid="{00000000-0005-0000-0000-0000E90A0000}"/>
    <cellStyle name="Standard 12 5 2 3 3 4" xfId="49842" xr:uid="{00000000-0005-0000-0000-0000E90A0000}"/>
    <cellStyle name="Standard 12 5 2 3 4" xfId="12772" xr:uid="{00000000-0005-0000-0000-0000E90A0000}"/>
    <cellStyle name="Standard 12 5 2 3 4 2" xfId="26223" xr:uid="{00000000-0005-0000-0000-0000E90A0000}"/>
    <cellStyle name="Standard 12 5 2 3 4 3" xfId="39707" xr:uid="{00000000-0005-0000-0000-0000E90A0000}"/>
    <cellStyle name="Standard 12 5 2 3 4 4" xfId="53198" xr:uid="{00000000-0005-0000-0000-0000E90A0000}"/>
    <cellStyle name="Standard 12 5 2 3 5" xfId="16154" xr:uid="{00000000-0005-0000-0000-0000E90A0000}"/>
    <cellStyle name="Standard 12 5 2 3 6" xfId="29638" xr:uid="{00000000-0005-0000-0000-0000E90A0000}"/>
    <cellStyle name="Standard 12 5 2 3 7" xfId="43129" xr:uid="{00000000-0005-0000-0000-0000E90A0000}"/>
    <cellStyle name="Standard 12 5 2 4" xfId="3804" xr:uid="{00000000-0005-0000-0000-0000EA0A0000}"/>
    <cellStyle name="Standard 12 5 2 4 2" xfId="7165" xr:uid="{00000000-0005-0000-0000-0000EA0A0000}"/>
    <cellStyle name="Standard 12 5 2 4 2 2" xfId="20616" xr:uid="{00000000-0005-0000-0000-0000EA0A0000}"/>
    <cellStyle name="Standard 12 5 2 4 2 3" xfId="34100" xr:uid="{00000000-0005-0000-0000-0000EA0A0000}"/>
    <cellStyle name="Standard 12 5 2 4 2 4" xfId="47591" xr:uid="{00000000-0005-0000-0000-0000EA0A0000}"/>
    <cellStyle name="Standard 12 5 2 4 3" xfId="10521" xr:uid="{00000000-0005-0000-0000-0000EA0A0000}"/>
    <cellStyle name="Standard 12 5 2 4 3 2" xfId="23972" xr:uid="{00000000-0005-0000-0000-0000EA0A0000}"/>
    <cellStyle name="Standard 12 5 2 4 3 3" xfId="37456" xr:uid="{00000000-0005-0000-0000-0000EA0A0000}"/>
    <cellStyle name="Standard 12 5 2 4 3 4" xfId="50947" xr:uid="{00000000-0005-0000-0000-0000EA0A0000}"/>
    <cellStyle name="Standard 12 5 2 4 4" xfId="13877" xr:uid="{00000000-0005-0000-0000-0000EA0A0000}"/>
    <cellStyle name="Standard 12 5 2 4 4 2" xfId="27328" xr:uid="{00000000-0005-0000-0000-0000EA0A0000}"/>
    <cellStyle name="Standard 12 5 2 4 4 3" xfId="40812" xr:uid="{00000000-0005-0000-0000-0000EA0A0000}"/>
    <cellStyle name="Standard 12 5 2 4 4 4" xfId="54303" xr:uid="{00000000-0005-0000-0000-0000EA0A0000}"/>
    <cellStyle name="Standard 12 5 2 4 5" xfId="17259" xr:uid="{00000000-0005-0000-0000-0000EA0A0000}"/>
    <cellStyle name="Standard 12 5 2 4 6" xfId="30743" xr:uid="{00000000-0005-0000-0000-0000EA0A0000}"/>
    <cellStyle name="Standard 12 5 2 4 7" xfId="44234" xr:uid="{00000000-0005-0000-0000-0000EA0A0000}"/>
    <cellStyle name="Standard 12 5 2 5" xfId="4384" xr:uid="{00000000-0005-0000-0000-0000EB0A0000}"/>
    <cellStyle name="Standard 12 5 2 5 2" xfId="7741" xr:uid="{00000000-0005-0000-0000-0000EB0A0000}"/>
    <cellStyle name="Standard 12 5 2 5 2 2" xfId="21192" xr:uid="{00000000-0005-0000-0000-0000EB0A0000}"/>
    <cellStyle name="Standard 12 5 2 5 2 3" xfId="34676" xr:uid="{00000000-0005-0000-0000-0000EB0A0000}"/>
    <cellStyle name="Standard 12 5 2 5 2 4" xfId="48167" xr:uid="{00000000-0005-0000-0000-0000EB0A0000}"/>
    <cellStyle name="Standard 12 5 2 5 3" xfId="11097" xr:uid="{00000000-0005-0000-0000-0000EB0A0000}"/>
    <cellStyle name="Standard 12 5 2 5 3 2" xfId="24548" xr:uid="{00000000-0005-0000-0000-0000EB0A0000}"/>
    <cellStyle name="Standard 12 5 2 5 3 3" xfId="38032" xr:uid="{00000000-0005-0000-0000-0000EB0A0000}"/>
    <cellStyle name="Standard 12 5 2 5 3 4" xfId="51523" xr:uid="{00000000-0005-0000-0000-0000EB0A0000}"/>
    <cellStyle name="Standard 12 5 2 5 4" xfId="14453" xr:uid="{00000000-0005-0000-0000-0000EB0A0000}"/>
    <cellStyle name="Standard 12 5 2 5 4 2" xfId="27904" xr:uid="{00000000-0005-0000-0000-0000EB0A0000}"/>
    <cellStyle name="Standard 12 5 2 5 4 3" xfId="41388" xr:uid="{00000000-0005-0000-0000-0000EB0A0000}"/>
    <cellStyle name="Standard 12 5 2 5 4 4" xfId="54879" xr:uid="{00000000-0005-0000-0000-0000EB0A0000}"/>
    <cellStyle name="Standard 12 5 2 5 5" xfId="17835" xr:uid="{00000000-0005-0000-0000-0000EB0A0000}"/>
    <cellStyle name="Standard 12 5 2 5 6" xfId="31319" xr:uid="{00000000-0005-0000-0000-0000EB0A0000}"/>
    <cellStyle name="Standard 12 5 2 5 7" xfId="44810" xr:uid="{00000000-0005-0000-0000-0000EB0A0000}"/>
    <cellStyle name="Standard 12 5 2 6" xfId="4934" xr:uid="{00000000-0005-0000-0000-0000E60A0000}"/>
    <cellStyle name="Standard 12 5 2 6 2" xfId="18385" xr:uid="{00000000-0005-0000-0000-0000E60A0000}"/>
    <cellStyle name="Standard 12 5 2 6 3" xfId="31869" xr:uid="{00000000-0005-0000-0000-0000E60A0000}"/>
    <cellStyle name="Standard 12 5 2 6 4" xfId="45360" xr:uid="{00000000-0005-0000-0000-0000E60A0000}"/>
    <cellStyle name="Standard 12 5 2 7" xfId="8290" xr:uid="{00000000-0005-0000-0000-0000E60A0000}"/>
    <cellStyle name="Standard 12 5 2 7 2" xfId="21741" xr:uid="{00000000-0005-0000-0000-0000E60A0000}"/>
    <cellStyle name="Standard 12 5 2 7 3" xfId="35225" xr:uid="{00000000-0005-0000-0000-0000E60A0000}"/>
    <cellStyle name="Standard 12 5 2 7 4" xfId="48716" xr:uid="{00000000-0005-0000-0000-0000E60A0000}"/>
    <cellStyle name="Standard 12 5 2 8" xfId="11646" xr:uid="{00000000-0005-0000-0000-0000E60A0000}"/>
    <cellStyle name="Standard 12 5 2 8 2" xfId="25097" xr:uid="{00000000-0005-0000-0000-0000E60A0000}"/>
    <cellStyle name="Standard 12 5 2 8 3" xfId="38581" xr:uid="{00000000-0005-0000-0000-0000E60A0000}"/>
    <cellStyle name="Standard 12 5 2 8 4" xfId="52072" xr:uid="{00000000-0005-0000-0000-0000E60A0000}"/>
    <cellStyle name="Standard 12 5 2 9" xfId="15027" xr:uid="{00000000-0005-0000-0000-0000E60A0000}"/>
    <cellStyle name="Standard 12 5 3" xfId="1869" xr:uid="{00000000-0005-0000-0000-0000EC0A0000}"/>
    <cellStyle name="Standard 12 5 3 2" xfId="3009" xr:uid="{00000000-0005-0000-0000-0000ED0A0000}"/>
    <cellStyle name="Standard 12 5 3 2 2" xfId="6370" xr:uid="{00000000-0005-0000-0000-0000ED0A0000}"/>
    <cellStyle name="Standard 12 5 3 2 2 2" xfId="19821" xr:uid="{00000000-0005-0000-0000-0000ED0A0000}"/>
    <cellStyle name="Standard 12 5 3 2 2 3" xfId="33305" xr:uid="{00000000-0005-0000-0000-0000ED0A0000}"/>
    <cellStyle name="Standard 12 5 3 2 2 4" xfId="46796" xr:uid="{00000000-0005-0000-0000-0000ED0A0000}"/>
    <cellStyle name="Standard 12 5 3 2 3" xfId="9726" xr:uid="{00000000-0005-0000-0000-0000ED0A0000}"/>
    <cellStyle name="Standard 12 5 3 2 3 2" xfId="23177" xr:uid="{00000000-0005-0000-0000-0000ED0A0000}"/>
    <cellStyle name="Standard 12 5 3 2 3 3" xfId="36661" xr:uid="{00000000-0005-0000-0000-0000ED0A0000}"/>
    <cellStyle name="Standard 12 5 3 2 3 4" xfId="50152" xr:uid="{00000000-0005-0000-0000-0000ED0A0000}"/>
    <cellStyle name="Standard 12 5 3 2 4" xfId="13082" xr:uid="{00000000-0005-0000-0000-0000ED0A0000}"/>
    <cellStyle name="Standard 12 5 3 2 4 2" xfId="26533" xr:uid="{00000000-0005-0000-0000-0000ED0A0000}"/>
    <cellStyle name="Standard 12 5 3 2 4 3" xfId="40017" xr:uid="{00000000-0005-0000-0000-0000ED0A0000}"/>
    <cellStyle name="Standard 12 5 3 2 4 4" xfId="53508" xr:uid="{00000000-0005-0000-0000-0000ED0A0000}"/>
    <cellStyle name="Standard 12 5 3 2 5" xfId="16464" xr:uid="{00000000-0005-0000-0000-0000ED0A0000}"/>
    <cellStyle name="Standard 12 5 3 2 6" xfId="29948" xr:uid="{00000000-0005-0000-0000-0000ED0A0000}"/>
    <cellStyle name="Standard 12 5 3 2 7" xfId="43439" xr:uid="{00000000-0005-0000-0000-0000ED0A0000}"/>
    <cellStyle name="Standard 12 5 3 3" xfId="5243" xr:uid="{00000000-0005-0000-0000-0000EC0A0000}"/>
    <cellStyle name="Standard 12 5 3 3 2" xfId="18694" xr:uid="{00000000-0005-0000-0000-0000EC0A0000}"/>
    <cellStyle name="Standard 12 5 3 3 3" xfId="32178" xr:uid="{00000000-0005-0000-0000-0000EC0A0000}"/>
    <cellStyle name="Standard 12 5 3 3 4" xfId="45669" xr:uid="{00000000-0005-0000-0000-0000EC0A0000}"/>
    <cellStyle name="Standard 12 5 3 4" xfId="8599" xr:uid="{00000000-0005-0000-0000-0000EC0A0000}"/>
    <cellStyle name="Standard 12 5 3 4 2" xfId="22050" xr:uid="{00000000-0005-0000-0000-0000EC0A0000}"/>
    <cellStyle name="Standard 12 5 3 4 3" xfId="35534" xr:uid="{00000000-0005-0000-0000-0000EC0A0000}"/>
    <cellStyle name="Standard 12 5 3 4 4" xfId="49025" xr:uid="{00000000-0005-0000-0000-0000EC0A0000}"/>
    <cellStyle name="Standard 12 5 3 5" xfId="11955" xr:uid="{00000000-0005-0000-0000-0000EC0A0000}"/>
    <cellStyle name="Standard 12 5 3 5 2" xfId="25406" xr:uid="{00000000-0005-0000-0000-0000EC0A0000}"/>
    <cellStyle name="Standard 12 5 3 5 3" xfId="38890" xr:uid="{00000000-0005-0000-0000-0000EC0A0000}"/>
    <cellStyle name="Standard 12 5 3 5 4" xfId="52381" xr:uid="{00000000-0005-0000-0000-0000EC0A0000}"/>
    <cellStyle name="Standard 12 5 3 6" xfId="15337" xr:uid="{00000000-0005-0000-0000-0000EC0A0000}"/>
    <cellStyle name="Standard 12 5 3 7" xfId="28821" xr:uid="{00000000-0005-0000-0000-0000EC0A0000}"/>
    <cellStyle name="Standard 12 5 3 8" xfId="42312" xr:uid="{00000000-0005-0000-0000-0000EC0A0000}"/>
    <cellStyle name="Standard 12 5 4" xfId="2448" xr:uid="{00000000-0005-0000-0000-0000EE0A0000}"/>
    <cellStyle name="Standard 12 5 4 2" xfId="5810" xr:uid="{00000000-0005-0000-0000-0000EE0A0000}"/>
    <cellStyle name="Standard 12 5 4 2 2" xfId="19261" xr:uid="{00000000-0005-0000-0000-0000EE0A0000}"/>
    <cellStyle name="Standard 12 5 4 2 3" xfId="32745" xr:uid="{00000000-0005-0000-0000-0000EE0A0000}"/>
    <cellStyle name="Standard 12 5 4 2 4" xfId="46236" xr:uid="{00000000-0005-0000-0000-0000EE0A0000}"/>
    <cellStyle name="Standard 12 5 4 3" xfId="9166" xr:uid="{00000000-0005-0000-0000-0000EE0A0000}"/>
    <cellStyle name="Standard 12 5 4 3 2" xfId="22617" xr:uid="{00000000-0005-0000-0000-0000EE0A0000}"/>
    <cellStyle name="Standard 12 5 4 3 3" xfId="36101" xr:uid="{00000000-0005-0000-0000-0000EE0A0000}"/>
    <cellStyle name="Standard 12 5 4 3 4" xfId="49592" xr:uid="{00000000-0005-0000-0000-0000EE0A0000}"/>
    <cellStyle name="Standard 12 5 4 4" xfId="12522" xr:uid="{00000000-0005-0000-0000-0000EE0A0000}"/>
    <cellStyle name="Standard 12 5 4 4 2" xfId="25973" xr:uid="{00000000-0005-0000-0000-0000EE0A0000}"/>
    <cellStyle name="Standard 12 5 4 4 3" xfId="39457" xr:uid="{00000000-0005-0000-0000-0000EE0A0000}"/>
    <cellStyle name="Standard 12 5 4 4 4" xfId="52948" xr:uid="{00000000-0005-0000-0000-0000EE0A0000}"/>
    <cellStyle name="Standard 12 5 4 5" xfId="15904" xr:uid="{00000000-0005-0000-0000-0000EE0A0000}"/>
    <cellStyle name="Standard 12 5 4 6" xfId="29388" xr:uid="{00000000-0005-0000-0000-0000EE0A0000}"/>
    <cellStyle name="Standard 12 5 4 7" xfId="42879" xr:uid="{00000000-0005-0000-0000-0000EE0A0000}"/>
    <cellStyle name="Standard 12 5 5" xfId="3554" xr:uid="{00000000-0005-0000-0000-0000EF0A0000}"/>
    <cellStyle name="Standard 12 5 5 2" xfId="6915" xr:uid="{00000000-0005-0000-0000-0000EF0A0000}"/>
    <cellStyle name="Standard 12 5 5 2 2" xfId="20366" xr:uid="{00000000-0005-0000-0000-0000EF0A0000}"/>
    <cellStyle name="Standard 12 5 5 2 3" xfId="33850" xr:uid="{00000000-0005-0000-0000-0000EF0A0000}"/>
    <cellStyle name="Standard 12 5 5 2 4" xfId="47341" xr:uid="{00000000-0005-0000-0000-0000EF0A0000}"/>
    <cellStyle name="Standard 12 5 5 3" xfId="10271" xr:uid="{00000000-0005-0000-0000-0000EF0A0000}"/>
    <cellStyle name="Standard 12 5 5 3 2" xfId="23722" xr:uid="{00000000-0005-0000-0000-0000EF0A0000}"/>
    <cellStyle name="Standard 12 5 5 3 3" xfId="37206" xr:uid="{00000000-0005-0000-0000-0000EF0A0000}"/>
    <cellStyle name="Standard 12 5 5 3 4" xfId="50697" xr:uid="{00000000-0005-0000-0000-0000EF0A0000}"/>
    <cellStyle name="Standard 12 5 5 4" xfId="13627" xr:uid="{00000000-0005-0000-0000-0000EF0A0000}"/>
    <cellStyle name="Standard 12 5 5 4 2" xfId="27078" xr:uid="{00000000-0005-0000-0000-0000EF0A0000}"/>
    <cellStyle name="Standard 12 5 5 4 3" xfId="40562" xr:uid="{00000000-0005-0000-0000-0000EF0A0000}"/>
    <cellStyle name="Standard 12 5 5 4 4" xfId="54053" xr:uid="{00000000-0005-0000-0000-0000EF0A0000}"/>
    <cellStyle name="Standard 12 5 5 5" xfId="17009" xr:uid="{00000000-0005-0000-0000-0000EF0A0000}"/>
    <cellStyle name="Standard 12 5 5 6" xfId="30493" xr:uid="{00000000-0005-0000-0000-0000EF0A0000}"/>
    <cellStyle name="Standard 12 5 5 7" xfId="43984" xr:uid="{00000000-0005-0000-0000-0000EF0A0000}"/>
    <cellStyle name="Standard 12 5 6" xfId="4134" xr:uid="{00000000-0005-0000-0000-0000F00A0000}"/>
    <cellStyle name="Standard 12 5 6 2" xfId="7491" xr:uid="{00000000-0005-0000-0000-0000F00A0000}"/>
    <cellStyle name="Standard 12 5 6 2 2" xfId="20942" xr:uid="{00000000-0005-0000-0000-0000F00A0000}"/>
    <cellStyle name="Standard 12 5 6 2 3" xfId="34426" xr:uid="{00000000-0005-0000-0000-0000F00A0000}"/>
    <cellStyle name="Standard 12 5 6 2 4" xfId="47917" xr:uid="{00000000-0005-0000-0000-0000F00A0000}"/>
    <cellStyle name="Standard 12 5 6 3" xfId="10847" xr:uid="{00000000-0005-0000-0000-0000F00A0000}"/>
    <cellStyle name="Standard 12 5 6 3 2" xfId="24298" xr:uid="{00000000-0005-0000-0000-0000F00A0000}"/>
    <cellStyle name="Standard 12 5 6 3 3" xfId="37782" xr:uid="{00000000-0005-0000-0000-0000F00A0000}"/>
    <cellStyle name="Standard 12 5 6 3 4" xfId="51273" xr:uid="{00000000-0005-0000-0000-0000F00A0000}"/>
    <cellStyle name="Standard 12 5 6 4" xfId="14203" xr:uid="{00000000-0005-0000-0000-0000F00A0000}"/>
    <cellStyle name="Standard 12 5 6 4 2" xfId="27654" xr:uid="{00000000-0005-0000-0000-0000F00A0000}"/>
    <cellStyle name="Standard 12 5 6 4 3" xfId="41138" xr:uid="{00000000-0005-0000-0000-0000F00A0000}"/>
    <cellStyle name="Standard 12 5 6 4 4" xfId="54629" xr:uid="{00000000-0005-0000-0000-0000F00A0000}"/>
    <cellStyle name="Standard 12 5 6 5" xfId="17585" xr:uid="{00000000-0005-0000-0000-0000F00A0000}"/>
    <cellStyle name="Standard 12 5 6 6" xfId="31069" xr:uid="{00000000-0005-0000-0000-0000F00A0000}"/>
    <cellStyle name="Standard 12 5 6 7" xfId="44560" xr:uid="{00000000-0005-0000-0000-0000F00A0000}"/>
    <cellStyle name="Standard 12 5 7" xfId="4684" xr:uid="{00000000-0005-0000-0000-0000E50A0000}"/>
    <cellStyle name="Standard 12 5 7 2" xfId="18135" xr:uid="{00000000-0005-0000-0000-0000E50A0000}"/>
    <cellStyle name="Standard 12 5 7 3" xfId="31619" xr:uid="{00000000-0005-0000-0000-0000E50A0000}"/>
    <cellStyle name="Standard 12 5 7 4" xfId="45110" xr:uid="{00000000-0005-0000-0000-0000E50A0000}"/>
    <cellStyle name="Standard 12 5 8" xfId="8040" xr:uid="{00000000-0005-0000-0000-0000E50A0000}"/>
    <cellStyle name="Standard 12 5 8 2" xfId="21491" xr:uid="{00000000-0005-0000-0000-0000E50A0000}"/>
    <cellStyle name="Standard 12 5 8 3" xfId="34975" xr:uid="{00000000-0005-0000-0000-0000E50A0000}"/>
    <cellStyle name="Standard 12 5 8 4" xfId="48466" xr:uid="{00000000-0005-0000-0000-0000E50A0000}"/>
    <cellStyle name="Standard 12 5 9" xfId="11396" xr:uid="{00000000-0005-0000-0000-0000E50A0000}"/>
    <cellStyle name="Standard 12 5 9 2" xfId="24847" xr:uid="{00000000-0005-0000-0000-0000E50A0000}"/>
    <cellStyle name="Standard 12 5 9 3" xfId="38331" xr:uid="{00000000-0005-0000-0000-0000E50A0000}"/>
    <cellStyle name="Standard 12 5 9 4" xfId="51822" xr:uid="{00000000-0005-0000-0000-0000E50A0000}"/>
    <cellStyle name="Standard 12 6" xfId="1007" xr:uid="{00000000-0005-0000-0000-00005A000000}"/>
    <cellStyle name="Standard 13" xfId="236" xr:uid="{00000000-0005-0000-0000-00001D020000}"/>
    <cellStyle name="Standard 13 10" xfId="1643" xr:uid="{00000000-0005-0000-0000-0000F20A0000}"/>
    <cellStyle name="Standard 13 10 2" xfId="2779" xr:uid="{00000000-0005-0000-0000-0000F30A0000}"/>
    <cellStyle name="Standard 13 10 2 2" xfId="6140" xr:uid="{00000000-0005-0000-0000-0000F30A0000}"/>
    <cellStyle name="Standard 13 10 2 2 2" xfId="19591" xr:uid="{00000000-0005-0000-0000-0000F30A0000}"/>
    <cellStyle name="Standard 13 10 2 2 3" xfId="33075" xr:uid="{00000000-0005-0000-0000-0000F30A0000}"/>
    <cellStyle name="Standard 13 10 2 2 4" xfId="46566" xr:uid="{00000000-0005-0000-0000-0000F30A0000}"/>
    <cellStyle name="Standard 13 10 2 3" xfId="9496" xr:uid="{00000000-0005-0000-0000-0000F30A0000}"/>
    <cellStyle name="Standard 13 10 2 3 2" xfId="22947" xr:uid="{00000000-0005-0000-0000-0000F30A0000}"/>
    <cellStyle name="Standard 13 10 2 3 3" xfId="36431" xr:uid="{00000000-0005-0000-0000-0000F30A0000}"/>
    <cellStyle name="Standard 13 10 2 3 4" xfId="49922" xr:uid="{00000000-0005-0000-0000-0000F30A0000}"/>
    <cellStyle name="Standard 13 10 2 4" xfId="12852" xr:uid="{00000000-0005-0000-0000-0000F30A0000}"/>
    <cellStyle name="Standard 13 10 2 4 2" xfId="26303" xr:uid="{00000000-0005-0000-0000-0000F30A0000}"/>
    <cellStyle name="Standard 13 10 2 4 3" xfId="39787" xr:uid="{00000000-0005-0000-0000-0000F30A0000}"/>
    <cellStyle name="Standard 13 10 2 4 4" xfId="53278" xr:uid="{00000000-0005-0000-0000-0000F30A0000}"/>
    <cellStyle name="Standard 13 10 2 5" xfId="16234" xr:uid="{00000000-0005-0000-0000-0000F30A0000}"/>
    <cellStyle name="Standard 13 10 2 6" xfId="29718" xr:uid="{00000000-0005-0000-0000-0000F30A0000}"/>
    <cellStyle name="Standard 13 10 2 7" xfId="43209" xr:uid="{00000000-0005-0000-0000-0000F30A0000}"/>
    <cellStyle name="Standard 13 10 3" xfId="5013" xr:uid="{00000000-0005-0000-0000-0000F20A0000}"/>
    <cellStyle name="Standard 13 10 3 2" xfId="18464" xr:uid="{00000000-0005-0000-0000-0000F20A0000}"/>
    <cellStyle name="Standard 13 10 3 3" xfId="31948" xr:uid="{00000000-0005-0000-0000-0000F20A0000}"/>
    <cellStyle name="Standard 13 10 3 4" xfId="45439" xr:uid="{00000000-0005-0000-0000-0000F20A0000}"/>
    <cellStyle name="Standard 13 10 4" xfId="8369" xr:uid="{00000000-0005-0000-0000-0000F20A0000}"/>
    <cellStyle name="Standard 13 10 4 2" xfId="21820" xr:uid="{00000000-0005-0000-0000-0000F20A0000}"/>
    <cellStyle name="Standard 13 10 4 3" xfId="35304" xr:uid="{00000000-0005-0000-0000-0000F20A0000}"/>
    <cellStyle name="Standard 13 10 4 4" xfId="48795" xr:uid="{00000000-0005-0000-0000-0000F20A0000}"/>
    <cellStyle name="Standard 13 10 5" xfId="11725" xr:uid="{00000000-0005-0000-0000-0000F20A0000}"/>
    <cellStyle name="Standard 13 10 5 2" xfId="25176" xr:uid="{00000000-0005-0000-0000-0000F20A0000}"/>
    <cellStyle name="Standard 13 10 5 3" xfId="38660" xr:uid="{00000000-0005-0000-0000-0000F20A0000}"/>
    <cellStyle name="Standard 13 10 5 4" xfId="52151" xr:uid="{00000000-0005-0000-0000-0000F20A0000}"/>
    <cellStyle name="Standard 13 10 6" xfId="15107" xr:uid="{00000000-0005-0000-0000-0000F20A0000}"/>
    <cellStyle name="Standard 13 10 7" xfId="28591" xr:uid="{00000000-0005-0000-0000-0000F20A0000}"/>
    <cellStyle name="Standard 13 10 8" xfId="42082" xr:uid="{00000000-0005-0000-0000-0000F20A0000}"/>
    <cellStyle name="Standard 13 11" xfId="2202" xr:uid="{00000000-0005-0000-0000-0000F40A0000}"/>
    <cellStyle name="Standard 13 11 2" xfId="5577" xr:uid="{00000000-0005-0000-0000-0000F40A0000}"/>
    <cellStyle name="Standard 13 11 2 2" xfId="19028" xr:uid="{00000000-0005-0000-0000-0000F40A0000}"/>
    <cellStyle name="Standard 13 11 2 3" xfId="32512" xr:uid="{00000000-0005-0000-0000-0000F40A0000}"/>
    <cellStyle name="Standard 13 11 2 4" xfId="46003" xr:uid="{00000000-0005-0000-0000-0000F40A0000}"/>
    <cellStyle name="Standard 13 11 3" xfId="8933" xr:uid="{00000000-0005-0000-0000-0000F40A0000}"/>
    <cellStyle name="Standard 13 11 3 2" xfId="22384" xr:uid="{00000000-0005-0000-0000-0000F40A0000}"/>
    <cellStyle name="Standard 13 11 3 3" xfId="35868" xr:uid="{00000000-0005-0000-0000-0000F40A0000}"/>
    <cellStyle name="Standard 13 11 3 4" xfId="49359" xr:uid="{00000000-0005-0000-0000-0000F40A0000}"/>
    <cellStyle name="Standard 13 11 4" xfId="12289" xr:uid="{00000000-0005-0000-0000-0000F40A0000}"/>
    <cellStyle name="Standard 13 11 4 2" xfId="25740" xr:uid="{00000000-0005-0000-0000-0000F40A0000}"/>
    <cellStyle name="Standard 13 11 4 3" xfId="39224" xr:uid="{00000000-0005-0000-0000-0000F40A0000}"/>
    <cellStyle name="Standard 13 11 4 4" xfId="52715" xr:uid="{00000000-0005-0000-0000-0000F40A0000}"/>
    <cellStyle name="Standard 13 11 5" xfId="15671" xr:uid="{00000000-0005-0000-0000-0000F40A0000}"/>
    <cellStyle name="Standard 13 11 6" xfId="29155" xr:uid="{00000000-0005-0000-0000-0000F40A0000}"/>
    <cellStyle name="Standard 13 11 7" xfId="42646" xr:uid="{00000000-0005-0000-0000-0000F40A0000}"/>
    <cellStyle name="Standard 13 12" xfId="3343" xr:uid="{00000000-0005-0000-0000-0000F50A0000}"/>
    <cellStyle name="Standard 13 12 2" xfId="6704" xr:uid="{00000000-0005-0000-0000-0000F50A0000}"/>
    <cellStyle name="Standard 13 12 2 2" xfId="20155" xr:uid="{00000000-0005-0000-0000-0000F50A0000}"/>
    <cellStyle name="Standard 13 12 2 3" xfId="33639" xr:uid="{00000000-0005-0000-0000-0000F50A0000}"/>
    <cellStyle name="Standard 13 12 2 4" xfId="47130" xr:uid="{00000000-0005-0000-0000-0000F50A0000}"/>
    <cellStyle name="Standard 13 12 3" xfId="10060" xr:uid="{00000000-0005-0000-0000-0000F50A0000}"/>
    <cellStyle name="Standard 13 12 3 2" xfId="23511" xr:uid="{00000000-0005-0000-0000-0000F50A0000}"/>
    <cellStyle name="Standard 13 12 3 3" xfId="36995" xr:uid="{00000000-0005-0000-0000-0000F50A0000}"/>
    <cellStyle name="Standard 13 12 3 4" xfId="50486" xr:uid="{00000000-0005-0000-0000-0000F50A0000}"/>
    <cellStyle name="Standard 13 12 4" xfId="13416" xr:uid="{00000000-0005-0000-0000-0000F50A0000}"/>
    <cellStyle name="Standard 13 12 4 2" xfId="26867" xr:uid="{00000000-0005-0000-0000-0000F50A0000}"/>
    <cellStyle name="Standard 13 12 4 3" xfId="40351" xr:uid="{00000000-0005-0000-0000-0000F50A0000}"/>
    <cellStyle name="Standard 13 12 4 4" xfId="53842" xr:uid="{00000000-0005-0000-0000-0000F50A0000}"/>
    <cellStyle name="Standard 13 12 5" xfId="16798" xr:uid="{00000000-0005-0000-0000-0000F50A0000}"/>
    <cellStyle name="Standard 13 12 6" xfId="30282" xr:uid="{00000000-0005-0000-0000-0000F50A0000}"/>
    <cellStyle name="Standard 13 12 7" xfId="43773" xr:uid="{00000000-0005-0000-0000-0000F50A0000}"/>
    <cellStyle name="Standard 13 13" xfId="3923" xr:uid="{00000000-0005-0000-0000-0000F60A0000}"/>
    <cellStyle name="Standard 13 13 2" xfId="7280" xr:uid="{00000000-0005-0000-0000-0000F60A0000}"/>
    <cellStyle name="Standard 13 13 2 2" xfId="20731" xr:uid="{00000000-0005-0000-0000-0000F60A0000}"/>
    <cellStyle name="Standard 13 13 2 3" xfId="34215" xr:uid="{00000000-0005-0000-0000-0000F60A0000}"/>
    <cellStyle name="Standard 13 13 2 4" xfId="47706" xr:uid="{00000000-0005-0000-0000-0000F60A0000}"/>
    <cellStyle name="Standard 13 13 3" xfId="10636" xr:uid="{00000000-0005-0000-0000-0000F60A0000}"/>
    <cellStyle name="Standard 13 13 3 2" xfId="24087" xr:uid="{00000000-0005-0000-0000-0000F60A0000}"/>
    <cellStyle name="Standard 13 13 3 3" xfId="37571" xr:uid="{00000000-0005-0000-0000-0000F60A0000}"/>
    <cellStyle name="Standard 13 13 3 4" xfId="51062" xr:uid="{00000000-0005-0000-0000-0000F60A0000}"/>
    <cellStyle name="Standard 13 13 4" xfId="13992" xr:uid="{00000000-0005-0000-0000-0000F60A0000}"/>
    <cellStyle name="Standard 13 13 4 2" xfId="27443" xr:uid="{00000000-0005-0000-0000-0000F60A0000}"/>
    <cellStyle name="Standard 13 13 4 3" xfId="40927" xr:uid="{00000000-0005-0000-0000-0000F60A0000}"/>
    <cellStyle name="Standard 13 13 4 4" xfId="54418" xr:uid="{00000000-0005-0000-0000-0000F60A0000}"/>
    <cellStyle name="Standard 13 13 5" xfId="17374" xr:uid="{00000000-0005-0000-0000-0000F60A0000}"/>
    <cellStyle name="Standard 13 13 6" xfId="30858" xr:uid="{00000000-0005-0000-0000-0000F60A0000}"/>
    <cellStyle name="Standard 13 13 7" xfId="44349" xr:uid="{00000000-0005-0000-0000-0000F60A0000}"/>
    <cellStyle name="Standard 13 14" xfId="1050" xr:uid="{00000000-0005-0000-0000-0000F10A0000}"/>
    <cellStyle name="Standard 13 14 2" xfId="14556" xr:uid="{00000000-0005-0000-0000-0000F10A0000}"/>
    <cellStyle name="Standard 13 14 3" xfId="28021" xr:uid="{00000000-0005-0000-0000-0000F10A0000}"/>
    <cellStyle name="Standard 13 14 4" xfId="41488" xr:uid="{00000000-0005-0000-0000-0000F10A0000}"/>
    <cellStyle name="Standard 13 15" xfId="4451" xr:uid="{00000000-0005-0000-0000-0000F10A0000}"/>
    <cellStyle name="Standard 13 15 2" xfId="17902" xr:uid="{00000000-0005-0000-0000-0000F10A0000}"/>
    <cellStyle name="Standard 13 15 3" xfId="31386" xr:uid="{00000000-0005-0000-0000-0000F10A0000}"/>
    <cellStyle name="Standard 13 15 4" xfId="44877" xr:uid="{00000000-0005-0000-0000-0000F10A0000}"/>
    <cellStyle name="Standard 13 16" xfId="7807" xr:uid="{00000000-0005-0000-0000-0000F10A0000}"/>
    <cellStyle name="Standard 13 16 2" xfId="21258" xr:uid="{00000000-0005-0000-0000-0000F10A0000}"/>
    <cellStyle name="Standard 13 16 3" xfId="34742" xr:uid="{00000000-0005-0000-0000-0000F10A0000}"/>
    <cellStyle name="Standard 13 16 4" xfId="48233" xr:uid="{00000000-0005-0000-0000-0000F10A0000}"/>
    <cellStyle name="Standard 13 17" xfId="11163" xr:uid="{00000000-0005-0000-0000-0000F10A0000}"/>
    <cellStyle name="Standard 13 17 2" xfId="24614" xr:uid="{00000000-0005-0000-0000-0000F10A0000}"/>
    <cellStyle name="Standard 13 17 3" xfId="38098" xr:uid="{00000000-0005-0000-0000-0000F10A0000}"/>
    <cellStyle name="Standard 13 17 4" xfId="51589" xr:uid="{00000000-0005-0000-0000-0000F10A0000}"/>
    <cellStyle name="Standard 13 18" xfId="1032" xr:uid="{00000000-0005-0000-0000-00005B000000}"/>
    <cellStyle name="Standard 13 19" xfId="14539" xr:uid="{00000000-0005-0000-0000-00005B000000}"/>
    <cellStyle name="Standard 13 2" xfId="626" xr:uid="{00000000-0005-0000-0000-00001E020000}"/>
    <cellStyle name="Standard 13 2 2" xfId="684" xr:uid="{00000000-0005-0000-0000-00001F020000}"/>
    <cellStyle name="Standard 13 20" xfId="27992" xr:uid="{00000000-0005-0000-0000-00005B000000}"/>
    <cellStyle name="Standard 13 21" xfId="41459" xr:uid="{00000000-0005-0000-0000-00005B000000}"/>
    <cellStyle name="Standard 13 22" xfId="1017" xr:uid="{00000000-0005-0000-0000-00005B000000}"/>
    <cellStyle name="Standard 13 3" xfId="633" xr:uid="{00000000-0005-0000-0000-000020020000}"/>
    <cellStyle name="Standard 13 4" xfId="608" xr:uid="{00000000-0005-0000-0000-000021020000}"/>
    <cellStyle name="Standard 13 5" xfId="469" xr:uid="{00000000-0005-0000-0000-000022020000}"/>
    <cellStyle name="Standard 13 6" xfId="1218" xr:uid="{00000000-0005-0000-0000-0000FC0A0000}"/>
    <cellStyle name="Standard 13 6 10" xfId="14682" xr:uid="{00000000-0005-0000-0000-0000FC0A0000}"/>
    <cellStyle name="Standard 13 6 11" xfId="28165" xr:uid="{00000000-0005-0000-0000-0000FC0A0000}"/>
    <cellStyle name="Standard 13 6 12" xfId="41656" xr:uid="{00000000-0005-0000-0000-0000FC0A0000}"/>
    <cellStyle name="Standard 13 6 2" xfId="1450" xr:uid="{00000000-0005-0000-0000-0000FD0A0000}"/>
    <cellStyle name="Standard 13 6 2 10" xfId="28415" xr:uid="{00000000-0005-0000-0000-0000FD0A0000}"/>
    <cellStyle name="Standard 13 6 2 11" xfId="41906" xr:uid="{00000000-0005-0000-0000-0000FD0A0000}"/>
    <cellStyle name="Standard 13 6 2 2" xfId="2024" xr:uid="{00000000-0005-0000-0000-0000FE0A0000}"/>
    <cellStyle name="Standard 13 6 2 2 2" xfId="3164" xr:uid="{00000000-0005-0000-0000-0000FF0A0000}"/>
    <cellStyle name="Standard 13 6 2 2 2 2" xfId="6525" xr:uid="{00000000-0005-0000-0000-0000FF0A0000}"/>
    <cellStyle name="Standard 13 6 2 2 2 2 2" xfId="19976" xr:uid="{00000000-0005-0000-0000-0000FF0A0000}"/>
    <cellStyle name="Standard 13 6 2 2 2 2 3" xfId="33460" xr:uid="{00000000-0005-0000-0000-0000FF0A0000}"/>
    <cellStyle name="Standard 13 6 2 2 2 2 4" xfId="46951" xr:uid="{00000000-0005-0000-0000-0000FF0A0000}"/>
    <cellStyle name="Standard 13 6 2 2 2 3" xfId="9881" xr:uid="{00000000-0005-0000-0000-0000FF0A0000}"/>
    <cellStyle name="Standard 13 6 2 2 2 3 2" xfId="23332" xr:uid="{00000000-0005-0000-0000-0000FF0A0000}"/>
    <cellStyle name="Standard 13 6 2 2 2 3 3" xfId="36816" xr:uid="{00000000-0005-0000-0000-0000FF0A0000}"/>
    <cellStyle name="Standard 13 6 2 2 2 3 4" xfId="50307" xr:uid="{00000000-0005-0000-0000-0000FF0A0000}"/>
    <cellStyle name="Standard 13 6 2 2 2 4" xfId="13237" xr:uid="{00000000-0005-0000-0000-0000FF0A0000}"/>
    <cellStyle name="Standard 13 6 2 2 2 4 2" xfId="26688" xr:uid="{00000000-0005-0000-0000-0000FF0A0000}"/>
    <cellStyle name="Standard 13 6 2 2 2 4 3" xfId="40172" xr:uid="{00000000-0005-0000-0000-0000FF0A0000}"/>
    <cellStyle name="Standard 13 6 2 2 2 4 4" xfId="53663" xr:uid="{00000000-0005-0000-0000-0000FF0A0000}"/>
    <cellStyle name="Standard 13 6 2 2 2 5" xfId="16619" xr:uid="{00000000-0005-0000-0000-0000FF0A0000}"/>
    <cellStyle name="Standard 13 6 2 2 2 6" xfId="30103" xr:uid="{00000000-0005-0000-0000-0000FF0A0000}"/>
    <cellStyle name="Standard 13 6 2 2 2 7" xfId="43594" xr:uid="{00000000-0005-0000-0000-0000FF0A0000}"/>
    <cellStyle name="Standard 13 6 2 2 3" xfId="5398" xr:uid="{00000000-0005-0000-0000-0000FE0A0000}"/>
    <cellStyle name="Standard 13 6 2 2 3 2" xfId="18849" xr:uid="{00000000-0005-0000-0000-0000FE0A0000}"/>
    <cellStyle name="Standard 13 6 2 2 3 3" xfId="32333" xr:uid="{00000000-0005-0000-0000-0000FE0A0000}"/>
    <cellStyle name="Standard 13 6 2 2 3 4" xfId="45824" xr:uid="{00000000-0005-0000-0000-0000FE0A0000}"/>
    <cellStyle name="Standard 13 6 2 2 4" xfId="8754" xr:uid="{00000000-0005-0000-0000-0000FE0A0000}"/>
    <cellStyle name="Standard 13 6 2 2 4 2" xfId="22205" xr:uid="{00000000-0005-0000-0000-0000FE0A0000}"/>
    <cellStyle name="Standard 13 6 2 2 4 3" xfId="35689" xr:uid="{00000000-0005-0000-0000-0000FE0A0000}"/>
    <cellStyle name="Standard 13 6 2 2 4 4" xfId="49180" xr:uid="{00000000-0005-0000-0000-0000FE0A0000}"/>
    <cellStyle name="Standard 13 6 2 2 5" xfId="12110" xr:uid="{00000000-0005-0000-0000-0000FE0A0000}"/>
    <cellStyle name="Standard 13 6 2 2 5 2" xfId="25561" xr:uid="{00000000-0005-0000-0000-0000FE0A0000}"/>
    <cellStyle name="Standard 13 6 2 2 5 3" xfId="39045" xr:uid="{00000000-0005-0000-0000-0000FE0A0000}"/>
    <cellStyle name="Standard 13 6 2 2 5 4" xfId="52536" xr:uid="{00000000-0005-0000-0000-0000FE0A0000}"/>
    <cellStyle name="Standard 13 6 2 2 6" xfId="15492" xr:uid="{00000000-0005-0000-0000-0000FE0A0000}"/>
    <cellStyle name="Standard 13 6 2 2 7" xfId="28976" xr:uid="{00000000-0005-0000-0000-0000FE0A0000}"/>
    <cellStyle name="Standard 13 6 2 2 8" xfId="42467" xr:uid="{00000000-0005-0000-0000-0000FE0A0000}"/>
    <cellStyle name="Standard 13 6 2 3" xfId="2604" xr:uid="{00000000-0005-0000-0000-0000000B0000}"/>
    <cellStyle name="Standard 13 6 2 3 2" xfId="5965" xr:uid="{00000000-0005-0000-0000-0000000B0000}"/>
    <cellStyle name="Standard 13 6 2 3 2 2" xfId="19416" xr:uid="{00000000-0005-0000-0000-0000000B0000}"/>
    <cellStyle name="Standard 13 6 2 3 2 3" xfId="32900" xr:uid="{00000000-0005-0000-0000-0000000B0000}"/>
    <cellStyle name="Standard 13 6 2 3 2 4" xfId="46391" xr:uid="{00000000-0005-0000-0000-0000000B0000}"/>
    <cellStyle name="Standard 13 6 2 3 3" xfId="9321" xr:uid="{00000000-0005-0000-0000-0000000B0000}"/>
    <cellStyle name="Standard 13 6 2 3 3 2" xfId="22772" xr:uid="{00000000-0005-0000-0000-0000000B0000}"/>
    <cellStyle name="Standard 13 6 2 3 3 3" xfId="36256" xr:uid="{00000000-0005-0000-0000-0000000B0000}"/>
    <cellStyle name="Standard 13 6 2 3 3 4" xfId="49747" xr:uid="{00000000-0005-0000-0000-0000000B0000}"/>
    <cellStyle name="Standard 13 6 2 3 4" xfId="12677" xr:uid="{00000000-0005-0000-0000-0000000B0000}"/>
    <cellStyle name="Standard 13 6 2 3 4 2" xfId="26128" xr:uid="{00000000-0005-0000-0000-0000000B0000}"/>
    <cellStyle name="Standard 13 6 2 3 4 3" xfId="39612" xr:uid="{00000000-0005-0000-0000-0000000B0000}"/>
    <cellStyle name="Standard 13 6 2 3 4 4" xfId="53103" xr:uid="{00000000-0005-0000-0000-0000000B0000}"/>
    <cellStyle name="Standard 13 6 2 3 5" xfId="16059" xr:uid="{00000000-0005-0000-0000-0000000B0000}"/>
    <cellStyle name="Standard 13 6 2 3 6" xfId="29543" xr:uid="{00000000-0005-0000-0000-0000000B0000}"/>
    <cellStyle name="Standard 13 6 2 3 7" xfId="43034" xr:uid="{00000000-0005-0000-0000-0000000B0000}"/>
    <cellStyle name="Standard 13 6 2 4" xfId="3709" xr:uid="{00000000-0005-0000-0000-0000010B0000}"/>
    <cellStyle name="Standard 13 6 2 4 2" xfId="7070" xr:uid="{00000000-0005-0000-0000-0000010B0000}"/>
    <cellStyle name="Standard 13 6 2 4 2 2" xfId="20521" xr:uid="{00000000-0005-0000-0000-0000010B0000}"/>
    <cellStyle name="Standard 13 6 2 4 2 3" xfId="34005" xr:uid="{00000000-0005-0000-0000-0000010B0000}"/>
    <cellStyle name="Standard 13 6 2 4 2 4" xfId="47496" xr:uid="{00000000-0005-0000-0000-0000010B0000}"/>
    <cellStyle name="Standard 13 6 2 4 3" xfId="10426" xr:uid="{00000000-0005-0000-0000-0000010B0000}"/>
    <cellStyle name="Standard 13 6 2 4 3 2" xfId="23877" xr:uid="{00000000-0005-0000-0000-0000010B0000}"/>
    <cellStyle name="Standard 13 6 2 4 3 3" xfId="37361" xr:uid="{00000000-0005-0000-0000-0000010B0000}"/>
    <cellStyle name="Standard 13 6 2 4 3 4" xfId="50852" xr:uid="{00000000-0005-0000-0000-0000010B0000}"/>
    <cellStyle name="Standard 13 6 2 4 4" xfId="13782" xr:uid="{00000000-0005-0000-0000-0000010B0000}"/>
    <cellStyle name="Standard 13 6 2 4 4 2" xfId="27233" xr:uid="{00000000-0005-0000-0000-0000010B0000}"/>
    <cellStyle name="Standard 13 6 2 4 4 3" xfId="40717" xr:uid="{00000000-0005-0000-0000-0000010B0000}"/>
    <cellStyle name="Standard 13 6 2 4 4 4" xfId="54208" xr:uid="{00000000-0005-0000-0000-0000010B0000}"/>
    <cellStyle name="Standard 13 6 2 4 5" xfId="17164" xr:uid="{00000000-0005-0000-0000-0000010B0000}"/>
    <cellStyle name="Standard 13 6 2 4 6" xfId="30648" xr:uid="{00000000-0005-0000-0000-0000010B0000}"/>
    <cellStyle name="Standard 13 6 2 4 7" xfId="44139" xr:uid="{00000000-0005-0000-0000-0000010B0000}"/>
    <cellStyle name="Standard 13 6 2 5" xfId="4289" xr:uid="{00000000-0005-0000-0000-0000020B0000}"/>
    <cellStyle name="Standard 13 6 2 5 2" xfId="7646" xr:uid="{00000000-0005-0000-0000-0000020B0000}"/>
    <cellStyle name="Standard 13 6 2 5 2 2" xfId="21097" xr:uid="{00000000-0005-0000-0000-0000020B0000}"/>
    <cellStyle name="Standard 13 6 2 5 2 3" xfId="34581" xr:uid="{00000000-0005-0000-0000-0000020B0000}"/>
    <cellStyle name="Standard 13 6 2 5 2 4" xfId="48072" xr:uid="{00000000-0005-0000-0000-0000020B0000}"/>
    <cellStyle name="Standard 13 6 2 5 3" xfId="11002" xr:uid="{00000000-0005-0000-0000-0000020B0000}"/>
    <cellStyle name="Standard 13 6 2 5 3 2" xfId="24453" xr:uid="{00000000-0005-0000-0000-0000020B0000}"/>
    <cellStyle name="Standard 13 6 2 5 3 3" xfId="37937" xr:uid="{00000000-0005-0000-0000-0000020B0000}"/>
    <cellStyle name="Standard 13 6 2 5 3 4" xfId="51428" xr:uid="{00000000-0005-0000-0000-0000020B0000}"/>
    <cellStyle name="Standard 13 6 2 5 4" xfId="14358" xr:uid="{00000000-0005-0000-0000-0000020B0000}"/>
    <cellStyle name="Standard 13 6 2 5 4 2" xfId="27809" xr:uid="{00000000-0005-0000-0000-0000020B0000}"/>
    <cellStyle name="Standard 13 6 2 5 4 3" xfId="41293" xr:uid="{00000000-0005-0000-0000-0000020B0000}"/>
    <cellStyle name="Standard 13 6 2 5 4 4" xfId="54784" xr:uid="{00000000-0005-0000-0000-0000020B0000}"/>
    <cellStyle name="Standard 13 6 2 5 5" xfId="17740" xr:uid="{00000000-0005-0000-0000-0000020B0000}"/>
    <cellStyle name="Standard 13 6 2 5 6" xfId="31224" xr:uid="{00000000-0005-0000-0000-0000020B0000}"/>
    <cellStyle name="Standard 13 6 2 5 7" xfId="44715" xr:uid="{00000000-0005-0000-0000-0000020B0000}"/>
    <cellStyle name="Standard 13 6 2 6" xfId="4839" xr:uid="{00000000-0005-0000-0000-0000FD0A0000}"/>
    <cellStyle name="Standard 13 6 2 6 2" xfId="18290" xr:uid="{00000000-0005-0000-0000-0000FD0A0000}"/>
    <cellStyle name="Standard 13 6 2 6 3" xfId="31774" xr:uid="{00000000-0005-0000-0000-0000FD0A0000}"/>
    <cellStyle name="Standard 13 6 2 6 4" xfId="45265" xr:uid="{00000000-0005-0000-0000-0000FD0A0000}"/>
    <cellStyle name="Standard 13 6 2 7" xfId="8195" xr:uid="{00000000-0005-0000-0000-0000FD0A0000}"/>
    <cellStyle name="Standard 13 6 2 7 2" xfId="21646" xr:uid="{00000000-0005-0000-0000-0000FD0A0000}"/>
    <cellStyle name="Standard 13 6 2 7 3" xfId="35130" xr:uid="{00000000-0005-0000-0000-0000FD0A0000}"/>
    <cellStyle name="Standard 13 6 2 7 4" xfId="48621" xr:uid="{00000000-0005-0000-0000-0000FD0A0000}"/>
    <cellStyle name="Standard 13 6 2 8" xfId="11551" xr:uid="{00000000-0005-0000-0000-0000FD0A0000}"/>
    <cellStyle name="Standard 13 6 2 8 2" xfId="25002" xr:uid="{00000000-0005-0000-0000-0000FD0A0000}"/>
    <cellStyle name="Standard 13 6 2 8 3" xfId="38486" xr:uid="{00000000-0005-0000-0000-0000FD0A0000}"/>
    <cellStyle name="Standard 13 6 2 8 4" xfId="51977" xr:uid="{00000000-0005-0000-0000-0000FD0A0000}"/>
    <cellStyle name="Standard 13 6 2 9" xfId="14932" xr:uid="{00000000-0005-0000-0000-0000FD0A0000}"/>
    <cellStyle name="Standard 13 6 3" xfId="1775" xr:uid="{00000000-0005-0000-0000-0000030B0000}"/>
    <cellStyle name="Standard 13 6 3 2" xfId="2914" xr:uid="{00000000-0005-0000-0000-0000040B0000}"/>
    <cellStyle name="Standard 13 6 3 2 2" xfId="6275" xr:uid="{00000000-0005-0000-0000-0000040B0000}"/>
    <cellStyle name="Standard 13 6 3 2 2 2" xfId="19726" xr:uid="{00000000-0005-0000-0000-0000040B0000}"/>
    <cellStyle name="Standard 13 6 3 2 2 3" xfId="33210" xr:uid="{00000000-0005-0000-0000-0000040B0000}"/>
    <cellStyle name="Standard 13 6 3 2 2 4" xfId="46701" xr:uid="{00000000-0005-0000-0000-0000040B0000}"/>
    <cellStyle name="Standard 13 6 3 2 3" xfId="9631" xr:uid="{00000000-0005-0000-0000-0000040B0000}"/>
    <cellStyle name="Standard 13 6 3 2 3 2" xfId="23082" xr:uid="{00000000-0005-0000-0000-0000040B0000}"/>
    <cellStyle name="Standard 13 6 3 2 3 3" xfId="36566" xr:uid="{00000000-0005-0000-0000-0000040B0000}"/>
    <cellStyle name="Standard 13 6 3 2 3 4" xfId="50057" xr:uid="{00000000-0005-0000-0000-0000040B0000}"/>
    <cellStyle name="Standard 13 6 3 2 4" xfId="12987" xr:uid="{00000000-0005-0000-0000-0000040B0000}"/>
    <cellStyle name="Standard 13 6 3 2 4 2" xfId="26438" xr:uid="{00000000-0005-0000-0000-0000040B0000}"/>
    <cellStyle name="Standard 13 6 3 2 4 3" xfId="39922" xr:uid="{00000000-0005-0000-0000-0000040B0000}"/>
    <cellStyle name="Standard 13 6 3 2 4 4" xfId="53413" xr:uid="{00000000-0005-0000-0000-0000040B0000}"/>
    <cellStyle name="Standard 13 6 3 2 5" xfId="16369" xr:uid="{00000000-0005-0000-0000-0000040B0000}"/>
    <cellStyle name="Standard 13 6 3 2 6" xfId="29853" xr:uid="{00000000-0005-0000-0000-0000040B0000}"/>
    <cellStyle name="Standard 13 6 3 2 7" xfId="43344" xr:uid="{00000000-0005-0000-0000-0000040B0000}"/>
    <cellStyle name="Standard 13 6 3 3" xfId="5148" xr:uid="{00000000-0005-0000-0000-0000030B0000}"/>
    <cellStyle name="Standard 13 6 3 3 2" xfId="18599" xr:uid="{00000000-0005-0000-0000-0000030B0000}"/>
    <cellStyle name="Standard 13 6 3 3 3" xfId="32083" xr:uid="{00000000-0005-0000-0000-0000030B0000}"/>
    <cellStyle name="Standard 13 6 3 3 4" xfId="45574" xr:uid="{00000000-0005-0000-0000-0000030B0000}"/>
    <cellStyle name="Standard 13 6 3 4" xfId="8504" xr:uid="{00000000-0005-0000-0000-0000030B0000}"/>
    <cellStyle name="Standard 13 6 3 4 2" xfId="21955" xr:uid="{00000000-0005-0000-0000-0000030B0000}"/>
    <cellStyle name="Standard 13 6 3 4 3" xfId="35439" xr:uid="{00000000-0005-0000-0000-0000030B0000}"/>
    <cellStyle name="Standard 13 6 3 4 4" xfId="48930" xr:uid="{00000000-0005-0000-0000-0000030B0000}"/>
    <cellStyle name="Standard 13 6 3 5" xfId="11860" xr:uid="{00000000-0005-0000-0000-0000030B0000}"/>
    <cellStyle name="Standard 13 6 3 5 2" xfId="25311" xr:uid="{00000000-0005-0000-0000-0000030B0000}"/>
    <cellStyle name="Standard 13 6 3 5 3" xfId="38795" xr:uid="{00000000-0005-0000-0000-0000030B0000}"/>
    <cellStyle name="Standard 13 6 3 5 4" xfId="52286" xr:uid="{00000000-0005-0000-0000-0000030B0000}"/>
    <cellStyle name="Standard 13 6 3 6" xfId="15242" xr:uid="{00000000-0005-0000-0000-0000030B0000}"/>
    <cellStyle name="Standard 13 6 3 7" xfId="28726" xr:uid="{00000000-0005-0000-0000-0000030B0000}"/>
    <cellStyle name="Standard 13 6 3 8" xfId="42217" xr:uid="{00000000-0005-0000-0000-0000030B0000}"/>
    <cellStyle name="Standard 13 6 4" xfId="2353" xr:uid="{00000000-0005-0000-0000-0000050B0000}"/>
    <cellStyle name="Standard 13 6 4 2" xfId="5715" xr:uid="{00000000-0005-0000-0000-0000050B0000}"/>
    <cellStyle name="Standard 13 6 4 2 2" xfId="19166" xr:uid="{00000000-0005-0000-0000-0000050B0000}"/>
    <cellStyle name="Standard 13 6 4 2 3" xfId="32650" xr:uid="{00000000-0005-0000-0000-0000050B0000}"/>
    <cellStyle name="Standard 13 6 4 2 4" xfId="46141" xr:uid="{00000000-0005-0000-0000-0000050B0000}"/>
    <cellStyle name="Standard 13 6 4 3" xfId="9071" xr:uid="{00000000-0005-0000-0000-0000050B0000}"/>
    <cellStyle name="Standard 13 6 4 3 2" xfId="22522" xr:uid="{00000000-0005-0000-0000-0000050B0000}"/>
    <cellStyle name="Standard 13 6 4 3 3" xfId="36006" xr:uid="{00000000-0005-0000-0000-0000050B0000}"/>
    <cellStyle name="Standard 13 6 4 3 4" xfId="49497" xr:uid="{00000000-0005-0000-0000-0000050B0000}"/>
    <cellStyle name="Standard 13 6 4 4" xfId="12427" xr:uid="{00000000-0005-0000-0000-0000050B0000}"/>
    <cellStyle name="Standard 13 6 4 4 2" xfId="25878" xr:uid="{00000000-0005-0000-0000-0000050B0000}"/>
    <cellStyle name="Standard 13 6 4 4 3" xfId="39362" xr:uid="{00000000-0005-0000-0000-0000050B0000}"/>
    <cellStyle name="Standard 13 6 4 4 4" xfId="52853" xr:uid="{00000000-0005-0000-0000-0000050B0000}"/>
    <cellStyle name="Standard 13 6 4 5" xfId="15809" xr:uid="{00000000-0005-0000-0000-0000050B0000}"/>
    <cellStyle name="Standard 13 6 4 6" xfId="29293" xr:uid="{00000000-0005-0000-0000-0000050B0000}"/>
    <cellStyle name="Standard 13 6 4 7" xfId="42784" xr:uid="{00000000-0005-0000-0000-0000050B0000}"/>
    <cellStyle name="Standard 13 6 5" xfId="3459" xr:uid="{00000000-0005-0000-0000-0000060B0000}"/>
    <cellStyle name="Standard 13 6 5 2" xfId="6820" xr:uid="{00000000-0005-0000-0000-0000060B0000}"/>
    <cellStyle name="Standard 13 6 5 2 2" xfId="20271" xr:uid="{00000000-0005-0000-0000-0000060B0000}"/>
    <cellStyle name="Standard 13 6 5 2 3" xfId="33755" xr:uid="{00000000-0005-0000-0000-0000060B0000}"/>
    <cellStyle name="Standard 13 6 5 2 4" xfId="47246" xr:uid="{00000000-0005-0000-0000-0000060B0000}"/>
    <cellStyle name="Standard 13 6 5 3" xfId="10176" xr:uid="{00000000-0005-0000-0000-0000060B0000}"/>
    <cellStyle name="Standard 13 6 5 3 2" xfId="23627" xr:uid="{00000000-0005-0000-0000-0000060B0000}"/>
    <cellStyle name="Standard 13 6 5 3 3" xfId="37111" xr:uid="{00000000-0005-0000-0000-0000060B0000}"/>
    <cellStyle name="Standard 13 6 5 3 4" xfId="50602" xr:uid="{00000000-0005-0000-0000-0000060B0000}"/>
    <cellStyle name="Standard 13 6 5 4" xfId="13532" xr:uid="{00000000-0005-0000-0000-0000060B0000}"/>
    <cellStyle name="Standard 13 6 5 4 2" xfId="26983" xr:uid="{00000000-0005-0000-0000-0000060B0000}"/>
    <cellStyle name="Standard 13 6 5 4 3" xfId="40467" xr:uid="{00000000-0005-0000-0000-0000060B0000}"/>
    <cellStyle name="Standard 13 6 5 4 4" xfId="53958" xr:uid="{00000000-0005-0000-0000-0000060B0000}"/>
    <cellStyle name="Standard 13 6 5 5" xfId="16914" xr:uid="{00000000-0005-0000-0000-0000060B0000}"/>
    <cellStyle name="Standard 13 6 5 6" xfId="30398" xr:uid="{00000000-0005-0000-0000-0000060B0000}"/>
    <cellStyle name="Standard 13 6 5 7" xfId="43889" xr:uid="{00000000-0005-0000-0000-0000060B0000}"/>
    <cellStyle name="Standard 13 6 6" xfId="4039" xr:uid="{00000000-0005-0000-0000-0000070B0000}"/>
    <cellStyle name="Standard 13 6 6 2" xfId="7396" xr:uid="{00000000-0005-0000-0000-0000070B0000}"/>
    <cellStyle name="Standard 13 6 6 2 2" xfId="20847" xr:uid="{00000000-0005-0000-0000-0000070B0000}"/>
    <cellStyle name="Standard 13 6 6 2 3" xfId="34331" xr:uid="{00000000-0005-0000-0000-0000070B0000}"/>
    <cellStyle name="Standard 13 6 6 2 4" xfId="47822" xr:uid="{00000000-0005-0000-0000-0000070B0000}"/>
    <cellStyle name="Standard 13 6 6 3" xfId="10752" xr:uid="{00000000-0005-0000-0000-0000070B0000}"/>
    <cellStyle name="Standard 13 6 6 3 2" xfId="24203" xr:uid="{00000000-0005-0000-0000-0000070B0000}"/>
    <cellStyle name="Standard 13 6 6 3 3" xfId="37687" xr:uid="{00000000-0005-0000-0000-0000070B0000}"/>
    <cellStyle name="Standard 13 6 6 3 4" xfId="51178" xr:uid="{00000000-0005-0000-0000-0000070B0000}"/>
    <cellStyle name="Standard 13 6 6 4" xfId="14108" xr:uid="{00000000-0005-0000-0000-0000070B0000}"/>
    <cellStyle name="Standard 13 6 6 4 2" xfId="27559" xr:uid="{00000000-0005-0000-0000-0000070B0000}"/>
    <cellStyle name="Standard 13 6 6 4 3" xfId="41043" xr:uid="{00000000-0005-0000-0000-0000070B0000}"/>
    <cellStyle name="Standard 13 6 6 4 4" xfId="54534" xr:uid="{00000000-0005-0000-0000-0000070B0000}"/>
    <cellStyle name="Standard 13 6 6 5" xfId="17490" xr:uid="{00000000-0005-0000-0000-0000070B0000}"/>
    <cellStyle name="Standard 13 6 6 6" xfId="30974" xr:uid="{00000000-0005-0000-0000-0000070B0000}"/>
    <cellStyle name="Standard 13 6 6 7" xfId="44465" xr:uid="{00000000-0005-0000-0000-0000070B0000}"/>
    <cellStyle name="Standard 13 6 7" xfId="4589" xr:uid="{00000000-0005-0000-0000-0000FC0A0000}"/>
    <cellStyle name="Standard 13 6 7 2" xfId="18040" xr:uid="{00000000-0005-0000-0000-0000FC0A0000}"/>
    <cellStyle name="Standard 13 6 7 3" xfId="31524" xr:uid="{00000000-0005-0000-0000-0000FC0A0000}"/>
    <cellStyle name="Standard 13 6 7 4" xfId="45015" xr:uid="{00000000-0005-0000-0000-0000FC0A0000}"/>
    <cellStyle name="Standard 13 6 8" xfId="7945" xr:uid="{00000000-0005-0000-0000-0000FC0A0000}"/>
    <cellStyle name="Standard 13 6 8 2" xfId="21396" xr:uid="{00000000-0005-0000-0000-0000FC0A0000}"/>
    <cellStyle name="Standard 13 6 8 3" xfId="34880" xr:uid="{00000000-0005-0000-0000-0000FC0A0000}"/>
    <cellStyle name="Standard 13 6 8 4" xfId="48371" xr:uid="{00000000-0005-0000-0000-0000FC0A0000}"/>
    <cellStyle name="Standard 13 6 9" xfId="11301" xr:uid="{00000000-0005-0000-0000-0000FC0A0000}"/>
    <cellStyle name="Standard 13 6 9 2" xfId="24752" xr:uid="{00000000-0005-0000-0000-0000FC0A0000}"/>
    <cellStyle name="Standard 13 6 9 3" xfId="38236" xr:uid="{00000000-0005-0000-0000-0000FC0A0000}"/>
    <cellStyle name="Standard 13 6 9 4" xfId="51727" xr:uid="{00000000-0005-0000-0000-0000FC0A0000}"/>
    <cellStyle name="Standard 13 7" xfId="1340" xr:uid="{00000000-0005-0000-0000-0000080B0000}"/>
    <cellStyle name="Standard 13 7 10" xfId="28302" xr:uid="{00000000-0005-0000-0000-0000080B0000}"/>
    <cellStyle name="Standard 13 7 11" xfId="41793" xr:uid="{00000000-0005-0000-0000-0000080B0000}"/>
    <cellStyle name="Standard 13 7 2" xfId="1911" xr:uid="{00000000-0005-0000-0000-0000090B0000}"/>
    <cellStyle name="Standard 13 7 2 2" xfId="3051" xr:uid="{00000000-0005-0000-0000-00000A0B0000}"/>
    <cellStyle name="Standard 13 7 2 2 2" xfId="6412" xr:uid="{00000000-0005-0000-0000-00000A0B0000}"/>
    <cellStyle name="Standard 13 7 2 2 2 2" xfId="19863" xr:uid="{00000000-0005-0000-0000-00000A0B0000}"/>
    <cellStyle name="Standard 13 7 2 2 2 3" xfId="33347" xr:uid="{00000000-0005-0000-0000-00000A0B0000}"/>
    <cellStyle name="Standard 13 7 2 2 2 4" xfId="46838" xr:uid="{00000000-0005-0000-0000-00000A0B0000}"/>
    <cellStyle name="Standard 13 7 2 2 3" xfId="9768" xr:uid="{00000000-0005-0000-0000-00000A0B0000}"/>
    <cellStyle name="Standard 13 7 2 2 3 2" xfId="23219" xr:uid="{00000000-0005-0000-0000-00000A0B0000}"/>
    <cellStyle name="Standard 13 7 2 2 3 3" xfId="36703" xr:uid="{00000000-0005-0000-0000-00000A0B0000}"/>
    <cellStyle name="Standard 13 7 2 2 3 4" xfId="50194" xr:uid="{00000000-0005-0000-0000-00000A0B0000}"/>
    <cellStyle name="Standard 13 7 2 2 4" xfId="13124" xr:uid="{00000000-0005-0000-0000-00000A0B0000}"/>
    <cellStyle name="Standard 13 7 2 2 4 2" xfId="26575" xr:uid="{00000000-0005-0000-0000-00000A0B0000}"/>
    <cellStyle name="Standard 13 7 2 2 4 3" xfId="40059" xr:uid="{00000000-0005-0000-0000-00000A0B0000}"/>
    <cellStyle name="Standard 13 7 2 2 4 4" xfId="53550" xr:uid="{00000000-0005-0000-0000-00000A0B0000}"/>
    <cellStyle name="Standard 13 7 2 2 5" xfId="16506" xr:uid="{00000000-0005-0000-0000-00000A0B0000}"/>
    <cellStyle name="Standard 13 7 2 2 6" xfId="29990" xr:uid="{00000000-0005-0000-0000-00000A0B0000}"/>
    <cellStyle name="Standard 13 7 2 2 7" xfId="43481" xr:uid="{00000000-0005-0000-0000-00000A0B0000}"/>
    <cellStyle name="Standard 13 7 2 3" xfId="5285" xr:uid="{00000000-0005-0000-0000-0000090B0000}"/>
    <cellStyle name="Standard 13 7 2 3 2" xfId="18736" xr:uid="{00000000-0005-0000-0000-0000090B0000}"/>
    <cellStyle name="Standard 13 7 2 3 3" xfId="32220" xr:uid="{00000000-0005-0000-0000-0000090B0000}"/>
    <cellStyle name="Standard 13 7 2 3 4" xfId="45711" xr:uid="{00000000-0005-0000-0000-0000090B0000}"/>
    <cellStyle name="Standard 13 7 2 4" xfId="8641" xr:uid="{00000000-0005-0000-0000-0000090B0000}"/>
    <cellStyle name="Standard 13 7 2 4 2" xfId="22092" xr:uid="{00000000-0005-0000-0000-0000090B0000}"/>
    <cellStyle name="Standard 13 7 2 4 3" xfId="35576" xr:uid="{00000000-0005-0000-0000-0000090B0000}"/>
    <cellStyle name="Standard 13 7 2 4 4" xfId="49067" xr:uid="{00000000-0005-0000-0000-0000090B0000}"/>
    <cellStyle name="Standard 13 7 2 5" xfId="11997" xr:uid="{00000000-0005-0000-0000-0000090B0000}"/>
    <cellStyle name="Standard 13 7 2 5 2" xfId="25448" xr:uid="{00000000-0005-0000-0000-0000090B0000}"/>
    <cellStyle name="Standard 13 7 2 5 3" xfId="38932" xr:uid="{00000000-0005-0000-0000-0000090B0000}"/>
    <cellStyle name="Standard 13 7 2 5 4" xfId="52423" xr:uid="{00000000-0005-0000-0000-0000090B0000}"/>
    <cellStyle name="Standard 13 7 2 6" xfId="15379" xr:uid="{00000000-0005-0000-0000-0000090B0000}"/>
    <cellStyle name="Standard 13 7 2 7" xfId="28863" xr:uid="{00000000-0005-0000-0000-0000090B0000}"/>
    <cellStyle name="Standard 13 7 2 8" xfId="42354" xr:uid="{00000000-0005-0000-0000-0000090B0000}"/>
    <cellStyle name="Standard 13 7 3" xfId="2491" xr:uid="{00000000-0005-0000-0000-00000B0B0000}"/>
    <cellStyle name="Standard 13 7 3 2" xfId="5852" xr:uid="{00000000-0005-0000-0000-00000B0B0000}"/>
    <cellStyle name="Standard 13 7 3 2 2" xfId="19303" xr:uid="{00000000-0005-0000-0000-00000B0B0000}"/>
    <cellStyle name="Standard 13 7 3 2 3" xfId="32787" xr:uid="{00000000-0005-0000-0000-00000B0B0000}"/>
    <cellStyle name="Standard 13 7 3 2 4" xfId="46278" xr:uid="{00000000-0005-0000-0000-00000B0B0000}"/>
    <cellStyle name="Standard 13 7 3 3" xfId="9208" xr:uid="{00000000-0005-0000-0000-00000B0B0000}"/>
    <cellStyle name="Standard 13 7 3 3 2" xfId="22659" xr:uid="{00000000-0005-0000-0000-00000B0B0000}"/>
    <cellStyle name="Standard 13 7 3 3 3" xfId="36143" xr:uid="{00000000-0005-0000-0000-00000B0B0000}"/>
    <cellStyle name="Standard 13 7 3 3 4" xfId="49634" xr:uid="{00000000-0005-0000-0000-00000B0B0000}"/>
    <cellStyle name="Standard 13 7 3 4" xfId="12564" xr:uid="{00000000-0005-0000-0000-00000B0B0000}"/>
    <cellStyle name="Standard 13 7 3 4 2" xfId="26015" xr:uid="{00000000-0005-0000-0000-00000B0B0000}"/>
    <cellStyle name="Standard 13 7 3 4 3" xfId="39499" xr:uid="{00000000-0005-0000-0000-00000B0B0000}"/>
    <cellStyle name="Standard 13 7 3 4 4" xfId="52990" xr:uid="{00000000-0005-0000-0000-00000B0B0000}"/>
    <cellStyle name="Standard 13 7 3 5" xfId="15946" xr:uid="{00000000-0005-0000-0000-00000B0B0000}"/>
    <cellStyle name="Standard 13 7 3 6" xfId="29430" xr:uid="{00000000-0005-0000-0000-00000B0B0000}"/>
    <cellStyle name="Standard 13 7 3 7" xfId="42921" xr:uid="{00000000-0005-0000-0000-00000B0B0000}"/>
    <cellStyle name="Standard 13 7 4" xfId="3596" xr:uid="{00000000-0005-0000-0000-00000C0B0000}"/>
    <cellStyle name="Standard 13 7 4 2" xfId="6957" xr:uid="{00000000-0005-0000-0000-00000C0B0000}"/>
    <cellStyle name="Standard 13 7 4 2 2" xfId="20408" xr:uid="{00000000-0005-0000-0000-00000C0B0000}"/>
    <cellStyle name="Standard 13 7 4 2 3" xfId="33892" xr:uid="{00000000-0005-0000-0000-00000C0B0000}"/>
    <cellStyle name="Standard 13 7 4 2 4" xfId="47383" xr:uid="{00000000-0005-0000-0000-00000C0B0000}"/>
    <cellStyle name="Standard 13 7 4 3" xfId="10313" xr:uid="{00000000-0005-0000-0000-00000C0B0000}"/>
    <cellStyle name="Standard 13 7 4 3 2" xfId="23764" xr:uid="{00000000-0005-0000-0000-00000C0B0000}"/>
    <cellStyle name="Standard 13 7 4 3 3" xfId="37248" xr:uid="{00000000-0005-0000-0000-00000C0B0000}"/>
    <cellStyle name="Standard 13 7 4 3 4" xfId="50739" xr:uid="{00000000-0005-0000-0000-00000C0B0000}"/>
    <cellStyle name="Standard 13 7 4 4" xfId="13669" xr:uid="{00000000-0005-0000-0000-00000C0B0000}"/>
    <cellStyle name="Standard 13 7 4 4 2" xfId="27120" xr:uid="{00000000-0005-0000-0000-00000C0B0000}"/>
    <cellStyle name="Standard 13 7 4 4 3" xfId="40604" xr:uid="{00000000-0005-0000-0000-00000C0B0000}"/>
    <cellStyle name="Standard 13 7 4 4 4" xfId="54095" xr:uid="{00000000-0005-0000-0000-00000C0B0000}"/>
    <cellStyle name="Standard 13 7 4 5" xfId="17051" xr:uid="{00000000-0005-0000-0000-00000C0B0000}"/>
    <cellStyle name="Standard 13 7 4 6" xfId="30535" xr:uid="{00000000-0005-0000-0000-00000C0B0000}"/>
    <cellStyle name="Standard 13 7 4 7" xfId="44026" xr:uid="{00000000-0005-0000-0000-00000C0B0000}"/>
    <cellStyle name="Standard 13 7 5" xfId="4176" xr:uid="{00000000-0005-0000-0000-00000D0B0000}"/>
    <cellStyle name="Standard 13 7 5 2" xfId="7533" xr:uid="{00000000-0005-0000-0000-00000D0B0000}"/>
    <cellStyle name="Standard 13 7 5 2 2" xfId="20984" xr:uid="{00000000-0005-0000-0000-00000D0B0000}"/>
    <cellStyle name="Standard 13 7 5 2 3" xfId="34468" xr:uid="{00000000-0005-0000-0000-00000D0B0000}"/>
    <cellStyle name="Standard 13 7 5 2 4" xfId="47959" xr:uid="{00000000-0005-0000-0000-00000D0B0000}"/>
    <cellStyle name="Standard 13 7 5 3" xfId="10889" xr:uid="{00000000-0005-0000-0000-00000D0B0000}"/>
    <cellStyle name="Standard 13 7 5 3 2" xfId="24340" xr:uid="{00000000-0005-0000-0000-00000D0B0000}"/>
    <cellStyle name="Standard 13 7 5 3 3" xfId="37824" xr:uid="{00000000-0005-0000-0000-00000D0B0000}"/>
    <cellStyle name="Standard 13 7 5 3 4" xfId="51315" xr:uid="{00000000-0005-0000-0000-00000D0B0000}"/>
    <cellStyle name="Standard 13 7 5 4" xfId="14245" xr:uid="{00000000-0005-0000-0000-00000D0B0000}"/>
    <cellStyle name="Standard 13 7 5 4 2" xfId="27696" xr:uid="{00000000-0005-0000-0000-00000D0B0000}"/>
    <cellStyle name="Standard 13 7 5 4 3" xfId="41180" xr:uid="{00000000-0005-0000-0000-00000D0B0000}"/>
    <cellStyle name="Standard 13 7 5 4 4" xfId="54671" xr:uid="{00000000-0005-0000-0000-00000D0B0000}"/>
    <cellStyle name="Standard 13 7 5 5" xfId="17627" xr:uid="{00000000-0005-0000-0000-00000D0B0000}"/>
    <cellStyle name="Standard 13 7 5 6" xfId="31111" xr:uid="{00000000-0005-0000-0000-00000D0B0000}"/>
    <cellStyle name="Standard 13 7 5 7" xfId="44602" xr:uid="{00000000-0005-0000-0000-00000D0B0000}"/>
    <cellStyle name="Standard 13 7 6" xfId="4726" xr:uid="{00000000-0005-0000-0000-0000080B0000}"/>
    <cellStyle name="Standard 13 7 6 2" xfId="18177" xr:uid="{00000000-0005-0000-0000-0000080B0000}"/>
    <cellStyle name="Standard 13 7 6 3" xfId="31661" xr:uid="{00000000-0005-0000-0000-0000080B0000}"/>
    <cellStyle name="Standard 13 7 6 4" xfId="45152" xr:uid="{00000000-0005-0000-0000-0000080B0000}"/>
    <cellStyle name="Standard 13 7 7" xfId="8082" xr:uid="{00000000-0005-0000-0000-0000080B0000}"/>
    <cellStyle name="Standard 13 7 7 2" xfId="21533" xr:uid="{00000000-0005-0000-0000-0000080B0000}"/>
    <cellStyle name="Standard 13 7 7 3" xfId="35017" xr:uid="{00000000-0005-0000-0000-0000080B0000}"/>
    <cellStyle name="Standard 13 7 7 4" xfId="48508" xr:uid="{00000000-0005-0000-0000-0000080B0000}"/>
    <cellStyle name="Standard 13 7 8" xfId="11438" xr:uid="{00000000-0005-0000-0000-0000080B0000}"/>
    <cellStyle name="Standard 13 7 8 2" xfId="24889" xr:uid="{00000000-0005-0000-0000-0000080B0000}"/>
    <cellStyle name="Standard 13 7 8 3" xfId="38373" xr:uid="{00000000-0005-0000-0000-0000080B0000}"/>
    <cellStyle name="Standard 13 7 8 4" xfId="51864" xr:uid="{00000000-0005-0000-0000-0000080B0000}"/>
    <cellStyle name="Standard 13 7 9" xfId="14819" xr:uid="{00000000-0005-0000-0000-0000080B0000}"/>
    <cellStyle name="Standard 13 8" xfId="1081" xr:uid="{00000000-0005-0000-0000-00000E0B0000}"/>
    <cellStyle name="Standard 13 8 2" xfId="1677" xr:uid="{00000000-0005-0000-0000-00000F0B0000}"/>
    <cellStyle name="Standard 13 8 2 2" xfId="2813" xr:uid="{00000000-0005-0000-0000-0000100B0000}"/>
    <cellStyle name="Standard 13 8 2 2 2" xfId="6174" xr:uid="{00000000-0005-0000-0000-0000100B0000}"/>
    <cellStyle name="Standard 13 8 2 2 2 2" xfId="19625" xr:uid="{00000000-0005-0000-0000-0000100B0000}"/>
    <cellStyle name="Standard 13 8 2 2 2 3" xfId="33109" xr:uid="{00000000-0005-0000-0000-0000100B0000}"/>
    <cellStyle name="Standard 13 8 2 2 2 4" xfId="46600" xr:uid="{00000000-0005-0000-0000-0000100B0000}"/>
    <cellStyle name="Standard 13 8 2 2 3" xfId="9530" xr:uid="{00000000-0005-0000-0000-0000100B0000}"/>
    <cellStyle name="Standard 13 8 2 2 3 2" xfId="22981" xr:uid="{00000000-0005-0000-0000-0000100B0000}"/>
    <cellStyle name="Standard 13 8 2 2 3 3" xfId="36465" xr:uid="{00000000-0005-0000-0000-0000100B0000}"/>
    <cellStyle name="Standard 13 8 2 2 3 4" xfId="49956" xr:uid="{00000000-0005-0000-0000-0000100B0000}"/>
    <cellStyle name="Standard 13 8 2 2 4" xfId="12886" xr:uid="{00000000-0005-0000-0000-0000100B0000}"/>
    <cellStyle name="Standard 13 8 2 2 4 2" xfId="26337" xr:uid="{00000000-0005-0000-0000-0000100B0000}"/>
    <cellStyle name="Standard 13 8 2 2 4 3" xfId="39821" xr:uid="{00000000-0005-0000-0000-0000100B0000}"/>
    <cellStyle name="Standard 13 8 2 2 4 4" xfId="53312" xr:uid="{00000000-0005-0000-0000-0000100B0000}"/>
    <cellStyle name="Standard 13 8 2 2 5" xfId="16268" xr:uid="{00000000-0005-0000-0000-0000100B0000}"/>
    <cellStyle name="Standard 13 8 2 2 6" xfId="29752" xr:uid="{00000000-0005-0000-0000-0000100B0000}"/>
    <cellStyle name="Standard 13 8 2 2 7" xfId="43243" xr:uid="{00000000-0005-0000-0000-0000100B0000}"/>
    <cellStyle name="Standard 13 8 2 3" xfId="5047" xr:uid="{00000000-0005-0000-0000-00000F0B0000}"/>
    <cellStyle name="Standard 13 8 2 3 2" xfId="18498" xr:uid="{00000000-0005-0000-0000-00000F0B0000}"/>
    <cellStyle name="Standard 13 8 2 3 3" xfId="31982" xr:uid="{00000000-0005-0000-0000-00000F0B0000}"/>
    <cellStyle name="Standard 13 8 2 3 4" xfId="45473" xr:uid="{00000000-0005-0000-0000-00000F0B0000}"/>
    <cellStyle name="Standard 13 8 2 4" xfId="8403" xr:uid="{00000000-0005-0000-0000-00000F0B0000}"/>
    <cellStyle name="Standard 13 8 2 4 2" xfId="21854" xr:uid="{00000000-0005-0000-0000-00000F0B0000}"/>
    <cellStyle name="Standard 13 8 2 4 3" xfId="35338" xr:uid="{00000000-0005-0000-0000-00000F0B0000}"/>
    <cellStyle name="Standard 13 8 2 4 4" xfId="48829" xr:uid="{00000000-0005-0000-0000-00000F0B0000}"/>
    <cellStyle name="Standard 13 8 2 5" xfId="11759" xr:uid="{00000000-0005-0000-0000-00000F0B0000}"/>
    <cellStyle name="Standard 13 8 2 5 2" xfId="25210" xr:uid="{00000000-0005-0000-0000-00000F0B0000}"/>
    <cellStyle name="Standard 13 8 2 5 3" xfId="38694" xr:uid="{00000000-0005-0000-0000-00000F0B0000}"/>
    <cellStyle name="Standard 13 8 2 5 4" xfId="52185" xr:uid="{00000000-0005-0000-0000-00000F0B0000}"/>
    <cellStyle name="Standard 13 8 2 6" xfId="15141" xr:uid="{00000000-0005-0000-0000-00000F0B0000}"/>
    <cellStyle name="Standard 13 8 2 7" xfId="28625" xr:uid="{00000000-0005-0000-0000-00000F0B0000}"/>
    <cellStyle name="Standard 13 8 2 8" xfId="42116" xr:uid="{00000000-0005-0000-0000-00000F0B0000}"/>
    <cellStyle name="Standard 13 8 3" xfId="2237" xr:uid="{00000000-0005-0000-0000-0000110B0000}"/>
    <cellStyle name="Standard 13 8 3 2" xfId="5611" xr:uid="{00000000-0005-0000-0000-0000110B0000}"/>
    <cellStyle name="Standard 13 8 3 2 2" xfId="19062" xr:uid="{00000000-0005-0000-0000-0000110B0000}"/>
    <cellStyle name="Standard 13 8 3 2 3" xfId="32546" xr:uid="{00000000-0005-0000-0000-0000110B0000}"/>
    <cellStyle name="Standard 13 8 3 2 4" xfId="46037" xr:uid="{00000000-0005-0000-0000-0000110B0000}"/>
    <cellStyle name="Standard 13 8 3 3" xfId="8967" xr:uid="{00000000-0005-0000-0000-0000110B0000}"/>
    <cellStyle name="Standard 13 8 3 3 2" xfId="22418" xr:uid="{00000000-0005-0000-0000-0000110B0000}"/>
    <cellStyle name="Standard 13 8 3 3 3" xfId="35902" xr:uid="{00000000-0005-0000-0000-0000110B0000}"/>
    <cellStyle name="Standard 13 8 3 3 4" xfId="49393" xr:uid="{00000000-0005-0000-0000-0000110B0000}"/>
    <cellStyle name="Standard 13 8 3 4" xfId="12323" xr:uid="{00000000-0005-0000-0000-0000110B0000}"/>
    <cellStyle name="Standard 13 8 3 4 2" xfId="25774" xr:uid="{00000000-0005-0000-0000-0000110B0000}"/>
    <cellStyle name="Standard 13 8 3 4 3" xfId="39258" xr:uid="{00000000-0005-0000-0000-0000110B0000}"/>
    <cellStyle name="Standard 13 8 3 4 4" xfId="52749" xr:uid="{00000000-0005-0000-0000-0000110B0000}"/>
    <cellStyle name="Standard 13 8 3 5" xfId="15705" xr:uid="{00000000-0005-0000-0000-0000110B0000}"/>
    <cellStyle name="Standard 13 8 3 6" xfId="29189" xr:uid="{00000000-0005-0000-0000-0000110B0000}"/>
    <cellStyle name="Standard 13 8 3 7" xfId="42680" xr:uid="{00000000-0005-0000-0000-0000110B0000}"/>
    <cellStyle name="Standard 13 8 4" xfId="4485" xr:uid="{00000000-0005-0000-0000-00000E0B0000}"/>
    <cellStyle name="Standard 13 8 4 2" xfId="17936" xr:uid="{00000000-0005-0000-0000-00000E0B0000}"/>
    <cellStyle name="Standard 13 8 4 3" xfId="31420" xr:uid="{00000000-0005-0000-0000-00000E0B0000}"/>
    <cellStyle name="Standard 13 8 4 4" xfId="44911" xr:uid="{00000000-0005-0000-0000-00000E0B0000}"/>
    <cellStyle name="Standard 13 8 5" xfId="7841" xr:uid="{00000000-0005-0000-0000-00000E0B0000}"/>
    <cellStyle name="Standard 13 8 5 2" xfId="21292" xr:uid="{00000000-0005-0000-0000-00000E0B0000}"/>
    <cellStyle name="Standard 13 8 5 3" xfId="34776" xr:uid="{00000000-0005-0000-0000-00000E0B0000}"/>
    <cellStyle name="Standard 13 8 5 4" xfId="48267" xr:uid="{00000000-0005-0000-0000-00000E0B0000}"/>
    <cellStyle name="Standard 13 8 6" xfId="11197" xr:uid="{00000000-0005-0000-0000-00000E0B0000}"/>
    <cellStyle name="Standard 13 8 6 2" xfId="24648" xr:uid="{00000000-0005-0000-0000-00000E0B0000}"/>
    <cellStyle name="Standard 13 8 6 3" xfId="38132" xr:uid="{00000000-0005-0000-0000-00000E0B0000}"/>
    <cellStyle name="Standard 13 8 6 4" xfId="51623" xr:uid="{00000000-0005-0000-0000-00000E0B0000}"/>
    <cellStyle name="Standard 13 8 7" xfId="14578" xr:uid="{00000000-0005-0000-0000-00000E0B0000}"/>
    <cellStyle name="Standard 13 8 8" xfId="28043" xr:uid="{00000000-0005-0000-0000-00000E0B0000}"/>
    <cellStyle name="Standard 13 8 9" xfId="41510" xr:uid="{00000000-0005-0000-0000-00000E0B0000}"/>
    <cellStyle name="Standard 13 9" xfId="1069" xr:uid="{00000000-0005-0000-0000-0000120B0000}"/>
    <cellStyle name="Standard 13 9 2" xfId="1666" xr:uid="{00000000-0005-0000-0000-0000130B0000}"/>
    <cellStyle name="Standard 13 9 2 2" xfId="2802" xr:uid="{00000000-0005-0000-0000-0000140B0000}"/>
    <cellStyle name="Standard 13 9 2 2 2" xfId="6163" xr:uid="{00000000-0005-0000-0000-0000140B0000}"/>
    <cellStyle name="Standard 13 9 2 2 2 2" xfId="19614" xr:uid="{00000000-0005-0000-0000-0000140B0000}"/>
    <cellStyle name="Standard 13 9 2 2 2 3" xfId="33098" xr:uid="{00000000-0005-0000-0000-0000140B0000}"/>
    <cellStyle name="Standard 13 9 2 2 2 4" xfId="46589" xr:uid="{00000000-0005-0000-0000-0000140B0000}"/>
    <cellStyle name="Standard 13 9 2 2 3" xfId="9519" xr:uid="{00000000-0005-0000-0000-0000140B0000}"/>
    <cellStyle name="Standard 13 9 2 2 3 2" xfId="22970" xr:uid="{00000000-0005-0000-0000-0000140B0000}"/>
    <cellStyle name="Standard 13 9 2 2 3 3" xfId="36454" xr:uid="{00000000-0005-0000-0000-0000140B0000}"/>
    <cellStyle name="Standard 13 9 2 2 3 4" xfId="49945" xr:uid="{00000000-0005-0000-0000-0000140B0000}"/>
    <cellStyle name="Standard 13 9 2 2 4" xfId="12875" xr:uid="{00000000-0005-0000-0000-0000140B0000}"/>
    <cellStyle name="Standard 13 9 2 2 4 2" xfId="26326" xr:uid="{00000000-0005-0000-0000-0000140B0000}"/>
    <cellStyle name="Standard 13 9 2 2 4 3" xfId="39810" xr:uid="{00000000-0005-0000-0000-0000140B0000}"/>
    <cellStyle name="Standard 13 9 2 2 4 4" xfId="53301" xr:uid="{00000000-0005-0000-0000-0000140B0000}"/>
    <cellStyle name="Standard 13 9 2 2 5" xfId="16257" xr:uid="{00000000-0005-0000-0000-0000140B0000}"/>
    <cellStyle name="Standard 13 9 2 2 6" xfId="29741" xr:uid="{00000000-0005-0000-0000-0000140B0000}"/>
    <cellStyle name="Standard 13 9 2 2 7" xfId="43232" xr:uid="{00000000-0005-0000-0000-0000140B0000}"/>
    <cellStyle name="Standard 13 9 2 3" xfId="5036" xr:uid="{00000000-0005-0000-0000-0000130B0000}"/>
    <cellStyle name="Standard 13 9 2 3 2" xfId="18487" xr:uid="{00000000-0005-0000-0000-0000130B0000}"/>
    <cellStyle name="Standard 13 9 2 3 3" xfId="31971" xr:uid="{00000000-0005-0000-0000-0000130B0000}"/>
    <cellStyle name="Standard 13 9 2 3 4" xfId="45462" xr:uid="{00000000-0005-0000-0000-0000130B0000}"/>
    <cellStyle name="Standard 13 9 2 4" xfId="8392" xr:uid="{00000000-0005-0000-0000-0000130B0000}"/>
    <cellStyle name="Standard 13 9 2 4 2" xfId="21843" xr:uid="{00000000-0005-0000-0000-0000130B0000}"/>
    <cellStyle name="Standard 13 9 2 4 3" xfId="35327" xr:uid="{00000000-0005-0000-0000-0000130B0000}"/>
    <cellStyle name="Standard 13 9 2 4 4" xfId="48818" xr:uid="{00000000-0005-0000-0000-0000130B0000}"/>
    <cellStyle name="Standard 13 9 2 5" xfId="11748" xr:uid="{00000000-0005-0000-0000-0000130B0000}"/>
    <cellStyle name="Standard 13 9 2 5 2" xfId="25199" xr:uid="{00000000-0005-0000-0000-0000130B0000}"/>
    <cellStyle name="Standard 13 9 2 5 3" xfId="38683" xr:uid="{00000000-0005-0000-0000-0000130B0000}"/>
    <cellStyle name="Standard 13 9 2 5 4" xfId="52174" xr:uid="{00000000-0005-0000-0000-0000130B0000}"/>
    <cellStyle name="Standard 13 9 2 6" xfId="15130" xr:uid="{00000000-0005-0000-0000-0000130B0000}"/>
    <cellStyle name="Standard 13 9 2 7" xfId="28614" xr:uid="{00000000-0005-0000-0000-0000130B0000}"/>
    <cellStyle name="Standard 13 9 2 8" xfId="42105" xr:uid="{00000000-0005-0000-0000-0000130B0000}"/>
    <cellStyle name="Standard 13 9 3" xfId="2225" xr:uid="{00000000-0005-0000-0000-0000150B0000}"/>
    <cellStyle name="Standard 13 9 3 2" xfId="5600" xr:uid="{00000000-0005-0000-0000-0000150B0000}"/>
    <cellStyle name="Standard 13 9 3 2 2" xfId="19051" xr:uid="{00000000-0005-0000-0000-0000150B0000}"/>
    <cellStyle name="Standard 13 9 3 2 3" xfId="32535" xr:uid="{00000000-0005-0000-0000-0000150B0000}"/>
    <cellStyle name="Standard 13 9 3 2 4" xfId="46026" xr:uid="{00000000-0005-0000-0000-0000150B0000}"/>
    <cellStyle name="Standard 13 9 3 3" xfId="8956" xr:uid="{00000000-0005-0000-0000-0000150B0000}"/>
    <cellStyle name="Standard 13 9 3 3 2" xfId="22407" xr:uid="{00000000-0005-0000-0000-0000150B0000}"/>
    <cellStyle name="Standard 13 9 3 3 3" xfId="35891" xr:uid="{00000000-0005-0000-0000-0000150B0000}"/>
    <cellStyle name="Standard 13 9 3 3 4" xfId="49382" xr:uid="{00000000-0005-0000-0000-0000150B0000}"/>
    <cellStyle name="Standard 13 9 3 4" xfId="12312" xr:uid="{00000000-0005-0000-0000-0000150B0000}"/>
    <cellStyle name="Standard 13 9 3 4 2" xfId="25763" xr:uid="{00000000-0005-0000-0000-0000150B0000}"/>
    <cellStyle name="Standard 13 9 3 4 3" xfId="39247" xr:uid="{00000000-0005-0000-0000-0000150B0000}"/>
    <cellStyle name="Standard 13 9 3 4 4" xfId="52738" xr:uid="{00000000-0005-0000-0000-0000150B0000}"/>
    <cellStyle name="Standard 13 9 3 5" xfId="15694" xr:uid="{00000000-0005-0000-0000-0000150B0000}"/>
    <cellStyle name="Standard 13 9 3 6" xfId="29178" xr:uid="{00000000-0005-0000-0000-0000150B0000}"/>
    <cellStyle name="Standard 13 9 3 7" xfId="42669" xr:uid="{00000000-0005-0000-0000-0000150B0000}"/>
    <cellStyle name="Standard 13 9 4" xfId="4474" xr:uid="{00000000-0005-0000-0000-0000120B0000}"/>
    <cellStyle name="Standard 13 9 4 2" xfId="17925" xr:uid="{00000000-0005-0000-0000-0000120B0000}"/>
    <cellStyle name="Standard 13 9 4 3" xfId="31409" xr:uid="{00000000-0005-0000-0000-0000120B0000}"/>
    <cellStyle name="Standard 13 9 4 4" xfId="44900" xr:uid="{00000000-0005-0000-0000-0000120B0000}"/>
    <cellStyle name="Standard 13 9 5" xfId="7830" xr:uid="{00000000-0005-0000-0000-0000120B0000}"/>
    <cellStyle name="Standard 13 9 5 2" xfId="21281" xr:uid="{00000000-0005-0000-0000-0000120B0000}"/>
    <cellStyle name="Standard 13 9 5 3" xfId="34765" xr:uid="{00000000-0005-0000-0000-0000120B0000}"/>
    <cellStyle name="Standard 13 9 5 4" xfId="48256" xr:uid="{00000000-0005-0000-0000-0000120B0000}"/>
    <cellStyle name="Standard 13 9 6" xfId="11186" xr:uid="{00000000-0005-0000-0000-0000120B0000}"/>
    <cellStyle name="Standard 13 9 6 2" xfId="24637" xr:uid="{00000000-0005-0000-0000-0000120B0000}"/>
    <cellStyle name="Standard 13 9 6 3" xfId="38121" xr:uid="{00000000-0005-0000-0000-0000120B0000}"/>
    <cellStyle name="Standard 13 9 6 4" xfId="51612" xr:uid="{00000000-0005-0000-0000-0000120B0000}"/>
    <cellStyle name="Standard 13 9 7" xfId="14567" xr:uid="{00000000-0005-0000-0000-0000120B0000}"/>
    <cellStyle name="Standard 13 9 8" xfId="28032" xr:uid="{00000000-0005-0000-0000-0000120B0000}"/>
    <cellStyle name="Standard 13 9 9" xfId="41499" xr:uid="{00000000-0005-0000-0000-0000120B0000}"/>
    <cellStyle name="Standard 14" xfId="690" xr:uid="{00000000-0005-0000-0000-000023020000}"/>
    <cellStyle name="Standard 14 2" xfId="691" xr:uid="{00000000-0005-0000-0000-000024020000}"/>
    <cellStyle name="Standard 14 3" xfId="3907" xr:uid="{00000000-0005-0000-0000-0000180B0000}"/>
    <cellStyle name="Standard 15" xfId="450" xr:uid="{00000000-0005-0000-0000-000025020000}"/>
    <cellStyle name="Standard 15 2" xfId="1143" xr:uid="{00000000-0005-0000-0000-0000190B0000}"/>
    <cellStyle name="Standard 16" xfId="237" xr:uid="{00000000-0005-0000-0000-000026020000}"/>
    <cellStyle name="Standard 16 2" xfId="1329" xr:uid="{00000000-0005-0000-0000-00001B0B0000}"/>
    <cellStyle name="Standard 17" xfId="1110" xr:uid="{00000000-0005-0000-0000-00001C0B0000}"/>
    <cellStyle name="Standard 17 10" xfId="7844" xr:uid="{00000000-0005-0000-0000-00001C0B0000}"/>
    <cellStyle name="Standard 17 10 2" xfId="21295" xr:uid="{00000000-0005-0000-0000-00001C0B0000}"/>
    <cellStyle name="Standard 17 10 3" xfId="34779" xr:uid="{00000000-0005-0000-0000-00001C0B0000}"/>
    <cellStyle name="Standard 17 10 4" xfId="48270" xr:uid="{00000000-0005-0000-0000-00001C0B0000}"/>
    <cellStyle name="Standard 17 11" xfId="11200" xr:uid="{00000000-0005-0000-0000-00001C0B0000}"/>
    <cellStyle name="Standard 17 11 2" xfId="24651" xr:uid="{00000000-0005-0000-0000-00001C0B0000}"/>
    <cellStyle name="Standard 17 11 3" xfId="38135" xr:uid="{00000000-0005-0000-0000-00001C0B0000}"/>
    <cellStyle name="Standard 17 11 4" xfId="51626" xr:uid="{00000000-0005-0000-0000-00001C0B0000}"/>
    <cellStyle name="Standard 17 12" xfId="14581" xr:uid="{00000000-0005-0000-0000-00001C0B0000}"/>
    <cellStyle name="Standard 17 13" xfId="28052" xr:uid="{00000000-0005-0000-0000-00001C0B0000}"/>
    <cellStyle name="Standard 17 14" xfId="41530" xr:uid="{00000000-0005-0000-0000-00001C0B0000}"/>
    <cellStyle name="Standard 17 2" xfId="1221" xr:uid="{00000000-0005-0000-0000-00001D0B0000}"/>
    <cellStyle name="Standard 17 2 10" xfId="14685" xr:uid="{00000000-0005-0000-0000-00001D0B0000}"/>
    <cellStyle name="Standard 17 2 11" xfId="28168" xr:uid="{00000000-0005-0000-0000-00001D0B0000}"/>
    <cellStyle name="Standard 17 2 12" xfId="41659" xr:uid="{00000000-0005-0000-0000-00001D0B0000}"/>
    <cellStyle name="Standard 17 2 2" xfId="1453" xr:uid="{00000000-0005-0000-0000-00001E0B0000}"/>
    <cellStyle name="Standard 17 2 2 10" xfId="28418" xr:uid="{00000000-0005-0000-0000-00001E0B0000}"/>
    <cellStyle name="Standard 17 2 2 11" xfId="41909" xr:uid="{00000000-0005-0000-0000-00001E0B0000}"/>
    <cellStyle name="Standard 17 2 2 2" xfId="2027" xr:uid="{00000000-0005-0000-0000-00001F0B0000}"/>
    <cellStyle name="Standard 17 2 2 2 2" xfId="3167" xr:uid="{00000000-0005-0000-0000-0000200B0000}"/>
    <cellStyle name="Standard 17 2 2 2 2 2" xfId="6528" xr:uid="{00000000-0005-0000-0000-0000200B0000}"/>
    <cellStyle name="Standard 17 2 2 2 2 2 2" xfId="19979" xr:uid="{00000000-0005-0000-0000-0000200B0000}"/>
    <cellStyle name="Standard 17 2 2 2 2 2 3" xfId="33463" xr:uid="{00000000-0005-0000-0000-0000200B0000}"/>
    <cellStyle name="Standard 17 2 2 2 2 2 4" xfId="46954" xr:uid="{00000000-0005-0000-0000-0000200B0000}"/>
    <cellStyle name="Standard 17 2 2 2 2 3" xfId="9884" xr:uid="{00000000-0005-0000-0000-0000200B0000}"/>
    <cellStyle name="Standard 17 2 2 2 2 3 2" xfId="23335" xr:uid="{00000000-0005-0000-0000-0000200B0000}"/>
    <cellStyle name="Standard 17 2 2 2 2 3 3" xfId="36819" xr:uid="{00000000-0005-0000-0000-0000200B0000}"/>
    <cellStyle name="Standard 17 2 2 2 2 3 4" xfId="50310" xr:uid="{00000000-0005-0000-0000-0000200B0000}"/>
    <cellStyle name="Standard 17 2 2 2 2 4" xfId="13240" xr:uid="{00000000-0005-0000-0000-0000200B0000}"/>
    <cellStyle name="Standard 17 2 2 2 2 4 2" xfId="26691" xr:uid="{00000000-0005-0000-0000-0000200B0000}"/>
    <cellStyle name="Standard 17 2 2 2 2 4 3" xfId="40175" xr:uid="{00000000-0005-0000-0000-0000200B0000}"/>
    <cellStyle name="Standard 17 2 2 2 2 4 4" xfId="53666" xr:uid="{00000000-0005-0000-0000-0000200B0000}"/>
    <cellStyle name="Standard 17 2 2 2 2 5" xfId="16622" xr:uid="{00000000-0005-0000-0000-0000200B0000}"/>
    <cellStyle name="Standard 17 2 2 2 2 6" xfId="30106" xr:uid="{00000000-0005-0000-0000-0000200B0000}"/>
    <cellStyle name="Standard 17 2 2 2 2 7" xfId="43597" xr:uid="{00000000-0005-0000-0000-0000200B0000}"/>
    <cellStyle name="Standard 17 2 2 2 3" xfId="5401" xr:uid="{00000000-0005-0000-0000-00001F0B0000}"/>
    <cellStyle name="Standard 17 2 2 2 3 2" xfId="18852" xr:uid="{00000000-0005-0000-0000-00001F0B0000}"/>
    <cellStyle name="Standard 17 2 2 2 3 3" xfId="32336" xr:uid="{00000000-0005-0000-0000-00001F0B0000}"/>
    <cellStyle name="Standard 17 2 2 2 3 4" xfId="45827" xr:uid="{00000000-0005-0000-0000-00001F0B0000}"/>
    <cellStyle name="Standard 17 2 2 2 4" xfId="8757" xr:uid="{00000000-0005-0000-0000-00001F0B0000}"/>
    <cellStyle name="Standard 17 2 2 2 4 2" xfId="22208" xr:uid="{00000000-0005-0000-0000-00001F0B0000}"/>
    <cellStyle name="Standard 17 2 2 2 4 3" xfId="35692" xr:uid="{00000000-0005-0000-0000-00001F0B0000}"/>
    <cellStyle name="Standard 17 2 2 2 4 4" xfId="49183" xr:uid="{00000000-0005-0000-0000-00001F0B0000}"/>
    <cellStyle name="Standard 17 2 2 2 5" xfId="12113" xr:uid="{00000000-0005-0000-0000-00001F0B0000}"/>
    <cellStyle name="Standard 17 2 2 2 5 2" xfId="25564" xr:uid="{00000000-0005-0000-0000-00001F0B0000}"/>
    <cellStyle name="Standard 17 2 2 2 5 3" xfId="39048" xr:uid="{00000000-0005-0000-0000-00001F0B0000}"/>
    <cellStyle name="Standard 17 2 2 2 5 4" xfId="52539" xr:uid="{00000000-0005-0000-0000-00001F0B0000}"/>
    <cellStyle name="Standard 17 2 2 2 6" xfId="15495" xr:uid="{00000000-0005-0000-0000-00001F0B0000}"/>
    <cellStyle name="Standard 17 2 2 2 7" xfId="28979" xr:uid="{00000000-0005-0000-0000-00001F0B0000}"/>
    <cellStyle name="Standard 17 2 2 2 8" xfId="42470" xr:uid="{00000000-0005-0000-0000-00001F0B0000}"/>
    <cellStyle name="Standard 17 2 2 3" xfId="2607" xr:uid="{00000000-0005-0000-0000-0000210B0000}"/>
    <cellStyle name="Standard 17 2 2 3 2" xfId="5968" xr:uid="{00000000-0005-0000-0000-0000210B0000}"/>
    <cellStyle name="Standard 17 2 2 3 2 2" xfId="19419" xr:uid="{00000000-0005-0000-0000-0000210B0000}"/>
    <cellStyle name="Standard 17 2 2 3 2 3" xfId="32903" xr:uid="{00000000-0005-0000-0000-0000210B0000}"/>
    <cellStyle name="Standard 17 2 2 3 2 4" xfId="46394" xr:uid="{00000000-0005-0000-0000-0000210B0000}"/>
    <cellStyle name="Standard 17 2 2 3 3" xfId="9324" xr:uid="{00000000-0005-0000-0000-0000210B0000}"/>
    <cellStyle name="Standard 17 2 2 3 3 2" xfId="22775" xr:uid="{00000000-0005-0000-0000-0000210B0000}"/>
    <cellStyle name="Standard 17 2 2 3 3 3" xfId="36259" xr:uid="{00000000-0005-0000-0000-0000210B0000}"/>
    <cellStyle name="Standard 17 2 2 3 3 4" xfId="49750" xr:uid="{00000000-0005-0000-0000-0000210B0000}"/>
    <cellStyle name="Standard 17 2 2 3 4" xfId="12680" xr:uid="{00000000-0005-0000-0000-0000210B0000}"/>
    <cellStyle name="Standard 17 2 2 3 4 2" xfId="26131" xr:uid="{00000000-0005-0000-0000-0000210B0000}"/>
    <cellStyle name="Standard 17 2 2 3 4 3" xfId="39615" xr:uid="{00000000-0005-0000-0000-0000210B0000}"/>
    <cellStyle name="Standard 17 2 2 3 4 4" xfId="53106" xr:uid="{00000000-0005-0000-0000-0000210B0000}"/>
    <cellStyle name="Standard 17 2 2 3 5" xfId="16062" xr:uid="{00000000-0005-0000-0000-0000210B0000}"/>
    <cellStyle name="Standard 17 2 2 3 6" xfId="29546" xr:uid="{00000000-0005-0000-0000-0000210B0000}"/>
    <cellStyle name="Standard 17 2 2 3 7" xfId="43037" xr:uid="{00000000-0005-0000-0000-0000210B0000}"/>
    <cellStyle name="Standard 17 2 2 4" xfId="3712" xr:uid="{00000000-0005-0000-0000-0000220B0000}"/>
    <cellStyle name="Standard 17 2 2 4 2" xfId="7073" xr:uid="{00000000-0005-0000-0000-0000220B0000}"/>
    <cellStyle name="Standard 17 2 2 4 2 2" xfId="20524" xr:uid="{00000000-0005-0000-0000-0000220B0000}"/>
    <cellStyle name="Standard 17 2 2 4 2 3" xfId="34008" xr:uid="{00000000-0005-0000-0000-0000220B0000}"/>
    <cellStyle name="Standard 17 2 2 4 2 4" xfId="47499" xr:uid="{00000000-0005-0000-0000-0000220B0000}"/>
    <cellStyle name="Standard 17 2 2 4 3" xfId="10429" xr:uid="{00000000-0005-0000-0000-0000220B0000}"/>
    <cellStyle name="Standard 17 2 2 4 3 2" xfId="23880" xr:uid="{00000000-0005-0000-0000-0000220B0000}"/>
    <cellStyle name="Standard 17 2 2 4 3 3" xfId="37364" xr:uid="{00000000-0005-0000-0000-0000220B0000}"/>
    <cellStyle name="Standard 17 2 2 4 3 4" xfId="50855" xr:uid="{00000000-0005-0000-0000-0000220B0000}"/>
    <cellStyle name="Standard 17 2 2 4 4" xfId="13785" xr:uid="{00000000-0005-0000-0000-0000220B0000}"/>
    <cellStyle name="Standard 17 2 2 4 4 2" xfId="27236" xr:uid="{00000000-0005-0000-0000-0000220B0000}"/>
    <cellStyle name="Standard 17 2 2 4 4 3" xfId="40720" xr:uid="{00000000-0005-0000-0000-0000220B0000}"/>
    <cellStyle name="Standard 17 2 2 4 4 4" xfId="54211" xr:uid="{00000000-0005-0000-0000-0000220B0000}"/>
    <cellStyle name="Standard 17 2 2 4 5" xfId="17167" xr:uid="{00000000-0005-0000-0000-0000220B0000}"/>
    <cellStyle name="Standard 17 2 2 4 6" xfId="30651" xr:uid="{00000000-0005-0000-0000-0000220B0000}"/>
    <cellStyle name="Standard 17 2 2 4 7" xfId="44142" xr:uid="{00000000-0005-0000-0000-0000220B0000}"/>
    <cellStyle name="Standard 17 2 2 5" xfId="4292" xr:uid="{00000000-0005-0000-0000-0000230B0000}"/>
    <cellStyle name="Standard 17 2 2 5 2" xfId="7649" xr:uid="{00000000-0005-0000-0000-0000230B0000}"/>
    <cellStyle name="Standard 17 2 2 5 2 2" xfId="21100" xr:uid="{00000000-0005-0000-0000-0000230B0000}"/>
    <cellStyle name="Standard 17 2 2 5 2 3" xfId="34584" xr:uid="{00000000-0005-0000-0000-0000230B0000}"/>
    <cellStyle name="Standard 17 2 2 5 2 4" xfId="48075" xr:uid="{00000000-0005-0000-0000-0000230B0000}"/>
    <cellStyle name="Standard 17 2 2 5 3" xfId="11005" xr:uid="{00000000-0005-0000-0000-0000230B0000}"/>
    <cellStyle name="Standard 17 2 2 5 3 2" xfId="24456" xr:uid="{00000000-0005-0000-0000-0000230B0000}"/>
    <cellStyle name="Standard 17 2 2 5 3 3" xfId="37940" xr:uid="{00000000-0005-0000-0000-0000230B0000}"/>
    <cellStyle name="Standard 17 2 2 5 3 4" xfId="51431" xr:uid="{00000000-0005-0000-0000-0000230B0000}"/>
    <cellStyle name="Standard 17 2 2 5 4" xfId="14361" xr:uid="{00000000-0005-0000-0000-0000230B0000}"/>
    <cellStyle name="Standard 17 2 2 5 4 2" xfId="27812" xr:uid="{00000000-0005-0000-0000-0000230B0000}"/>
    <cellStyle name="Standard 17 2 2 5 4 3" xfId="41296" xr:uid="{00000000-0005-0000-0000-0000230B0000}"/>
    <cellStyle name="Standard 17 2 2 5 4 4" xfId="54787" xr:uid="{00000000-0005-0000-0000-0000230B0000}"/>
    <cellStyle name="Standard 17 2 2 5 5" xfId="17743" xr:uid="{00000000-0005-0000-0000-0000230B0000}"/>
    <cellStyle name="Standard 17 2 2 5 6" xfId="31227" xr:uid="{00000000-0005-0000-0000-0000230B0000}"/>
    <cellStyle name="Standard 17 2 2 5 7" xfId="44718" xr:uid="{00000000-0005-0000-0000-0000230B0000}"/>
    <cellStyle name="Standard 17 2 2 6" xfId="4842" xr:uid="{00000000-0005-0000-0000-00001E0B0000}"/>
    <cellStyle name="Standard 17 2 2 6 2" xfId="18293" xr:uid="{00000000-0005-0000-0000-00001E0B0000}"/>
    <cellStyle name="Standard 17 2 2 6 3" xfId="31777" xr:uid="{00000000-0005-0000-0000-00001E0B0000}"/>
    <cellStyle name="Standard 17 2 2 6 4" xfId="45268" xr:uid="{00000000-0005-0000-0000-00001E0B0000}"/>
    <cellStyle name="Standard 17 2 2 7" xfId="8198" xr:uid="{00000000-0005-0000-0000-00001E0B0000}"/>
    <cellStyle name="Standard 17 2 2 7 2" xfId="21649" xr:uid="{00000000-0005-0000-0000-00001E0B0000}"/>
    <cellStyle name="Standard 17 2 2 7 3" xfId="35133" xr:uid="{00000000-0005-0000-0000-00001E0B0000}"/>
    <cellStyle name="Standard 17 2 2 7 4" xfId="48624" xr:uid="{00000000-0005-0000-0000-00001E0B0000}"/>
    <cellStyle name="Standard 17 2 2 8" xfId="11554" xr:uid="{00000000-0005-0000-0000-00001E0B0000}"/>
    <cellStyle name="Standard 17 2 2 8 2" xfId="25005" xr:uid="{00000000-0005-0000-0000-00001E0B0000}"/>
    <cellStyle name="Standard 17 2 2 8 3" xfId="38489" xr:uid="{00000000-0005-0000-0000-00001E0B0000}"/>
    <cellStyle name="Standard 17 2 2 8 4" xfId="51980" xr:uid="{00000000-0005-0000-0000-00001E0B0000}"/>
    <cellStyle name="Standard 17 2 2 9" xfId="14935" xr:uid="{00000000-0005-0000-0000-00001E0B0000}"/>
    <cellStyle name="Standard 17 2 3" xfId="1778" xr:uid="{00000000-0005-0000-0000-0000240B0000}"/>
    <cellStyle name="Standard 17 2 3 2" xfId="2917" xr:uid="{00000000-0005-0000-0000-0000250B0000}"/>
    <cellStyle name="Standard 17 2 3 2 2" xfId="6278" xr:uid="{00000000-0005-0000-0000-0000250B0000}"/>
    <cellStyle name="Standard 17 2 3 2 2 2" xfId="19729" xr:uid="{00000000-0005-0000-0000-0000250B0000}"/>
    <cellStyle name="Standard 17 2 3 2 2 3" xfId="33213" xr:uid="{00000000-0005-0000-0000-0000250B0000}"/>
    <cellStyle name="Standard 17 2 3 2 2 4" xfId="46704" xr:uid="{00000000-0005-0000-0000-0000250B0000}"/>
    <cellStyle name="Standard 17 2 3 2 3" xfId="9634" xr:uid="{00000000-0005-0000-0000-0000250B0000}"/>
    <cellStyle name="Standard 17 2 3 2 3 2" xfId="23085" xr:uid="{00000000-0005-0000-0000-0000250B0000}"/>
    <cellStyle name="Standard 17 2 3 2 3 3" xfId="36569" xr:uid="{00000000-0005-0000-0000-0000250B0000}"/>
    <cellStyle name="Standard 17 2 3 2 3 4" xfId="50060" xr:uid="{00000000-0005-0000-0000-0000250B0000}"/>
    <cellStyle name="Standard 17 2 3 2 4" xfId="12990" xr:uid="{00000000-0005-0000-0000-0000250B0000}"/>
    <cellStyle name="Standard 17 2 3 2 4 2" xfId="26441" xr:uid="{00000000-0005-0000-0000-0000250B0000}"/>
    <cellStyle name="Standard 17 2 3 2 4 3" xfId="39925" xr:uid="{00000000-0005-0000-0000-0000250B0000}"/>
    <cellStyle name="Standard 17 2 3 2 4 4" xfId="53416" xr:uid="{00000000-0005-0000-0000-0000250B0000}"/>
    <cellStyle name="Standard 17 2 3 2 5" xfId="16372" xr:uid="{00000000-0005-0000-0000-0000250B0000}"/>
    <cellStyle name="Standard 17 2 3 2 6" xfId="29856" xr:uid="{00000000-0005-0000-0000-0000250B0000}"/>
    <cellStyle name="Standard 17 2 3 2 7" xfId="43347" xr:uid="{00000000-0005-0000-0000-0000250B0000}"/>
    <cellStyle name="Standard 17 2 3 3" xfId="5151" xr:uid="{00000000-0005-0000-0000-0000240B0000}"/>
    <cellStyle name="Standard 17 2 3 3 2" xfId="18602" xr:uid="{00000000-0005-0000-0000-0000240B0000}"/>
    <cellStyle name="Standard 17 2 3 3 3" xfId="32086" xr:uid="{00000000-0005-0000-0000-0000240B0000}"/>
    <cellStyle name="Standard 17 2 3 3 4" xfId="45577" xr:uid="{00000000-0005-0000-0000-0000240B0000}"/>
    <cellStyle name="Standard 17 2 3 4" xfId="8507" xr:uid="{00000000-0005-0000-0000-0000240B0000}"/>
    <cellStyle name="Standard 17 2 3 4 2" xfId="21958" xr:uid="{00000000-0005-0000-0000-0000240B0000}"/>
    <cellStyle name="Standard 17 2 3 4 3" xfId="35442" xr:uid="{00000000-0005-0000-0000-0000240B0000}"/>
    <cellStyle name="Standard 17 2 3 4 4" xfId="48933" xr:uid="{00000000-0005-0000-0000-0000240B0000}"/>
    <cellStyle name="Standard 17 2 3 5" xfId="11863" xr:uid="{00000000-0005-0000-0000-0000240B0000}"/>
    <cellStyle name="Standard 17 2 3 5 2" xfId="25314" xr:uid="{00000000-0005-0000-0000-0000240B0000}"/>
    <cellStyle name="Standard 17 2 3 5 3" xfId="38798" xr:uid="{00000000-0005-0000-0000-0000240B0000}"/>
    <cellStyle name="Standard 17 2 3 5 4" xfId="52289" xr:uid="{00000000-0005-0000-0000-0000240B0000}"/>
    <cellStyle name="Standard 17 2 3 6" xfId="15245" xr:uid="{00000000-0005-0000-0000-0000240B0000}"/>
    <cellStyle name="Standard 17 2 3 7" xfId="28729" xr:uid="{00000000-0005-0000-0000-0000240B0000}"/>
    <cellStyle name="Standard 17 2 3 8" xfId="42220" xr:uid="{00000000-0005-0000-0000-0000240B0000}"/>
    <cellStyle name="Standard 17 2 4" xfId="2356" xr:uid="{00000000-0005-0000-0000-0000260B0000}"/>
    <cellStyle name="Standard 17 2 4 2" xfId="5718" xr:uid="{00000000-0005-0000-0000-0000260B0000}"/>
    <cellStyle name="Standard 17 2 4 2 2" xfId="19169" xr:uid="{00000000-0005-0000-0000-0000260B0000}"/>
    <cellStyle name="Standard 17 2 4 2 3" xfId="32653" xr:uid="{00000000-0005-0000-0000-0000260B0000}"/>
    <cellStyle name="Standard 17 2 4 2 4" xfId="46144" xr:uid="{00000000-0005-0000-0000-0000260B0000}"/>
    <cellStyle name="Standard 17 2 4 3" xfId="9074" xr:uid="{00000000-0005-0000-0000-0000260B0000}"/>
    <cellStyle name="Standard 17 2 4 3 2" xfId="22525" xr:uid="{00000000-0005-0000-0000-0000260B0000}"/>
    <cellStyle name="Standard 17 2 4 3 3" xfId="36009" xr:uid="{00000000-0005-0000-0000-0000260B0000}"/>
    <cellStyle name="Standard 17 2 4 3 4" xfId="49500" xr:uid="{00000000-0005-0000-0000-0000260B0000}"/>
    <cellStyle name="Standard 17 2 4 4" xfId="12430" xr:uid="{00000000-0005-0000-0000-0000260B0000}"/>
    <cellStyle name="Standard 17 2 4 4 2" xfId="25881" xr:uid="{00000000-0005-0000-0000-0000260B0000}"/>
    <cellStyle name="Standard 17 2 4 4 3" xfId="39365" xr:uid="{00000000-0005-0000-0000-0000260B0000}"/>
    <cellStyle name="Standard 17 2 4 4 4" xfId="52856" xr:uid="{00000000-0005-0000-0000-0000260B0000}"/>
    <cellStyle name="Standard 17 2 4 5" xfId="15812" xr:uid="{00000000-0005-0000-0000-0000260B0000}"/>
    <cellStyle name="Standard 17 2 4 6" xfId="29296" xr:uid="{00000000-0005-0000-0000-0000260B0000}"/>
    <cellStyle name="Standard 17 2 4 7" xfId="42787" xr:uid="{00000000-0005-0000-0000-0000260B0000}"/>
    <cellStyle name="Standard 17 2 5" xfId="3462" xr:uid="{00000000-0005-0000-0000-0000270B0000}"/>
    <cellStyle name="Standard 17 2 5 2" xfId="6823" xr:uid="{00000000-0005-0000-0000-0000270B0000}"/>
    <cellStyle name="Standard 17 2 5 2 2" xfId="20274" xr:uid="{00000000-0005-0000-0000-0000270B0000}"/>
    <cellStyle name="Standard 17 2 5 2 3" xfId="33758" xr:uid="{00000000-0005-0000-0000-0000270B0000}"/>
    <cellStyle name="Standard 17 2 5 2 4" xfId="47249" xr:uid="{00000000-0005-0000-0000-0000270B0000}"/>
    <cellStyle name="Standard 17 2 5 3" xfId="10179" xr:uid="{00000000-0005-0000-0000-0000270B0000}"/>
    <cellStyle name="Standard 17 2 5 3 2" xfId="23630" xr:uid="{00000000-0005-0000-0000-0000270B0000}"/>
    <cellStyle name="Standard 17 2 5 3 3" xfId="37114" xr:uid="{00000000-0005-0000-0000-0000270B0000}"/>
    <cellStyle name="Standard 17 2 5 3 4" xfId="50605" xr:uid="{00000000-0005-0000-0000-0000270B0000}"/>
    <cellStyle name="Standard 17 2 5 4" xfId="13535" xr:uid="{00000000-0005-0000-0000-0000270B0000}"/>
    <cellStyle name="Standard 17 2 5 4 2" xfId="26986" xr:uid="{00000000-0005-0000-0000-0000270B0000}"/>
    <cellStyle name="Standard 17 2 5 4 3" xfId="40470" xr:uid="{00000000-0005-0000-0000-0000270B0000}"/>
    <cellStyle name="Standard 17 2 5 4 4" xfId="53961" xr:uid="{00000000-0005-0000-0000-0000270B0000}"/>
    <cellStyle name="Standard 17 2 5 5" xfId="16917" xr:uid="{00000000-0005-0000-0000-0000270B0000}"/>
    <cellStyle name="Standard 17 2 5 6" xfId="30401" xr:uid="{00000000-0005-0000-0000-0000270B0000}"/>
    <cellStyle name="Standard 17 2 5 7" xfId="43892" xr:uid="{00000000-0005-0000-0000-0000270B0000}"/>
    <cellStyle name="Standard 17 2 6" xfId="4042" xr:uid="{00000000-0005-0000-0000-0000280B0000}"/>
    <cellStyle name="Standard 17 2 6 2" xfId="7399" xr:uid="{00000000-0005-0000-0000-0000280B0000}"/>
    <cellStyle name="Standard 17 2 6 2 2" xfId="20850" xr:uid="{00000000-0005-0000-0000-0000280B0000}"/>
    <cellStyle name="Standard 17 2 6 2 3" xfId="34334" xr:uid="{00000000-0005-0000-0000-0000280B0000}"/>
    <cellStyle name="Standard 17 2 6 2 4" xfId="47825" xr:uid="{00000000-0005-0000-0000-0000280B0000}"/>
    <cellStyle name="Standard 17 2 6 3" xfId="10755" xr:uid="{00000000-0005-0000-0000-0000280B0000}"/>
    <cellStyle name="Standard 17 2 6 3 2" xfId="24206" xr:uid="{00000000-0005-0000-0000-0000280B0000}"/>
    <cellStyle name="Standard 17 2 6 3 3" xfId="37690" xr:uid="{00000000-0005-0000-0000-0000280B0000}"/>
    <cellStyle name="Standard 17 2 6 3 4" xfId="51181" xr:uid="{00000000-0005-0000-0000-0000280B0000}"/>
    <cellStyle name="Standard 17 2 6 4" xfId="14111" xr:uid="{00000000-0005-0000-0000-0000280B0000}"/>
    <cellStyle name="Standard 17 2 6 4 2" xfId="27562" xr:uid="{00000000-0005-0000-0000-0000280B0000}"/>
    <cellStyle name="Standard 17 2 6 4 3" xfId="41046" xr:uid="{00000000-0005-0000-0000-0000280B0000}"/>
    <cellStyle name="Standard 17 2 6 4 4" xfId="54537" xr:uid="{00000000-0005-0000-0000-0000280B0000}"/>
    <cellStyle name="Standard 17 2 6 5" xfId="17493" xr:uid="{00000000-0005-0000-0000-0000280B0000}"/>
    <cellStyle name="Standard 17 2 6 6" xfId="30977" xr:uid="{00000000-0005-0000-0000-0000280B0000}"/>
    <cellStyle name="Standard 17 2 6 7" xfId="44468" xr:uid="{00000000-0005-0000-0000-0000280B0000}"/>
    <cellStyle name="Standard 17 2 7" xfId="4592" xr:uid="{00000000-0005-0000-0000-00001D0B0000}"/>
    <cellStyle name="Standard 17 2 7 2" xfId="18043" xr:uid="{00000000-0005-0000-0000-00001D0B0000}"/>
    <cellStyle name="Standard 17 2 7 3" xfId="31527" xr:uid="{00000000-0005-0000-0000-00001D0B0000}"/>
    <cellStyle name="Standard 17 2 7 4" xfId="45018" xr:uid="{00000000-0005-0000-0000-00001D0B0000}"/>
    <cellStyle name="Standard 17 2 8" xfId="7948" xr:uid="{00000000-0005-0000-0000-00001D0B0000}"/>
    <cellStyle name="Standard 17 2 8 2" xfId="21399" xr:uid="{00000000-0005-0000-0000-00001D0B0000}"/>
    <cellStyle name="Standard 17 2 8 3" xfId="34883" xr:uid="{00000000-0005-0000-0000-00001D0B0000}"/>
    <cellStyle name="Standard 17 2 8 4" xfId="48374" xr:uid="{00000000-0005-0000-0000-00001D0B0000}"/>
    <cellStyle name="Standard 17 2 9" xfId="11304" xr:uid="{00000000-0005-0000-0000-00001D0B0000}"/>
    <cellStyle name="Standard 17 2 9 2" xfId="24755" xr:uid="{00000000-0005-0000-0000-00001D0B0000}"/>
    <cellStyle name="Standard 17 2 9 3" xfId="38239" xr:uid="{00000000-0005-0000-0000-00001D0B0000}"/>
    <cellStyle name="Standard 17 2 9 4" xfId="51730" xr:uid="{00000000-0005-0000-0000-00001D0B0000}"/>
    <cellStyle name="Standard 17 3" xfId="1325" xr:uid="{00000000-0005-0000-0000-0000290B0000}"/>
    <cellStyle name="Standard 17 3 10" xfId="14805" xr:uid="{00000000-0005-0000-0000-0000290B0000}"/>
    <cellStyle name="Standard 17 3 11" xfId="28288" xr:uid="{00000000-0005-0000-0000-0000290B0000}"/>
    <cellStyle name="Standard 17 3 12" xfId="41779" xr:uid="{00000000-0005-0000-0000-0000290B0000}"/>
    <cellStyle name="Standard 17 3 2" xfId="1569" xr:uid="{00000000-0005-0000-0000-00002A0B0000}"/>
    <cellStyle name="Standard 17 3 2 10" xfId="28538" xr:uid="{00000000-0005-0000-0000-00002A0B0000}"/>
    <cellStyle name="Standard 17 3 2 11" xfId="42029" xr:uid="{00000000-0005-0000-0000-00002A0B0000}"/>
    <cellStyle name="Standard 17 3 2 2" xfId="2146" xr:uid="{00000000-0005-0000-0000-00002B0B0000}"/>
    <cellStyle name="Standard 17 3 2 2 2" xfId="3287" xr:uid="{00000000-0005-0000-0000-00002C0B0000}"/>
    <cellStyle name="Standard 17 3 2 2 2 2" xfId="6648" xr:uid="{00000000-0005-0000-0000-00002C0B0000}"/>
    <cellStyle name="Standard 17 3 2 2 2 2 2" xfId="20099" xr:uid="{00000000-0005-0000-0000-00002C0B0000}"/>
    <cellStyle name="Standard 17 3 2 2 2 2 3" xfId="33583" xr:uid="{00000000-0005-0000-0000-00002C0B0000}"/>
    <cellStyle name="Standard 17 3 2 2 2 2 4" xfId="47074" xr:uid="{00000000-0005-0000-0000-00002C0B0000}"/>
    <cellStyle name="Standard 17 3 2 2 2 3" xfId="10004" xr:uid="{00000000-0005-0000-0000-00002C0B0000}"/>
    <cellStyle name="Standard 17 3 2 2 2 3 2" xfId="23455" xr:uid="{00000000-0005-0000-0000-00002C0B0000}"/>
    <cellStyle name="Standard 17 3 2 2 2 3 3" xfId="36939" xr:uid="{00000000-0005-0000-0000-00002C0B0000}"/>
    <cellStyle name="Standard 17 3 2 2 2 3 4" xfId="50430" xr:uid="{00000000-0005-0000-0000-00002C0B0000}"/>
    <cellStyle name="Standard 17 3 2 2 2 4" xfId="13360" xr:uid="{00000000-0005-0000-0000-00002C0B0000}"/>
    <cellStyle name="Standard 17 3 2 2 2 4 2" xfId="26811" xr:uid="{00000000-0005-0000-0000-00002C0B0000}"/>
    <cellStyle name="Standard 17 3 2 2 2 4 3" xfId="40295" xr:uid="{00000000-0005-0000-0000-00002C0B0000}"/>
    <cellStyle name="Standard 17 3 2 2 2 4 4" xfId="53786" xr:uid="{00000000-0005-0000-0000-00002C0B0000}"/>
    <cellStyle name="Standard 17 3 2 2 2 5" xfId="16742" xr:uid="{00000000-0005-0000-0000-00002C0B0000}"/>
    <cellStyle name="Standard 17 3 2 2 2 6" xfId="30226" xr:uid="{00000000-0005-0000-0000-00002C0B0000}"/>
    <cellStyle name="Standard 17 3 2 2 2 7" xfId="43717" xr:uid="{00000000-0005-0000-0000-00002C0B0000}"/>
    <cellStyle name="Standard 17 3 2 2 3" xfId="5521" xr:uid="{00000000-0005-0000-0000-00002B0B0000}"/>
    <cellStyle name="Standard 17 3 2 2 3 2" xfId="18972" xr:uid="{00000000-0005-0000-0000-00002B0B0000}"/>
    <cellStyle name="Standard 17 3 2 2 3 3" xfId="32456" xr:uid="{00000000-0005-0000-0000-00002B0B0000}"/>
    <cellStyle name="Standard 17 3 2 2 3 4" xfId="45947" xr:uid="{00000000-0005-0000-0000-00002B0B0000}"/>
    <cellStyle name="Standard 17 3 2 2 4" xfId="8877" xr:uid="{00000000-0005-0000-0000-00002B0B0000}"/>
    <cellStyle name="Standard 17 3 2 2 4 2" xfId="22328" xr:uid="{00000000-0005-0000-0000-00002B0B0000}"/>
    <cellStyle name="Standard 17 3 2 2 4 3" xfId="35812" xr:uid="{00000000-0005-0000-0000-00002B0B0000}"/>
    <cellStyle name="Standard 17 3 2 2 4 4" xfId="49303" xr:uid="{00000000-0005-0000-0000-00002B0B0000}"/>
    <cellStyle name="Standard 17 3 2 2 5" xfId="12233" xr:uid="{00000000-0005-0000-0000-00002B0B0000}"/>
    <cellStyle name="Standard 17 3 2 2 5 2" xfId="25684" xr:uid="{00000000-0005-0000-0000-00002B0B0000}"/>
    <cellStyle name="Standard 17 3 2 2 5 3" xfId="39168" xr:uid="{00000000-0005-0000-0000-00002B0B0000}"/>
    <cellStyle name="Standard 17 3 2 2 5 4" xfId="52659" xr:uid="{00000000-0005-0000-0000-00002B0B0000}"/>
    <cellStyle name="Standard 17 3 2 2 6" xfId="15615" xr:uid="{00000000-0005-0000-0000-00002B0B0000}"/>
    <cellStyle name="Standard 17 3 2 2 7" xfId="29099" xr:uid="{00000000-0005-0000-0000-00002B0B0000}"/>
    <cellStyle name="Standard 17 3 2 2 8" xfId="42590" xr:uid="{00000000-0005-0000-0000-00002B0B0000}"/>
    <cellStyle name="Standard 17 3 2 3" xfId="2727" xr:uid="{00000000-0005-0000-0000-00002D0B0000}"/>
    <cellStyle name="Standard 17 3 2 3 2" xfId="6088" xr:uid="{00000000-0005-0000-0000-00002D0B0000}"/>
    <cellStyle name="Standard 17 3 2 3 2 2" xfId="19539" xr:uid="{00000000-0005-0000-0000-00002D0B0000}"/>
    <cellStyle name="Standard 17 3 2 3 2 3" xfId="33023" xr:uid="{00000000-0005-0000-0000-00002D0B0000}"/>
    <cellStyle name="Standard 17 3 2 3 2 4" xfId="46514" xr:uid="{00000000-0005-0000-0000-00002D0B0000}"/>
    <cellStyle name="Standard 17 3 2 3 3" xfId="9444" xr:uid="{00000000-0005-0000-0000-00002D0B0000}"/>
    <cellStyle name="Standard 17 3 2 3 3 2" xfId="22895" xr:uid="{00000000-0005-0000-0000-00002D0B0000}"/>
    <cellStyle name="Standard 17 3 2 3 3 3" xfId="36379" xr:uid="{00000000-0005-0000-0000-00002D0B0000}"/>
    <cellStyle name="Standard 17 3 2 3 3 4" xfId="49870" xr:uid="{00000000-0005-0000-0000-00002D0B0000}"/>
    <cellStyle name="Standard 17 3 2 3 4" xfId="12800" xr:uid="{00000000-0005-0000-0000-00002D0B0000}"/>
    <cellStyle name="Standard 17 3 2 3 4 2" xfId="26251" xr:uid="{00000000-0005-0000-0000-00002D0B0000}"/>
    <cellStyle name="Standard 17 3 2 3 4 3" xfId="39735" xr:uid="{00000000-0005-0000-0000-00002D0B0000}"/>
    <cellStyle name="Standard 17 3 2 3 4 4" xfId="53226" xr:uid="{00000000-0005-0000-0000-00002D0B0000}"/>
    <cellStyle name="Standard 17 3 2 3 5" xfId="16182" xr:uid="{00000000-0005-0000-0000-00002D0B0000}"/>
    <cellStyle name="Standard 17 3 2 3 6" xfId="29666" xr:uid="{00000000-0005-0000-0000-00002D0B0000}"/>
    <cellStyle name="Standard 17 3 2 3 7" xfId="43157" xr:uid="{00000000-0005-0000-0000-00002D0B0000}"/>
    <cellStyle name="Standard 17 3 2 4" xfId="3832" xr:uid="{00000000-0005-0000-0000-00002E0B0000}"/>
    <cellStyle name="Standard 17 3 2 4 2" xfId="7193" xr:uid="{00000000-0005-0000-0000-00002E0B0000}"/>
    <cellStyle name="Standard 17 3 2 4 2 2" xfId="20644" xr:uid="{00000000-0005-0000-0000-00002E0B0000}"/>
    <cellStyle name="Standard 17 3 2 4 2 3" xfId="34128" xr:uid="{00000000-0005-0000-0000-00002E0B0000}"/>
    <cellStyle name="Standard 17 3 2 4 2 4" xfId="47619" xr:uid="{00000000-0005-0000-0000-00002E0B0000}"/>
    <cellStyle name="Standard 17 3 2 4 3" xfId="10549" xr:uid="{00000000-0005-0000-0000-00002E0B0000}"/>
    <cellStyle name="Standard 17 3 2 4 3 2" xfId="24000" xr:uid="{00000000-0005-0000-0000-00002E0B0000}"/>
    <cellStyle name="Standard 17 3 2 4 3 3" xfId="37484" xr:uid="{00000000-0005-0000-0000-00002E0B0000}"/>
    <cellStyle name="Standard 17 3 2 4 3 4" xfId="50975" xr:uid="{00000000-0005-0000-0000-00002E0B0000}"/>
    <cellStyle name="Standard 17 3 2 4 4" xfId="13905" xr:uid="{00000000-0005-0000-0000-00002E0B0000}"/>
    <cellStyle name="Standard 17 3 2 4 4 2" xfId="27356" xr:uid="{00000000-0005-0000-0000-00002E0B0000}"/>
    <cellStyle name="Standard 17 3 2 4 4 3" xfId="40840" xr:uid="{00000000-0005-0000-0000-00002E0B0000}"/>
    <cellStyle name="Standard 17 3 2 4 4 4" xfId="54331" xr:uid="{00000000-0005-0000-0000-00002E0B0000}"/>
    <cellStyle name="Standard 17 3 2 4 5" xfId="17287" xr:uid="{00000000-0005-0000-0000-00002E0B0000}"/>
    <cellStyle name="Standard 17 3 2 4 6" xfId="30771" xr:uid="{00000000-0005-0000-0000-00002E0B0000}"/>
    <cellStyle name="Standard 17 3 2 4 7" xfId="44262" xr:uid="{00000000-0005-0000-0000-00002E0B0000}"/>
    <cellStyle name="Standard 17 3 2 5" xfId="4412" xr:uid="{00000000-0005-0000-0000-00002F0B0000}"/>
    <cellStyle name="Standard 17 3 2 5 2" xfId="7769" xr:uid="{00000000-0005-0000-0000-00002F0B0000}"/>
    <cellStyle name="Standard 17 3 2 5 2 2" xfId="21220" xr:uid="{00000000-0005-0000-0000-00002F0B0000}"/>
    <cellStyle name="Standard 17 3 2 5 2 3" xfId="34704" xr:uid="{00000000-0005-0000-0000-00002F0B0000}"/>
    <cellStyle name="Standard 17 3 2 5 2 4" xfId="48195" xr:uid="{00000000-0005-0000-0000-00002F0B0000}"/>
    <cellStyle name="Standard 17 3 2 5 3" xfId="11125" xr:uid="{00000000-0005-0000-0000-00002F0B0000}"/>
    <cellStyle name="Standard 17 3 2 5 3 2" xfId="24576" xr:uid="{00000000-0005-0000-0000-00002F0B0000}"/>
    <cellStyle name="Standard 17 3 2 5 3 3" xfId="38060" xr:uid="{00000000-0005-0000-0000-00002F0B0000}"/>
    <cellStyle name="Standard 17 3 2 5 3 4" xfId="51551" xr:uid="{00000000-0005-0000-0000-00002F0B0000}"/>
    <cellStyle name="Standard 17 3 2 5 4" xfId="14481" xr:uid="{00000000-0005-0000-0000-00002F0B0000}"/>
    <cellStyle name="Standard 17 3 2 5 4 2" xfId="27932" xr:uid="{00000000-0005-0000-0000-00002F0B0000}"/>
    <cellStyle name="Standard 17 3 2 5 4 3" xfId="41416" xr:uid="{00000000-0005-0000-0000-00002F0B0000}"/>
    <cellStyle name="Standard 17 3 2 5 4 4" xfId="54907" xr:uid="{00000000-0005-0000-0000-00002F0B0000}"/>
    <cellStyle name="Standard 17 3 2 5 5" xfId="17863" xr:uid="{00000000-0005-0000-0000-00002F0B0000}"/>
    <cellStyle name="Standard 17 3 2 5 6" xfId="31347" xr:uid="{00000000-0005-0000-0000-00002F0B0000}"/>
    <cellStyle name="Standard 17 3 2 5 7" xfId="44838" xr:uid="{00000000-0005-0000-0000-00002F0B0000}"/>
    <cellStyle name="Standard 17 3 2 6" xfId="4962" xr:uid="{00000000-0005-0000-0000-00002A0B0000}"/>
    <cellStyle name="Standard 17 3 2 6 2" xfId="18413" xr:uid="{00000000-0005-0000-0000-00002A0B0000}"/>
    <cellStyle name="Standard 17 3 2 6 3" xfId="31897" xr:uid="{00000000-0005-0000-0000-00002A0B0000}"/>
    <cellStyle name="Standard 17 3 2 6 4" xfId="45388" xr:uid="{00000000-0005-0000-0000-00002A0B0000}"/>
    <cellStyle name="Standard 17 3 2 7" xfId="8318" xr:uid="{00000000-0005-0000-0000-00002A0B0000}"/>
    <cellStyle name="Standard 17 3 2 7 2" xfId="21769" xr:uid="{00000000-0005-0000-0000-00002A0B0000}"/>
    <cellStyle name="Standard 17 3 2 7 3" xfId="35253" xr:uid="{00000000-0005-0000-0000-00002A0B0000}"/>
    <cellStyle name="Standard 17 3 2 7 4" xfId="48744" xr:uid="{00000000-0005-0000-0000-00002A0B0000}"/>
    <cellStyle name="Standard 17 3 2 8" xfId="11674" xr:uid="{00000000-0005-0000-0000-00002A0B0000}"/>
    <cellStyle name="Standard 17 3 2 8 2" xfId="25125" xr:uid="{00000000-0005-0000-0000-00002A0B0000}"/>
    <cellStyle name="Standard 17 3 2 8 3" xfId="38609" xr:uid="{00000000-0005-0000-0000-00002A0B0000}"/>
    <cellStyle name="Standard 17 3 2 8 4" xfId="52100" xr:uid="{00000000-0005-0000-0000-00002A0B0000}"/>
    <cellStyle name="Standard 17 3 2 9" xfId="15055" xr:uid="{00000000-0005-0000-0000-00002A0B0000}"/>
    <cellStyle name="Standard 17 3 3" xfId="1897" xr:uid="{00000000-0005-0000-0000-0000300B0000}"/>
    <cellStyle name="Standard 17 3 3 2" xfId="3037" xr:uid="{00000000-0005-0000-0000-0000310B0000}"/>
    <cellStyle name="Standard 17 3 3 2 2" xfId="6398" xr:uid="{00000000-0005-0000-0000-0000310B0000}"/>
    <cellStyle name="Standard 17 3 3 2 2 2" xfId="19849" xr:uid="{00000000-0005-0000-0000-0000310B0000}"/>
    <cellStyle name="Standard 17 3 3 2 2 3" xfId="33333" xr:uid="{00000000-0005-0000-0000-0000310B0000}"/>
    <cellStyle name="Standard 17 3 3 2 2 4" xfId="46824" xr:uid="{00000000-0005-0000-0000-0000310B0000}"/>
    <cellStyle name="Standard 17 3 3 2 3" xfId="9754" xr:uid="{00000000-0005-0000-0000-0000310B0000}"/>
    <cellStyle name="Standard 17 3 3 2 3 2" xfId="23205" xr:uid="{00000000-0005-0000-0000-0000310B0000}"/>
    <cellStyle name="Standard 17 3 3 2 3 3" xfId="36689" xr:uid="{00000000-0005-0000-0000-0000310B0000}"/>
    <cellStyle name="Standard 17 3 3 2 3 4" xfId="50180" xr:uid="{00000000-0005-0000-0000-0000310B0000}"/>
    <cellStyle name="Standard 17 3 3 2 4" xfId="13110" xr:uid="{00000000-0005-0000-0000-0000310B0000}"/>
    <cellStyle name="Standard 17 3 3 2 4 2" xfId="26561" xr:uid="{00000000-0005-0000-0000-0000310B0000}"/>
    <cellStyle name="Standard 17 3 3 2 4 3" xfId="40045" xr:uid="{00000000-0005-0000-0000-0000310B0000}"/>
    <cellStyle name="Standard 17 3 3 2 4 4" xfId="53536" xr:uid="{00000000-0005-0000-0000-0000310B0000}"/>
    <cellStyle name="Standard 17 3 3 2 5" xfId="16492" xr:uid="{00000000-0005-0000-0000-0000310B0000}"/>
    <cellStyle name="Standard 17 3 3 2 6" xfId="29976" xr:uid="{00000000-0005-0000-0000-0000310B0000}"/>
    <cellStyle name="Standard 17 3 3 2 7" xfId="43467" xr:uid="{00000000-0005-0000-0000-0000310B0000}"/>
    <cellStyle name="Standard 17 3 3 3" xfId="5271" xr:uid="{00000000-0005-0000-0000-0000300B0000}"/>
    <cellStyle name="Standard 17 3 3 3 2" xfId="18722" xr:uid="{00000000-0005-0000-0000-0000300B0000}"/>
    <cellStyle name="Standard 17 3 3 3 3" xfId="32206" xr:uid="{00000000-0005-0000-0000-0000300B0000}"/>
    <cellStyle name="Standard 17 3 3 3 4" xfId="45697" xr:uid="{00000000-0005-0000-0000-0000300B0000}"/>
    <cellStyle name="Standard 17 3 3 4" xfId="8627" xr:uid="{00000000-0005-0000-0000-0000300B0000}"/>
    <cellStyle name="Standard 17 3 3 4 2" xfId="22078" xr:uid="{00000000-0005-0000-0000-0000300B0000}"/>
    <cellStyle name="Standard 17 3 3 4 3" xfId="35562" xr:uid="{00000000-0005-0000-0000-0000300B0000}"/>
    <cellStyle name="Standard 17 3 3 4 4" xfId="49053" xr:uid="{00000000-0005-0000-0000-0000300B0000}"/>
    <cellStyle name="Standard 17 3 3 5" xfId="11983" xr:uid="{00000000-0005-0000-0000-0000300B0000}"/>
    <cellStyle name="Standard 17 3 3 5 2" xfId="25434" xr:uid="{00000000-0005-0000-0000-0000300B0000}"/>
    <cellStyle name="Standard 17 3 3 5 3" xfId="38918" xr:uid="{00000000-0005-0000-0000-0000300B0000}"/>
    <cellStyle name="Standard 17 3 3 5 4" xfId="52409" xr:uid="{00000000-0005-0000-0000-0000300B0000}"/>
    <cellStyle name="Standard 17 3 3 6" xfId="15365" xr:uid="{00000000-0005-0000-0000-0000300B0000}"/>
    <cellStyle name="Standard 17 3 3 7" xfId="28849" xr:uid="{00000000-0005-0000-0000-0000300B0000}"/>
    <cellStyle name="Standard 17 3 3 8" xfId="42340" xr:uid="{00000000-0005-0000-0000-0000300B0000}"/>
    <cellStyle name="Standard 17 3 4" xfId="2476" xr:uid="{00000000-0005-0000-0000-0000320B0000}"/>
    <cellStyle name="Standard 17 3 4 2" xfId="5838" xr:uid="{00000000-0005-0000-0000-0000320B0000}"/>
    <cellStyle name="Standard 17 3 4 2 2" xfId="19289" xr:uid="{00000000-0005-0000-0000-0000320B0000}"/>
    <cellStyle name="Standard 17 3 4 2 3" xfId="32773" xr:uid="{00000000-0005-0000-0000-0000320B0000}"/>
    <cellStyle name="Standard 17 3 4 2 4" xfId="46264" xr:uid="{00000000-0005-0000-0000-0000320B0000}"/>
    <cellStyle name="Standard 17 3 4 3" xfId="9194" xr:uid="{00000000-0005-0000-0000-0000320B0000}"/>
    <cellStyle name="Standard 17 3 4 3 2" xfId="22645" xr:uid="{00000000-0005-0000-0000-0000320B0000}"/>
    <cellStyle name="Standard 17 3 4 3 3" xfId="36129" xr:uid="{00000000-0005-0000-0000-0000320B0000}"/>
    <cellStyle name="Standard 17 3 4 3 4" xfId="49620" xr:uid="{00000000-0005-0000-0000-0000320B0000}"/>
    <cellStyle name="Standard 17 3 4 4" xfId="12550" xr:uid="{00000000-0005-0000-0000-0000320B0000}"/>
    <cellStyle name="Standard 17 3 4 4 2" xfId="26001" xr:uid="{00000000-0005-0000-0000-0000320B0000}"/>
    <cellStyle name="Standard 17 3 4 4 3" xfId="39485" xr:uid="{00000000-0005-0000-0000-0000320B0000}"/>
    <cellStyle name="Standard 17 3 4 4 4" xfId="52976" xr:uid="{00000000-0005-0000-0000-0000320B0000}"/>
    <cellStyle name="Standard 17 3 4 5" xfId="15932" xr:uid="{00000000-0005-0000-0000-0000320B0000}"/>
    <cellStyle name="Standard 17 3 4 6" xfId="29416" xr:uid="{00000000-0005-0000-0000-0000320B0000}"/>
    <cellStyle name="Standard 17 3 4 7" xfId="42907" xr:uid="{00000000-0005-0000-0000-0000320B0000}"/>
    <cellStyle name="Standard 17 3 5" xfId="3582" xr:uid="{00000000-0005-0000-0000-0000330B0000}"/>
    <cellStyle name="Standard 17 3 5 2" xfId="6943" xr:uid="{00000000-0005-0000-0000-0000330B0000}"/>
    <cellStyle name="Standard 17 3 5 2 2" xfId="20394" xr:uid="{00000000-0005-0000-0000-0000330B0000}"/>
    <cellStyle name="Standard 17 3 5 2 3" xfId="33878" xr:uid="{00000000-0005-0000-0000-0000330B0000}"/>
    <cellStyle name="Standard 17 3 5 2 4" xfId="47369" xr:uid="{00000000-0005-0000-0000-0000330B0000}"/>
    <cellStyle name="Standard 17 3 5 3" xfId="10299" xr:uid="{00000000-0005-0000-0000-0000330B0000}"/>
    <cellStyle name="Standard 17 3 5 3 2" xfId="23750" xr:uid="{00000000-0005-0000-0000-0000330B0000}"/>
    <cellStyle name="Standard 17 3 5 3 3" xfId="37234" xr:uid="{00000000-0005-0000-0000-0000330B0000}"/>
    <cellStyle name="Standard 17 3 5 3 4" xfId="50725" xr:uid="{00000000-0005-0000-0000-0000330B0000}"/>
    <cellStyle name="Standard 17 3 5 4" xfId="13655" xr:uid="{00000000-0005-0000-0000-0000330B0000}"/>
    <cellStyle name="Standard 17 3 5 4 2" xfId="27106" xr:uid="{00000000-0005-0000-0000-0000330B0000}"/>
    <cellStyle name="Standard 17 3 5 4 3" xfId="40590" xr:uid="{00000000-0005-0000-0000-0000330B0000}"/>
    <cellStyle name="Standard 17 3 5 4 4" xfId="54081" xr:uid="{00000000-0005-0000-0000-0000330B0000}"/>
    <cellStyle name="Standard 17 3 5 5" xfId="17037" xr:uid="{00000000-0005-0000-0000-0000330B0000}"/>
    <cellStyle name="Standard 17 3 5 6" xfId="30521" xr:uid="{00000000-0005-0000-0000-0000330B0000}"/>
    <cellStyle name="Standard 17 3 5 7" xfId="44012" xr:uid="{00000000-0005-0000-0000-0000330B0000}"/>
    <cellStyle name="Standard 17 3 6" xfId="4162" xr:uid="{00000000-0005-0000-0000-0000340B0000}"/>
    <cellStyle name="Standard 17 3 6 2" xfId="7519" xr:uid="{00000000-0005-0000-0000-0000340B0000}"/>
    <cellStyle name="Standard 17 3 6 2 2" xfId="20970" xr:uid="{00000000-0005-0000-0000-0000340B0000}"/>
    <cellStyle name="Standard 17 3 6 2 3" xfId="34454" xr:uid="{00000000-0005-0000-0000-0000340B0000}"/>
    <cellStyle name="Standard 17 3 6 2 4" xfId="47945" xr:uid="{00000000-0005-0000-0000-0000340B0000}"/>
    <cellStyle name="Standard 17 3 6 3" xfId="10875" xr:uid="{00000000-0005-0000-0000-0000340B0000}"/>
    <cellStyle name="Standard 17 3 6 3 2" xfId="24326" xr:uid="{00000000-0005-0000-0000-0000340B0000}"/>
    <cellStyle name="Standard 17 3 6 3 3" xfId="37810" xr:uid="{00000000-0005-0000-0000-0000340B0000}"/>
    <cellStyle name="Standard 17 3 6 3 4" xfId="51301" xr:uid="{00000000-0005-0000-0000-0000340B0000}"/>
    <cellStyle name="Standard 17 3 6 4" xfId="14231" xr:uid="{00000000-0005-0000-0000-0000340B0000}"/>
    <cellStyle name="Standard 17 3 6 4 2" xfId="27682" xr:uid="{00000000-0005-0000-0000-0000340B0000}"/>
    <cellStyle name="Standard 17 3 6 4 3" xfId="41166" xr:uid="{00000000-0005-0000-0000-0000340B0000}"/>
    <cellStyle name="Standard 17 3 6 4 4" xfId="54657" xr:uid="{00000000-0005-0000-0000-0000340B0000}"/>
    <cellStyle name="Standard 17 3 6 5" xfId="17613" xr:uid="{00000000-0005-0000-0000-0000340B0000}"/>
    <cellStyle name="Standard 17 3 6 6" xfId="31097" xr:uid="{00000000-0005-0000-0000-0000340B0000}"/>
    <cellStyle name="Standard 17 3 6 7" xfId="44588" xr:uid="{00000000-0005-0000-0000-0000340B0000}"/>
    <cellStyle name="Standard 17 3 7" xfId="4712" xr:uid="{00000000-0005-0000-0000-0000290B0000}"/>
    <cellStyle name="Standard 17 3 7 2" xfId="18163" xr:uid="{00000000-0005-0000-0000-0000290B0000}"/>
    <cellStyle name="Standard 17 3 7 3" xfId="31647" xr:uid="{00000000-0005-0000-0000-0000290B0000}"/>
    <cellStyle name="Standard 17 3 7 4" xfId="45138" xr:uid="{00000000-0005-0000-0000-0000290B0000}"/>
    <cellStyle name="Standard 17 3 8" xfId="8068" xr:uid="{00000000-0005-0000-0000-0000290B0000}"/>
    <cellStyle name="Standard 17 3 8 2" xfId="21519" xr:uid="{00000000-0005-0000-0000-0000290B0000}"/>
    <cellStyle name="Standard 17 3 8 3" xfId="35003" xr:uid="{00000000-0005-0000-0000-0000290B0000}"/>
    <cellStyle name="Standard 17 3 8 4" xfId="48494" xr:uid="{00000000-0005-0000-0000-0000290B0000}"/>
    <cellStyle name="Standard 17 3 9" xfId="11424" xr:uid="{00000000-0005-0000-0000-0000290B0000}"/>
    <cellStyle name="Standard 17 3 9 2" xfId="24875" xr:uid="{00000000-0005-0000-0000-0000290B0000}"/>
    <cellStyle name="Standard 17 3 9 3" xfId="38359" xr:uid="{00000000-0005-0000-0000-0000290B0000}"/>
    <cellStyle name="Standard 17 3 9 4" xfId="51850" xr:uid="{00000000-0005-0000-0000-0000290B0000}"/>
    <cellStyle name="Standard 17 4" xfId="1355" xr:uid="{00000000-0005-0000-0000-0000350B0000}"/>
    <cellStyle name="Standard 17 4 10" xfId="28317" xr:uid="{00000000-0005-0000-0000-0000350B0000}"/>
    <cellStyle name="Standard 17 4 11" xfId="41808" xr:uid="{00000000-0005-0000-0000-0000350B0000}"/>
    <cellStyle name="Standard 17 4 2" xfId="1926" xr:uid="{00000000-0005-0000-0000-0000360B0000}"/>
    <cellStyle name="Standard 17 4 2 2" xfId="3066" xr:uid="{00000000-0005-0000-0000-0000370B0000}"/>
    <cellStyle name="Standard 17 4 2 2 2" xfId="6427" xr:uid="{00000000-0005-0000-0000-0000370B0000}"/>
    <cellStyle name="Standard 17 4 2 2 2 2" xfId="19878" xr:uid="{00000000-0005-0000-0000-0000370B0000}"/>
    <cellStyle name="Standard 17 4 2 2 2 3" xfId="33362" xr:uid="{00000000-0005-0000-0000-0000370B0000}"/>
    <cellStyle name="Standard 17 4 2 2 2 4" xfId="46853" xr:uid="{00000000-0005-0000-0000-0000370B0000}"/>
    <cellStyle name="Standard 17 4 2 2 3" xfId="9783" xr:uid="{00000000-0005-0000-0000-0000370B0000}"/>
    <cellStyle name="Standard 17 4 2 2 3 2" xfId="23234" xr:uid="{00000000-0005-0000-0000-0000370B0000}"/>
    <cellStyle name="Standard 17 4 2 2 3 3" xfId="36718" xr:uid="{00000000-0005-0000-0000-0000370B0000}"/>
    <cellStyle name="Standard 17 4 2 2 3 4" xfId="50209" xr:uid="{00000000-0005-0000-0000-0000370B0000}"/>
    <cellStyle name="Standard 17 4 2 2 4" xfId="13139" xr:uid="{00000000-0005-0000-0000-0000370B0000}"/>
    <cellStyle name="Standard 17 4 2 2 4 2" xfId="26590" xr:uid="{00000000-0005-0000-0000-0000370B0000}"/>
    <cellStyle name="Standard 17 4 2 2 4 3" xfId="40074" xr:uid="{00000000-0005-0000-0000-0000370B0000}"/>
    <cellStyle name="Standard 17 4 2 2 4 4" xfId="53565" xr:uid="{00000000-0005-0000-0000-0000370B0000}"/>
    <cellStyle name="Standard 17 4 2 2 5" xfId="16521" xr:uid="{00000000-0005-0000-0000-0000370B0000}"/>
    <cellStyle name="Standard 17 4 2 2 6" xfId="30005" xr:uid="{00000000-0005-0000-0000-0000370B0000}"/>
    <cellStyle name="Standard 17 4 2 2 7" xfId="43496" xr:uid="{00000000-0005-0000-0000-0000370B0000}"/>
    <cellStyle name="Standard 17 4 2 3" xfId="5300" xr:uid="{00000000-0005-0000-0000-0000360B0000}"/>
    <cellStyle name="Standard 17 4 2 3 2" xfId="18751" xr:uid="{00000000-0005-0000-0000-0000360B0000}"/>
    <cellStyle name="Standard 17 4 2 3 3" xfId="32235" xr:uid="{00000000-0005-0000-0000-0000360B0000}"/>
    <cellStyle name="Standard 17 4 2 3 4" xfId="45726" xr:uid="{00000000-0005-0000-0000-0000360B0000}"/>
    <cellStyle name="Standard 17 4 2 4" xfId="8656" xr:uid="{00000000-0005-0000-0000-0000360B0000}"/>
    <cellStyle name="Standard 17 4 2 4 2" xfId="22107" xr:uid="{00000000-0005-0000-0000-0000360B0000}"/>
    <cellStyle name="Standard 17 4 2 4 3" xfId="35591" xr:uid="{00000000-0005-0000-0000-0000360B0000}"/>
    <cellStyle name="Standard 17 4 2 4 4" xfId="49082" xr:uid="{00000000-0005-0000-0000-0000360B0000}"/>
    <cellStyle name="Standard 17 4 2 5" xfId="12012" xr:uid="{00000000-0005-0000-0000-0000360B0000}"/>
    <cellStyle name="Standard 17 4 2 5 2" xfId="25463" xr:uid="{00000000-0005-0000-0000-0000360B0000}"/>
    <cellStyle name="Standard 17 4 2 5 3" xfId="38947" xr:uid="{00000000-0005-0000-0000-0000360B0000}"/>
    <cellStyle name="Standard 17 4 2 5 4" xfId="52438" xr:uid="{00000000-0005-0000-0000-0000360B0000}"/>
    <cellStyle name="Standard 17 4 2 6" xfId="15394" xr:uid="{00000000-0005-0000-0000-0000360B0000}"/>
    <cellStyle name="Standard 17 4 2 7" xfId="28878" xr:uid="{00000000-0005-0000-0000-0000360B0000}"/>
    <cellStyle name="Standard 17 4 2 8" xfId="42369" xr:uid="{00000000-0005-0000-0000-0000360B0000}"/>
    <cellStyle name="Standard 17 4 3" xfId="2506" xr:uid="{00000000-0005-0000-0000-0000380B0000}"/>
    <cellStyle name="Standard 17 4 3 2" xfId="5867" xr:uid="{00000000-0005-0000-0000-0000380B0000}"/>
    <cellStyle name="Standard 17 4 3 2 2" xfId="19318" xr:uid="{00000000-0005-0000-0000-0000380B0000}"/>
    <cellStyle name="Standard 17 4 3 2 3" xfId="32802" xr:uid="{00000000-0005-0000-0000-0000380B0000}"/>
    <cellStyle name="Standard 17 4 3 2 4" xfId="46293" xr:uid="{00000000-0005-0000-0000-0000380B0000}"/>
    <cellStyle name="Standard 17 4 3 3" xfId="9223" xr:uid="{00000000-0005-0000-0000-0000380B0000}"/>
    <cellStyle name="Standard 17 4 3 3 2" xfId="22674" xr:uid="{00000000-0005-0000-0000-0000380B0000}"/>
    <cellStyle name="Standard 17 4 3 3 3" xfId="36158" xr:uid="{00000000-0005-0000-0000-0000380B0000}"/>
    <cellStyle name="Standard 17 4 3 3 4" xfId="49649" xr:uid="{00000000-0005-0000-0000-0000380B0000}"/>
    <cellStyle name="Standard 17 4 3 4" xfId="12579" xr:uid="{00000000-0005-0000-0000-0000380B0000}"/>
    <cellStyle name="Standard 17 4 3 4 2" xfId="26030" xr:uid="{00000000-0005-0000-0000-0000380B0000}"/>
    <cellStyle name="Standard 17 4 3 4 3" xfId="39514" xr:uid="{00000000-0005-0000-0000-0000380B0000}"/>
    <cellStyle name="Standard 17 4 3 4 4" xfId="53005" xr:uid="{00000000-0005-0000-0000-0000380B0000}"/>
    <cellStyle name="Standard 17 4 3 5" xfId="15961" xr:uid="{00000000-0005-0000-0000-0000380B0000}"/>
    <cellStyle name="Standard 17 4 3 6" xfId="29445" xr:uid="{00000000-0005-0000-0000-0000380B0000}"/>
    <cellStyle name="Standard 17 4 3 7" xfId="42936" xr:uid="{00000000-0005-0000-0000-0000380B0000}"/>
    <cellStyle name="Standard 17 4 4" xfId="3611" xr:uid="{00000000-0005-0000-0000-0000390B0000}"/>
    <cellStyle name="Standard 17 4 4 2" xfId="6972" xr:uid="{00000000-0005-0000-0000-0000390B0000}"/>
    <cellStyle name="Standard 17 4 4 2 2" xfId="20423" xr:uid="{00000000-0005-0000-0000-0000390B0000}"/>
    <cellStyle name="Standard 17 4 4 2 3" xfId="33907" xr:uid="{00000000-0005-0000-0000-0000390B0000}"/>
    <cellStyle name="Standard 17 4 4 2 4" xfId="47398" xr:uid="{00000000-0005-0000-0000-0000390B0000}"/>
    <cellStyle name="Standard 17 4 4 3" xfId="10328" xr:uid="{00000000-0005-0000-0000-0000390B0000}"/>
    <cellStyle name="Standard 17 4 4 3 2" xfId="23779" xr:uid="{00000000-0005-0000-0000-0000390B0000}"/>
    <cellStyle name="Standard 17 4 4 3 3" xfId="37263" xr:uid="{00000000-0005-0000-0000-0000390B0000}"/>
    <cellStyle name="Standard 17 4 4 3 4" xfId="50754" xr:uid="{00000000-0005-0000-0000-0000390B0000}"/>
    <cellStyle name="Standard 17 4 4 4" xfId="13684" xr:uid="{00000000-0005-0000-0000-0000390B0000}"/>
    <cellStyle name="Standard 17 4 4 4 2" xfId="27135" xr:uid="{00000000-0005-0000-0000-0000390B0000}"/>
    <cellStyle name="Standard 17 4 4 4 3" xfId="40619" xr:uid="{00000000-0005-0000-0000-0000390B0000}"/>
    <cellStyle name="Standard 17 4 4 4 4" xfId="54110" xr:uid="{00000000-0005-0000-0000-0000390B0000}"/>
    <cellStyle name="Standard 17 4 4 5" xfId="17066" xr:uid="{00000000-0005-0000-0000-0000390B0000}"/>
    <cellStyle name="Standard 17 4 4 6" xfId="30550" xr:uid="{00000000-0005-0000-0000-0000390B0000}"/>
    <cellStyle name="Standard 17 4 4 7" xfId="44041" xr:uid="{00000000-0005-0000-0000-0000390B0000}"/>
    <cellStyle name="Standard 17 4 5" xfId="4191" xr:uid="{00000000-0005-0000-0000-00003A0B0000}"/>
    <cellStyle name="Standard 17 4 5 2" xfId="7548" xr:uid="{00000000-0005-0000-0000-00003A0B0000}"/>
    <cellStyle name="Standard 17 4 5 2 2" xfId="20999" xr:uid="{00000000-0005-0000-0000-00003A0B0000}"/>
    <cellStyle name="Standard 17 4 5 2 3" xfId="34483" xr:uid="{00000000-0005-0000-0000-00003A0B0000}"/>
    <cellStyle name="Standard 17 4 5 2 4" xfId="47974" xr:uid="{00000000-0005-0000-0000-00003A0B0000}"/>
    <cellStyle name="Standard 17 4 5 3" xfId="10904" xr:uid="{00000000-0005-0000-0000-00003A0B0000}"/>
    <cellStyle name="Standard 17 4 5 3 2" xfId="24355" xr:uid="{00000000-0005-0000-0000-00003A0B0000}"/>
    <cellStyle name="Standard 17 4 5 3 3" xfId="37839" xr:uid="{00000000-0005-0000-0000-00003A0B0000}"/>
    <cellStyle name="Standard 17 4 5 3 4" xfId="51330" xr:uid="{00000000-0005-0000-0000-00003A0B0000}"/>
    <cellStyle name="Standard 17 4 5 4" xfId="14260" xr:uid="{00000000-0005-0000-0000-00003A0B0000}"/>
    <cellStyle name="Standard 17 4 5 4 2" xfId="27711" xr:uid="{00000000-0005-0000-0000-00003A0B0000}"/>
    <cellStyle name="Standard 17 4 5 4 3" xfId="41195" xr:uid="{00000000-0005-0000-0000-00003A0B0000}"/>
    <cellStyle name="Standard 17 4 5 4 4" xfId="54686" xr:uid="{00000000-0005-0000-0000-00003A0B0000}"/>
    <cellStyle name="Standard 17 4 5 5" xfId="17642" xr:uid="{00000000-0005-0000-0000-00003A0B0000}"/>
    <cellStyle name="Standard 17 4 5 6" xfId="31126" xr:uid="{00000000-0005-0000-0000-00003A0B0000}"/>
    <cellStyle name="Standard 17 4 5 7" xfId="44617" xr:uid="{00000000-0005-0000-0000-00003A0B0000}"/>
    <cellStyle name="Standard 17 4 6" xfId="4741" xr:uid="{00000000-0005-0000-0000-0000350B0000}"/>
    <cellStyle name="Standard 17 4 6 2" xfId="18192" xr:uid="{00000000-0005-0000-0000-0000350B0000}"/>
    <cellStyle name="Standard 17 4 6 3" xfId="31676" xr:uid="{00000000-0005-0000-0000-0000350B0000}"/>
    <cellStyle name="Standard 17 4 6 4" xfId="45167" xr:uid="{00000000-0005-0000-0000-0000350B0000}"/>
    <cellStyle name="Standard 17 4 7" xfId="8097" xr:uid="{00000000-0005-0000-0000-0000350B0000}"/>
    <cellStyle name="Standard 17 4 7 2" xfId="21548" xr:uid="{00000000-0005-0000-0000-0000350B0000}"/>
    <cellStyle name="Standard 17 4 7 3" xfId="35032" xr:uid="{00000000-0005-0000-0000-0000350B0000}"/>
    <cellStyle name="Standard 17 4 7 4" xfId="48523" xr:uid="{00000000-0005-0000-0000-0000350B0000}"/>
    <cellStyle name="Standard 17 4 8" xfId="11453" xr:uid="{00000000-0005-0000-0000-0000350B0000}"/>
    <cellStyle name="Standard 17 4 8 2" xfId="24904" xr:uid="{00000000-0005-0000-0000-0000350B0000}"/>
    <cellStyle name="Standard 17 4 8 3" xfId="38388" xr:uid="{00000000-0005-0000-0000-0000350B0000}"/>
    <cellStyle name="Standard 17 4 8 4" xfId="51879" xr:uid="{00000000-0005-0000-0000-0000350B0000}"/>
    <cellStyle name="Standard 17 4 9" xfId="14834" xr:uid="{00000000-0005-0000-0000-0000350B0000}"/>
    <cellStyle name="Standard 17 5" xfId="1680" xr:uid="{00000000-0005-0000-0000-00003B0B0000}"/>
    <cellStyle name="Standard 17 5 2" xfId="2816" xr:uid="{00000000-0005-0000-0000-00003C0B0000}"/>
    <cellStyle name="Standard 17 5 2 2" xfId="6177" xr:uid="{00000000-0005-0000-0000-00003C0B0000}"/>
    <cellStyle name="Standard 17 5 2 2 2" xfId="19628" xr:uid="{00000000-0005-0000-0000-00003C0B0000}"/>
    <cellStyle name="Standard 17 5 2 2 3" xfId="33112" xr:uid="{00000000-0005-0000-0000-00003C0B0000}"/>
    <cellStyle name="Standard 17 5 2 2 4" xfId="46603" xr:uid="{00000000-0005-0000-0000-00003C0B0000}"/>
    <cellStyle name="Standard 17 5 2 3" xfId="9533" xr:uid="{00000000-0005-0000-0000-00003C0B0000}"/>
    <cellStyle name="Standard 17 5 2 3 2" xfId="22984" xr:uid="{00000000-0005-0000-0000-00003C0B0000}"/>
    <cellStyle name="Standard 17 5 2 3 3" xfId="36468" xr:uid="{00000000-0005-0000-0000-00003C0B0000}"/>
    <cellStyle name="Standard 17 5 2 3 4" xfId="49959" xr:uid="{00000000-0005-0000-0000-00003C0B0000}"/>
    <cellStyle name="Standard 17 5 2 4" xfId="12889" xr:uid="{00000000-0005-0000-0000-00003C0B0000}"/>
    <cellStyle name="Standard 17 5 2 4 2" xfId="26340" xr:uid="{00000000-0005-0000-0000-00003C0B0000}"/>
    <cellStyle name="Standard 17 5 2 4 3" xfId="39824" xr:uid="{00000000-0005-0000-0000-00003C0B0000}"/>
    <cellStyle name="Standard 17 5 2 4 4" xfId="53315" xr:uid="{00000000-0005-0000-0000-00003C0B0000}"/>
    <cellStyle name="Standard 17 5 2 5" xfId="16271" xr:uid="{00000000-0005-0000-0000-00003C0B0000}"/>
    <cellStyle name="Standard 17 5 2 6" xfId="29755" xr:uid="{00000000-0005-0000-0000-00003C0B0000}"/>
    <cellStyle name="Standard 17 5 2 7" xfId="43246" xr:uid="{00000000-0005-0000-0000-00003C0B0000}"/>
    <cellStyle name="Standard 17 5 3" xfId="5050" xr:uid="{00000000-0005-0000-0000-00003B0B0000}"/>
    <cellStyle name="Standard 17 5 3 2" xfId="18501" xr:uid="{00000000-0005-0000-0000-00003B0B0000}"/>
    <cellStyle name="Standard 17 5 3 3" xfId="31985" xr:uid="{00000000-0005-0000-0000-00003B0B0000}"/>
    <cellStyle name="Standard 17 5 3 4" xfId="45476" xr:uid="{00000000-0005-0000-0000-00003B0B0000}"/>
    <cellStyle name="Standard 17 5 4" xfId="8406" xr:uid="{00000000-0005-0000-0000-00003B0B0000}"/>
    <cellStyle name="Standard 17 5 4 2" xfId="21857" xr:uid="{00000000-0005-0000-0000-00003B0B0000}"/>
    <cellStyle name="Standard 17 5 4 3" xfId="35341" xr:uid="{00000000-0005-0000-0000-00003B0B0000}"/>
    <cellStyle name="Standard 17 5 4 4" xfId="48832" xr:uid="{00000000-0005-0000-0000-00003B0B0000}"/>
    <cellStyle name="Standard 17 5 5" xfId="11762" xr:uid="{00000000-0005-0000-0000-00003B0B0000}"/>
    <cellStyle name="Standard 17 5 5 2" xfId="25213" xr:uid="{00000000-0005-0000-0000-00003B0B0000}"/>
    <cellStyle name="Standard 17 5 5 3" xfId="38697" xr:uid="{00000000-0005-0000-0000-00003B0B0000}"/>
    <cellStyle name="Standard 17 5 5 4" xfId="52188" xr:uid="{00000000-0005-0000-0000-00003B0B0000}"/>
    <cellStyle name="Standard 17 5 6" xfId="15144" xr:uid="{00000000-0005-0000-0000-00003B0B0000}"/>
    <cellStyle name="Standard 17 5 7" xfId="28628" xr:uid="{00000000-0005-0000-0000-00003B0B0000}"/>
    <cellStyle name="Standard 17 5 8" xfId="42119" xr:uid="{00000000-0005-0000-0000-00003B0B0000}"/>
    <cellStyle name="Standard 17 6" xfId="2240" xr:uid="{00000000-0005-0000-0000-00003D0B0000}"/>
    <cellStyle name="Standard 17 6 2" xfId="5614" xr:uid="{00000000-0005-0000-0000-00003D0B0000}"/>
    <cellStyle name="Standard 17 6 2 2" xfId="19065" xr:uid="{00000000-0005-0000-0000-00003D0B0000}"/>
    <cellStyle name="Standard 17 6 2 3" xfId="32549" xr:uid="{00000000-0005-0000-0000-00003D0B0000}"/>
    <cellStyle name="Standard 17 6 2 4" xfId="46040" xr:uid="{00000000-0005-0000-0000-00003D0B0000}"/>
    <cellStyle name="Standard 17 6 3" xfId="8970" xr:uid="{00000000-0005-0000-0000-00003D0B0000}"/>
    <cellStyle name="Standard 17 6 3 2" xfId="22421" xr:uid="{00000000-0005-0000-0000-00003D0B0000}"/>
    <cellStyle name="Standard 17 6 3 3" xfId="35905" xr:uid="{00000000-0005-0000-0000-00003D0B0000}"/>
    <cellStyle name="Standard 17 6 3 4" xfId="49396" xr:uid="{00000000-0005-0000-0000-00003D0B0000}"/>
    <cellStyle name="Standard 17 6 4" xfId="12326" xr:uid="{00000000-0005-0000-0000-00003D0B0000}"/>
    <cellStyle name="Standard 17 6 4 2" xfId="25777" xr:uid="{00000000-0005-0000-0000-00003D0B0000}"/>
    <cellStyle name="Standard 17 6 4 3" xfId="39261" xr:uid="{00000000-0005-0000-0000-00003D0B0000}"/>
    <cellStyle name="Standard 17 6 4 4" xfId="52752" xr:uid="{00000000-0005-0000-0000-00003D0B0000}"/>
    <cellStyle name="Standard 17 6 5" xfId="15708" xr:uid="{00000000-0005-0000-0000-00003D0B0000}"/>
    <cellStyle name="Standard 17 6 6" xfId="29192" xr:uid="{00000000-0005-0000-0000-00003D0B0000}"/>
    <cellStyle name="Standard 17 6 7" xfId="42683" xr:uid="{00000000-0005-0000-0000-00003D0B0000}"/>
    <cellStyle name="Standard 17 7" xfId="3358" xr:uid="{00000000-0005-0000-0000-00003E0B0000}"/>
    <cellStyle name="Standard 17 7 2" xfId="6719" xr:uid="{00000000-0005-0000-0000-00003E0B0000}"/>
    <cellStyle name="Standard 17 7 2 2" xfId="20170" xr:uid="{00000000-0005-0000-0000-00003E0B0000}"/>
    <cellStyle name="Standard 17 7 2 3" xfId="33654" xr:uid="{00000000-0005-0000-0000-00003E0B0000}"/>
    <cellStyle name="Standard 17 7 2 4" xfId="47145" xr:uid="{00000000-0005-0000-0000-00003E0B0000}"/>
    <cellStyle name="Standard 17 7 3" xfId="10075" xr:uid="{00000000-0005-0000-0000-00003E0B0000}"/>
    <cellStyle name="Standard 17 7 3 2" xfId="23526" xr:uid="{00000000-0005-0000-0000-00003E0B0000}"/>
    <cellStyle name="Standard 17 7 3 3" xfId="37010" xr:uid="{00000000-0005-0000-0000-00003E0B0000}"/>
    <cellStyle name="Standard 17 7 3 4" xfId="50501" xr:uid="{00000000-0005-0000-0000-00003E0B0000}"/>
    <cellStyle name="Standard 17 7 4" xfId="13431" xr:uid="{00000000-0005-0000-0000-00003E0B0000}"/>
    <cellStyle name="Standard 17 7 4 2" xfId="26882" xr:uid="{00000000-0005-0000-0000-00003E0B0000}"/>
    <cellStyle name="Standard 17 7 4 3" xfId="40366" xr:uid="{00000000-0005-0000-0000-00003E0B0000}"/>
    <cellStyle name="Standard 17 7 4 4" xfId="53857" xr:uid="{00000000-0005-0000-0000-00003E0B0000}"/>
    <cellStyle name="Standard 17 7 5" xfId="16813" xr:uid="{00000000-0005-0000-0000-00003E0B0000}"/>
    <cellStyle name="Standard 17 7 6" xfId="30297" xr:uid="{00000000-0005-0000-0000-00003E0B0000}"/>
    <cellStyle name="Standard 17 7 7" xfId="43788" xr:uid="{00000000-0005-0000-0000-00003E0B0000}"/>
    <cellStyle name="Standard 17 8" xfId="3938" xr:uid="{00000000-0005-0000-0000-00003F0B0000}"/>
    <cellStyle name="Standard 17 8 2" xfId="7295" xr:uid="{00000000-0005-0000-0000-00003F0B0000}"/>
    <cellStyle name="Standard 17 8 2 2" xfId="20746" xr:uid="{00000000-0005-0000-0000-00003F0B0000}"/>
    <cellStyle name="Standard 17 8 2 3" xfId="34230" xr:uid="{00000000-0005-0000-0000-00003F0B0000}"/>
    <cellStyle name="Standard 17 8 2 4" xfId="47721" xr:uid="{00000000-0005-0000-0000-00003F0B0000}"/>
    <cellStyle name="Standard 17 8 3" xfId="10651" xr:uid="{00000000-0005-0000-0000-00003F0B0000}"/>
    <cellStyle name="Standard 17 8 3 2" xfId="24102" xr:uid="{00000000-0005-0000-0000-00003F0B0000}"/>
    <cellStyle name="Standard 17 8 3 3" xfId="37586" xr:uid="{00000000-0005-0000-0000-00003F0B0000}"/>
    <cellStyle name="Standard 17 8 3 4" xfId="51077" xr:uid="{00000000-0005-0000-0000-00003F0B0000}"/>
    <cellStyle name="Standard 17 8 4" xfId="14007" xr:uid="{00000000-0005-0000-0000-00003F0B0000}"/>
    <cellStyle name="Standard 17 8 4 2" xfId="27458" xr:uid="{00000000-0005-0000-0000-00003F0B0000}"/>
    <cellStyle name="Standard 17 8 4 3" xfId="40942" xr:uid="{00000000-0005-0000-0000-00003F0B0000}"/>
    <cellStyle name="Standard 17 8 4 4" xfId="54433" xr:uid="{00000000-0005-0000-0000-00003F0B0000}"/>
    <cellStyle name="Standard 17 8 5" xfId="17389" xr:uid="{00000000-0005-0000-0000-00003F0B0000}"/>
    <cellStyle name="Standard 17 8 6" xfId="30873" xr:uid="{00000000-0005-0000-0000-00003F0B0000}"/>
    <cellStyle name="Standard 17 8 7" xfId="44364" xr:uid="{00000000-0005-0000-0000-00003F0B0000}"/>
    <cellStyle name="Standard 17 9" xfId="4488" xr:uid="{00000000-0005-0000-0000-00001C0B0000}"/>
    <cellStyle name="Standard 17 9 2" xfId="17939" xr:uid="{00000000-0005-0000-0000-00001C0B0000}"/>
    <cellStyle name="Standard 17 9 3" xfId="31423" xr:uid="{00000000-0005-0000-0000-00001C0B0000}"/>
    <cellStyle name="Standard 17 9 4" xfId="44914" xr:uid="{00000000-0005-0000-0000-00001C0B0000}"/>
    <cellStyle name="Standard 18" xfId="1153" xr:uid="{00000000-0005-0000-0000-0000400B0000}"/>
    <cellStyle name="Standard 18 10" xfId="11237" xr:uid="{00000000-0005-0000-0000-0000400B0000}"/>
    <cellStyle name="Standard 18 10 2" xfId="24688" xr:uid="{00000000-0005-0000-0000-0000400B0000}"/>
    <cellStyle name="Standard 18 10 3" xfId="38172" xr:uid="{00000000-0005-0000-0000-0000400B0000}"/>
    <cellStyle name="Standard 18 10 4" xfId="51663" xr:uid="{00000000-0005-0000-0000-0000400B0000}"/>
    <cellStyle name="Standard 18 11" xfId="14618" xr:uid="{00000000-0005-0000-0000-0000400B0000}"/>
    <cellStyle name="Standard 18 12" xfId="28101" xr:uid="{00000000-0005-0000-0000-0000400B0000}"/>
    <cellStyle name="Standard 18 13" xfId="41592" xr:uid="{00000000-0005-0000-0000-0000400B0000}"/>
    <cellStyle name="Standard 18 2" xfId="1247" xr:uid="{00000000-0005-0000-0000-0000410B0000}"/>
    <cellStyle name="Standard 18 2 10" xfId="14720" xr:uid="{00000000-0005-0000-0000-0000410B0000}"/>
    <cellStyle name="Standard 18 2 11" xfId="28203" xr:uid="{00000000-0005-0000-0000-0000410B0000}"/>
    <cellStyle name="Standard 18 2 12" xfId="41694" xr:uid="{00000000-0005-0000-0000-0000410B0000}"/>
    <cellStyle name="Standard 18 2 2" xfId="1485" xr:uid="{00000000-0005-0000-0000-0000420B0000}"/>
    <cellStyle name="Standard 18 2 2 10" xfId="28453" xr:uid="{00000000-0005-0000-0000-0000420B0000}"/>
    <cellStyle name="Standard 18 2 2 11" xfId="41944" xr:uid="{00000000-0005-0000-0000-0000420B0000}"/>
    <cellStyle name="Standard 18 2 2 2" xfId="2061" xr:uid="{00000000-0005-0000-0000-0000430B0000}"/>
    <cellStyle name="Standard 18 2 2 2 2" xfId="3202" xr:uid="{00000000-0005-0000-0000-0000440B0000}"/>
    <cellStyle name="Standard 18 2 2 2 2 2" xfId="6563" xr:uid="{00000000-0005-0000-0000-0000440B0000}"/>
    <cellStyle name="Standard 18 2 2 2 2 2 2" xfId="20014" xr:uid="{00000000-0005-0000-0000-0000440B0000}"/>
    <cellStyle name="Standard 18 2 2 2 2 2 3" xfId="33498" xr:uid="{00000000-0005-0000-0000-0000440B0000}"/>
    <cellStyle name="Standard 18 2 2 2 2 2 4" xfId="46989" xr:uid="{00000000-0005-0000-0000-0000440B0000}"/>
    <cellStyle name="Standard 18 2 2 2 2 3" xfId="9919" xr:uid="{00000000-0005-0000-0000-0000440B0000}"/>
    <cellStyle name="Standard 18 2 2 2 2 3 2" xfId="23370" xr:uid="{00000000-0005-0000-0000-0000440B0000}"/>
    <cellStyle name="Standard 18 2 2 2 2 3 3" xfId="36854" xr:uid="{00000000-0005-0000-0000-0000440B0000}"/>
    <cellStyle name="Standard 18 2 2 2 2 3 4" xfId="50345" xr:uid="{00000000-0005-0000-0000-0000440B0000}"/>
    <cellStyle name="Standard 18 2 2 2 2 4" xfId="13275" xr:uid="{00000000-0005-0000-0000-0000440B0000}"/>
    <cellStyle name="Standard 18 2 2 2 2 4 2" xfId="26726" xr:uid="{00000000-0005-0000-0000-0000440B0000}"/>
    <cellStyle name="Standard 18 2 2 2 2 4 3" xfId="40210" xr:uid="{00000000-0005-0000-0000-0000440B0000}"/>
    <cellStyle name="Standard 18 2 2 2 2 4 4" xfId="53701" xr:uid="{00000000-0005-0000-0000-0000440B0000}"/>
    <cellStyle name="Standard 18 2 2 2 2 5" xfId="16657" xr:uid="{00000000-0005-0000-0000-0000440B0000}"/>
    <cellStyle name="Standard 18 2 2 2 2 6" xfId="30141" xr:uid="{00000000-0005-0000-0000-0000440B0000}"/>
    <cellStyle name="Standard 18 2 2 2 2 7" xfId="43632" xr:uid="{00000000-0005-0000-0000-0000440B0000}"/>
    <cellStyle name="Standard 18 2 2 2 3" xfId="5436" xr:uid="{00000000-0005-0000-0000-0000430B0000}"/>
    <cellStyle name="Standard 18 2 2 2 3 2" xfId="18887" xr:uid="{00000000-0005-0000-0000-0000430B0000}"/>
    <cellStyle name="Standard 18 2 2 2 3 3" xfId="32371" xr:uid="{00000000-0005-0000-0000-0000430B0000}"/>
    <cellStyle name="Standard 18 2 2 2 3 4" xfId="45862" xr:uid="{00000000-0005-0000-0000-0000430B0000}"/>
    <cellStyle name="Standard 18 2 2 2 4" xfId="8792" xr:uid="{00000000-0005-0000-0000-0000430B0000}"/>
    <cellStyle name="Standard 18 2 2 2 4 2" xfId="22243" xr:uid="{00000000-0005-0000-0000-0000430B0000}"/>
    <cellStyle name="Standard 18 2 2 2 4 3" xfId="35727" xr:uid="{00000000-0005-0000-0000-0000430B0000}"/>
    <cellStyle name="Standard 18 2 2 2 4 4" xfId="49218" xr:uid="{00000000-0005-0000-0000-0000430B0000}"/>
    <cellStyle name="Standard 18 2 2 2 5" xfId="12148" xr:uid="{00000000-0005-0000-0000-0000430B0000}"/>
    <cellStyle name="Standard 18 2 2 2 5 2" xfId="25599" xr:uid="{00000000-0005-0000-0000-0000430B0000}"/>
    <cellStyle name="Standard 18 2 2 2 5 3" xfId="39083" xr:uid="{00000000-0005-0000-0000-0000430B0000}"/>
    <cellStyle name="Standard 18 2 2 2 5 4" xfId="52574" xr:uid="{00000000-0005-0000-0000-0000430B0000}"/>
    <cellStyle name="Standard 18 2 2 2 6" xfId="15530" xr:uid="{00000000-0005-0000-0000-0000430B0000}"/>
    <cellStyle name="Standard 18 2 2 2 7" xfId="29014" xr:uid="{00000000-0005-0000-0000-0000430B0000}"/>
    <cellStyle name="Standard 18 2 2 2 8" xfId="42505" xr:uid="{00000000-0005-0000-0000-0000430B0000}"/>
    <cellStyle name="Standard 18 2 2 3" xfId="2642" xr:uid="{00000000-0005-0000-0000-0000450B0000}"/>
    <cellStyle name="Standard 18 2 2 3 2" xfId="6003" xr:uid="{00000000-0005-0000-0000-0000450B0000}"/>
    <cellStyle name="Standard 18 2 2 3 2 2" xfId="19454" xr:uid="{00000000-0005-0000-0000-0000450B0000}"/>
    <cellStyle name="Standard 18 2 2 3 2 3" xfId="32938" xr:uid="{00000000-0005-0000-0000-0000450B0000}"/>
    <cellStyle name="Standard 18 2 2 3 2 4" xfId="46429" xr:uid="{00000000-0005-0000-0000-0000450B0000}"/>
    <cellStyle name="Standard 18 2 2 3 3" xfId="9359" xr:uid="{00000000-0005-0000-0000-0000450B0000}"/>
    <cellStyle name="Standard 18 2 2 3 3 2" xfId="22810" xr:uid="{00000000-0005-0000-0000-0000450B0000}"/>
    <cellStyle name="Standard 18 2 2 3 3 3" xfId="36294" xr:uid="{00000000-0005-0000-0000-0000450B0000}"/>
    <cellStyle name="Standard 18 2 2 3 3 4" xfId="49785" xr:uid="{00000000-0005-0000-0000-0000450B0000}"/>
    <cellStyle name="Standard 18 2 2 3 4" xfId="12715" xr:uid="{00000000-0005-0000-0000-0000450B0000}"/>
    <cellStyle name="Standard 18 2 2 3 4 2" xfId="26166" xr:uid="{00000000-0005-0000-0000-0000450B0000}"/>
    <cellStyle name="Standard 18 2 2 3 4 3" xfId="39650" xr:uid="{00000000-0005-0000-0000-0000450B0000}"/>
    <cellStyle name="Standard 18 2 2 3 4 4" xfId="53141" xr:uid="{00000000-0005-0000-0000-0000450B0000}"/>
    <cellStyle name="Standard 18 2 2 3 5" xfId="16097" xr:uid="{00000000-0005-0000-0000-0000450B0000}"/>
    <cellStyle name="Standard 18 2 2 3 6" xfId="29581" xr:uid="{00000000-0005-0000-0000-0000450B0000}"/>
    <cellStyle name="Standard 18 2 2 3 7" xfId="43072" xr:uid="{00000000-0005-0000-0000-0000450B0000}"/>
    <cellStyle name="Standard 18 2 2 4" xfId="3747" xr:uid="{00000000-0005-0000-0000-0000460B0000}"/>
    <cellStyle name="Standard 18 2 2 4 2" xfId="7108" xr:uid="{00000000-0005-0000-0000-0000460B0000}"/>
    <cellStyle name="Standard 18 2 2 4 2 2" xfId="20559" xr:uid="{00000000-0005-0000-0000-0000460B0000}"/>
    <cellStyle name="Standard 18 2 2 4 2 3" xfId="34043" xr:uid="{00000000-0005-0000-0000-0000460B0000}"/>
    <cellStyle name="Standard 18 2 2 4 2 4" xfId="47534" xr:uid="{00000000-0005-0000-0000-0000460B0000}"/>
    <cellStyle name="Standard 18 2 2 4 3" xfId="10464" xr:uid="{00000000-0005-0000-0000-0000460B0000}"/>
    <cellStyle name="Standard 18 2 2 4 3 2" xfId="23915" xr:uid="{00000000-0005-0000-0000-0000460B0000}"/>
    <cellStyle name="Standard 18 2 2 4 3 3" xfId="37399" xr:uid="{00000000-0005-0000-0000-0000460B0000}"/>
    <cellStyle name="Standard 18 2 2 4 3 4" xfId="50890" xr:uid="{00000000-0005-0000-0000-0000460B0000}"/>
    <cellStyle name="Standard 18 2 2 4 4" xfId="13820" xr:uid="{00000000-0005-0000-0000-0000460B0000}"/>
    <cellStyle name="Standard 18 2 2 4 4 2" xfId="27271" xr:uid="{00000000-0005-0000-0000-0000460B0000}"/>
    <cellStyle name="Standard 18 2 2 4 4 3" xfId="40755" xr:uid="{00000000-0005-0000-0000-0000460B0000}"/>
    <cellStyle name="Standard 18 2 2 4 4 4" xfId="54246" xr:uid="{00000000-0005-0000-0000-0000460B0000}"/>
    <cellStyle name="Standard 18 2 2 4 5" xfId="17202" xr:uid="{00000000-0005-0000-0000-0000460B0000}"/>
    <cellStyle name="Standard 18 2 2 4 6" xfId="30686" xr:uid="{00000000-0005-0000-0000-0000460B0000}"/>
    <cellStyle name="Standard 18 2 2 4 7" xfId="44177" xr:uid="{00000000-0005-0000-0000-0000460B0000}"/>
    <cellStyle name="Standard 18 2 2 5" xfId="4327" xr:uid="{00000000-0005-0000-0000-0000470B0000}"/>
    <cellStyle name="Standard 18 2 2 5 2" xfId="7684" xr:uid="{00000000-0005-0000-0000-0000470B0000}"/>
    <cellStyle name="Standard 18 2 2 5 2 2" xfId="21135" xr:uid="{00000000-0005-0000-0000-0000470B0000}"/>
    <cellStyle name="Standard 18 2 2 5 2 3" xfId="34619" xr:uid="{00000000-0005-0000-0000-0000470B0000}"/>
    <cellStyle name="Standard 18 2 2 5 2 4" xfId="48110" xr:uid="{00000000-0005-0000-0000-0000470B0000}"/>
    <cellStyle name="Standard 18 2 2 5 3" xfId="11040" xr:uid="{00000000-0005-0000-0000-0000470B0000}"/>
    <cellStyle name="Standard 18 2 2 5 3 2" xfId="24491" xr:uid="{00000000-0005-0000-0000-0000470B0000}"/>
    <cellStyle name="Standard 18 2 2 5 3 3" xfId="37975" xr:uid="{00000000-0005-0000-0000-0000470B0000}"/>
    <cellStyle name="Standard 18 2 2 5 3 4" xfId="51466" xr:uid="{00000000-0005-0000-0000-0000470B0000}"/>
    <cellStyle name="Standard 18 2 2 5 4" xfId="14396" xr:uid="{00000000-0005-0000-0000-0000470B0000}"/>
    <cellStyle name="Standard 18 2 2 5 4 2" xfId="27847" xr:uid="{00000000-0005-0000-0000-0000470B0000}"/>
    <cellStyle name="Standard 18 2 2 5 4 3" xfId="41331" xr:uid="{00000000-0005-0000-0000-0000470B0000}"/>
    <cellStyle name="Standard 18 2 2 5 4 4" xfId="54822" xr:uid="{00000000-0005-0000-0000-0000470B0000}"/>
    <cellStyle name="Standard 18 2 2 5 5" xfId="17778" xr:uid="{00000000-0005-0000-0000-0000470B0000}"/>
    <cellStyle name="Standard 18 2 2 5 6" xfId="31262" xr:uid="{00000000-0005-0000-0000-0000470B0000}"/>
    <cellStyle name="Standard 18 2 2 5 7" xfId="44753" xr:uid="{00000000-0005-0000-0000-0000470B0000}"/>
    <cellStyle name="Standard 18 2 2 6" xfId="4877" xr:uid="{00000000-0005-0000-0000-0000420B0000}"/>
    <cellStyle name="Standard 18 2 2 6 2" xfId="18328" xr:uid="{00000000-0005-0000-0000-0000420B0000}"/>
    <cellStyle name="Standard 18 2 2 6 3" xfId="31812" xr:uid="{00000000-0005-0000-0000-0000420B0000}"/>
    <cellStyle name="Standard 18 2 2 6 4" xfId="45303" xr:uid="{00000000-0005-0000-0000-0000420B0000}"/>
    <cellStyle name="Standard 18 2 2 7" xfId="8233" xr:uid="{00000000-0005-0000-0000-0000420B0000}"/>
    <cellStyle name="Standard 18 2 2 7 2" xfId="21684" xr:uid="{00000000-0005-0000-0000-0000420B0000}"/>
    <cellStyle name="Standard 18 2 2 7 3" xfId="35168" xr:uid="{00000000-0005-0000-0000-0000420B0000}"/>
    <cellStyle name="Standard 18 2 2 7 4" xfId="48659" xr:uid="{00000000-0005-0000-0000-0000420B0000}"/>
    <cellStyle name="Standard 18 2 2 8" xfId="11589" xr:uid="{00000000-0005-0000-0000-0000420B0000}"/>
    <cellStyle name="Standard 18 2 2 8 2" xfId="25040" xr:uid="{00000000-0005-0000-0000-0000420B0000}"/>
    <cellStyle name="Standard 18 2 2 8 3" xfId="38524" xr:uid="{00000000-0005-0000-0000-0000420B0000}"/>
    <cellStyle name="Standard 18 2 2 8 4" xfId="52015" xr:uid="{00000000-0005-0000-0000-0000420B0000}"/>
    <cellStyle name="Standard 18 2 2 9" xfId="14970" xr:uid="{00000000-0005-0000-0000-0000420B0000}"/>
    <cellStyle name="Standard 18 2 3" xfId="1812" xr:uid="{00000000-0005-0000-0000-0000480B0000}"/>
    <cellStyle name="Standard 18 2 3 2" xfId="2952" xr:uid="{00000000-0005-0000-0000-0000490B0000}"/>
    <cellStyle name="Standard 18 2 3 2 2" xfId="6313" xr:uid="{00000000-0005-0000-0000-0000490B0000}"/>
    <cellStyle name="Standard 18 2 3 2 2 2" xfId="19764" xr:uid="{00000000-0005-0000-0000-0000490B0000}"/>
    <cellStyle name="Standard 18 2 3 2 2 3" xfId="33248" xr:uid="{00000000-0005-0000-0000-0000490B0000}"/>
    <cellStyle name="Standard 18 2 3 2 2 4" xfId="46739" xr:uid="{00000000-0005-0000-0000-0000490B0000}"/>
    <cellStyle name="Standard 18 2 3 2 3" xfId="9669" xr:uid="{00000000-0005-0000-0000-0000490B0000}"/>
    <cellStyle name="Standard 18 2 3 2 3 2" xfId="23120" xr:uid="{00000000-0005-0000-0000-0000490B0000}"/>
    <cellStyle name="Standard 18 2 3 2 3 3" xfId="36604" xr:uid="{00000000-0005-0000-0000-0000490B0000}"/>
    <cellStyle name="Standard 18 2 3 2 3 4" xfId="50095" xr:uid="{00000000-0005-0000-0000-0000490B0000}"/>
    <cellStyle name="Standard 18 2 3 2 4" xfId="13025" xr:uid="{00000000-0005-0000-0000-0000490B0000}"/>
    <cellStyle name="Standard 18 2 3 2 4 2" xfId="26476" xr:uid="{00000000-0005-0000-0000-0000490B0000}"/>
    <cellStyle name="Standard 18 2 3 2 4 3" xfId="39960" xr:uid="{00000000-0005-0000-0000-0000490B0000}"/>
    <cellStyle name="Standard 18 2 3 2 4 4" xfId="53451" xr:uid="{00000000-0005-0000-0000-0000490B0000}"/>
    <cellStyle name="Standard 18 2 3 2 5" xfId="16407" xr:uid="{00000000-0005-0000-0000-0000490B0000}"/>
    <cellStyle name="Standard 18 2 3 2 6" xfId="29891" xr:uid="{00000000-0005-0000-0000-0000490B0000}"/>
    <cellStyle name="Standard 18 2 3 2 7" xfId="43382" xr:uid="{00000000-0005-0000-0000-0000490B0000}"/>
    <cellStyle name="Standard 18 2 3 3" xfId="5186" xr:uid="{00000000-0005-0000-0000-0000480B0000}"/>
    <cellStyle name="Standard 18 2 3 3 2" xfId="18637" xr:uid="{00000000-0005-0000-0000-0000480B0000}"/>
    <cellStyle name="Standard 18 2 3 3 3" xfId="32121" xr:uid="{00000000-0005-0000-0000-0000480B0000}"/>
    <cellStyle name="Standard 18 2 3 3 4" xfId="45612" xr:uid="{00000000-0005-0000-0000-0000480B0000}"/>
    <cellStyle name="Standard 18 2 3 4" xfId="8542" xr:uid="{00000000-0005-0000-0000-0000480B0000}"/>
    <cellStyle name="Standard 18 2 3 4 2" xfId="21993" xr:uid="{00000000-0005-0000-0000-0000480B0000}"/>
    <cellStyle name="Standard 18 2 3 4 3" xfId="35477" xr:uid="{00000000-0005-0000-0000-0000480B0000}"/>
    <cellStyle name="Standard 18 2 3 4 4" xfId="48968" xr:uid="{00000000-0005-0000-0000-0000480B0000}"/>
    <cellStyle name="Standard 18 2 3 5" xfId="11898" xr:uid="{00000000-0005-0000-0000-0000480B0000}"/>
    <cellStyle name="Standard 18 2 3 5 2" xfId="25349" xr:uid="{00000000-0005-0000-0000-0000480B0000}"/>
    <cellStyle name="Standard 18 2 3 5 3" xfId="38833" xr:uid="{00000000-0005-0000-0000-0000480B0000}"/>
    <cellStyle name="Standard 18 2 3 5 4" xfId="52324" xr:uid="{00000000-0005-0000-0000-0000480B0000}"/>
    <cellStyle name="Standard 18 2 3 6" xfId="15280" xr:uid="{00000000-0005-0000-0000-0000480B0000}"/>
    <cellStyle name="Standard 18 2 3 7" xfId="28764" xr:uid="{00000000-0005-0000-0000-0000480B0000}"/>
    <cellStyle name="Standard 18 2 3 8" xfId="42255" xr:uid="{00000000-0005-0000-0000-0000480B0000}"/>
    <cellStyle name="Standard 18 2 4" xfId="2391" xr:uid="{00000000-0005-0000-0000-00004A0B0000}"/>
    <cellStyle name="Standard 18 2 4 2" xfId="5753" xr:uid="{00000000-0005-0000-0000-00004A0B0000}"/>
    <cellStyle name="Standard 18 2 4 2 2" xfId="19204" xr:uid="{00000000-0005-0000-0000-00004A0B0000}"/>
    <cellStyle name="Standard 18 2 4 2 3" xfId="32688" xr:uid="{00000000-0005-0000-0000-00004A0B0000}"/>
    <cellStyle name="Standard 18 2 4 2 4" xfId="46179" xr:uid="{00000000-0005-0000-0000-00004A0B0000}"/>
    <cellStyle name="Standard 18 2 4 3" xfId="9109" xr:uid="{00000000-0005-0000-0000-00004A0B0000}"/>
    <cellStyle name="Standard 18 2 4 3 2" xfId="22560" xr:uid="{00000000-0005-0000-0000-00004A0B0000}"/>
    <cellStyle name="Standard 18 2 4 3 3" xfId="36044" xr:uid="{00000000-0005-0000-0000-00004A0B0000}"/>
    <cellStyle name="Standard 18 2 4 3 4" xfId="49535" xr:uid="{00000000-0005-0000-0000-00004A0B0000}"/>
    <cellStyle name="Standard 18 2 4 4" xfId="12465" xr:uid="{00000000-0005-0000-0000-00004A0B0000}"/>
    <cellStyle name="Standard 18 2 4 4 2" xfId="25916" xr:uid="{00000000-0005-0000-0000-00004A0B0000}"/>
    <cellStyle name="Standard 18 2 4 4 3" xfId="39400" xr:uid="{00000000-0005-0000-0000-00004A0B0000}"/>
    <cellStyle name="Standard 18 2 4 4 4" xfId="52891" xr:uid="{00000000-0005-0000-0000-00004A0B0000}"/>
    <cellStyle name="Standard 18 2 4 5" xfId="15847" xr:uid="{00000000-0005-0000-0000-00004A0B0000}"/>
    <cellStyle name="Standard 18 2 4 6" xfId="29331" xr:uid="{00000000-0005-0000-0000-00004A0B0000}"/>
    <cellStyle name="Standard 18 2 4 7" xfId="42822" xr:uid="{00000000-0005-0000-0000-00004A0B0000}"/>
    <cellStyle name="Standard 18 2 5" xfId="3497" xr:uid="{00000000-0005-0000-0000-00004B0B0000}"/>
    <cellStyle name="Standard 18 2 5 2" xfId="6858" xr:uid="{00000000-0005-0000-0000-00004B0B0000}"/>
    <cellStyle name="Standard 18 2 5 2 2" xfId="20309" xr:uid="{00000000-0005-0000-0000-00004B0B0000}"/>
    <cellStyle name="Standard 18 2 5 2 3" xfId="33793" xr:uid="{00000000-0005-0000-0000-00004B0B0000}"/>
    <cellStyle name="Standard 18 2 5 2 4" xfId="47284" xr:uid="{00000000-0005-0000-0000-00004B0B0000}"/>
    <cellStyle name="Standard 18 2 5 3" xfId="10214" xr:uid="{00000000-0005-0000-0000-00004B0B0000}"/>
    <cellStyle name="Standard 18 2 5 3 2" xfId="23665" xr:uid="{00000000-0005-0000-0000-00004B0B0000}"/>
    <cellStyle name="Standard 18 2 5 3 3" xfId="37149" xr:uid="{00000000-0005-0000-0000-00004B0B0000}"/>
    <cellStyle name="Standard 18 2 5 3 4" xfId="50640" xr:uid="{00000000-0005-0000-0000-00004B0B0000}"/>
    <cellStyle name="Standard 18 2 5 4" xfId="13570" xr:uid="{00000000-0005-0000-0000-00004B0B0000}"/>
    <cellStyle name="Standard 18 2 5 4 2" xfId="27021" xr:uid="{00000000-0005-0000-0000-00004B0B0000}"/>
    <cellStyle name="Standard 18 2 5 4 3" xfId="40505" xr:uid="{00000000-0005-0000-0000-00004B0B0000}"/>
    <cellStyle name="Standard 18 2 5 4 4" xfId="53996" xr:uid="{00000000-0005-0000-0000-00004B0B0000}"/>
    <cellStyle name="Standard 18 2 5 5" xfId="16952" xr:uid="{00000000-0005-0000-0000-00004B0B0000}"/>
    <cellStyle name="Standard 18 2 5 6" xfId="30436" xr:uid="{00000000-0005-0000-0000-00004B0B0000}"/>
    <cellStyle name="Standard 18 2 5 7" xfId="43927" xr:uid="{00000000-0005-0000-0000-00004B0B0000}"/>
    <cellStyle name="Standard 18 2 6" xfId="4077" xr:uid="{00000000-0005-0000-0000-00004C0B0000}"/>
    <cellStyle name="Standard 18 2 6 2" xfId="7434" xr:uid="{00000000-0005-0000-0000-00004C0B0000}"/>
    <cellStyle name="Standard 18 2 6 2 2" xfId="20885" xr:uid="{00000000-0005-0000-0000-00004C0B0000}"/>
    <cellStyle name="Standard 18 2 6 2 3" xfId="34369" xr:uid="{00000000-0005-0000-0000-00004C0B0000}"/>
    <cellStyle name="Standard 18 2 6 2 4" xfId="47860" xr:uid="{00000000-0005-0000-0000-00004C0B0000}"/>
    <cellStyle name="Standard 18 2 6 3" xfId="10790" xr:uid="{00000000-0005-0000-0000-00004C0B0000}"/>
    <cellStyle name="Standard 18 2 6 3 2" xfId="24241" xr:uid="{00000000-0005-0000-0000-00004C0B0000}"/>
    <cellStyle name="Standard 18 2 6 3 3" xfId="37725" xr:uid="{00000000-0005-0000-0000-00004C0B0000}"/>
    <cellStyle name="Standard 18 2 6 3 4" xfId="51216" xr:uid="{00000000-0005-0000-0000-00004C0B0000}"/>
    <cellStyle name="Standard 18 2 6 4" xfId="14146" xr:uid="{00000000-0005-0000-0000-00004C0B0000}"/>
    <cellStyle name="Standard 18 2 6 4 2" xfId="27597" xr:uid="{00000000-0005-0000-0000-00004C0B0000}"/>
    <cellStyle name="Standard 18 2 6 4 3" xfId="41081" xr:uid="{00000000-0005-0000-0000-00004C0B0000}"/>
    <cellStyle name="Standard 18 2 6 4 4" xfId="54572" xr:uid="{00000000-0005-0000-0000-00004C0B0000}"/>
    <cellStyle name="Standard 18 2 6 5" xfId="17528" xr:uid="{00000000-0005-0000-0000-00004C0B0000}"/>
    <cellStyle name="Standard 18 2 6 6" xfId="31012" xr:uid="{00000000-0005-0000-0000-00004C0B0000}"/>
    <cellStyle name="Standard 18 2 6 7" xfId="44503" xr:uid="{00000000-0005-0000-0000-00004C0B0000}"/>
    <cellStyle name="Standard 18 2 7" xfId="4627" xr:uid="{00000000-0005-0000-0000-0000410B0000}"/>
    <cellStyle name="Standard 18 2 7 2" xfId="18078" xr:uid="{00000000-0005-0000-0000-0000410B0000}"/>
    <cellStyle name="Standard 18 2 7 3" xfId="31562" xr:uid="{00000000-0005-0000-0000-0000410B0000}"/>
    <cellStyle name="Standard 18 2 7 4" xfId="45053" xr:uid="{00000000-0005-0000-0000-0000410B0000}"/>
    <cellStyle name="Standard 18 2 8" xfId="7983" xr:uid="{00000000-0005-0000-0000-0000410B0000}"/>
    <cellStyle name="Standard 18 2 8 2" xfId="21434" xr:uid="{00000000-0005-0000-0000-0000410B0000}"/>
    <cellStyle name="Standard 18 2 8 3" xfId="34918" xr:uid="{00000000-0005-0000-0000-0000410B0000}"/>
    <cellStyle name="Standard 18 2 8 4" xfId="48409" xr:uid="{00000000-0005-0000-0000-0000410B0000}"/>
    <cellStyle name="Standard 18 2 9" xfId="11339" xr:uid="{00000000-0005-0000-0000-0000410B0000}"/>
    <cellStyle name="Standard 18 2 9 2" xfId="24790" xr:uid="{00000000-0005-0000-0000-0000410B0000}"/>
    <cellStyle name="Standard 18 2 9 3" xfId="38274" xr:uid="{00000000-0005-0000-0000-0000410B0000}"/>
    <cellStyle name="Standard 18 2 9 4" xfId="51765" xr:uid="{00000000-0005-0000-0000-0000410B0000}"/>
    <cellStyle name="Standard 18 3" xfId="1387" xr:uid="{00000000-0005-0000-0000-00004D0B0000}"/>
    <cellStyle name="Standard 18 3 10" xfId="28352" xr:uid="{00000000-0005-0000-0000-00004D0B0000}"/>
    <cellStyle name="Standard 18 3 11" xfId="41843" xr:uid="{00000000-0005-0000-0000-00004D0B0000}"/>
    <cellStyle name="Standard 18 3 2" xfId="1961" xr:uid="{00000000-0005-0000-0000-00004E0B0000}"/>
    <cellStyle name="Standard 18 3 2 2" xfId="3101" xr:uid="{00000000-0005-0000-0000-00004F0B0000}"/>
    <cellStyle name="Standard 18 3 2 2 2" xfId="6462" xr:uid="{00000000-0005-0000-0000-00004F0B0000}"/>
    <cellStyle name="Standard 18 3 2 2 2 2" xfId="19913" xr:uid="{00000000-0005-0000-0000-00004F0B0000}"/>
    <cellStyle name="Standard 18 3 2 2 2 3" xfId="33397" xr:uid="{00000000-0005-0000-0000-00004F0B0000}"/>
    <cellStyle name="Standard 18 3 2 2 2 4" xfId="46888" xr:uid="{00000000-0005-0000-0000-00004F0B0000}"/>
    <cellStyle name="Standard 18 3 2 2 3" xfId="9818" xr:uid="{00000000-0005-0000-0000-00004F0B0000}"/>
    <cellStyle name="Standard 18 3 2 2 3 2" xfId="23269" xr:uid="{00000000-0005-0000-0000-00004F0B0000}"/>
    <cellStyle name="Standard 18 3 2 2 3 3" xfId="36753" xr:uid="{00000000-0005-0000-0000-00004F0B0000}"/>
    <cellStyle name="Standard 18 3 2 2 3 4" xfId="50244" xr:uid="{00000000-0005-0000-0000-00004F0B0000}"/>
    <cellStyle name="Standard 18 3 2 2 4" xfId="13174" xr:uid="{00000000-0005-0000-0000-00004F0B0000}"/>
    <cellStyle name="Standard 18 3 2 2 4 2" xfId="26625" xr:uid="{00000000-0005-0000-0000-00004F0B0000}"/>
    <cellStyle name="Standard 18 3 2 2 4 3" xfId="40109" xr:uid="{00000000-0005-0000-0000-00004F0B0000}"/>
    <cellStyle name="Standard 18 3 2 2 4 4" xfId="53600" xr:uid="{00000000-0005-0000-0000-00004F0B0000}"/>
    <cellStyle name="Standard 18 3 2 2 5" xfId="16556" xr:uid="{00000000-0005-0000-0000-00004F0B0000}"/>
    <cellStyle name="Standard 18 3 2 2 6" xfId="30040" xr:uid="{00000000-0005-0000-0000-00004F0B0000}"/>
    <cellStyle name="Standard 18 3 2 2 7" xfId="43531" xr:uid="{00000000-0005-0000-0000-00004F0B0000}"/>
    <cellStyle name="Standard 18 3 2 3" xfId="5335" xr:uid="{00000000-0005-0000-0000-00004E0B0000}"/>
    <cellStyle name="Standard 18 3 2 3 2" xfId="18786" xr:uid="{00000000-0005-0000-0000-00004E0B0000}"/>
    <cellStyle name="Standard 18 3 2 3 3" xfId="32270" xr:uid="{00000000-0005-0000-0000-00004E0B0000}"/>
    <cellStyle name="Standard 18 3 2 3 4" xfId="45761" xr:uid="{00000000-0005-0000-0000-00004E0B0000}"/>
    <cellStyle name="Standard 18 3 2 4" xfId="8691" xr:uid="{00000000-0005-0000-0000-00004E0B0000}"/>
    <cellStyle name="Standard 18 3 2 4 2" xfId="22142" xr:uid="{00000000-0005-0000-0000-00004E0B0000}"/>
    <cellStyle name="Standard 18 3 2 4 3" xfId="35626" xr:uid="{00000000-0005-0000-0000-00004E0B0000}"/>
    <cellStyle name="Standard 18 3 2 4 4" xfId="49117" xr:uid="{00000000-0005-0000-0000-00004E0B0000}"/>
    <cellStyle name="Standard 18 3 2 5" xfId="12047" xr:uid="{00000000-0005-0000-0000-00004E0B0000}"/>
    <cellStyle name="Standard 18 3 2 5 2" xfId="25498" xr:uid="{00000000-0005-0000-0000-00004E0B0000}"/>
    <cellStyle name="Standard 18 3 2 5 3" xfId="38982" xr:uid="{00000000-0005-0000-0000-00004E0B0000}"/>
    <cellStyle name="Standard 18 3 2 5 4" xfId="52473" xr:uid="{00000000-0005-0000-0000-00004E0B0000}"/>
    <cellStyle name="Standard 18 3 2 6" xfId="15429" xr:uid="{00000000-0005-0000-0000-00004E0B0000}"/>
    <cellStyle name="Standard 18 3 2 7" xfId="28913" xr:uid="{00000000-0005-0000-0000-00004E0B0000}"/>
    <cellStyle name="Standard 18 3 2 8" xfId="42404" xr:uid="{00000000-0005-0000-0000-00004E0B0000}"/>
    <cellStyle name="Standard 18 3 3" xfId="2541" xr:uid="{00000000-0005-0000-0000-0000500B0000}"/>
    <cellStyle name="Standard 18 3 3 2" xfId="5902" xr:uid="{00000000-0005-0000-0000-0000500B0000}"/>
    <cellStyle name="Standard 18 3 3 2 2" xfId="19353" xr:uid="{00000000-0005-0000-0000-0000500B0000}"/>
    <cellStyle name="Standard 18 3 3 2 3" xfId="32837" xr:uid="{00000000-0005-0000-0000-0000500B0000}"/>
    <cellStyle name="Standard 18 3 3 2 4" xfId="46328" xr:uid="{00000000-0005-0000-0000-0000500B0000}"/>
    <cellStyle name="Standard 18 3 3 3" xfId="9258" xr:uid="{00000000-0005-0000-0000-0000500B0000}"/>
    <cellStyle name="Standard 18 3 3 3 2" xfId="22709" xr:uid="{00000000-0005-0000-0000-0000500B0000}"/>
    <cellStyle name="Standard 18 3 3 3 3" xfId="36193" xr:uid="{00000000-0005-0000-0000-0000500B0000}"/>
    <cellStyle name="Standard 18 3 3 3 4" xfId="49684" xr:uid="{00000000-0005-0000-0000-0000500B0000}"/>
    <cellStyle name="Standard 18 3 3 4" xfId="12614" xr:uid="{00000000-0005-0000-0000-0000500B0000}"/>
    <cellStyle name="Standard 18 3 3 4 2" xfId="26065" xr:uid="{00000000-0005-0000-0000-0000500B0000}"/>
    <cellStyle name="Standard 18 3 3 4 3" xfId="39549" xr:uid="{00000000-0005-0000-0000-0000500B0000}"/>
    <cellStyle name="Standard 18 3 3 4 4" xfId="53040" xr:uid="{00000000-0005-0000-0000-0000500B0000}"/>
    <cellStyle name="Standard 18 3 3 5" xfId="15996" xr:uid="{00000000-0005-0000-0000-0000500B0000}"/>
    <cellStyle name="Standard 18 3 3 6" xfId="29480" xr:uid="{00000000-0005-0000-0000-0000500B0000}"/>
    <cellStyle name="Standard 18 3 3 7" xfId="42971" xr:uid="{00000000-0005-0000-0000-0000500B0000}"/>
    <cellStyle name="Standard 18 3 4" xfId="3646" xr:uid="{00000000-0005-0000-0000-0000510B0000}"/>
    <cellStyle name="Standard 18 3 4 2" xfId="7007" xr:uid="{00000000-0005-0000-0000-0000510B0000}"/>
    <cellStyle name="Standard 18 3 4 2 2" xfId="20458" xr:uid="{00000000-0005-0000-0000-0000510B0000}"/>
    <cellStyle name="Standard 18 3 4 2 3" xfId="33942" xr:uid="{00000000-0005-0000-0000-0000510B0000}"/>
    <cellStyle name="Standard 18 3 4 2 4" xfId="47433" xr:uid="{00000000-0005-0000-0000-0000510B0000}"/>
    <cellStyle name="Standard 18 3 4 3" xfId="10363" xr:uid="{00000000-0005-0000-0000-0000510B0000}"/>
    <cellStyle name="Standard 18 3 4 3 2" xfId="23814" xr:uid="{00000000-0005-0000-0000-0000510B0000}"/>
    <cellStyle name="Standard 18 3 4 3 3" xfId="37298" xr:uid="{00000000-0005-0000-0000-0000510B0000}"/>
    <cellStyle name="Standard 18 3 4 3 4" xfId="50789" xr:uid="{00000000-0005-0000-0000-0000510B0000}"/>
    <cellStyle name="Standard 18 3 4 4" xfId="13719" xr:uid="{00000000-0005-0000-0000-0000510B0000}"/>
    <cellStyle name="Standard 18 3 4 4 2" xfId="27170" xr:uid="{00000000-0005-0000-0000-0000510B0000}"/>
    <cellStyle name="Standard 18 3 4 4 3" xfId="40654" xr:uid="{00000000-0005-0000-0000-0000510B0000}"/>
    <cellStyle name="Standard 18 3 4 4 4" xfId="54145" xr:uid="{00000000-0005-0000-0000-0000510B0000}"/>
    <cellStyle name="Standard 18 3 4 5" xfId="17101" xr:uid="{00000000-0005-0000-0000-0000510B0000}"/>
    <cellStyle name="Standard 18 3 4 6" xfId="30585" xr:uid="{00000000-0005-0000-0000-0000510B0000}"/>
    <cellStyle name="Standard 18 3 4 7" xfId="44076" xr:uid="{00000000-0005-0000-0000-0000510B0000}"/>
    <cellStyle name="Standard 18 3 5" xfId="4226" xr:uid="{00000000-0005-0000-0000-0000520B0000}"/>
    <cellStyle name="Standard 18 3 5 2" xfId="7583" xr:uid="{00000000-0005-0000-0000-0000520B0000}"/>
    <cellStyle name="Standard 18 3 5 2 2" xfId="21034" xr:uid="{00000000-0005-0000-0000-0000520B0000}"/>
    <cellStyle name="Standard 18 3 5 2 3" xfId="34518" xr:uid="{00000000-0005-0000-0000-0000520B0000}"/>
    <cellStyle name="Standard 18 3 5 2 4" xfId="48009" xr:uid="{00000000-0005-0000-0000-0000520B0000}"/>
    <cellStyle name="Standard 18 3 5 3" xfId="10939" xr:uid="{00000000-0005-0000-0000-0000520B0000}"/>
    <cellStyle name="Standard 18 3 5 3 2" xfId="24390" xr:uid="{00000000-0005-0000-0000-0000520B0000}"/>
    <cellStyle name="Standard 18 3 5 3 3" xfId="37874" xr:uid="{00000000-0005-0000-0000-0000520B0000}"/>
    <cellStyle name="Standard 18 3 5 3 4" xfId="51365" xr:uid="{00000000-0005-0000-0000-0000520B0000}"/>
    <cellStyle name="Standard 18 3 5 4" xfId="14295" xr:uid="{00000000-0005-0000-0000-0000520B0000}"/>
    <cellStyle name="Standard 18 3 5 4 2" xfId="27746" xr:uid="{00000000-0005-0000-0000-0000520B0000}"/>
    <cellStyle name="Standard 18 3 5 4 3" xfId="41230" xr:uid="{00000000-0005-0000-0000-0000520B0000}"/>
    <cellStyle name="Standard 18 3 5 4 4" xfId="54721" xr:uid="{00000000-0005-0000-0000-0000520B0000}"/>
    <cellStyle name="Standard 18 3 5 5" xfId="17677" xr:uid="{00000000-0005-0000-0000-0000520B0000}"/>
    <cellStyle name="Standard 18 3 5 6" xfId="31161" xr:uid="{00000000-0005-0000-0000-0000520B0000}"/>
    <cellStyle name="Standard 18 3 5 7" xfId="44652" xr:uid="{00000000-0005-0000-0000-0000520B0000}"/>
    <cellStyle name="Standard 18 3 6" xfId="4776" xr:uid="{00000000-0005-0000-0000-00004D0B0000}"/>
    <cellStyle name="Standard 18 3 6 2" xfId="18227" xr:uid="{00000000-0005-0000-0000-00004D0B0000}"/>
    <cellStyle name="Standard 18 3 6 3" xfId="31711" xr:uid="{00000000-0005-0000-0000-00004D0B0000}"/>
    <cellStyle name="Standard 18 3 6 4" xfId="45202" xr:uid="{00000000-0005-0000-0000-00004D0B0000}"/>
    <cellStyle name="Standard 18 3 7" xfId="8132" xr:uid="{00000000-0005-0000-0000-00004D0B0000}"/>
    <cellStyle name="Standard 18 3 7 2" xfId="21583" xr:uid="{00000000-0005-0000-0000-00004D0B0000}"/>
    <cellStyle name="Standard 18 3 7 3" xfId="35067" xr:uid="{00000000-0005-0000-0000-00004D0B0000}"/>
    <cellStyle name="Standard 18 3 7 4" xfId="48558" xr:uid="{00000000-0005-0000-0000-00004D0B0000}"/>
    <cellStyle name="Standard 18 3 8" xfId="11488" xr:uid="{00000000-0005-0000-0000-00004D0B0000}"/>
    <cellStyle name="Standard 18 3 8 2" xfId="24939" xr:uid="{00000000-0005-0000-0000-00004D0B0000}"/>
    <cellStyle name="Standard 18 3 8 3" xfId="38423" xr:uid="{00000000-0005-0000-0000-00004D0B0000}"/>
    <cellStyle name="Standard 18 3 8 4" xfId="51914" xr:uid="{00000000-0005-0000-0000-00004D0B0000}"/>
    <cellStyle name="Standard 18 3 9" xfId="14869" xr:uid="{00000000-0005-0000-0000-00004D0B0000}"/>
    <cellStyle name="Standard 18 4" xfId="1712" xr:uid="{00000000-0005-0000-0000-0000530B0000}"/>
    <cellStyle name="Standard 18 4 2" xfId="2851" xr:uid="{00000000-0005-0000-0000-0000540B0000}"/>
    <cellStyle name="Standard 18 4 2 2" xfId="6212" xr:uid="{00000000-0005-0000-0000-0000540B0000}"/>
    <cellStyle name="Standard 18 4 2 2 2" xfId="19663" xr:uid="{00000000-0005-0000-0000-0000540B0000}"/>
    <cellStyle name="Standard 18 4 2 2 3" xfId="33147" xr:uid="{00000000-0005-0000-0000-0000540B0000}"/>
    <cellStyle name="Standard 18 4 2 2 4" xfId="46638" xr:uid="{00000000-0005-0000-0000-0000540B0000}"/>
    <cellStyle name="Standard 18 4 2 3" xfId="9568" xr:uid="{00000000-0005-0000-0000-0000540B0000}"/>
    <cellStyle name="Standard 18 4 2 3 2" xfId="23019" xr:uid="{00000000-0005-0000-0000-0000540B0000}"/>
    <cellStyle name="Standard 18 4 2 3 3" xfId="36503" xr:uid="{00000000-0005-0000-0000-0000540B0000}"/>
    <cellStyle name="Standard 18 4 2 3 4" xfId="49994" xr:uid="{00000000-0005-0000-0000-0000540B0000}"/>
    <cellStyle name="Standard 18 4 2 4" xfId="12924" xr:uid="{00000000-0005-0000-0000-0000540B0000}"/>
    <cellStyle name="Standard 18 4 2 4 2" xfId="26375" xr:uid="{00000000-0005-0000-0000-0000540B0000}"/>
    <cellStyle name="Standard 18 4 2 4 3" xfId="39859" xr:uid="{00000000-0005-0000-0000-0000540B0000}"/>
    <cellStyle name="Standard 18 4 2 4 4" xfId="53350" xr:uid="{00000000-0005-0000-0000-0000540B0000}"/>
    <cellStyle name="Standard 18 4 2 5" xfId="16306" xr:uid="{00000000-0005-0000-0000-0000540B0000}"/>
    <cellStyle name="Standard 18 4 2 6" xfId="29790" xr:uid="{00000000-0005-0000-0000-0000540B0000}"/>
    <cellStyle name="Standard 18 4 2 7" xfId="43281" xr:uid="{00000000-0005-0000-0000-0000540B0000}"/>
    <cellStyle name="Standard 18 4 3" xfId="5085" xr:uid="{00000000-0005-0000-0000-0000530B0000}"/>
    <cellStyle name="Standard 18 4 3 2" xfId="18536" xr:uid="{00000000-0005-0000-0000-0000530B0000}"/>
    <cellStyle name="Standard 18 4 3 3" xfId="32020" xr:uid="{00000000-0005-0000-0000-0000530B0000}"/>
    <cellStyle name="Standard 18 4 3 4" xfId="45511" xr:uid="{00000000-0005-0000-0000-0000530B0000}"/>
    <cellStyle name="Standard 18 4 4" xfId="8441" xr:uid="{00000000-0005-0000-0000-0000530B0000}"/>
    <cellStyle name="Standard 18 4 4 2" xfId="21892" xr:uid="{00000000-0005-0000-0000-0000530B0000}"/>
    <cellStyle name="Standard 18 4 4 3" xfId="35376" xr:uid="{00000000-0005-0000-0000-0000530B0000}"/>
    <cellStyle name="Standard 18 4 4 4" xfId="48867" xr:uid="{00000000-0005-0000-0000-0000530B0000}"/>
    <cellStyle name="Standard 18 4 5" xfId="11797" xr:uid="{00000000-0005-0000-0000-0000530B0000}"/>
    <cellStyle name="Standard 18 4 5 2" xfId="25248" xr:uid="{00000000-0005-0000-0000-0000530B0000}"/>
    <cellStyle name="Standard 18 4 5 3" xfId="38732" xr:uid="{00000000-0005-0000-0000-0000530B0000}"/>
    <cellStyle name="Standard 18 4 5 4" xfId="52223" xr:uid="{00000000-0005-0000-0000-0000530B0000}"/>
    <cellStyle name="Standard 18 4 6" xfId="15179" xr:uid="{00000000-0005-0000-0000-0000530B0000}"/>
    <cellStyle name="Standard 18 4 7" xfId="28663" xr:uid="{00000000-0005-0000-0000-0000530B0000}"/>
    <cellStyle name="Standard 18 4 8" xfId="42154" xr:uid="{00000000-0005-0000-0000-0000530B0000}"/>
    <cellStyle name="Standard 18 5" xfId="2289" xr:uid="{00000000-0005-0000-0000-0000550B0000}"/>
    <cellStyle name="Standard 18 5 2" xfId="5651" xr:uid="{00000000-0005-0000-0000-0000550B0000}"/>
    <cellStyle name="Standard 18 5 2 2" xfId="19102" xr:uid="{00000000-0005-0000-0000-0000550B0000}"/>
    <cellStyle name="Standard 18 5 2 3" xfId="32586" xr:uid="{00000000-0005-0000-0000-0000550B0000}"/>
    <cellStyle name="Standard 18 5 2 4" xfId="46077" xr:uid="{00000000-0005-0000-0000-0000550B0000}"/>
    <cellStyle name="Standard 18 5 3" xfId="9007" xr:uid="{00000000-0005-0000-0000-0000550B0000}"/>
    <cellStyle name="Standard 18 5 3 2" xfId="22458" xr:uid="{00000000-0005-0000-0000-0000550B0000}"/>
    <cellStyle name="Standard 18 5 3 3" xfId="35942" xr:uid="{00000000-0005-0000-0000-0000550B0000}"/>
    <cellStyle name="Standard 18 5 3 4" xfId="49433" xr:uid="{00000000-0005-0000-0000-0000550B0000}"/>
    <cellStyle name="Standard 18 5 4" xfId="12363" xr:uid="{00000000-0005-0000-0000-0000550B0000}"/>
    <cellStyle name="Standard 18 5 4 2" xfId="25814" xr:uid="{00000000-0005-0000-0000-0000550B0000}"/>
    <cellStyle name="Standard 18 5 4 3" xfId="39298" xr:uid="{00000000-0005-0000-0000-0000550B0000}"/>
    <cellStyle name="Standard 18 5 4 4" xfId="52789" xr:uid="{00000000-0005-0000-0000-0000550B0000}"/>
    <cellStyle name="Standard 18 5 5" xfId="15745" xr:uid="{00000000-0005-0000-0000-0000550B0000}"/>
    <cellStyle name="Standard 18 5 6" xfId="29229" xr:uid="{00000000-0005-0000-0000-0000550B0000}"/>
    <cellStyle name="Standard 18 5 7" xfId="42720" xr:uid="{00000000-0005-0000-0000-0000550B0000}"/>
    <cellStyle name="Standard 18 6" xfId="3395" xr:uid="{00000000-0005-0000-0000-0000560B0000}"/>
    <cellStyle name="Standard 18 6 2" xfId="6756" xr:uid="{00000000-0005-0000-0000-0000560B0000}"/>
    <cellStyle name="Standard 18 6 2 2" xfId="20207" xr:uid="{00000000-0005-0000-0000-0000560B0000}"/>
    <cellStyle name="Standard 18 6 2 3" xfId="33691" xr:uid="{00000000-0005-0000-0000-0000560B0000}"/>
    <cellStyle name="Standard 18 6 2 4" xfId="47182" xr:uid="{00000000-0005-0000-0000-0000560B0000}"/>
    <cellStyle name="Standard 18 6 3" xfId="10112" xr:uid="{00000000-0005-0000-0000-0000560B0000}"/>
    <cellStyle name="Standard 18 6 3 2" xfId="23563" xr:uid="{00000000-0005-0000-0000-0000560B0000}"/>
    <cellStyle name="Standard 18 6 3 3" xfId="37047" xr:uid="{00000000-0005-0000-0000-0000560B0000}"/>
    <cellStyle name="Standard 18 6 3 4" xfId="50538" xr:uid="{00000000-0005-0000-0000-0000560B0000}"/>
    <cellStyle name="Standard 18 6 4" xfId="13468" xr:uid="{00000000-0005-0000-0000-0000560B0000}"/>
    <cellStyle name="Standard 18 6 4 2" xfId="26919" xr:uid="{00000000-0005-0000-0000-0000560B0000}"/>
    <cellStyle name="Standard 18 6 4 3" xfId="40403" xr:uid="{00000000-0005-0000-0000-0000560B0000}"/>
    <cellStyle name="Standard 18 6 4 4" xfId="53894" xr:uid="{00000000-0005-0000-0000-0000560B0000}"/>
    <cellStyle name="Standard 18 6 5" xfId="16850" xr:uid="{00000000-0005-0000-0000-0000560B0000}"/>
    <cellStyle name="Standard 18 6 6" xfId="30334" xr:uid="{00000000-0005-0000-0000-0000560B0000}"/>
    <cellStyle name="Standard 18 6 7" xfId="43825" xr:uid="{00000000-0005-0000-0000-0000560B0000}"/>
    <cellStyle name="Standard 18 7" xfId="3975" xr:uid="{00000000-0005-0000-0000-0000570B0000}"/>
    <cellStyle name="Standard 18 7 2" xfId="7332" xr:uid="{00000000-0005-0000-0000-0000570B0000}"/>
    <cellStyle name="Standard 18 7 2 2" xfId="20783" xr:uid="{00000000-0005-0000-0000-0000570B0000}"/>
    <cellStyle name="Standard 18 7 2 3" xfId="34267" xr:uid="{00000000-0005-0000-0000-0000570B0000}"/>
    <cellStyle name="Standard 18 7 2 4" xfId="47758" xr:uid="{00000000-0005-0000-0000-0000570B0000}"/>
    <cellStyle name="Standard 18 7 3" xfId="10688" xr:uid="{00000000-0005-0000-0000-0000570B0000}"/>
    <cellStyle name="Standard 18 7 3 2" xfId="24139" xr:uid="{00000000-0005-0000-0000-0000570B0000}"/>
    <cellStyle name="Standard 18 7 3 3" xfId="37623" xr:uid="{00000000-0005-0000-0000-0000570B0000}"/>
    <cellStyle name="Standard 18 7 3 4" xfId="51114" xr:uid="{00000000-0005-0000-0000-0000570B0000}"/>
    <cellStyle name="Standard 18 7 4" xfId="14044" xr:uid="{00000000-0005-0000-0000-0000570B0000}"/>
    <cellStyle name="Standard 18 7 4 2" xfId="27495" xr:uid="{00000000-0005-0000-0000-0000570B0000}"/>
    <cellStyle name="Standard 18 7 4 3" xfId="40979" xr:uid="{00000000-0005-0000-0000-0000570B0000}"/>
    <cellStyle name="Standard 18 7 4 4" xfId="54470" xr:uid="{00000000-0005-0000-0000-0000570B0000}"/>
    <cellStyle name="Standard 18 7 5" xfId="17426" xr:uid="{00000000-0005-0000-0000-0000570B0000}"/>
    <cellStyle name="Standard 18 7 6" xfId="30910" xr:uid="{00000000-0005-0000-0000-0000570B0000}"/>
    <cellStyle name="Standard 18 7 7" xfId="44401" xr:uid="{00000000-0005-0000-0000-0000570B0000}"/>
    <cellStyle name="Standard 18 8" xfId="4525" xr:uid="{00000000-0005-0000-0000-0000400B0000}"/>
    <cellStyle name="Standard 18 8 2" xfId="17976" xr:uid="{00000000-0005-0000-0000-0000400B0000}"/>
    <cellStyle name="Standard 18 8 3" xfId="31460" xr:uid="{00000000-0005-0000-0000-0000400B0000}"/>
    <cellStyle name="Standard 18 8 4" xfId="44951" xr:uid="{00000000-0005-0000-0000-0000400B0000}"/>
    <cellStyle name="Standard 18 9" xfId="7881" xr:uid="{00000000-0005-0000-0000-0000400B0000}"/>
    <cellStyle name="Standard 18 9 2" xfId="21332" xr:uid="{00000000-0005-0000-0000-0000400B0000}"/>
    <cellStyle name="Standard 18 9 3" xfId="34816" xr:uid="{00000000-0005-0000-0000-0000400B0000}"/>
    <cellStyle name="Standard 18 9 4" xfId="48307" xr:uid="{00000000-0005-0000-0000-0000400B0000}"/>
    <cellStyle name="Standard 19" xfId="1189" xr:uid="{00000000-0005-0000-0000-0000580B0000}"/>
    <cellStyle name="Standard 2" xfId="1" xr:uid="{00000000-0005-0000-0000-000027020000}"/>
    <cellStyle name="Standard 2 10" xfId="1589" xr:uid="{00000000-0005-0000-0000-00005A0B0000}"/>
    <cellStyle name="Standard 2 11" xfId="1615" xr:uid="{00000000-0005-0000-0000-00005B0B0000}"/>
    <cellStyle name="Standard 2 11 10" xfId="28563" xr:uid="{00000000-0005-0000-0000-00005B0B0000}"/>
    <cellStyle name="Standard 2 11 11" xfId="42054" xr:uid="{00000000-0005-0000-0000-00005B0B0000}"/>
    <cellStyle name="Standard 2 11 2" xfId="2169" xr:uid="{00000000-0005-0000-0000-00005C0B0000}"/>
    <cellStyle name="Standard 2 11 2 2" xfId="1034" xr:uid="{522B48CF-133B-4418-B1EB-48EE500A2776}"/>
    <cellStyle name="Standard 2 11 2 2 2" xfId="3310" xr:uid="{00000000-0005-0000-0000-00005D0B0000}"/>
    <cellStyle name="Standard 2 11 2 2 2 2" xfId="16765" xr:uid="{00000000-0005-0000-0000-00005D0B0000}"/>
    <cellStyle name="Standard 2 11 2 2 2 3" xfId="30249" xr:uid="{00000000-0005-0000-0000-00005D0B0000}"/>
    <cellStyle name="Standard 2 11 2 2 2 4" xfId="43740" xr:uid="{00000000-0005-0000-0000-00005D0B0000}"/>
    <cellStyle name="Standard 2 11 2 2 3" xfId="6671" xr:uid="{00000000-0005-0000-0000-00005D0B0000}"/>
    <cellStyle name="Standard 2 11 2 2 3 2" xfId="20122" xr:uid="{00000000-0005-0000-0000-00005D0B0000}"/>
    <cellStyle name="Standard 2 11 2 2 3 3" xfId="33606" xr:uid="{00000000-0005-0000-0000-00005D0B0000}"/>
    <cellStyle name="Standard 2 11 2 2 3 4" xfId="47097" xr:uid="{00000000-0005-0000-0000-00005D0B0000}"/>
    <cellStyle name="Standard 2 11 2 2 4" xfId="10027" xr:uid="{00000000-0005-0000-0000-00005D0B0000}"/>
    <cellStyle name="Standard 2 11 2 2 4 2" xfId="23478" xr:uid="{00000000-0005-0000-0000-00005D0B0000}"/>
    <cellStyle name="Standard 2 11 2 2 4 3" xfId="36962" xr:uid="{00000000-0005-0000-0000-00005D0B0000}"/>
    <cellStyle name="Standard 2 11 2 2 4 4" xfId="50453" xr:uid="{00000000-0005-0000-0000-00005D0B0000}"/>
    <cellStyle name="Standard 2 11 2 2 5" xfId="13383" xr:uid="{00000000-0005-0000-0000-00005D0B0000}"/>
    <cellStyle name="Standard 2 11 2 2 5 2" xfId="26834" xr:uid="{00000000-0005-0000-0000-00005D0B0000}"/>
    <cellStyle name="Standard 2 11 2 2 5 3" xfId="40318" xr:uid="{00000000-0005-0000-0000-00005D0B0000}"/>
    <cellStyle name="Standard 2 11 2 2 5 4" xfId="53809" xr:uid="{00000000-0005-0000-0000-00005D0B0000}"/>
    <cellStyle name="Standard 2 11 2 2 6" xfId="14541" xr:uid="{522B48CF-133B-4418-B1EB-48EE500A2776}"/>
    <cellStyle name="Standard 2 11 2 2 7" xfId="27994" xr:uid="{522B48CF-133B-4418-B1EB-48EE500A2776}"/>
    <cellStyle name="Standard 2 11 2 2 8" xfId="41461" xr:uid="{522B48CF-133B-4418-B1EB-48EE500A2776}"/>
    <cellStyle name="Standard 2 11 2 3" xfId="5544" xr:uid="{00000000-0005-0000-0000-00005C0B0000}"/>
    <cellStyle name="Standard 2 11 2 3 2" xfId="18995" xr:uid="{00000000-0005-0000-0000-00005C0B0000}"/>
    <cellStyle name="Standard 2 11 2 3 3" xfId="32479" xr:uid="{00000000-0005-0000-0000-00005C0B0000}"/>
    <cellStyle name="Standard 2 11 2 3 4" xfId="45970" xr:uid="{00000000-0005-0000-0000-00005C0B0000}"/>
    <cellStyle name="Standard 2 11 2 4" xfId="8900" xr:uid="{00000000-0005-0000-0000-00005C0B0000}"/>
    <cellStyle name="Standard 2 11 2 4 2" xfId="22351" xr:uid="{00000000-0005-0000-0000-00005C0B0000}"/>
    <cellStyle name="Standard 2 11 2 4 3" xfId="35835" xr:uid="{00000000-0005-0000-0000-00005C0B0000}"/>
    <cellStyle name="Standard 2 11 2 4 4" xfId="49326" xr:uid="{00000000-0005-0000-0000-00005C0B0000}"/>
    <cellStyle name="Standard 2 11 2 5" xfId="12256" xr:uid="{00000000-0005-0000-0000-00005C0B0000}"/>
    <cellStyle name="Standard 2 11 2 5 2" xfId="25707" xr:uid="{00000000-0005-0000-0000-00005C0B0000}"/>
    <cellStyle name="Standard 2 11 2 5 3" xfId="39191" xr:uid="{00000000-0005-0000-0000-00005C0B0000}"/>
    <cellStyle name="Standard 2 11 2 5 4" xfId="52682" xr:uid="{00000000-0005-0000-0000-00005C0B0000}"/>
    <cellStyle name="Standard 2 11 2 6" xfId="15638" xr:uid="{00000000-0005-0000-0000-00005C0B0000}"/>
    <cellStyle name="Standard 2 11 2 7" xfId="29122" xr:uid="{00000000-0005-0000-0000-00005C0B0000}"/>
    <cellStyle name="Standard 2 11 2 8" xfId="42613" xr:uid="{00000000-0005-0000-0000-00005C0B0000}"/>
    <cellStyle name="Standard 2 11 3" xfId="2751" xr:uid="{00000000-0005-0000-0000-00005E0B0000}"/>
    <cellStyle name="Standard 2 11 3 2" xfId="6112" xr:uid="{00000000-0005-0000-0000-00005E0B0000}"/>
    <cellStyle name="Standard 2 11 3 2 2" xfId="19563" xr:uid="{00000000-0005-0000-0000-00005E0B0000}"/>
    <cellStyle name="Standard 2 11 3 2 3" xfId="33047" xr:uid="{00000000-0005-0000-0000-00005E0B0000}"/>
    <cellStyle name="Standard 2 11 3 2 4" xfId="46538" xr:uid="{00000000-0005-0000-0000-00005E0B0000}"/>
    <cellStyle name="Standard 2 11 3 3" xfId="9468" xr:uid="{00000000-0005-0000-0000-00005E0B0000}"/>
    <cellStyle name="Standard 2 11 3 3 2" xfId="22919" xr:uid="{00000000-0005-0000-0000-00005E0B0000}"/>
    <cellStyle name="Standard 2 11 3 3 3" xfId="36403" xr:uid="{00000000-0005-0000-0000-00005E0B0000}"/>
    <cellStyle name="Standard 2 11 3 3 4" xfId="49894" xr:uid="{00000000-0005-0000-0000-00005E0B0000}"/>
    <cellStyle name="Standard 2 11 3 4" xfId="12824" xr:uid="{00000000-0005-0000-0000-00005E0B0000}"/>
    <cellStyle name="Standard 2 11 3 4 2" xfId="26275" xr:uid="{00000000-0005-0000-0000-00005E0B0000}"/>
    <cellStyle name="Standard 2 11 3 4 3" xfId="39759" xr:uid="{00000000-0005-0000-0000-00005E0B0000}"/>
    <cellStyle name="Standard 2 11 3 4 4" xfId="53250" xr:uid="{00000000-0005-0000-0000-00005E0B0000}"/>
    <cellStyle name="Standard 2 11 3 5" xfId="16206" xr:uid="{00000000-0005-0000-0000-00005E0B0000}"/>
    <cellStyle name="Standard 2 11 3 6" xfId="29690" xr:uid="{00000000-0005-0000-0000-00005E0B0000}"/>
    <cellStyle name="Standard 2 11 3 7" xfId="43181" xr:uid="{00000000-0005-0000-0000-00005E0B0000}"/>
    <cellStyle name="Standard 2 11 4" xfId="3855" xr:uid="{00000000-0005-0000-0000-00005F0B0000}"/>
    <cellStyle name="Standard 2 11 4 2" xfId="7216" xr:uid="{00000000-0005-0000-0000-00005F0B0000}"/>
    <cellStyle name="Standard 2 11 4 2 2" xfId="20667" xr:uid="{00000000-0005-0000-0000-00005F0B0000}"/>
    <cellStyle name="Standard 2 11 4 2 3" xfId="34151" xr:uid="{00000000-0005-0000-0000-00005F0B0000}"/>
    <cellStyle name="Standard 2 11 4 2 4" xfId="47642" xr:uid="{00000000-0005-0000-0000-00005F0B0000}"/>
    <cellStyle name="Standard 2 11 4 3" xfId="10572" xr:uid="{00000000-0005-0000-0000-00005F0B0000}"/>
    <cellStyle name="Standard 2 11 4 3 2" xfId="24023" xr:uid="{00000000-0005-0000-0000-00005F0B0000}"/>
    <cellStyle name="Standard 2 11 4 3 3" xfId="37507" xr:uid="{00000000-0005-0000-0000-00005F0B0000}"/>
    <cellStyle name="Standard 2 11 4 3 4" xfId="50998" xr:uid="{00000000-0005-0000-0000-00005F0B0000}"/>
    <cellStyle name="Standard 2 11 4 4" xfId="13928" xr:uid="{00000000-0005-0000-0000-00005F0B0000}"/>
    <cellStyle name="Standard 2 11 4 4 2" xfId="27379" xr:uid="{00000000-0005-0000-0000-00005F0B0000}"/>
    <cellStyle name="Standard 2 11 4 4 3" xfId="40863" xr:uid="{00000000-0005-0000-0000-00005F0B0000}"/>
    <cellStyle name="Standard 2 11 4 4 4" xfId="54354" xr:uid="{00000000-0005-0000-0000-00005F0B0000}"/>
    <cellStyle name="Standard 2 11 4 5" xfId="17310" xr:uid="{00000000-0005-0000-0000-00005F0B0000}"/>
    <cellStyle name="Standard 2 11 4 6" xfId="30794" xr:uid="{00000000-0005-0000-0000-00005F0B0000}"/>
    <cellStyle name="Standard 2 11 4 7" xfId="44285" xr:uid="{00000000-0005-0000-0000-00005F0B0000}"/>
    <cellStyle name="Standard 2 11 5" xfId="4435" xr:uid="{00000000-0005-0000-0000-0000600B0000}"/>
    <cellStyle name="Standard 2 11 5 2" xfId="7792" xr:uid="{00000000-0005-0000-0000-0000600B0000}"/>
    <cellStyle name="Standard 2 11 5 2 2" xfId="21243" xr:uid="{00000000-0005-0000-0000-0000600B0000}"/>
    <cellStyle name="Standard 2 11 5 2 3" xfId="34727" xr:uid="{00000000-0005-0000-0000-0000600B0000}"/>
    <cellStyle name="Standard 2 11 5 2 4" xfId="48218" xr:uid="{00000000-0005-0000-0000-0000600B0000}"/>
    <cellStyle name="Standard 2 11 5 3" xfId="11148" xr:uid="{00000000-0005-0000-0000-0000600B0000}"/>
    <cellStyle name="Standard 2 11 5 3 2" xfId="24599" xr:uid="{00000000-0005-0000-0000-0000600B0000}"/>
    <cellStyle name="Standard 2 11 5 3 3" xfId="38083" xr:uid="{00000000-0005-0000-0000-0000600B0000}"/>
    <cellStyle name="Standard 2 11 5 3 4" xfId="51574" xr:uid="{00000000-0005-0000-0000-0000600B0000}"/>
    <cellStyle name="Standard 2 11 5 4" xfId="14504" xr:uid="{00000000-0005-0000-0000-0000600B0000}"/>
    <cellStyle name="Standard 2 11 5 4 2" xfId="27955" xr:uid="{00000000-0005-0000-0000-0000600B0000}"/>
    <cellStyle name="Standard 2 11 5 4 3" xfId="41439" xr:uid="{00000000-0005-0000-0000-0000600B0000}"/>
    <cellStyle name="Standard 2 11 5 4 4" xfId="54930" xr:uid="{00000000-0005-0000-0000-0000600B0000}"/>
    <cellStyle name="Standard 2 11 5 5" xfId="17886" xr:uid="{00000000-0005-0000-0000-0000600B0000}"/>
    <cellStyle name="Standard 2 11 5 6" xfId="31370" xr:uid="{00000000-0005-0000-0000-0000600B0000}"/>
    <cellStyle name="Standard 2 11 5 7" xfId="44861" xr:uid="{00000000-0005-0000-0000-0000600B0000}"/>
    <cellStyle name="Standard 2 11 6" xfId="4985" xr:uid="{00000000-0005-0000-0000-00005B0B0000}"/>
    <cellStyle name="Standard 2 11 6 2" xfId="18436" xr:uid="{00000000-0005-0000-0000-00005B0B0000}"/>
    <cellStyle name="Standard 2 11 6 3" xfId="31920" xr:uid="{00000000-0005-0000-0000-00005B0B0000}"/>
    <cellStyle name="Standard 2 11 6 4" xfId="45411" xr:uid="{00000000-0005-0000-0000-00005B0B0000}"/>
    <cellStyle name="Standard 2 11 7" xfId="8341" xr:uid="{00000000-0005-0000-0000-00005B0B0000}"/>
    <cellStyle name="Standard 2 11 7 2" xfId="21792" xr:uid="{00000000-0005-0000-0000-00005B0B0000}"/>
    <cellStyle name="Standard 2 11 7 3" xfId="35276" xr:uid="{00000000-0005-0000-0000-00005B0B0000}"/>
    <cellStyle name="Standard 2 11 7 4" xfId="48767" xr:uid="{00000000-0005-0000-0000-00005B0B0000}"/>
    <cellStyle name="Standard 2 11 8" xfId="11697" xr:uid="{00000000-0005-0000-0000-00005B0B0000}"/>
    <cellStyle name="Standard 2 11 8 2" xfId="25148" xr:uid="{00000000-0005-0000-0000-00005B0B0000}"/>
    <cellStyle name="Standard 2 11 8 3" xfId="38632" xr:uid="{00000000-0005-0000-0000-00005B0B0000}"/>
    <cellStyle name="Standard 2 11 8 4" xfId="52123" xr:uid="{00000000-0005-0000-0000-00005B0B0000}"/>
    <cellStyle name="Standard 2 11 9" xfId="15079" xr:uid="{00000000-0005-0000-0000-00005B0B0000}"/>
    <cellStyle name="Standard 2 12" xfId="27961" xr:uid="{00000000-0005-0000-0000-000001000000}"/>
    <cellStyle name="Standard 2 2" xfId="49" xr:uid="{00000000-0005-0000-0000-000028020000}"/>
    <cellStyle name="Standard 2 2 10" xfId="1072" xr:uid="{00000000-0005-0000-0000-0000620B0000}"/>
    <cellStyle name="Standard 2 2 10 2" xfId="1668" xr:uid="{00000000-0005-0000-0000-0000630B0000}"/>
    <cellStyle name="Standard 2 2 10 2 2" xfId="2804" xr:uid="{00000000-0005-0000-0000-0000640B0000}"/>
    <cellStyle name="Standard 2 2 10 2 2 2" xfId="6165" xr:uid="{00000000-0005-0000-0000-0000640B0000}"/>
    <cellStyle name="Standard 2 2 10 2 2 2 2" xfId="19616" xr:uid="{00000000-0005-0000-0000-0000640B0000}"/>
    <cellStyle name="Standard 2 2 10 2 2 2 3" xfId="33100" xr:uid="{00000000-0005-0000-0000-0000640B0000}"/>
    <cellStyle name="Standard 2 2 10 2 2 2 4" xfId="46591" xr:uid="{00000000-0005-0000-0000-0000640B0000}"/>
    <cellStyle name="Standard 2 2 10 2 2 3" xfId="9521" xr:uid="{00000000-0005-0000-0000-0000640B0000}"/>
    <cellStyle name="Standard 2 2 10 2 2 3 2" xfId="22972" xr:uid="{00000000-0005-0000-0000-0000640B0000}"/>
    <cellStyle name="Standard 2 2 10 2 2 3 3" xfId="36456" xr:uid="{00000000-0005-0000-0000-0000640B0000}"/>
    <cellStyle name="Standard 2 2 10 2 2 3 4" xfId="49947" xr:uid="{00000000-0005-0000-0000-0000640B0000}"/>
    <cellStyle name="Standard 2 2 10 2 2 4" xfId="12877" xr:uid="{00000000-0005-0000-0000-0000640B0000}"/>
    <cellStyle name="Standard 2 2 10 2 2 4 2" xfId="26328" xr:uid="{00000000-0005-0000-0000-0000640B0000}"/>
    <cellStyle name="Standard 2 2 10 2 2 4 3" xfId="39812" xr:uid="{00000000-0005-0000-0000-0000640B0000}"/>
    <cellStyle name="Standard 2 2 10 2 2 4 4" xfId="53303" xr:uid="{00000000-0005-0000-0000-0000640B0000}"/>
    <cellStyle name="Standard 2 2 10 2 2 5" xfId="16259" xr:uid="{00000000-0005-0000-0000-0000640B0000}"/>
    <cellStyle name="Standard 2 2 10 2 2 6" xfId="29743" xr:uid="{00000000-0005-0000-0000-0000640B0000}"/>
    <cellStyle name="Standard 2 2 10 2 2 7" xfId="43234" xr:uid="{00000000-0005-0000-0000-0000640B0000}"/>
    <cellStyle name="Standard 2 2 10 2 3" xfId="5038" xr:uid="{00000000-0005-0000-0000-0000630B0000}"/>
    <cellStyle name="Standard 2 2 10 2 3 2" xfId="18489" xr:uid="{00000000-0005-0000-0000-0000630B0000}"/>
    <cellStyle name="Standard 2 2 10 2 3 3" xfId="31973" xr:uid="{00000000-0005-0000-0000-0000630B0000}"/>
    <cellStyle name="Standard 2 2 10 2 3 4" xfId="45464" xr:uid="{00000000-0005-0000-0000-0000630B0000}"/>
    <cellStyle name="Standard 2 2 10 2 4" xfId="8394" xr:uid="{00000000-0005-0000-0000-0000630B0000}"/>
    <cellStyle name="Standard 2 2 10 2 4 2" xfId="21845" xr:uid="{00000000-0005-0000-0000-0000630B0000}"/>
    <cellStyle name="Standard 2 2 10 2 4 3" xfId="35329" xr:uid="{00000000-0005-0000-0000-0000630B0000}"/>
    <cellStyle name="Standard 2 2 10 2 4 4" xfId="48820" xr:uid="{00000000-0005-0000-0000-0000630B0000}"/>
    <cellStyle name="Standard 2 2 10 2 5" xfId="11750" xr:uid="{00000000-0005-0000-0000-0000630B0000}"/>
    <cellStyle name="Standard 2 2 10 2 5 2" xfId="25201" xr:uid="{00000000-0005-0000-0000-0000630B0000}"/>
    <cellStyle name="Standard 2 2 10 2 5 3" xfId="38685" xr:uid="{00000000-0005-0000-0000-0000630B0000}"/>
    <cellStyle name="Standard 2 2 10 2 5 4" xfId="52176" xr:uid="{00000000-0005-0000-0000-0000630B0000}"/>
    <cellStyle name="Standard 2 2 10 2 6" xfId="15132" xr:uid="{00000000-0005-0000-0000-0000630B0000}"/>
    <cellStyle name="Standard 2 2 10 2 7" xfId="28616" xr:uid="{00000000-0005-0000-0000-0000630B0000}"/>
    <cellStyle name="Standard 2 2 10 2 8" xfId="42107" xr:uid="{00000000-0005-0000-0000-0000630B0000}"/>
    <cellStyle name="Standard 2 2 10 3" xfId="2228" xr:uid="{00000000-0005-0000-0000-0000650B0000}"/>
    <cellStyle name="Standard 2 2 10 3 2" xfId="5602" xr:uid="{00000000-0005-0000-0000-0000650B0000}"/>
    <cellStyle name="Standard 2 2 10 3 2 2" xfId="19053" xr:uid="{00000000-0005-0000-0000-0000650B0000}"/>
    <cellStyle name="Standard 2 2 10 3 2 3" xfId="32537" xr:uid="{00000000-0005-0000-0000-0000650B0000}"/>
    <cellStyle name="Standard 2 2 10 3 2 4" xfId="46028" xr:uid="{00000000-0005-0000-0000-0000650B0000}"/>
    <cellStyle name="Standard 2 2 10 3 3" xfId="8958" xr:uid="{00000000-0005-0000-0000-0000650B0000}"/>
    <cellStyle name="Standard 2 2 10 3 3 2" xfId="22409" xr:uid="{00000000-0005-0000-0000-0000650B0000}"/>
    <cellStyle name="Standard 2 2 10 3 3 3" xfId="35893" xr:uid="{00000000-0005-0000-0000-0000650B0000}"/>
    <cellStyle name="Standard 2 2 10 3 3 4" xfId="49384" xr:uid="{00000000-0005-0000-0000-0000650B0000}"/>
    <cellStyle name="Standard 2 2 10 3 4" xfId="12314" xr:uid="{00000000-0005-0000-0000-0000650B0000}"/>
    <cellStyle name="Standard 2 2 10 3 4 2" xfId="25765" xr:uid="{00000000-0005-0000-0000-0000650B0000}"/>
    <cellStyle name="Standard 2 2 10 3 4 3" xfId="39249" xr:uid="{00000000-0005-0000-0000-0000650B0000}"/>
    <cellStyle name="Standard 2 2 10 3 4 4" xfId="52740" xr:uid="{00000000-0005-0000-0000-0000650B0000}"/>
    <cellStyle name="Standard 2 2 10 3 5" xfId="15696" xr:uid="{00000000-0005-0000-0000-0000650B0000}"/>
    <cellStyle name="Standard 2 2 10 3 6" xfId="29180" xr:uid="{00000000-0005-0000-0000-0000650B0000}"/>
    <cellStyle name="Standard 2 2 10 3 7" xfId="42671" xr:uid="{00000000-0005-0000-0000-0000650B0000}"/>
    <cellStyle name="Standard 2 2 10 4" xfId="4476" xr:uid="{00000000-0005-0000-0000-0000620B0000}"/>
    <cellStyle name="Standard 2 2 10 4 2" xfId="17927" xr:uid="{00000000-0005-0000-0000-0000620B0000}"/>
    <cellStyle name="Standard 2 2 10 4 3" xfId="31411" xr:uid="{00000000-0005-0000-0000-0000620B0000}"/>
    <cellStyle name="Standard 2 2 10 4 4" xfId="44902" xr:uid="{00000000-0005-0000-0000-0000620B0000}"/>
    <cellStyle name="Standard 2 2 10 5" xfId="7832" xr:uid="{00000000-0005-0000-0000-0000620B0000}"/>
    <cellStyle name="Standard 2 2 10 5 2" xfId="21283" xr:uid="{00000000-0005-0000-0000-0000620B0000}"/>
    <cellStyle name="Standard 2 2 10 5 3" xfId="34767" xr:uid="{00000000-0005-0000-0000-0000620B0000}"/>
    <cellStyle name="Standard 2 2 10 5 4" xfId="48258" xr:uid="{00000000-0005-0000-0000-0000620B0000}"/>
    <cellStyle name="Standard 2 2 10 6" xfId="11188" xr:uid="{00000000-0005-0000-0000-0000620B0000}"/>
    <cellStyle name="Standard 2 2 10 6 2" xfId="24639" xr:uid="{00000000-0005-0000-0000-0000620B0000}"/>
    <cellStyle name="Standard 2 2 10 6 3" xfId="38123" xr:uid="{00000000-0005-0000-0000-0000620B0000}"/>
    <cellStyle name="Standard 2 2 10 6 4" xfId="51614" xr:uid="{00000000-0005-0000-0000-0000620B0000}"/>
    <cellStyle name="Standard 2 2 10 7" xfId="14569" xr:uid="{00000000-0005-0000-0000-0000620B0000}"/>
    <cellStyle name="Standard 2 2 10 8" xfId="28034" xr:uid="{00000000-0005-0000-0000-0000620B0000}"/>
    <cellStyle name="Standard 2 2 10 9" xfId="41501" xr:uid="{00000000-0005-0000-0000-0000620B0000}"/>
    <cellStyle name="Standard 2 2 11" xfId="1060" xr:uid="{00000000-0005-0000-0000-0000660B0000}"/>
    <cellStyle name="Standard 2 2 11 2" xfId="1657" xr:uid="{00000000-0005-0000-0000-0000670B0000}"/>
    <cellStyle name="Standard 2 2 11 2 2" xfId="2793" xr:uid="{00000000-0005-0000-0000-0000680B0000}"/>
    <cellStyle name="Standard 2 2 11 2 2 2" xfId="6154" xr:uid="{00000000-0005-0000-0000-0000680B0000}"/>
    <cellStyle name="Standard 2 2 11 2 2 2 2" xfId="19605" xr:uid="{00000000-0005-0000-0000-0000680B0000}"/>
    <cellStyle name="Standard 2 2 11 2 2 2 3" xfId="33089" xr:uid="{00000000-0005-0000-0000-0000680B0000}"/>
    <cellStyle name="Standard 2 2 11 2 2 2 4" xfId="46580" xr:uid="{00000000-0005-0000-0000-0000680B0000}"/>
    <cellStyle name="Standard 2 2 11 2 2 3" xfId="9510" xr:uid="{00000000-0005-0000-0000-0000680B0000}"/>
    <cellStyle name="Standard 2 2 11 2 2 3 2" xfId="22961" xr:uid="{00000000-0005-0000-0000-0000680B0000}"/>
    <cellStyle name="Standard 2 2 11 2 2 3 3" xfId="36445" xr:uid="{00000000-0005-0000-0000-0000680B0000}"/>
    <cellStyle name="Standard 2 2 11 2 2 3 4" xfId="49936" xr:uid="{00000000-0005-0000-0000-0000680B0000}"/>
    <cellStyle name="Standard 2 2 11 2 2 4" xfId="12866" xr:uid="{00000000-0005-0000-0000-0000680B0000}"/>
    <cellStyle name="Standard 2 2 11 2 2 4 2" xfId="26317" xr:uid="{00000000-0005-0000-0000-0000680B0000}"/>
    <cellStyle name="Standard 2 2 11 2 2 4 3" xfId="39801" xr:uid="{00000000-0005-0000-0000-0000680B0000}"/>
    <cellStyle name="Standard 2 2 11 2 2 4 4" xfId="53292" xr:uid="{00000000-0005-0000-0000-0000680B0000}"/>
    <cellStyle name="Standard 2 2 11 2 2 5" xfId="16248" xr:uid="{00000000-0005-0000-0000-0000680B0000}"/>
    <cellStyle name="Standard 2 2 11 2 2 6" xfId="29732" xr:uid="{00000000-0005-0000-0000-0000680B0000}"/>
    <cellStyle name="Standard 2 2 11 2 2 7" xfId="43223" xr:uid="{00000000-0005-0000-0000-0000680B0000}"/>
    <cellStyle name="Standard 2 2 11 2 3" xfId="5027" xr:uid="{00000000-0005-0000-0000-0000670B0000}"/>
    <cellStyle name="Standard 2 2 11 2 3 2" xfId="18478" xr:uid="{00000000-0005-0000-0000-0000670B0000}"/>
    <cellStyle name="Standard 2 2 11 2 3 3" xfId="31962" xr:uid="{00000000-0005-0000-0000-0000670B0000}"/>
    <cellStyle name="Standard 2 2 11 2 3 4" xfId="45453" xr:uid="{00000000-0005-0000-0000-0000670B0000}"/>
    <cellStyle name="Standard 2 2 11 2 4" xfId="8383" xr:uid="{00000000-0005-0000-0000-0000670B0000}"/>
    <cellStyle name="Standard 2 2 11 2 4 2" xfId="21834" xr:uid="{00000000-0005-0000-0000-0000670B0000}"/>
    <cellStyle name="Standard 2 2 11 2 4 3" xfId="35318" xr:uid="{00000000-0005-0000-0000-0000670B0000}"/>
    <cellStyle name="Standard 2 2 11 2 4 4" xfId="48809" xr:uid="{00000000-0005-0000-0000-0000670B0000}"/>
    <cellStyle name="Standard 2 2 11 2 5" xfId="11739" xr:uid="{00000000-0005-0000-0000-0000670B0000}"/>
    <cellStyle name="Standard 2 2 11 2 5 2" xfId="25190" xr:uid="{00000000-0005-0000-0000-0000670B0000}"/>
    <cellStyle name="Standard 2 2 11 2 5 3" xfId="38674" xr:uid="{00000000-0005-0000-0000-0000670B0000}"/>
    <cellStyle name="Standard 2 2 11 2 5 4" xfId="52165" xr:uid="{00000000-0005-0000-0000-0000670B0000}"/>
    <cellStyle name="Standard 2 2 11 2 6" xfId="15121" xr:uid="{00000000-0005-0000-0000-0000670B0000}"/>
    <cellStyle name="Standard 2 2 11 2 7" xfId="28605" xr:uid="{00000000-0005-0000-0000-0000670B0000}"/>
    <cellStyle name="Standard 2 2 11 2 8" xfId="42096" xr:uid="{00000000-0005-0000-0000-0000670B0000}"/>
    <cellStyle name="Standard 2 2 11 3" xfId="2216" xr:uid="{00000000-0005-0000-0000-0000690B0000}"/>
    <cellStyle name="Standard 2 2 11 3 2" xfId="5591" xr:uid="{00000000-0005-0000-0000-0000690B0000}"/>
    <cellStyle name="Standard 2 2 11 3 2 2" xfId="19042" xr:uid="{00000000-0005-0000-0000-0000690B0000}"/>
    <cellStyle name="Standard 2 2 11 3 2 3" xfId="32526" xr:uid="{00000000-0005-0000-0000-0000690B0000}"/>
    <cellStyle name="Standard 2 2 11 3 2 4" xfId="46017" xr:uid="{00000000-0005-0000-0000-0000690B0000}"/>
    <cellStyle name="Standard 2 2 11 3 3" xfId="8947" xr:uid="{00000000-0005-0000-0000-0000690B0000}"/>
    <cellStyle name="Standard 2 2 11 3 3 2" xfId="22398" xr:uid="{00000000-0005-0000-0000-0000690B0000}"/>
    <cellStyle name="Standard 2 2 11 3 3 3" xfId="35882" xr:uid="{00000000-0005-0000-0000-0000690B0000}"/>
    <cellStyle name="Standard 2 2 11 3 3 4" xfId="49373" xr:uid="{00000000-0005-0000-0000-0000690B0000}"/>
    <cellStyle name="Standard 2 2 11 3 4" xfId="12303" xr:uid="{00000000-0005-0000-0000-0000690B0000}"/>
    <cellStyle name="Standard 2 2 11 3 4 2" xfId="25754" xr:uid="{00000000-0005-0000-0000-0000690B0000}"/>
    <cellStyle name="Standard 2 2 11 3 4 3" xfId="39238" xr:uid="{00000000-0005-0000-0000-0000690B0000}"/>
    <cellStyle name="Standard 2 2 11 3 4 4" xfId="52729" xr:uid="{00000000-0005-0000-0000-0000690B0000}"/>
    <cellStyle name="Standard 2 2 11 3 5" xfId="15685" xr:uid="{00000000-0005-0000-0000-0000690B0000}"/>
    <cellStyle name="Standard 2 2 11 3 6" xfId="29169" xr:uid="{00000000-0005-0000-0000-0000690B0000}"/>
    <cellStyle name="Standard 2 2 11 3 7" xfId="42660" xr:uid="{00000000-0005-0000-0000-0000690B0000}"/>
    <cellStyle name="Standard 2 2 11 4" xfId="4465" xr:uid="{00000000-0005-0000-0000-0000660B0000}"/>
    <cellStyle name="Standard 2 2 11 4 2" xfId="17916" xr:uid="{00000000-0005-0000-0000-0000660B0000}"/>
    <cellStyle name="Standard 2 2 11 4 3" xfId="31400" xr:uid="{00000000-0005-0000-0000-0000660B0000}"/>
    <cellStyle name="Standard 2 2 11 4 4" xfId="44891" xr:uid="{00000000-0005-0000-0000-0000660B0000}"/>
    <cellStyle name="Standard 2 2 11 5" xfId="7821" xr:uid="{00000000-0005-0000-0000-0000660B0000}"/>
    <cellStyle name="Standard 2 2 11 5 2" xfId="21272" xr:uid="{00000000-0005-0000-0000-0000660B0000}"/>
    <cellStyle name="Standard 2 2 11 5 3" xfId="34756" xr:uid="{00000000-0005-0000-0000-0000660B0000}"/>
    <cellStyle name="Standard 2 2 11 5 4" xfId="48247" xr:uid="{00000000-0005-0000-0000-0000660B0000}"/>
    <cellStyle name="Standard 2 2 11 6" xfId="11177" xr:uid="{00000000-0005-0000-0000-0000660B0000}"/>
    <cellStyle name="Standard 2 2 11 6 2" xfId="24628" xr:uid="{00000000-0005-0000-0000-0000660B0000}"/>
    <cellStyle name="Standard 2 2 11 6 3" xfId="38112" xr:uid="{00000000-0005-0000-0000-0000660B0000}"/>
    <cellStyle name="Standard 2 2 11 6 4" xfId="51603" xr:uid="{00000000-0005-0000-0000-0000660B0000}"/>
    <cellStyle name="Standard 2 2 11 7" xfId="14558" xr:uid="{00000000-0005-0000-0000-0000660B0000}"/>
    <cellStyle name="Standard 2 2 11 8" xfId="28023" xr:uid="{00000000-0005-0000-0000-0000660B0000}"/>
    <cellStyle name="Standard 2 2 11 9" xfId="41490" xr:uid="{00000000-0005-0000-0000-0000660B0000}"/>
    <cellStyle name="Standard 2 2 12" xfId="1634" xr:uid="{00000000-0005-0000-0000-00006A0B0000}"/>
    <cellStyle name="Standard 2 2 12 2" xfId="2770" xr:uid="{00000000-0005-0000-0000-00006B0B0000}"/>
    <cellStyle name="Standard 2 2 12 2 2" xfId="6131" xr:uid="{00000000-0005-0000-0000-00006B0B0000}"/>
    <cellStyle name="Standard 2 2 12 2 2 2" xfId="19582" xr:uid="{00000000-0005-0000-0000-00006B0B0000}"/>
    <cellStyle name="Standard 2 2 12 2 2 3" xfId="33066" xr:uid="{00000000-0005-0000-0000-00006B0B0000}"/>
    <cellStyle name="Standard 2 2 12 2 2 4" xfId="46557" xr:uid="{00000000-0005-0000-0000-00006B0B0000}"/>
    <cellStyle name="Standard 2 2 12 2 3" xfId="9487" xr:uid="{00000000-0005-0000-0000-00006B0B0000}"/>
    <cellStyle name="Standard 2 2 12 2 3 2" xfId="22938" xr:uid="{00000000-0005-0000-0000-00006B0B0000}"/>
    <cellStyle name="Standard 2 2 12 2 3 3" xfId="36422" xr:uid="{00000000-0005-0000-0000-00006B0B0000}"/>
    <cellStyle name="Standard 2 2 12 2 3 4" xfId="49913" xr:uid="{00000000-0005-0000-0000-00006B0B0000}"/>
    <cellStyle name="Standard 2 2 12 2 4" xfId="12843" xr:uid="{00000000-0005-0000-0000-00006B0B0000}"/>
    <cellStyle name="Standard 2 2 12 2 4 2" xfId="26294" xr:uid="{00000000-0005-0000-0000-00006B0B0000}"/>
    <cellStyle name="Standard 2 2 12 2 4 3" xfId="39778" xr:uid="{00000000-0005-0000-0000-00006B0B0000}"/>
    <cellStyle name="Standard 2 2 12 2 4 4" xfId="53269" xr:uid="{00000000-0005-0000-0000-00006B0B0000}"/>
    <cellStyle name="Standard 2 2 12 2 5" xfId="16225" xr:uid="{00000000-0005-0000-0000-00006B0B0000}"/>
    <cellStyle name="Standard 2 2 12 2 6" xfId="29709" xr:uid="{00000000-0005-0000-0000-00006B0B0000}"/>
    <cellStyle name="Standard 2 2 12 2 7" xfId="43200" xr:uid="{00000000-0005-0000-0000-00006B0B0000}"/>
    <cellStyle name="Standard 2 2 12 3" xfId="5004" xr:uid="{00000000-0005-0000-0000-00006A0B0000}"/>
    <cellStyle name="Standard 2 2 12 3 2" xfId="18455" xr:uid="{00000000-0005-0000-0000-00006A0B0000}"/>
    <cellStyle name="Standard 2 2 12 3 3" xfId="31939" xr:uid="{00000000-0005-0000-0000-00006A0B0000}"/>
    <cellStyle name="Standard 2 2 12 3 4" xfId="45430" xr:uid="{00000000-0005-0000-0000-00006A0B0000}"/>
    <cellStyle name="Standard 2 2 12 4" xfId="8360" xr:uid="{00000000-0005-0000-0000-00006A0B0000}"/>
    <cellStyle name="Standard 2 2 12 4 2" xfId="21811" xr:uid="{00000000-0005-0000-0000-00006A0B0000}"/>
    <cellStyle name="Standard 2 2 12 4 3" xfId="35295" xr:uid="{00000000-0005-0000-0000-00006A0B0000}"/>
    <cellStyle name="Standard 2 2 12 4 4" xfId="48786" xr:uid="{00000000-0005-0000-0000-00006A0B0000}"/>
    <cellStyle name="Standard 2 2 12 5" xfId="11716" xr:uid="{00000000-0005-0000-0000-00006A0B0000}"/>
    <cellStyle name="Standard 2 2 12 5 2" xfId="25167" xr:uid="{00000000-0005-0000-0000-00006A0B0000}"/>
    <cellStyle name="Standard 2 2 12 5 3" xfId="38651" xr:uid="{00000000-0005-0000-0000-00006A0B0000}"/>
    <cellStyle name="Standard 2 2 12 5 4" xfId="52142" xr:uid="{00000000-0005-0000-0000-00006A0B0000}"/>
    <cellStyle name="Standard 2 2 12 6" xfId="15098" xr:uid="{00000000-0005-0000-0000-00006A0B0000}"/>
    <cellStyle name="Standard 2 2 12 7" xfId="28582" xr:uid="{00000000-0005-0000-0000-00006A0B0000}"/>
    <cellStyle name="Standard 2 2 12 8" xfId="42073" xr:uid="{00000000-0005-0000-0000-00006A0B0000}"/>
    <cellStyle name="Standard 2 2 13" xfId="2191" xr:uid="{00000000-0005-0000-0000-00006C0B0000}"/>
    <cellStyle name="Standard 2 2 13 2" xfId="5566" xr:uid="{00000000-0005-0000-0000-00006C0B0000}"/>
    <cellStyle name="Standard 2 2 13 2 2" xfId="19017" xr:uid="{00000000-0005-0000-0000-00006C0B0000}"/>
    <cellStyle name="Standard 2 2 13 2 3" xfId="32501" xr:uid="{00000000-0005-0000-0000-00006C0B0000}"/>
    <cellStyle name="Standard 2 2 13 2 4" xfId="45992" xr:uid="{00000000-0005-0000-0000-00006C0B0000}"/>
    <cellStyle name="Standard 2 2 13 3" xfId="8922" xr:uid="{00000000-0005-0000-0000-00006C0B0000}"/>
    <cellStyle name="Standard 2 2 13 3 2" xfId="22373" xr:uid="{00000000-0005-0000-0000-00006C0B0000}"/>
    <cellStyle name="Standard 2 2 13 3 3" xfId="35857" xr:uid="{00000000-0005-0000-0000-00006C0B0000}"/>
    <cellStyle name="Standard 2 2 13 3 4" xfId="49348" xr:uid="{00000000-0005-0000-0000-00006C0B0000}"/>
    <cellStyle name="Standard 2 2 13 4" xfId="12278" xr:uid="{00000000-0005-0000-0000-00006C0B0000}"/>
    <cellStyle name="Standard 2 2 13 4 2" xfId="25729" xr:uid="{00000000-0005-0000-0000-00006C0B0000}"/>
    <cellStyle name="Standard 2 2 13 4 3" xfId="39213" xr:uid="{00000000-0005-0000-0000-00006C0B0000}"/>
    <cellStyle name="Standard 2 2 13 4 4" xfId="52704" xr:uid="{00000000-0005-0000-0000-00006C0B0000}"/>
    <cellStyle name="Standard 2 2 13 5" xfId="15660" xr:uid="{00000000-0005-0000-0000-00006C0B0000}"/>
    <cellStyle name="Standard 2 2 13 6" xfId="29144" xr:uid="{00000000-0005-0000-0000-00006C0B0000}"/>
    <cellStyle name="Standard 2 2 13 7" xfId="42635" xr:uid="{00000000-0005-0000-0000-00006C0B0000}"/>
    <cellStyle name="Standard 2 2 14" xfId="3332" xr:uid="{00000000-0005-0000-0000-00006D0B0000}"/>
    <cellStyle name="Standard 2 2 14 2" xfId="6693" xr:uid="{00000000-0005-0000-0000-00006D0B0000}"/>
    <cellStyle name="Standard 2 2 14 2 2" xfId="20144" xr:uid="{00000000-0005-0000-0000-00006D0B0000}"/>
    <cellStyle name="Standard 2 2 14 2 3" xfId="33628" xr:uid="{00000000-0005-0000-0000-00006D0B0000}"/>
    <cellStyle name="Standard 2 2 14 2 4" xfId="47119" xr:uid="{00000000-0005-0000-0000-00006D0B0000}"/>
    <cellStyle name="Standard 2 2 14 3" xfId="10049" xr:uid="{00000000-0005-0000-0000-00006D0B0000}"/>
    <cellStyle name="Standard 2 2 14 3 2" xfId="23500" xr:uid="{00000000-0005-0000-0000-00006D0B0000}"/>
    <cellStyle name="Standard 2 2 14 3 3" xfId="36984" xr:uid="{00000000-0005-0000-0000-00006D0B0000}"/>
    <cellStyle name="Standard 2 2 14 3 4" xfId="50475" xr:uid="{00000000-0005-0000-0000-00006D0B0000}"/>
    <cellStyle name="Standard 2 2 14 4" xfId="13405" xr:uid="{00000000-0005-0000-0000-00006D0B0000}"/>
    <cellStyle name="Standard 2 2 14 4 2" xfId="26856" xr:uid="{00000000-0005-0000-0000-00006D0B0000}"/>
    <cellStyle name="Standard 2 2 14 4 3" xfId="40340" xr:uid="{00000000-0005-0000-0000-00006D0B0000}"/>
    <cellStyle name="Standard 2 2 14 4 4" xfId="53831" xr:uid="{00000000-0005-0000-0000-00006D0B0000}"/>
    <cellStyle name="Standard 2 2 14 5" xfId="16787" xr:uid="{00000000-0005-0000-0000-00006D0B0000}"/>
    <cellStyle name="Standard 2 2 14 6" xfId="30271" xr:uid="{00000000-0005-0000-0000-00006D0B0000}"/>
    <cellStyle name="Standard 2 2 14 7" xfId="43762" xr:uid="{00000000-0005-0000-0000-00006D0B0000}"/>
    <cellStyle name="Standard 2 2 15" xfId="3912" xr:uid="{00000000-0005-0000-0000-00006E0B0000}"/>
    <cellStyle name="Standard 2 2 15 2" xfId="7269" xr:uid="{00000000-0005-0000-0000-00006E0B0000}"/>
    <cellStyle name="Standard 2 2 15 2 2" xfId="20720" xr:uid="{00000000-0005-0000-0000-00006E0B0000}"/>
    <cellStyle name="Standard 2 2 15 2 3" xfId="34204" xr:uid="{00000000-0005-0000-0000-00006E0B0000}"/>
    <cellStyle name="Standard 2 2 15 2 4" xfId="47695" xr:uid="{00000000-0005-0000-0000-00006E0B0000}"/>
    <cellStyle name="Standard 2 2 15 3" xfId="10625" xr:uid="{00000000-0005-0000-0000-00006E0B0000}"/>
    <cellStyle name="Standard 2 2 15 3 2" xfId="24076" xr:uid="{00000000-0005-0000-0000-00006E0B0000}"/>
    <cellStyle name="Standard 2 2 15 3 3" xfId="37560" xr:uid="{00000000-0005-0000-0000-00006E0B0000}"/>
    <cellStyle name="Standard 2 2 15 3 4" xfId="51051" xr:uid="{00000000-0005-0000-0000-00006E0B0000}"/>
    <cellStyle name="Standard 2 2 15 4" xfId="13981" xr:uid="{00000000-0005-0000-0000-00006E0B0000}"/>
    <cellStyle name="Standard 2 2 15 4 2" xfId="27432" xr:uid="{00000000-0005-0000-0000-00006E0B0000}"/>
    <cellStyle name="Standard 2 2 15 4 3" xfId="40916" xr:uid="{00000000-0005-0000-0000-00006E0B0000}"/>
    <cellStyle name="Standard 2 2 15 4 4" xfId="54407" xr:uid="{00000000-0005-0000-0000-00006E0B0000}"/>
    <cellStyle name="Standard 2 2 15 5" xfId="17363" xr:uid="{00000000-0005-0000-0000-00006E0B0000}"/>
    <cellStyle name="Standard 2 2 15 6" xfId="30847" xr:uid="{00000000-0005-0000-0000-00006E0B0000}"/>
    <cellStyle name="Standard 2 2 15 7" xfId="44338" xr:uid="{00000000-0005-0000-0000-00006E0B0000}"/>
    <cellStyle name="Standard 2 2 16" xfId="1039" xr:uid="{00000000-0005-0000-0000-0000610B0000}"/>
    <cellStyle name="Standard 2 2 16 2" xfId="14545" xr:uid="{00000000-0005-0000-0000-0000610B0000}"/>
    <cellStyle name="Standard 2 2 16 3" xfId="28010" xr:uid="{00000000-0005-0000-0000-0000610B0000}"/>
    <cellStyle name="Standard 2 2 16 4" xfId="41477" xr:uid="{00000000-0005-0000-0000-0000610B0000}"/>
    <cellStyle name="Standard 2 2 17" xfId="4440" xr:uid="{00000000-0005-0000-0000-0000610B0000}"/>
    <cellStyle name="Standard 2 2 17 2" xfId="17891" xr:uid="{00000000-0005-0000-0000-0000610B0000}"/>
    <cellStyle name="Standard 2 2 17 3" xfId="31375" xr:uid="{00000000-0005-0000-0000-0000610B0000}"/>
    <cellStyle name="Standard 2 2 17 4" xfId="44866" xr:uid="{00000000-0005-0000-0000-0000610B0000}"/>
    <cellStyle name="Standard 2 2 18" xfId="7796" xr:uid="{00000000-0005-0000-0000-0000610B0000}"/>
    <cellStyle name="Standard 2 2 18 2" xfId="21247" xr:uid="{00000000-0005-0000-0000-0000610B0000}"/>
    <cellStyle name="Standard 2 2 18 3" xfId="34731" xr:uid="{00000000-0005-0000-0000-0000610B0000}"/>
    <cellStyle name="Standard 2 2 18 4" xfId="48222" xr:uid="{00000000-0005-0000-0000-0000610B0000}"/>
    <cellStyle name="Standard 2 2 19" xfId="11152" xr:uid="{00000000-0005-0000-0000-0000610B0000}"/>
    <cellStyle name="Standard 2 2 19 2" xfId="24603" xr:uid="{00000000-0005-0000-0000-0000610B0000}"/>
    <cellStyle name="Standard 2 2 19 3" xfId="38087" xr:uid="{00000000-0005-0000-0000-0000610B0000}"/>
    <cellStyle name="Standard 2 2 19 4" xfId="51578" xr:uid="{00000000-0005-0000-0000-0000610B0000}"/>
    <cellStyle name="Standard 2 2 2" xfId="81" xr:uid="{00000000-0005-0000-0000-000029020000}"/>
    <cellStyle name="Standard 2 2 2 2" xfId="141" xr:uid="{00000000-0005-0000-0000-00002A020000}"/>
    <cellStyle name="Standard 2 2 2 2 2" xfId="376" xr:uid="{00000000-0005-0000-0000-00002B020000}"/>
    <cellStyle name="Standard 2 2 2 2 2 10" xfId="7878" xr:uid="{00000000-0005-0000-0000-0000710B0000}"/>
    <cellStyle name="Standard 2 2 2 2 2 10 2" xfId="21329" xr:uid="{00000000-0005-0000-0000-0000710B0000}"/>
    <cellStyle name="Standard 2 2 2 2 2 10 3" xfId="34813" xr:uid="{00000000-0005-0000-0000-0000710B0000}"/>
    <cellStyle name="Standard 2 2 2 2 2 10 4" xfId="48304" xr:uid="{00000000-0005-0000-0000-0000710B0000}"/>
    <cellStyle name="Standard 2 2 2 2 2 11" xfId="11234" xr:uid="{00000000-0005-0000-0000-0000710B0000}"/>
    <cellStyle name="Standard 2 2 2 2 2 11 2" xfId="24685" xr:uid="{00000000-0005-0000-0000-0000710B0000}"/>
    <cellStyle name="Standard 2 2 2 2 2 11 3" xfId="38169" xr:uid="{00000000-0005-0000-0000-0000710B0000}"/>
    <cellStyle name="Standard 2 2 2 2 2 11 4" xfId="51660" xr:uid="{00000000-0005-0000-0000-0000710B0000}"/>
    <cellStyle name="Standard 2 2 2 2 2 12" xfId="14615" xr:uid="{00000000-0005-0000-0000-0000710B0000}"/>
    <cellStyle name="Standard 2 2 2 2 2 13" xfId="28098" xr:uid="{00000000-0005-0000-0000-0000710B0000}"/>
    <cellStyle name="Standard 2 2 2 2 2 14" xfId="41589" xr:uid="{00000000-0005-0000-0000-0000710B0000}"/>
    <cellStyle name="Standard 2 2 2 2 2 15" xfId="1147" xr:uid="{00000000-0005-0000-0000-0000710B0000}"/>
    <cellStyle name="Standard 2 2 2 2 2 2" xfId="1244" xr:uid="{00000000-0005-0000-0000-0000720B0000}"/>
    <cellStyle name="Standard 2 2 2 2 2 2 10" xfId="14717" xr:uid="{00000000-0005-0000-0000-0000720B0000}"/>
    <cellStyle name="Standard 2 2 2 2 2 2 11" xfId="28200" xr:uid="{00000000-0005-0000-0000-0000720B0000}"/>
    <cellStyle name="Standard 2 2 2 2 2 2 12" xfId="41691" xr:uid="{00000000-0005-0000-0000-0000720B0000}"/>
    <cellStyle name="Standard 2 2 2 2 2 2 2" xfId="1482" xr:uid="{00000000-0005-0000-0000-0000730B0000}"/>
    <cellStyle name="Standard 2 2 2 2 2 2 2 10" xfId="28450" xr:uid="{00000000-0005-0000-0000-0000730B0000}"/>
    <cellStyle name="Standard 2 2 2 2 2 2 2 11" xfId="41941" xr:uid="{00000000-0005-0000-0000-0000730B0000}"/>
    <cellStyle name="Standard 2 2 2 2 2 2 2 2" xfId="2058" xr:uid="{00000000-0005-0000-0000-0000740B0000}"/>
    <cellStyle name="Standard 2 2 2 2 2 2 2 2 2" xfId="3199" xr:uid="{00000000-0005-0000-0000-0000750B0000}"/>
    <cellStyle name="Standard 2 2 2 2 2 2 2 2 2 2" xfId="6560" xr:uid="{00000000-0005-0000-0000-0000750B0000}"/>
    <cellStyle name="Standard 2 2 2 2 2 2 2 2 2 2 2" xfId="20011" xr:uid="{00000000-0005-0000-0000-0000750B0000}"/>
    <cellStyle name="Standard 2 2 2 2 2 2 2 2 2 2 3" xfId="33495" xr:uid="{00000000-0005-0000-0000-0000750B0000}"/>
    <cellStyle name="Standard 2 2 2 2 2 2 2 2 2 2 4" xfId="46986" xr:uid="{00000000-0005-0000-0000-0000750B0000}"/>
    <cellStyle name="Standard 2 2 2 2 2 2 2 2 2 3" xfId="9916" xr:uid="{00000000-0005-0000-0000-0000750B0000}"/>
    <cellStyle name="Standard 2 2 2 2 2 2 2 2 2 3 2" xfId="23367" xr:uid="{00000000-0005-0000-0000-0000750B0000}"/>
    <cellStyle name="Standard 2 2 2 2 2 2 2 2 2 3 3" xfId="36851" xr:uid="{00000000-0005-0000-0000-0000750B0000}"/>
    <cellStyle name="Standard 2 2 2 2 2 2 2 2 2 3 4" xfId="50342" xr:uid="{00000000-0005-0000-0000-0000750B0000}"/>
    <cellStyle name="Standard 2 2 2 2 2 2 2 2 2 4" xfId="13272" xr:uid="{00000000-0005-0000-0000-0000750B0000}"/>
    <cellStyle name="Standard 2 2 2 2 2 2 2 2 2 4 2" xfId="26723" xr:uid="{00000000-0005-0000-0000-0000750B0000}"/>
    <cellStyle name="Standard 2 2 2 2 2 2 2 2 2 4 3" xfId="40207" xr:uid="{00000000-0005-0000-0000-0000750B0000}"/>
    <cellStyle name="Standard 2 2 2 2 2 2 2 2 2 4 4" xfId="53698" xr:uid="{00000000-0005-0000-0000-0000750B0000}"/>
    <cellStyle name="Standard 2 2 2 2 2 2 2 2 2 5" xfId="16654" xr:uid="{00000000-0005-0000-0000-0000750B0000}"/>
    <cellStyle name="Standard 2 2 2 2 2 2 2 2 2 6" xfId="30138" xr:uid="{00000000-0005-0000-0000-0000750B0000}"/>
    <cellStyle name="Standard 2 2 2 2 2 2 2 2 2 7" xfId="43629" xr:uid="{00000000-0005-0000-0000-0000750B0000}"/>
    <cellStyle name="Standard 2 2 2 2 2 2 2 2 3" xfId="5433" xr:uid="{00000000-0005-0000-0000-0000740B0000}"/>
    <cellStyle name="Standard 2 2 2 2 2 2 2 2 3 2" xfId="18884" xr:uid="{00000000-0005-0000-0000-0000740B0000}"/>
    <cellStyle name="Standard 2 2 2 2 2 2 2 2 3 3" xfId="32368" xr:uid="{00000000-0005-0000-0000-0000740B0000}"/>
    <cellStyle name="Standard 2 2 2 2 2 2 2 2 3 4" xfId="45859" xr:uid="{00000000-0005-0000-0000-0000740B0000}"/>
    <cellStyle name="Standard 2 2 2 2 2 2 2 2 4" xfId="8789" xr:uid="{00000000-0005-0000-0000-0000740B0000}"/>
    <cellStyle name="Standard 2 2 2 2 2 2 2 2 4 2" xfId="22240" xr:uid="{00000000-0005-0000-0000-0000740B0000}"/>
    <cellStyle name="Standard 2 2 2 2 2 2 2 2 4 3" xfId="35724" xr:uid="{00000000-0005-0000-0000-0000740B0000}"/>
    <cellStyle name="Standard 2 2 2 2 2 2 2 2 4 4" xfId="49215" xr:uid="{00000000-0005-0000-0000-0000740B0000}"/>
    <cellStyle name="Standard 2 2 2 2 2 2 2 2 5" xfId="12145" xr:uid="{00000000-0005-0000-0000-0000740B0000}"/>
    <cellStyle name="Standard 2 2 2 2 2 2 2 2 5 2" xfId="25596" xr:uid="{00000000-0005-0000-0000-0000740B0000}"/>
    <cellStyle name="Standard 2 2 2 2 2 2 2 2 5 3" xfId="39080" xr:uid="{00000000-0005-0000-0000-0000740B0000}"/>
    <cellStyle name="Standard 2 2 2 2 2 2 2 2 5 4" xfId="52571" xr:uid="{00000000-0005-0000-0000-0000740B0000}"/>
    <cellStyle name="Standard 2 2 2 2 2 2 2 2 6" xfId="15527" xr:uid="{00000000-0005-0000-0000-0000740B0000}"/>
    <cellStyle name="Standard 2 2 2 2 2 2 2 2 7" xfId="29011" xr:uid="{00000000-0005-0000-0000-0000740B0000}"/>
    <cellStyle name="Standard 2 2 2 2 2 2 2 2 8" xfId="42502" xr:uid="{00000000-0005-0000-0000-0000740B0000}"/>
    <cellStyle name="Standard 2 2 2 2 2 2 2 3" xfId="2639" xr:uid="{00000000-0005-0000-0000-0000760B0000}"/>
    <cellStyle name="Standard 2 2 2 2 2 2 2 3 2" xfId="6000" xr:uid="{00000000-0005-0000-0000-0000760B0000}"/>
    <cellStyle name="Standard 2 2 2 2 2 2 2 3 2 2" xfId="19451" xr:uid="{00000000-0005-0000-0000-0000760B0000}"/>
    <cellStyle name="Standard 2 2 2 2 2 2 2 3 2 3" xfId="32935" xr:uid="{00000000-0005-0000-0000-0000760B0000}"/>
    <cellStyle name="Standard 2 2 2 2 2 2 2 3 2 4" xfId="46426" xr:uid="{00000000-0005-0000-0000-0000760B0000}"/>
    <cellStyle name="Standard 2 2 2 2 2 2 2 3 3" xfId="9356" xr:uid="{00000000-0005-0000-0000-0000760B0000}"/>
    <cellStyle name="Standard 2 2 2 2 2 2 2 3 3 2" xfId="22807" xr:uid="{00000000-0005-0000-0000-0000760B0000}"/>
    <cellStyle name="Standard 2 2 2 2 2 2 2 3 3 3" xfId="36291" xr:uid="{00000000-0005-0000-0000-0000760B0000}"/>
    <cellStyle name="Standard 2 2 2 2 2 2 2 3 3 4" xfId="49782" xr:uid="{00000000-0005-0000-0000-0000760B0000}"/>
    <cellStyle name="Standard 2 2 2 2 2 2 2 3 4" xfId="12712" xr:uid="{00000000-0005-0000-0000-0000760B0000}"/>
    <cellStyle name="Standard 2 2 2 2 2 2 2 3 4 2" xfId="26163" xr:uid="{00000000-0005-0000-0000-0000760B0000}"/>
    <cellStyle name="Standard 2 2 2 2 2 2 2 3 4 3" xfId="39647" xr:uid="{00000000-0005-0000-0000-0000760B0000}"/>
    <cellStyle name="Standard 2 2 2 2 2 2 2 3 4 4" xfId="53138" xr:uid="{00000000-0005-0000-0000-0000760B0000}"/>
    <cellStyle name="Standard 2 2 2 2 2 2 2 3 5" xfId="16094" xr:uid="{00000000-0005-0000-0000-0000760B0000}"/>
    <cellStyle name="Standard 2 2 2 2 2 2 2 3 6" xfId="29578" xr:uid="{00000000-0005-0000-0000-0000760B0000}"/>
    <cellStyle name="Standard 2 2 2 2 2 2 2 3 7" xfId="43069" xr:uid="{00000000-0005-0000-0000-0000760B0000}"/>
    <cellStyle name="Standard 2 2 2 2 2 2 2 4" xfId="3744" xr:uid="{00000000-0005-0000-0000-0000770B0000}"/>
    <cellStyle name="Standard 2 2 2 2 2 2 2 4 2" xfId="7105" xr:uid="{00000000-0005-0000-0000-0000770B0000}"/>
    <cellStyle name="Standard 2 2 2 2 2 2 2 4 2 2" xfId="20556" xr:uid="{00000000-0005-0000-0000-0000770B0000}"/>
    <cellStyle name="Standard 2 2 2 2 2 2 2 4 2 3" xfId="34040" xr:uid="{00000000-0005-0000-0000-0000770B0000}"/>
    <cellStyle name="Standard 2 2 2 2 2 2 2 4 2 4" xfId="47531" xr:uid="{00000000-0005-0000-0000-0000770B0000}"/>
    <cellStyle name="Standard 2 2 2 2 2 2 2 4 3" xfId="10461" xr:uid="{00000000-0005-0000-0000-0000770B0000}"/>
    <cellStyle name="Standard 2 2 2 2 2 2 2 4 3 2" xfId="23912" xr:uid="{00000000-0005-0000-0000-0000770B0000}"/>
    <cellStyle name="Standard 2 2 2 2 2 2 2 4 3 3" xfId="37396" xr:uid="{00000000-0005-0000-0000-0000770B0000}"/>
    <cellStyle name="Standard 2 2 2 2 2 2 2 4 3 4" xfId="50887" xr:uid="{00000000-0005-0000-0000-0000770B0000}"/>
    <cellStyle name="Standard 2 2 2 2 2 2 2 4 4" xfId="13817" xr:uid="{00000000-0005-0000-0000-0000770B0000}"/>
    <cellStyle name="Standard 2 2 2 2 2 2 2 4 4 2" xfId="27268" xr:uid="{00000000-0005-0000-0000-0000770B0000}"/>
    <cellStyle name="Standard 2 2 2 2 2 2 2 4 4 3" xfId="40752" xr:uid="{00000000-0005-0000-0000-0000770B0000}"/>
    <cellStyle name="Standard 2 2 2 2 2 2 2 4 4 4" xfId="54243" xr:uid="{00000000-0005-0000-0000-0000770B0000}"/>
    <cellStyle name="Standard 2 2 2 2 2 2 2 4 5" xfId="17199" xr:uid="{00000000-0005-0000-0000-0000770B0000}"/>
    <cellStyle name="Standard 2 2 2 2 2 2 2 4 6" xfId="30683" xr:uid="{00000000-0005-0000-0000-0000770B0000}"/>
    <cellStyle name="Standard 2 2 2 2 2 2 2 4 7" xfId="44174" xr:uid="{00000000-0005-0000-0000-0000770B0000}"/>
    <cellStyle name="Standard 2 2 2 2 2 2 2 5" xfId="4324" xr:uid="{00000000-0005-0000-0000-0000780B0000}"/>
    <cellStyle name="Standard 2 2 2 2 2 2 2 5 2" xfId="7681" xr:uid="{00000000-0005-0000-0000-0000780B0000}"/>
    <cellStyle name="Standard 2 2 2 2 2 2 2 5 2 2" xfId="21132" xr:uid="{00000000-0005-0000-0000-0000780B0000}"/>
    <cellStyle name="Standard 2 2 2 2 2 2 2 5 2 3" xfId="34616" xr:uid="{00000000-0005-0000-0000-0000780B0000}"/>
    <cellStyle name="Standard 2 2 2 2 2 2 2 5 2 4" xfId="48107" xr:uid="{00000000-0005-0000-0000-0000780B0000}"/>
    <cellStyle name="Standard 2 2 2 2 2 2 2 5 3" xfId="11037" xr:uid="{00000000-0005-0000-0000-0000780B0000}"/>
    <cellStyle name="Standard 2 2 2 2 2 2 2 5 3 2" xfId="24488" xr:uid="{00000000-0005-0000-0000-0000780B0000}"/>
    <cellStyle name="Standard 2 2 2 2 2 2 2 5 3 3" xfId="37972" xr:uid="{00000000-0005-0000-0000-0000780B0000}"/>
    <cellStyle name="Standard 2 2 2 2 2 2 2 5 3 4" xfId="51463" xr:uid="{00000000-0005-0000-0000-0000780B0000}"/>
    <cellStyle name="Standard 2 2 2 2 2 2 2 5 4" xfId="14393" xr:uid="{00000000-0005-0000-0000-0000780B0000}"/>
    <cellStyle name="Standard 2 2 2 2 2 2 2 5 4 2" xfId="27844" xr:uid="{00000000-0005-0000-0000-0000780B0000}"/>
    <cellStyle name="Standard 2 2 2 2 2 2 2 5 4 3" xfId="41328" xr:uid="{00000000-0005-0000-0000-0000780B0000}"/>
    <cellStyle name="Standard 2 2 2 2 2 2 2 5 4 4" xfId="54819" xr:uid="{00000000-0005-0000-0000-0000780B0000}"/>
    <cellStyle name="Standard 2 2 2 2 2 2 2 5 5" xfId="17775" xr:uid="{00000000-0005-0000-0000-0000780B0000}"/>
    <cellStyle name="Standard 2 2 2 2 2 2 2 5 6" xfId="31259" xr:uid="{00000000-0005-0000-0000-0000780B0000}"/>
    <cellStyle name="Standard 2 2 2 2 2 2 2 5 7" xfId="44750" xr:uid="{00000000-0005-0000-0000-0000780B0000}"/>
    <cellStyle name="Standard 2 2 2 2 2 2 2 6" xfId="4874" xr:uid="{00000000-0005-0000-0000-0000730B0000}"/>
    <cellStyle name="Standard 2 2 2 2 2 2 2 6 2" xfId="18325" xr:uid="{00000000-0005-0000-0000-0000730B0000}"/>
    <cellStyle name="Standard 2 2 2 2 2 2 2 6 3" xfId="31809" xr:uid="{00000000-0005-0000-0000-0000730B0000}"/>
    <cellStyle name="Standard 2 2 2 2 2 2 2 6 4" xfId="45300" xr:uid="{00000000-0005-0000-0000-0000730B0000}"/>
    <cellStyle name="Standard 2 2 2 2 2 2 2 7" xfId="8230" xr:uid="{00000000-0005-0000-0000-0000730B0000}"/>
    <cellStyle name="Standard 2 2 2 2 2 2 2 7 2" xfId="21681" xr:uid="{00000000-0005-0000-0000-0000730B0000}"/>
    <cellStyle name="Standard 2 2 2 2 2 2 2 7 3" xfId="35165" xr:uid="{00000000-0005-0000-0000-0000730B0000}"/>
    <cellStyle name="Standard 2 2 2 2 2 2 2 7 4" xfId="48656" xr:uid="{00000000-0005-0000-0000-0000730B0000}"/>
    <cellStyle name="Standard 2 2 2 2 2 2 2 8" xfId="11586" xr:uid="{00000000-0005-0000-0000-0000730B0000}"/>
    <cellStyle name="Standard 2 2 2 2 2 2 2 8 2" xfId="25037" xr:uid="{00000000-0005-0000-0000-0000730B0000}"/>
    <cellStyle name="Standard 2 2 2 2 2 2 2 8 3" xfId="38521" xr:uid="{00000000-0005-0000-0000-0000730B0000}"/>
    <cellStyle name="Standard 2 2 2 2 2 2 2 8 4" xfId="52012" xr:uid="{00000000-0005-0000-0000-0000730B0000}"/>
    <cellStyle name="Standard 2 2 2 2 2 2 2 9" xfId="14967" xr:uid="{00000000-0005-0000-0000-0000730B0000}"/>
    <cellStyle name="Standard 2 2 2 2 2 2 3" xfId="1809" xr:uid="{00000000-0005-0000-0000-0000790B0000}"/>
    <cellStyle name="Standard 2 2 2 2 2 2 3 2" xfId="2949" xr:uid="{00000000-0005-0000-0000-00007A0B0000}"/>
    <cellStyle name="Standard 2 2 2 2 2 2 3 2 2" xfId="6310" xr:uid="{00000000-0005-0000-0000-00007A0B0000}"/>
    <cellStyle name="Standard 2 2 2 2 2 2 3 2 2 2" xfId="19761" xr:uid="{00000000-0005-0000-0000-00007A0B0000}"/>
    <cellStyle name="Standard 2 2 2 2 2 2 3 2 2 3" xfId="33245" xr:uid="{00000000-0005-0000-0000-00007A0B0000}"/>
    <cellStyle name="Standard 2 2 2 2 2 2 3 2 2 4" xfId="46736" xr:uid="{00000000-0005-0000-0000-00007A0B0000}"/>
    <cellStyle name="Standard 2 2 2 2 2 2 3 2 3" xfId="9666" xr:uid="{00000000-0005-0000-0000-00007A0B0000}"/>
    <cellStyle name="Standard 2 2 2 2 2 2 3 2 3 2" xfId="23117" xr:uid="{00000000-0005-0000-0000-00007A0B0000}"/>
    <cellStyle name="Standard 2 2 2 2 2 2 3 2 3 3" xfId="36601" xr:uid="{00000000-0005-0000-0000-00007A0B0000}"/>
    <cellStyle name="Standard 2 2 2 2 2 2 3 2 3 4" xfId="50092" xr:uid="{00000000-0005-0000-0000-00007A0B0000}"/>
    <cellStyle name="Standard 2 2 2 2 2 2 3 2 4" xfId="13022" xr:uid="{00000000-0005-0000-0000-00007A0B0000}"/>
    <cellStyle name="Standard 2 2 2 2 2 2 3 2 4 2" xfId="26473" xr:uid="{00000000-0005-0000-0000-00007A0B0000}"/>
    <cellStyle name="Standard 2 2 2 2 2 2 3 2 4 3" xfId="39957" xr:uid="{00000000-0005-0000-0000-00007A0B0000}"/>
    <cellStyle name="Standard 2 2 2 2 2 2 3 2 4 4" xfId="53448" xr:uid="{00000000-0005-0000-0000-00007A0B0000}"/>
    <cellStyle name="Standard 2 2 2 2 2 2 3 2 5" xfId="16404" xr:uid="{00000000-0005-0000-0000-00007A0B0000}"/>
    <cellStyle name="Standard 2 2 2 2 2 2 3 2 6" xfId="29888" xr:uid="{00000000-0005-0000-0000-00007A0B0000}"/>
    <cellStyle name="Standard 2 2 2 2 2 2 3 2 7" xfId="43379" xr:uid="{00000000-0005-0000-0000-00007A0B0000}"/>
    <cellStyle name="Standard 2 2 2 2 2 2 3 3" xfId="5183" xr:uid="{00000000-0005-0000-0000-0000790B0000}"/>
    <cellStyle name="Standard 2 2 2 2 2 2 3 3 2" xfId="18634" xr:uid="{00000000-0005-0000-0000-0000790B0000}"/>
    <cellStyle name="Standard 2 2 2 2 2 2 3 3 3" xfId="32118" xr:uid="{00000000-0005-0000-0000-0000790B0000}"/>
    <cellStyle name="Standard 2 2 2 2 2 2 3 3 4" xfId="45609" xr:uid="{00000000-0005-0000-0000-0000790B0000}"/>
    <cellStyle name="Standard 2 2 2 2 2 2 3 4" xfId="8539" xr:uid="{00000000-0005-0000-0000-0000790B0000}"/>
    <cellStyle name="Standard 2 2 2 2 2 2 3 4 2" xfId="21990" xr:uid="{00000000-0005-0000-0000-0000790B0000}"/>
    <cellStyle name="Standard 2 2 2 2 2 2 3 4 3" xfId="35474" xr:uid="{00000000-0005-0000-0000-0000790B0000}"/>
    <cellStyle name="Standard 2 2 2 2 2 2 3 4 4" xfId="48965" xr:uid="{00000000-0005-0000-0000-0000790B0000}"/>
    <cellStyle name="Standard 2 2 2 2 2 2 3 5" xfId="11895" xr:uid="{00000000-0005-0000-0000-0000790B0000}"/>
    <cellStyle name="Standard 2 2 2 2 2 2 3 5 2" xfId="25346" xr:uid="{00000000-0005-0000-0000-0000790B0000}"/>
    <cellStyle name="Standard 2 2 2 2 2 2 3 5 3" xfId="38830" xr:uid="{00000000-0005-0000-0000-0000790B0000}"/>
    <cellStyle name="Standard 2 2 2 2 2 2 3 5 4" xfId="52321" xr:uid="{00000000-0005-0000-0000-0000790B0000}"/>
    <cellStyle name="Standard 2 2 2 2 2 2 3 6" xfId="15277" xr:uid="{00000000-0005-0000-0000-0000790B0000}"/>
    <cellStyle name="Standard 2 2 2 2 2 2 3 7" xfId="28761" xr:uid="{00000000-0005-0000-0000-0000790B0000}"/>
    <cellStyle name="Standard 2 2 2 2 2 2 3 8" xfId="42252" xr:uid="{00000000-0005-0000-0000-0000790B0000}"/>
    <cellStyle name="Standard 2 2 2 2 2 2 4" xfId="2388" xr:uid="{00000000-0005-0000-0000-00007B0B0000}"/>
    <cellStyle name="Standard 2 2 2 2 2 2 4 2" xfId="5750" xr:uid="{00000000-0005-0000-0000-00007B0B0000}"/>
    <cellStyle name="Standard 2 2 2 2 2 2 4 2 2" xfId="19201" xr:uid="{00000000-0005-0000-0000-00007B0B0000}"/>
    <cellStyle name="Standard 2 2 2 2 2 2 4 2 3" xfId="32685" xr:uid="{00000000-0005-0000-0000-00007B0B0000}"/>
    <cellStyle name="Standard 2 2 2 2 2 2 4 2 4" xfId="46176" xr:uid="{00000000-0005-0000-0000-00007B0B0000}"/>
    <cellStyle name="Standard 2 2 2 2 2 2 4 3" xfId="9106" xr:uid="{00000000-0005-0000-0000-00007B0B0000}"/>
    <cellStyle name="Standard 2 2 2 2 2 2 4 3 2" xfId="22557" xr:uid="{00000000-0005-0000-0000-00007B0B0000}"/>
    <cellStyle name="Standard 2 2 2 2 2 2 4 3 3" xfId="36041" xr:uid="{00000000-0005-0000-0000-00007B0B0000}"/>
    <cellStyle name="Standard 2 2 2 2 2 2 4 3 4" xfId="49532" xr:uid="{00000000-0005-0000-0000-00007B0B0000}"/>
    <cellStyle name="Standard 2 2 2 2 2 2 4 4" xfId="12462" xr:uid="{00000000-0005-0000-0000-00007B0B0000}"/>
    <cellStyle name="Standard 2 2 2 2 2 2 4 4 2" xfId="25913" xr:uid="{00000000-0005-0000-0000-00007B0B0000}"/>
    <cellStyle name="Standard 2 2 2 2 2 2 4 4 3" xfId="39397" xr:uid="{00000000-0005-0000-0000-00007B0B0000}"/>
    <cellStyle name="Standard 2 2 2 2 2 2 4 4 4" xfId="52888" xr:uid="{00000000-0005-0000-0000-00007B0B0000}"/>
    <cellStyle name="Standard 2 2 2 2 2 2 4 5" xfId="15844" xr:uid="{00000000-0005-0000-0000-00007B0B0000}"/>
    <cellStyle name="Standard 2 2 2 2 2 2 4 6" xfId="29328" xr:uid="{00000000-0005-0000-0000-00007B0B0000}"/>
    <cellStyle name="Standard 2 2 2 2 2 2 4 7" xfId="42819" xr:uid="{00000000-0005-0000-0000-00007B0B0000}"/>
    <cellStyle name="Standard 2 2 2 2 2 2 5" xfId="3494" xr:uid="{00000000-0005-0000-0000-00007C0B0000}"/>
    <cellStyle name="Standard 2 2 2 2 2 2 5 2" xfId="6855" xr:uid="{00000000-0005-0000-0000-00007C0B0000}"/>
    <cellStyle name="Standard 2 2 2 2 2 2 5 2 2" xfId="20306" xr:uid="{00000000-0005-0000-0000-00007C0B0000}"/>
    <cellStyle name="Standard 2 2 2 2 2 2 5 2 3" xfId="33790" xr:uid="{00000000-0005-0000-0000-00007C0B0000}"/>
    <cellStyle name="Standard 2 2 2 2 2 2 5 2 4" xfId="47281" xr:uid="{00000000-0005-0000-0000-00007C0B0000}"/>
    <cellStyle name="Standard 2 2 2 2 2 2 5 3" xfId="10211" xr:uid="{00000000-0005-0000-0000-00007C0B0000}"/>
    <cellStyle name="Standard 2 2 2 2 2 2 5 3 2" xfId="23662" xr:uid="{00000000-0005-0000-0000-00007C0B0000}"/>
    <cellStyle name="Standard 2 2 2 2 2 2 5 3 3" xfId="37146" xr:uid="{00000000-0005-0000-0000-00007C0B0000}"/>
    <cellStyle name="Standard 2 2 2 2 2 2 5 3 4" xfId="50637" xr:uid="{00000000-0005-0000-0000-00007C0B0000}"/>
    <cellStyle name="Standard 2 2 2 2 2 2 5 4" xfId="13567" xr:uid="{00000000-0005-0000-0000-00007C0B0000}"/>
    <cellStyle name="Standard 2 2 2 2 2 2 5 4 2" xfId="27018" xr:uid="{00000000-0005-0000-0000-00007C0B0000}"/>
    <cellStyle name="Standard 2 2 2 2 2 2 5 4 3" xfId="40502" xr:uid="{00000000-0005-0000-0000-00007C0B0000}"/>
    <cellStyle name="Standard 2 2 2 2 2 2 5 4 4" xfId="53993" xr:uid="{00000000-0005-0000-0000-00007C0B0000}"/>
    <cellStyle name="Standard 2 2 2 2 2 2 5 5" xfId="16949" xr:uid="{00000000-0005-0000-0000-00007C0B0000}"/>
    <cellStyle name="Standard 2 2 2 2 2 2 5 6" xfId="30433" xr:uid="{00000000-0005-0000-0000-00007C0B0000}"/>
    <cellStyle name="Standard 2 2 2 2 2 2 5 7" xfId="43924" xr:uid="{00000000-0005-0000-0000-00007C0B0000}"/>
    <cellStyle name="Standard 2 2 2 2 2 2 6" xfId="4074" xr:uid="{00000000-0005-0000-0000-00007D0B0000}"/>
    <cellStyle name="Standard 2 2 2 2 2 2 6 2" xfId="7431" xr:uid="{00000000-0005-0000-0000-00007D0B0000}"/>
    <cellStyle name="Standard 2 2 2 2 2 2 6 2 2" xfId="20882" xr:uid="{00000000-0005-0000-0000-00007D0B0000}"/>
    <cellStyle name="Standard 2 2 2 2 2 2 6 2 3" xfId="34366" xr:uid="{00000000-0005-0000-0000-00007D0B0000}"/>
    <cellStyle name="Standard 2 2 2 2 2 2 6 2 4" xfId="47857" xr:uid="{00000000-0005-0000-0000-00007D0B0000}"/>
    <cellStyle name="Standard 2 2 2 2 2 2 6 3" xfId="10787" xr:uid="{00000000-0005-0000-0000-00007D0B0000}"/>
    <cellStyle name="Standard 2 2 2 2 2 2 6 3 2" xfId="24238" xr:uid="{00000000-0005-0000-0000-00007D0B0000}"/>
    <cellStyle name="Standard 2 2 2 2 2 2 6 3 3" xfId="37722" xr:uid="{00000000-0005-0000-0000-00007D0B0000}"/>
    <cellStyle name="Standard 2 2 2 2 2 2 6 3 4" xfId="51213" xr:uid="{00000000-0005-0000-0000-00007D0B0000}"/>
    <cellStyle name="Standard 2 2 2 2 2 2 6 4" xfId="14143" xr:uid="{00000000-0005-0000-0000-00007D0B0000}"/>
    <cellStyle name="Standard 2 2 2 2 2 2 6 4 2" xfId="27594" xr:uid="{00000000-0005-0000-0000-00007D0B0000}"/>
    <cellStyle name="Standard 2 2 2 2 2 2 6 4 3" xfId="41078" xr:uid="{00000000-0005-0000-0000-00007D0B0000}"/>
    <cellStyle name="Standard 2 2 2 2 2 2 6 4 4" xfId="54569" xr:uid="{00000000-0005-0000-0000-00007D0B0000}"/>
    <cellStyle name="Standard 2 2 2 2 2 2 6 5" xfId="17525" xr:uid="{00000000-0005-0000-0000-00007D0B0000}"/>
    <cellStyle name="Standard 2 2 2 2 2 2 6 6" xfId="31009" xr:uid="{00000000-0005-0000-0000-00007D0B0000}"/>
    <cellStyle name="Standard 2 2 2 2 2 2 6 7" xfId="44500" xr:uid="{00000000-0005-0000-0000-00007D0B0000}"/>
    <cellStyle name="Standard 2 2 2 2 2 2 7" xfId="4624" xr:uid="{00000000-0005-0000-0000-0000720B0000}"/>
    <cellStyle name="Standard 2 2 2 2 2 2 7 2" xfId="18075" xr:uid="{00000000-0005-0000-0000-0000720B0000}"/>
    <cellStyle name="Standard 2 2 2 2 2 2 7 3" xfId="31559" xr:uid="{00000000-0005-0000-0000-0000720B0000}"/>
    <cellStyle name="Standard 2 2 2 2 2 2 7 4" xfId="45050" xr:uid="{00000000-0005-0000-0000-0000720B0000}"/>
    <cellStyle name="Standard 2 2 2 2 2 2 8" xfId="7980" xr:uid="{00000000-0005-0000-0000-0000720B0000}"/>
    <cellStyle name="Standard 2 2 2 2 2 2 8 2" xfId="21431" xr:uid="{00000000-0005-0000-0000-0000720B0000}"/>
    <cellStyle name="Standard 2 2 2 2 2 2 8 3" xfId="34915" xr:uid="{00000000-0005-0000-0000-0000720B0000}"/>
    <cellStyle name="Standard 2 2 2 2 2 2 8 4" xfId="48406" xr:uid="{00000000-0005-0000-0000-0000720B0000}"/>
    <cellStyle name="Standard 2 2 2 2 2 2 9" xfId="11336" xr:uid="{00000000-0005-0000-0000-0000720B0000}"/>
    <cellStyle name="Standard 2 2 2 2 2 2 9 2" xfId="24787" xr:uid="{00000000-0005-0000-0000-0000720B0000}"/>
    <cellStyle name="Standard 2 2 2 2 2 2 9 3" xfId="38271" xr:uid="{00000000-0005-0000-0000-0000720B0000}"/>
    <cellStyle name="Standard 2 2 2 2 2 2 9 4" xfId="51762" xr:uid="{00000000-0005-0000-0000-0000720B0000}"/>
    <cellStyle name="Standard 2 2 2 2 2 3" xfId="1322" xr:uid="{00000000-0005-0000-0000-00007E0B0000}"/>
    <cellStyle name="Standard 2 2 2 2 2 3 10" xfId="14802" xr:uid="{00000000-0005-0000-0000-00007E0B0000}"/>
    <cellStyle name="Standard 2 2 2 2 2 3 11" xfId="28285" xr:uid="{00000000-0005-0000-0000-00007E0B0000}"/>
    <cellStyle name="Standard 2 2 2 2 2 3 12" xfId="41776" xr:uid="{00000000-0005-0000-0000-00007E0B0000}"/>
    <cellStyle name="Standard 2 2 2 2 2 3 2" xfId="1566" xr:uid="{00000000-0005-0000-0000-00007F0B0000}"/>
    <cellStyle name="Standard 2 2 2 2 2 3 2 10" xfId="28535" xr:uid="{00000000-0005-0000-0000-00007F0B0000}"/>
    <cellStyle name="Standard 2 2 2 2 2 3 2 11" xfId="42026" xr:uid="{00000000-0005-0000-0000-00007F0B0000}"/>
    <cellStyle name="Standard 2 2 2 2 2 3 2 2" xfId="2143" xr:uid="{00000000-0005-0000-0000-0000800B0000}"/>
    <cellStyle name="Standard 2 2 2 2 2 3 2 2 2" xfId="3284" xr:uid="{00000000-0005-0000-0000-0000810B0000}"/>
    <cellStyle name="Standard 2 2 2 2 2 3 2 2 2 2" xfId="6645" xr:uid="{00000000-0005-0000-0000-0000810B0000}"/>
    <cellStyle name="Standard 2 2 2 2 2 3 2 2 2 2 2" xfId="20096" xr:uid="{00000000-0005-0000-0000-0000810B0000}"/>
    <cellStyle name="Standard 2 2 2 2 2 3 2 2 2 2 3" xfId="33580" xr:uid="{00000000-0005-0000-0000-0000810B0000}"/>
    <cellStyle name="Standard 2 2 2 2 2 3 2 2 2 2 4" xfId="47071" xr:uid="{00000000-0005-0000-0000-0000810B0000}"/>
    <cellStyle name="Standard 2 2 2 2 2 3 2 2 2 3" xfId="10001" xr:uid="{00000000-0005-0000-0000-0000810B0000}"/>
    <cellStyle name="Standard 2 2 2 2 2 3 2 2 2 3 2" xfId="23452" xr:uid="{00000000-0005-0000-0000-0000810B0000}"/>
    <cellStyle name="Standard 2 2 2 2 2 3 2 2 2 3 3" xfId="36936" xr:uid="{00000000-0005-0000-0000-0000810B0000}"/>
    <cellStyle name="Standard 2 2 2 2 2 3 2 2 2 3 4" xfId="50427" xr:uid="{00000000-0005-0000-0000-0000810B0000}"/>
    <cellStyle name="Standard 2 2 2 2 2 3 2 2 2 4" xfId="13357" xr:uid="{00000000-0005-0000-0000-0000810B0000}"/>
    <cellStyle name="Standard 2 2 2 2 2 3 2 2 2 4 2" xfId="26808" xr:uid="{00000000-0005-0000-0000-0000810B0000}"/>
    <cellStyle name="Standard 2 2 2 2 2 3 2 2 2 4 3" xfId="40292" xr:uid="{00000000-0005-0000-0000-0000810B0000}"/>
    <cellStyle name="Standard 2 2 2 2 2 3 2 2 2 4 4" xfId="53783" xr:uid="{00000000-0005-0000-0000-0000810B0000}"/>
    <cellStyle name="Standard 2 2 2 2 2 3 2 2 2 5" xfId="16739" xr:uid="{00000000-0005-0000-0000-0000810B0000}"/>
    <cellStyle name="Standard 2 2 2 2 2 3 2 2 2 6" xfId="30223" xr:uid="{00000000-0005-0000-0000-0000810B0000}"/>
    <cellStyle name="Standard 2 2 2 2 2 3 2 2 2 7" xfId="43714" xr:uid="{00000000-0005-0000-0000-0000810B0000}"/>
    <cellStyle name="Standard 2 2 2 2 2 3 2 2 3" xfId="5518" xr:uid="{00000000-0005-0000-0000-0000800B0000}"/>
    <cellStyle name="Standard 2 2 2 2 2 3 2 2 3 2" xfId="18969" xr:uid="{00000000-0005-0000-0000-0000800B0000}"/>
    <cellStyle name="Standard 2 2 2 2 2 3 2 2 3 3" xfId="32453" xr:uid="{00000000-0005-0000-0000-0000800B0000}"/>
    <cellStyle name="Standard 2 2 2 2 2 3 2 2 3 4" xfId="45944" xr:uid="{00000000-0005-0000-0000-0000800B0000}"/>
    <cellStyle name="Standard 2 2 2 2 2 3 2 2 4" xfId="8874" xr:uid="{00000000-0005-0000-0000-0000800B0000}"/>
    <cellStyle name="Standard 2 2 2 2 2 3 2 2 4 2" xfId="22325" xr:uid="{00000000-0005-0000-0000-0000800B0000}"/>
    <cellStyle name="Standard 2 2 2 2 2 3 2 2 4 3" xfId="35809" xr:uid="{00000000-0005-0000-0000-0000800B0000}"/>
    <cellStyle name="Standard 2 2 2 2 2 3 2 2 4 4" xfId="49300" xr:uid="{00000000-0005-0000-0000-0000800B0000}"/>
    <cellStyle name="Standard 2 2 2 2 2 3 2 2 5" xfId="12230" xr:uid="{00000000-0005-0000-0000-0000800B0000}"/>
    <cellStyle name="Standard 2 2 2 2 2 3 2 2 5 2" xfId="25681" xr:uid="{00000000-0005-0000-0000-0000800B0000}"/>
    <cellStyle name="Standard 2 2 2 2 2 3 2 2 5 3" xfId="39165" xr:uid="{00000000-0005-0000-0000-0000800B0000}"/>
    <cellStyle name="Standard 2 2 2 2 2 3 2 2 5 4" xfId="52656" xr:uid="{00000000-0005-0000-0000-0000800B0000}"/>
    <cellStyle name="Standard 2 2 2 2 2 3 2 2 6" xfId="15612" xr:uid="{00000000-0005-0000-0000-0000800B0000}"/>
    <cellStyle name="Standard 2 2 2 2 2 3 2 2 7" xfId="29096" xr:uid="{00000000-0005-0000-0000-0000800B0000}"/>
    <cellStyle name="Standard 2 2 2 2 2 3 2 2 8" xfId="42587" xr:uid="{00000000-0005-0000-0000-0000800B0000}"/>
    <cellStyle name="Standard 2 2 2 2 2 3 2 3" xfId="2724" xr:uid="{00000000-0005-0000-0000-0000820B0000}"/>
    <cellStyle name="Standard 2 2 2 2 2 3 2 3 2" xfId="6085" xr:uid="{00000000-0005-0000-0000-0000820B0000}"/>
    <cellStyle name="Standard 2 2 2 2 2 3 2 3 2 2" xfId="19536" xr:uid="{00000000-0005-0000-0000-0000820B0000}"/>
    <cellStyle name="Standard 2 2 2 2 2 3 2 3 2 3" xfId="33020" xr:uid="{00000000-0005-0000-0000-0000820B0000}"/>
    <cellStyle name="Standard 2 2 2 2 2 3 2 3 2 4" xfId="46511" xr:uid="{00000000-0005-0000-0000-0000820B0000}"/>
    <cellStyle name="Standard 2 2 2 2 2 3 2 3 3" xfId="9441" xr:uid="{00000000-0005-0000-0000-0000820B0000}"/>
    <cellStyle name="Standard 2 2 2 2 2 3 2 3 3 2" xfId="22892" xr:uid="{00000000-0005-0000-0000-0000820B0000}"/>
    <cellStyle name="Standard 2 2 2 2 2 3 2 3 3 3" xfId="36376" xr:uid="{00000000-0005-0000-0000-0000820B0000}"/>
    <cellStyle name="Standard 2 2 2 2 2 3 2 3 3 4" xfId="49867" xr:uid="{00000000-0005-0000-0000-0000820B0000}"/>
    <cellStyle name="Standard 2 2 2 2 2 3 2 3 4" xfId="12797" xr:uid="{00000000-0005-0000-0000-0000820B0000}"/>
    <cellStyle name="Standard 2 2 2 2 2 3 2 3 4 2" xfId="26248" xr:uid="{00000000-0005-0000-0000-0000820B0000}"/>
    <cellStyle name="Standard 2 2 2 2 2 3 2 3 4 3" xfId="39732" xr:uid="{00000000-0005-0000-0000-0000820B0000}"/>
    <cellStyle name="Standard 2 2 2 2 2 3 2 3 4 4" xfId="53223" xr:uid="{00000000-0005-0000-0000-0000820B0000}"/>
    <cellStyle name="Standard 2 2 2 2 2 3 2 3 5" xfId="16179" xr:uid="{00000000-0005-0000-0000-0000820B0000}"/>
    <cellStyle name="Standard 2 2 2 2 2 3 2 3 6" xfId="29663" xr:uid="{00000000-0005-0000-0000-0000820B0000}"/>
    <cellStyle name="Standard 2 2 2 2 2 3 2 3 7" xfId="43154" xr:uid="{00000000-0005-0000-0000-0000820B0000}"/>
    <cellStyle name="Standard 2 2 2 2 2 3 2 4" xfId="3829" xr:uid="{00000000-0005-0000-0000-0000830B0000}"/>
    <cellStyle name="Standard 2 2 2 2 2 3 2 4 2" xfId="7190" xr:uid="{00000000-0005-0000-0000-0000830B0000}"/>
    <cellStyle name="Standard 2 2 2 2 2 3 2 4 2 2" xfId="20641" xr:uid="{00000000-0005-0000-0000-0000830B0000}"/>
    <cellStyle name="Standard 2 2 2 2 2 3 2 4 2 3" xfId="34125" xr:uid="{00000000-0005-0000-0000-0000830B0000}"/>
    <cellStyle name="Standard 2 2 2 2 2 3 2 4 2 4" xfId="47616" xr:uid="{00000000-0005-0000-0000-0000830B0000}"/>
    <cellStyle name="Standard 2 2 2 2 2 3 2 4 3" xfId="10546" xr:uid="{00000000-0005-0000-0000-0000830B0000}"/>
    <cellStyle name="Standard 2 2 2 2 2 3 2 4 3 2" xfId="23997" xr:uid="{00000000-0005-0000-0000-0000830B0000}"/>
    <cellStyle name="Standard 2 2 2 2 2 3 2 4 3 3" xfId="37481" xr:uid="{00000000-0005-0000-0000-0000830B0000}"/>
    <cellStyle name="Standard 2 2 2 2 2 3 2 4 3 4" xfId="50972" xr:uid="{00000000-0005-0000-0000-0000830B0000}"/>
    <cellStyle name="Standard 2 2 2 2 2 3 2 4 4" xfId="13902" xr:uid="{00000000-0005-0000-0000-0000830B0000}"/>
    <cellStyle name="Standard 2 2 2 2 2 3 2 4 4 2" xfId="27353" xr:uid="{00000000-0005-0000-0000-0000830B0000}"/>
    <cellStyle name="Standard 2 2 2 2 2 3 2 4 4 3" xfId="40837" xr:uid="{00000000-0005-0000-0000-0000830B0000}"/>
    <cellStyle name="Standard 2 2 2 2 2 3 2 4 4 4" xfId="54328" xr:uid="{00000000-0005-0000-0000-0000830B0000}"/>
    <cellStyle name="Standard 2 2 2 2 2 3 2 4 5" xfId="17284" xr:uid="{00000000-0005-0000-0000-0000830B0000}"/>
    <cellStyle name="Standard 2 2 2 2 2 3 2 4 6" xfId="30768" xr:uid="{00000000-0005-0000-0000-0000830B0000}"/>
    <cellStyle name="Standard 2 2 2 2 2 3 2 4 7" xfId="44259" xr:uid="{00000000-0005-0000-0000-0000830B0000}"/>
    <cellStyle name="Standard 2 2 2 2 2 3 2 5" xfId="4409" xr:uid="{00000000-0005-0000-0000-0000840B0000}"/>
    <cellStyle name="Standard 2 2 2 2 2 3 2 5 2" xfId="7766" xr:uid="{00000000-0005-0000-0000-0000840B0000}"/>
    <cellStyle name="Standard 2 2 2 2 2 3 2 5 2 2" xfId="21217" xr:uid="{00000000-0005-0000-0000-0000840B0000}"/>
    <cellStyle name="Standard 2 2 2 2 2 3 2 5 2 3" xfId="34701" xr:uid="{00000000-0005-0000-0000-0000840B0000}"/>
    <cellStyle name="Standard 2 2 2 2 2 3 2 5 2 4" xfId="48192" xr:uid="{00000000-0005-0000-0000-0000840B0000}"/>
    <cellStyle name="Standard 2 2 2 2 2 3 2 5 3" xfId="11122" xr:uid="{00000000-0005-0000-0000-0000840B0000}"/>
    <cellStyle name="Standard 2 2 2 2 2 3 2 5 3 2" xfId="24573" xr:uid="{00000000-0005-0000-0000-0000840B0000}"/>
    <cellStyle name="Standard 2 2 2 2 2 3 2 5 3 3" xfId="38057" xr:uid="{00000000-0005-0000-0000-0000840B0000}"/>
    <cellStyle name="Standard 2 2 2 2 2 3 2 5 3 4" xfId="51548" xr:uid="{00000000-0005-0000-0000-0000840B0000}"/>
    <cellStyle name="Standard 2 2 2 2 2 3 2 5 4" xfId="14478" xr:uid="{00000000-0005-0000-0000-0000840B0000}"/>
    <cellStyle name="Standard 2 2 2 2 2 3 2 5 4 2" xfId="27929" xr:uid="{00000000-0005-0000-0000-0000840B0000}"/>
    <cellStyle name="Standard 2 2 2 2 2 3 2 5 4 3" xfId="41413" xr:uid="{00000000-0005-0000-0000-0000840B0000}"/>
    <cellStyle name="Standard 2 2 2 2 2 3 2 5 4 4" xfId="54904" xr:uid="{00000000-0005-0000-0000-0000840B0000}"/>
    <cellStyle name="Standard 2 2 2 2 2 3 2 5 5" xfId="17860" xr:uid="{00000000-0005-0000-0000-0000840B0000}"/>
    <cellStyle name="Standard 2 2 2 2 2 3 2 5 6" xfId="31344" xr:uid="{00000000-0005-0000-0000-0000840B0000}"/>
    <cellStyle name="Standard 2 2 2 2 2 3 2 5 7" xfId="44835" xr:uid="{00000000-0005-0000-0000-0000840B0000}"/>
    <cellStyle name="Standard 2 2 2 2 2 3 2 6" xfId="4959" xr:uid="{00000000-0005-0000-0000-00007F0B0000}"/>
    <cellStyle name="Standard 2 2 2 2 2 3 2 6 2" xfId="18410" xr:uid="{00000000-0005-0000-0000-00007F0B0000}"/>
    <cellStyle name="Standard 2 2 2 2 2 3 2 6 3" xfId="31894" xr:uid="{00000000-0005-0000-0000-00007F0B0000}"/>
    <cellStyle name="Standard 2 2 2 2 2 3 2 6 4" xfId="45385" xr:uid="{00000000-0005-0000-0000-00007F0B0000}"/>
    <cellStyle name="Standard 2 2 2 2 2 3 2 7" xfId="8315" xr:uid="{00000000-0005-0000-0000-00007F0B0000}"/>
    <cellStyle name="Standard 2 2 2 2 2 3 2 7 2" xfId="21766" xr:uid="{00000000-0005-0000-0000-00007F0B0000}"/>
    <cellStyle name="Standard 2 2 2 2 2 3 2 7 3" xfId="35250" xr:uid="{00000000-0005-0000-0000-00007F0B0000}"/>
    <cellStyle name="Standard 2 2 2 2 2 3 2 7 4" xfId="48741" xr:uid="{00000000-0005-0000-0000-00007F0B0000}"/>
    <cellStyle name="Standard 2 2 2 2 2 3 2 8" xfId="11671" xr:uid="{00000000-0005-0000-0000-00007F0B0000}"/>
    <cellStyle name="Standard 2 2 2 2 2 3 2 8 2" xfId="25122" xr:uid="{00000000-0005-0000-0000-00007F0B0000}"/>
    <cellStyle name="Standard 2 2 2 2 2 3 2 8 3" xfId="38606" xr:uid="{00000000-0005-0000-0000-00007F0B0000}"/>
    <cellStyle name="Standard 2 2 2 2 2 3 2 8 4" xfId="52097" xr:uid="{00000000-0005-0000-0000-00007F0B0000}"/>
    <cellStyle name="Standard 2 2 2 2 2 3 2 9" xfId="15052" xr:uid="{00000000-0005-0000-0000-00007F0B0000}"/>
    <cellStyle name="Standard 2 2 2 2 2 3 3" xfId="1894" xr:uid="{00000000-0005-0000-0000-0000850B0000}"/>
    <cellStyle name="Standard 2 2 2 2 2 3 3 2" xfId="3034" xr:uid="{00000000-0005-0000-0000-0000860B0000}"/>
    <cellStyle name="Standard 2 2 2 2 2 3 3 2 2" xfId="6395" xr:uid="{00000000-0005-0000-0000-0000860B0000}"/>
    <cellStyle name="Standard 2 2 2 2 2 3 3 2 2 2" xfId="19846" xr:uid="{00000000-0005-0000-0000-0000860B0000}"/>
    <cellStyle name="Standard 2 2 2 2 2 3 3 2 2 3" xfId="33330" xr:uid="{00000000-0005-0000-0000-0000860B0000}"/>
    <cellStyle name="Standard 2 2 2 2 2 3 3 2 2 4" xfId="46821" xr:uid="{00000000-0005-0000-0000-0000860B0000}"/>
    <cellStyle name="Standard 2 2 2 2 2 3 3 2 3" xfId="9751" xr:uid="{00000000-0005-0000-0000-0000860B0000}"/>
    <cellStyle name="Standard 2 2 2 2 2 3 3 2 3 2" xfId="23202" xr:uid="{00000000-0005-0000-0000-0000860B0000}"/>
    <cellStyle name="Standard 2 2 2 2 2 3 3 2 3 3" xfId="36686" xr:uid="{00000000-0005-0000-0000-0000860B0000}"/>
    <cellStyle name="Standard 2 2 2 2 2 3 3 2 3 4" xfId="50177" xr:uid="{00000000-0005-0000-0000-0000860B0000}"/>
    <cellStyle name="Standard 2 2 2 2 2 3 3 2 4" xfId="13107" xr:uid="{00000000-0005-0000-0000-0000860B0000}"/>
    <cellStyle name="Standard 2 2 2 2 2 3 3 2 4 2" xfId="26558" xr:uid="{00000000-0005-0000-0000-0000860B0000}"/>
    <cellStyle name="Standard 2 2 2 2 2 3 3 2 4 3" xfId="40042" xr:uid="{00000000-0005-0000-0000-0000860B0000}"/>
    <cellStyle name="Standard 2 2 2 2 2 3 3 2 4 4" xfId="53533" xr:uid="{00000000-0005-0000-0000-0000860B0000}"/>
    <cellStyle name="Standard 2 2 2 2 2 3 3 2 5" xfId="16489" xr:uid="{00000000-0005-0000-0000-0000860B0000}"/>
    <cellStyle name="Standard 2 2 2 2 2 3 3 2 6" xfId="29973" xr:uid="{00000000-0005-0000-0000-0000860B0000}"/>
    <cellStyle name="Standard 2 2 2 2 2 3 3 2 7" xfId="43464" xr:uid="{00000000-0005-0000-0000-0000860B0000}"/>
    <cellStyle name="Standard 2 2 2 2 2 3 3 3" xfId="5268" xr:uid="{00000000-0005-0000-0000-0000850B0000}"/>
    <cellStyle name="Standard 2 2 2 2 2 3 3 3 2" xfId="18719" xr:uid="{00000000-0005-0000-0000-0000850B0000}"/>
    <cellStyle name="Standard 2 2 2 2 2 3 3 3 3" xfId="32203" xr:uid="{00000000-0005-0000-0000-0000850B0000}"/>
    <cellStyle name="Standard 2 2 2 2 2 3 3 3 4" xfId="45694" xr:uid="{00000000-0005-0000-0000-0000850B0000}"/>
    <cellStyle name="Standard 2 2 2 2 2 3 3 4" xfId="8624" xr:uid="{00000000-0005-0000-0000-0000850B0000}"/>
    <cellStyle name="Standard 2 2 2 2 2 3 3 4 2" xfId="22075" xr:uid="{00000000-0005-0000-0000-0000850B0000}"/>
    <cellStyle name="Standard 2 2 2 2 2 3 3 4 3" xfId="35559" xr:uid="{00000000-0005-0000-0000-0000850B0000}"/>
    <cellStyle name="Standard 2 2 2 2 2 3 3 4 4" xfId="49050" xr:uid="{00000000-0005-0000-0000-0000850B0000}"/>
    <cellStyle name="Standard 2 2 2 2 2 3 3 5" xfId="11980" xr:uid="{00000000-0005-0000-0000-0000850B0000}"/>
    <cellStyle name="Standard 2 2 2 2 2 3 3 5 2" xfId="25431" xr:uid="{00000000-0005-0000-0000-0000850B0000}"/>
    <cellStyle name="Standard 2 2 2 2 2 3 3 5 3" xfId="38915" xr:uid="{00000000-0005-0000-0000-0000850B0000}"/>
    <cellStyle name="Standard 2 2 2 2 2 3 3 5 4" xfId="52406" xr:uid="{00000000-0005-0000-0000-0000850B0000}"/>
    <cellStyle name="Standard 2 2 2 2 2 3 3 6" xfId="15362" xr:uid="{00000000-0005-0000-0000-0000850B0000}"/>
    <cellStyle name="Standard 2 2 2 2 2 3 3 7" xfId="28846" xr:uid="{00000000-0005-0000-0000-0000850B0000}"/>
    <cellStyle name="Standard 2 2 2 2 2 3 3 8" xfId="42337" xr:uid="{00000000-0005-0000-0000-0000850B0000}"/>
    <cellStyle name="Standard 2 2 2 2 2 3 4" xfId="2473" xr:uid="{00000000-0005-0000-0000-0000870B0000}"/>
    <cellStyle name="Standard 2 2 2 2 2 3 4 2" xfId="5835" xr:uid="{00000000-0005-0000-0000-0000870B0000}"/>
    <cellStyle name="Standard 2 2 2 2 2 3 4 2 2" xfId="19286" xr:uid="{00000000-0005-0000-0000-0000870B0000}"/>
    <cellStyle name="Standard 2 2 2 2 2 3 4 2 3" xfId="32770" xr:uid="{00000000-0005-0000-0000-0000870B0000}"/>
    <cellStyle name="Standard 2 2 2 2 2 3 4 2 4" xfId="46261" xr:uid="{00000000-0005-0000-0000-0000870B0000}"/>
    <cellStyle name="Standard 2 2 2 2 2 3 4 3" xfId="9191" xr:uid="{00000000-0005-0000-0000-0000870B0000}"/>
    <cellStyle name="Standard 2 2 2 2 2 3 4 3 2" xfId="22642" xr:uid="{00000000-0005-0000-0000-0000870B0000}"/>
    <cellStyle name="Standard 2 2 2 2 2 3 4 3 3" xfId="36126" xr:uid="{00000000-0005-0000-0000-0000870B0000}"/>
    <cellStyle name="Standard 2 2 2 2 2 3 4 3 4" xfId="49617" xr:uid="{00000000-0005-0000-0000-0000870B0000}"/>
    <cellStyle name="Standard 2 2 2 2 2 3 4 4" xfId="12547" xr:uid="{00000000-0005-0000-0000-0000870B0000}"/>
    <cellStyle name="Standard 2 2 2 2 2 3 4 4 2" xfId="25998" xr:uid="{00000000-0005-0000-0000-0000870B0000}"/>
    <cellStyle name="Standard 2 2 2 2 2 3 4 4 3" xfId="39482" xr:uid="{00000000-0005-0000-0000-0000870B0000}"/>
    <cellStyle name="Standard 2 2 2 2 2 3 4 4 4" xfId="52973" xr:uid="{00000000-0005-0000-0000-0000870B0000}"/>
    <cellStyle name="Standard 2 2 2 2 2 3 4 5" xfId="15929" xr:uid="{00000000-0005-0000-0000-0000870B0000}"/>
    <cellStyle name="Standard 2 2 2 2 2 3 4 6" xfId="29413" xr:uid="{00000000-0005-0000-0000-0000870B0000}"/>
    <cellStyle name="Standard 2 2 2 2 2 3 4 7" xfId="42904" xr:uid="{00000000-0005-0000-0000-0000870B0000}"/>
    <cellStyle name="Standard 2 2 2 2 2 3 5" xfId="3579" xr:uid="{00000000-0005-0000-0000-0000880B0000}"/>
    <cellStyle name="Standard 2 2 2 2 2 3 5 2" xfId="6940" xr:uid="{00000000-0005-0000-0000-0000880B0000}"/>
    <cellStyle name="Standard 2 2 2 2 2 3 5 2 2" xfId="20391" xr:uid="{00000000-0005-0000-0000-0000880B0000}"/>
    <cellStyle name="Standard 2 2 2 2 2 3 5 2 3" xfId="33875" xr:uid="{00000000-0005-0000-0000-0000880B0000}"/>
    <cellStyle name="Standard 2 2 2 2 2 3 5 2 4" xfId="47366" xr:uid="{00000000-0005-0000-0000-0000880B0000}"/>
    <cellStyle name="Standard 2 2 2 2 2 3 5 3" xfId="10296" xr:uid="{00000000-0005-0000-0000-0000880B0000}"/>
    <cellStyle name="Standard 2 2 2 2 2 3 5 3 2" xfId="23747" xr:uid="{00000000-0005-0000-0000-0000880B0000}"/>
    <cellStyle name="Standard 2 2 2 2 2 3 5 3 3" xfId="37231" xr:uid="{00000000-0005-0000-0000-0000880B0000}"/>
    <cellStyle name="Standard 2 2 2 2 2 3 5 3 4" xfId="50722" xr:uid="{00000000-0005-0000-0000-0000880B0000}"/>
    <cellStyle name="Standard 2 2 2 2 2 3 5 4" xfId="13652" xr:uid="{00000000-0005-0000-0000-0000880B0000}"/>
    <cellStyle name="Standard 2 2 2 2 2 3 5 4 2" xfId="27103" xr:uid="{00000000-0005-0000-0000-0000880B0000}"/>
    <cellStyle name="Standard 2 2 2 2 2 3 5 4 3" xfId="40587" xr:uid="{00000000-0005-0000-0000-0000880B0000}"/>
    <cellStyle name="Standard 2 2 2 2 2 3 5 4 4" xfId="54078" xr:uid="{00000000-0005-0000-0000-0000880B0000}"/>
    <cellStyle name="Standard 2 2 2 2 2 3 5 5" xfId="17034" xr:uid="{00000000-0005-0000-0000-0000880B0000}"/>
    <cellStyle name="Standard 2 2 2 2 2 3 5 6" xfId="30518" xr:uid="{00000000-0005-0000-0000-0000880B0000}"/>
    <cellStyle name="Standard 2 2 2 2 2 3 5 7" xfId="44009" xr:uid="{00000000-0005-0000-0000-0000880B0000}"/>
    <cellStyle name="Standard 2 2 2 2 2 3 6" xfId="4159" xr:uid="{00000000-0005-0000-0000-0000890B0000}"/>
    <cellStyle name="Standard 2 2 2 2 2 3 6 2" xfId="7516" xr:uid="{00000000-0005-0000-0000-0000890B0000}"/>
    <cellStyle name="Standard 2 2 2 2 2 3 6 2 2" xfId="20967" xr:uid="{00000000-0005-0000-0000-0000890B0000}"/>
    <cellStyle name="Standard 2 2 2 2 2 3 6 2 3" xfId="34451" xr:uid="{00000000-0005-0000-0000-0000890B0000}"/>
    <cellStyle name="Standard 2 2 2 2 2 3 6 2 4" xfId="47942" xr:uid="{00000000-0005-0000-0000-0000890B0000}"/>
    <cellStyle name="Standard 2 2 2 2 2 3 6 3" xfId="10872" xr:uid="{00000000-0005-0000-0000-0000890B0000}"/>
    <cellStyle name="Standard 2 2 2 2 2 3 6 3 2" xfId="24323" xr:uid="{00000000-0005-0000-0000-0000890B0000}"/>
    <cellStyle name="Standard 2 2 2 2 2 3 6 3 3" xfId="37807" xr:uid="{00000000-0005-0000-0000-0000890B0000}"/>
    <cellStyle name="Standard 2 2 2 2 2 3 6 3 4" xfId="51298" xr:uid="{00000000-0005-0000-0000-0000890B0000}"/>
    <cellStyle name="Standard 2 2 2 2 2 3 6 4" xfId="14228" xr:uid="{00000000-0005-0000-0000-0000890B0000}"/>
    <cellStyle name="Standard 2 2 2 2 2 3 6 4 2" xfId="27679" xr:uid="{00000000-0005-0000-0000-0000890B0000}"/>
    <cellStyle name="Standard 2 2 2 2 2 3 6 4 3" xfId="41163" xr:uid="{00000000-0005-0000-0000-0000890B0000}"/>
    <cellStyle name="Standard 2 2 2 2 2 3 6 4 4" xfId="54654" xr:uid="{00000000-0005-0000-0000-0000890B0000}"/>
    <cellStyle name="Standard 2 2 2 2 2 3 6 5" xfId="17610" xr:uid="{00000000-0005-0000-0000-0000890B0000}"/>
    <cellStyle name="Standard 2 2 2 2 2 3 6 6" xfId="31094" xr:uid="{00000000-0005-0000-0000-0000890B0000}"/>
    <cellStyle name="Standard 2 2 2 2 2 3 6 7" xfId="44585" xr:uid="{00000000-0005-0000-0000-0000890B0000}"/>
    <cellStyle name="Standard 2 2 2 2 2 3 7" xfId="4709" xr:uid="{00000000-0005-0000-0000-00007E0B0000}"/>
    <cellStyle name="Standard 2 2 2 2 2 3 7 2" xfId="18160" xr:uid="{00000000-0005-0000-0000-00007E0B0000}"/>
    <cellStyle name="Standard 2 2 2 2 2 3 7 3" xfId="31644" xr:uid="{00000000-0005-0000-0000-00007E0B0000}"/>
    <cellStyle name="Standard 2 2 2 2 2 3 7 4" xfId="45135" xr:uid="{00000000-0005-0000-0000-00007E0B0000}"/>
    <cellStyle name="Standard 2 2 2 2 2 3 8" xfId="8065" xr:uid="{00000000-0005-0000-0000-00007E0B0000}"/>
    <cellStyle name="Standard 2 2 2 2 2 3 8 2" xfId="21516" xr:uid="{00000000-0005-0000-0000-00007E0B0000}"/>
    <cellStyle name="Standard 2 2 2 2 2 3 8 3" xfId="35000" xr:uid="{00000000-0005-0000-0000-00007E0B0000}"/>
    <cellStyle name="Standard 2 2 2 2 2 3 8 4" xfId="48491" xr:uid="{00000000-0005-0000-0000-00007E0B0000}"/>
    <cellStyle name="Standard 2 2 2 2 2 3 9" xfId="11421" xr:uid="{00000000-0005-0000-0000-00007E0B0000}"/>
    <cellStyle name="Standard 2 2 2 2 2 3 9 2" xfId="24872" xr:uid="{00000000-0005-0000-0000-00007E0B0000}"/>
    <cellStyle name="Standard 2 2 2 2 2 3 9 3" xfId="38356" xr:uid="{00000000-0005-0000-0000-00007E0B0000}"/>
    <cellStyle name="Standard 2 2 2 2 2 3 9 4" xfId="51847" xr:uid="{00000000-0005-0000-0000-00007E0B0000}"/>
    <cellStyle name="Standard 2 2 2 2 2 4" xfId="1384" xr:uid="{00000000-0005-0000-0000-00008A0B0000}"/>
    <cellStyle name="Standard 2 2 2 2 2 4 10" xfId="28349" xr:uid="{00000000-0005-0000-0000-00008A0B0000}"/>
    <cellStyle name="Standard 2 2 2 2 2 4 11" xfId="41840" xr:uid="{00000000-0005-0000-0000-00008A0B0000}"/>
    <cellStyle name="Standard 2 2 2 2 2 4 2" xfId="1958" xr:uid="{00000000-0005-0000-0000-00008B0B0000}"/>
    <cellStyle name="Standard 2 2 2 2 2 4 2 2" xfId="3098" xr:uid="{00000000-0005-0000-0000-00008C0B0000}"/>
    <cellStyle name="Standard 2 2 2 2 2 4 2 2 2" xfId="6459" xr:uid="{00000000-0005-0000-0000-00008C0B0000}"/>
    <cellStyle name="Standard 2 2 2 2 2 4 2 2 2 2" xfId="19910" xr:uid="{00000000-0005-0000-0000-00008C0B0000}"/>
    <cellStyle name="Standard 2 2 2 2 2 4 2 2 2 3" xfId="33394" xr:uid="{00000000-0005-0000-0000-00008C0B0000}"/>
    <cellStyle name="Standard 2 2 2 2 2 4 2 2 2 4" xfId="46885" xr:uid="{00000000-0005-0000-0000-00008C0B0000}"/>
    <cellStyle name="Standard 2 2 2 2 2 4 2 2 3" xfId="9815" xr:uid="{00000000-0005-0000-0000-00008C0B0000}"/>
    <cellStyle name="Standard 2 2 2 2 2 4 2 2 3 2" xfId="23266" xr:uid="{00000000-0005-0000-0000-00008C0B0000}"/>
    <cellStyle name="Standard 2 2 2 2 2 4 2 2 3 3" xfId="36750" xr:uid="{00000000-0005-0000-0000-00008C0B0000}"/>
    <cellStyle name="Standard 2 2 2 2 2 4 2 2 3 4" xfId="50241" xr:uid="{00000000-0005-0000-0000-00008C0B0000}"/>
    <cellStyle name="Standard 2 2 2 2 2 4 2 2 4" xfId="13171" xr:uid="{00000000-0005-0000-0000-00008C0B0000}"/>
    <cellStyle name="Standard 2 2 2 2 2 4 2 2 4 2" xfId="26622" xr:uid="{00000000-0005-0000-0000-00008C0B0000}"/>
    <cellStyle name="Standard 2 2 2 2 2 4 2 2 4 3" xfId="40106" xr:uid="{00000000-0005-0000-0000-00008C0B0000}"/>
    <cellStyle name="Standard 2 2 2 2 2 4 2 2 4 4" xfId="53597" xr:uid="{00000000-0005-0000-0000-00008C0B0000}"/>
    <cellStyle name="Standard 2 2 2 2 2 4 2 2 5" xfId="16553" xr:uid="{00000000-0005-0000-0000-00008C0B0000}"/>
    <cellStyle name="Standard 2 2 2 2 2 4 2 2 6" xfId="30037" xr:uid="{00000000-0005-0000-0000-00008C0B0000}"/>
    <cellStyle name="Standard 2 2 2 2 2 4 2 2 7" xfId="43528" xr:uid="{00000000-0005-0000-0000-00008C0B0000}"/>
    <cellStyle name="Standard 2 2 2 2 2 4 2 3" xfId="5332" xr:uid="{00000000-0005-0000-0000-00008B0B0000}"/>
    <cellStyle name="Standard 2 2 2 2 2 4 2 3 2" xfId="18783" xr:uid="{00000000-0005-0000-0000-00008B0B0000}"/>
    <cellStyle name="Standard 2 2 2 2 2 4 2 3 3" xfId="32267" xr:uid="{00000000-0005-0000-0000-00008B0B0000}"/>
    <cellStyle name="Standard 2 2 2 2 2 4 2 3 4" xfId="45758" xr:uid="{00000000-0005-0000-0000-00008B0B0000}"/>
    <cellStyle name="Standard 2 2 2 2 2 4 2 4" xfId="8688" xr:uid="{00000000-0005-0000-0000-00008B0B0000}"/>
    <cellStyle name="Standard 2 2 2 2 2 4 2 4 2" xfId="22139" xr:uid="{00000000-0005-0000-0000-00008B0B0000}"/>
    <cellStyle name="Standard 2 2 2 2 2 4 2 4 3" xfId="35623" xr:uid="{00000000-0005-0000-0000-00008B0B0000}"/>
    <cellStyle name="Standard 2 2 2 2 2 4 2 4 4" xfId="49114" xr:uid="{00000000-0005-0000-0000-00008B0B0000}"/>
    <cellStyle name="Standard 2 2 2 2 2 4 2 5" xfId="12044" xr:uid="{00000000-0005-0000-0000-00008B0B0000}"/>
    <cellStyle name="Standard 2 2 2 2 2 4 2 5 2" xfId="25495" xr:uid="{00000000-0005-0000-0000-00008B0B0000}"/>
    <cellStyle name="Standard 2 2 2 2 2 4 2 5 3" xfId="38979" xr:uid="{00000000-0005-0000-0000-00008B0B0000}"/>
    <cellStyle name="Standard 2 2 2 2 2 4 2 5 4" xfId="52470" xr:uid="{00000000-0005-0000-0000-00008B0B0000}"/>
    <cellStyle name="Standard 2 2 2 2 2 4 2 6" xfId="15426" xr:uid="{00000000-0005-0000-0000-00008B0B0000}"/>
    <cellStyle name="Standard 2 2 2 2 2 4 2 7" xfId="28910" xr:uid="{00000000-0005-0000-0000-00008B0B0000}"/>
    <cellStyle name="Standard 2 2 2 2 2 4 2 8" xfId="42401" xr:uid="{00000000-0005-0000-0000-00008B0B0000}"/>
    <cellStyle name="Standard 2 2 2 2 2 4 3" xfId="2538" xr:uid="{00000000-0005-0000-0000-00008D0B0000}"/>
    <cellStyle name="Standard 2 2 2 2 2 4 3 2" xfId="5899" xr:uid="{00000000-0005-0000-0000-00008D0B0000}"/>
    <cellStyle name="Standard 2 2 2 2 2 4 3 2 2" xfId="19350" xr:uid="{00000000-0005-0000-0000-00008D0B0000}"/>
    <cellStyle name="Standard 2 2 2 2 2 4 3 2 3" xfId="32834" xr:uid="{00000000-0005-0000-0000-00008D0B0000}"/>
    <cellStyle name="Standard 2 2 2 2 2 4 3 2 4" xfId="46325" xr:uid="{00000000-0005-0000-0000-00008D0B0000}"/>
    <cellStyle name="Standard 2 2 2 2 2 4 3 3" xfId="9255" xr:uid="{00000000-0005-0000-0000-00008D0B0000}"/>
    <cellStyle name="Standard 2 2 2 2 2 4 3 3 2" xfId="22706" xr:uid="{00000000-0005-0000-0000-00008D0B0000}"/>
    <cellStyle name="Standard 2 2 2 2 2 4 3 3 3" xfId="36190" xr:uid="{00000000-0005-0000-0000-00008D0B0000}"/>
    <cellStyle name="Standard 2 2 2 2 2 4 3 3 4" xfId="49681" xr:uid="{00000000-0005-0000-0000-00008D0B0000}"/>
    <cellStyle name="Standard 2 2 2 2 2 4 3 4" xfId="12611" xr:uid="{00000000-0005-0000-0000-00008D0B0000}"/>
    <cellStyle name="Standard 2 2 2 2 2 4 3 4 2" xfId="26062" xr:uid="{00000000-0005-0000-0000-00008D0B0000}"/>
    <cellStyle name="Standard 2 2 2 2 2 4 3 4 3" xfId="39546" xr:uid="{00000000-0005-0000-0000-00008D0B0000}"/>
    <cellStyle name="Standard 2 2 2 2 2 4 3 4 4" xfId="53037" xr:uid="{00000000-0005-0000-0000-00008D0B0000}"/>
    <cellStyle name="Standard 2 2 2 2 2 4 3 5" xfId="15993" xr:uid="{00000000-0005-0000-0000-00008D0B0000}"/>
    <cellStyle name="Standard 2 2 2 2 2 4 3 6" xfId="29477" xr:uid="{00000000-0005-0000-0000-00008D0B0000}"/>
    <cellStyle name="Standard 2 2 2 2 2 4 3 7" xfId="42968" xr:uid="{00000000-0005-0000-0000-00008D0B0000}"/>
    <cellStyle name="Standard 2 2 2 2 2 4 4" xfId="3643" xr:uid="{00000000-0005-0000-0000-00008E0B0000}"/>
    <cellStyle name="Standard 2 2 2 2 2 4 4 2" xfId="7004" xr:uid="{00000000-0005-0000-0000-00008E0B0000}"/>
    <cellStyle name="Standard 2 2 2 2 2 4 4 2 2" xfId="20455" xr:uid="{00000000-0005-0000-0000-00008E0B0000}"/>
    <cellStyle name="Standard 2 2 2 2 2 4 4 2 3" xfId="33939" xr:uid="{00000000-0005-0000-0000-00008E0B0000}"/>
    <cellStyle name="Standard 2 2 2 2 2 4 4 2 4" xfId="47430" xr:uid="{00000000-0005-0000-0000-00008E0B0000}"/>
    <cellStyle name="Standard 2 2 2 2 2 4 4 3" xfId="10360" xr:uid="{00000000-0005-0000-0000-00008E0B0000}"/>
    <cellStyle name="Standard 2 2 2 2 2 4 4 3 2" xfId="23811" xr:uid="{00000000-0005-0000-0000-00008E0B0000}"/>
    <cellStyle name="Standard 2 2 2 2 2 4 4 3 3" xfId="37295" xr:uid="{00000000-0005-0000-0000-00008E0B0000}"/>
    <cellStyle name="Standard 2 2 2 2 2 4 4 3 4" xfId="50786" xr:uid="{00000000-0005-0000-0000-00008E0B0000}"/>
    <cellStyle name="Standard 2 2 2 2 2 4 4 4" xfId="13716" xr:uid="{00000000-0005-0000-0000-00008E0B0000}"/>
    <cellStyle name="Standard 2 2 2 2 2 4 4 4 2" xfId="27167" xr:uid="{00000000-0005-0000-0000-00008E0B0000}"/>
    <cellStyle name="Standard 2 2 2 2 2 4 4 4 3" xfId="40651" xr:uid="{00000000-0005-0000-0000-00008E0B0000}"/>
    <cellStyle name="Standard 2 2 2 2 2 4 4 4 4" xfId="54142" xr:uid="{00000000-0005-0000-0000-00008E0B0000}"/>
    <cellStyle name="Standard 2 2 2 2 2 4 4 5" xfId="17098" xr:uid="{00000000-0005-0000-0000-00008E0B0000}"/>
    <cellStyle name="Standard 2 2 2 2 2 4 4 6" xfId="30582" xr:uid="{00000000-0005-0000-0000-00008E0B0000}"/>
    <cellStyle name="Standard 2 2 2 2 2 4 4 7" xfId="44073" xr:uid="{00000000-0005-0000-0000-00008E0B0000}"/>
    <cellStyle name="Standard 2 2 2 2 2 4 5" xfId="4223" xr:uid="{00000000-0005-0000-0000-00008F0B0000}"/>
    <cellStyle name="Standard 2 2 2 2 2 4 5 2" xfId="7580" xr:uid="{00000000-0005-0000-0000-00008F0B0000}"/>
    <cellStyle name="Standard 2 2 2 2 2 4 5 2 2" xfId="21031" xr:uid="{00000000-0005-0000-0000-00008F0B0000}"/>
    <cellStyle name="Standard 2 2 2 2 2 4 5 2 3" xfId="34515" xr:uid="{00000000-0005-0000-0000-00008F0B0000}"/>
    <cellStyle name="Standard 2 2 2 2 2 4 5 2 4" xfId="48006" xr:uid="{00000000-0005-0000-0000-00008F0B0000}"/>
    <cellStyle name="Standard 2 2 2 2 2 4 5 3" xfId="10936" xr:uid="{00000000-0005-0000-0000-00008F0B0000}"/>
    <cellStyle name="Standard 2 2 2 2 2 4 5 3 2" xfId="24387" xr:uid="{00000000-0005-0000-0000-00008F0B0000}"/>
    <cellStyle name="Standard 2 2 2 2 2 4 5 3 3" xfId="37871" xr:uid="{00000000-0005-0000-0000-00008F0B0000}"/>
    <cellStyle name="Standard 2 2 2 2 2 4 5 3 4" xfId="51362" xr:uid="{00000000-0005-0000-0000-00008F0B0000}"/>
    <cellStyle name="Standard 2 2 2 2 2 4 5 4" xfId="14292" xr:uid="{00000000-0005-0000-0000-00008F0B0000}"/>
    <cellStyle name="Standard 2 2 2 2 2 4 5 4 2" xfId="27743" xr:uid="{00000000-0005-0000-0000-00008F0B0000}"/>
    <cellStyle name="Standard 2 2 2 2 2 4 5 4 3" xfId="41227" xr:uid="{00000000-0005-0000-0000-00008F0B0000}"/>
    <cellStyle name="Standard 2 2 2 2 2 4 5 4 4" xfId="54718" xr:uid="{00000000-0005-0000-0000-00008F0B0000}"/>
    <cellStyle name="Standard 2 2 2 2 2 4 5 5" xfId="17674" xr:uid="{00000000-0005-0000-0000-00008F0B0000}"/>
    <cellStyle name="Standard 2 2 2 2 2 4 5 6" xfId="31158" xr:uid="{00000000-0005-0000-0000-00008F0B0000}"/>
    <cellStyle name="Standard 2 2 2 2 2 4 5 7" xfId="44649" xr:uid="{00000000-0005-0000-0000-00008F0B0000}"/>
    <cellStyle name="Standard 2 2 2 2 2 4 6" xfId="4773" xr:uid="{00000000-0005-0000-0000-00008A0B0000}"/>
    <cellStyle name="Standard 2 2 2 2 2 4 6 2" xfId="18224" xr:uid="{00000000-0005-0000-0000-00008A0B0000}"/>
    <cellStyle name="Standard 2 2 2 2 2 4 6 3" xfId="31708" xr:uid="{00000000-0005-0000-0000-00008A0B0000}"/>
    <cellStyle name="Standard 2 2 2 2 2 4 6 4" xfId="45199" xr:uid="{00000000-0005-0000-0000-00008A0B0000}"/>
    <cellStyle name="Standard 2 2 2 2 2 4 7" xfId="8129" xr:uid="{00000000-0005-0000-0000-00008A0B0000}"/>
    <cellStyle name="Standard 2 2 2 2 2 4 7 2" xfId="21580" xr:uid="{00000000-0005-0000-0000-00008A0B0000}"/>
    <cellStyle name="Standard 2 2 2 2 2 4 7 3" xfId="35064" xr:uid="{00000000-0005-0000-0000-00008A0B0000}"/>
    <cellStyle name="Standard 2 2 2 2 2 4 7 4" xfId="48555" xr:uid="{00000000-0005-0000-0000-00008A0B0000}"/>
    <cellStyle name="Standard 2 2 2 2 2 4 8" xfId="11485" xr:uid="{00000000-0005-0000-0000-00008A0B0000}"/>
    <cellStyle name="Standard 2 2 2 2 2 4 8 2" xfId="24936" xr:uid="{00000000-0005-0000-0000-00008A0B0000}"/>
    <cellStyle name="Standard 2 2 2 2 2 4 8 3" xfId="38420" xr:uid="{00000000-0005-0000-0000-00008A0B0000}"/>
    <cellStyle name="Standard 2 2 2 2 2 4 8 4" xfId="51911" xr:uid="{00000000-0005-0000-0000-00008A0B0000}"/>
    <cellStyle name="Standard 2 2 2 2 2 4 9" xfId="14866" xr:uid="{00000000-0005-0000-0000-00008A0B0000}"/>
    <cellStyle name="Standard 2 2 2 2 2 5" xfId="1709" xr:uid="{00000000-0005-0000-0000-0000900B0000}"/>
    <cellStyle name="Standard 2 2 2 2 2 5 2" xfId="2848" xr:uid="{00000000-0005-0000-0000-0000910B0000}"/>
    <cellStyle name="Standard 2 2 2 2 2 5 2 2" xfId="6209" xr:uid="{00000000-0005-0000-0000-0000910B0000}"/>
    <cellStyle name="Standard 2 2 2 2 2 5 2 2 2" xfId="19660" xr:uid="{00000000-0005-0000-0000-0000910B0000}"/>
    <cellStyle name="Standard 2 2 2 2 2 5 2 2 3" xfId="33144" xr:uid="{00000000-0005-0000-0000-0000910B0000}"/>
    <cellStyle name="Standard 2 2 2 2 2 5 2 2 4" xfId="46635" xr:uid="{00000000-0005-0000-0000-0000910B0000}"/>
    <cellStyle name="Standard 2 2 2 2 2 5 2 3" xfId="9565" xr:uid="{00000000-0005-0000-0000-0000910B0000}"/>
    <cellStyle name="Standard 2 2 2 2 2 5 2 3 2" xfId="23016" xr:uid="{00000000-0005-0000-0000-0000910B0000}"/>
    <cellStyle name="Standard 2 2 2 2 2 5 2 3 3" xfId="36500" xr:uid="{00000000-0005-0000-0000-0000910B0000}"/>
    <cellStyle name="Standard 2 2 2 2 2 5 2 3 4" xfId="49991" xr:uid="{00000000-0005-0000-0000-0000910B0000}"/>
    <cellStyle name="Standard 2 2 2 2 2 5 2 4" xfId="12921" xr:uid="{00000000-0005-0000-0000-0000910B0000}"/>
    <cellStyle name="Standard 2 2 2 2 2 5 2 4 2" xfId="26372" xr:uid="{00000000-0005-0000-0000-0000910B0000}"/>
    <cellStyle name="Standard 2 2 2 2 2 5 2 4 3" xfId="39856" xr:uid="{00000000-0005-0000-0000-0000910B0000}"/>
    <cellStyle name="Standard 2 2 2 2 2 5 2 4 4" xfId="53347" xr:uid="{00000000-0005-0000-0000-0000910B0000}"/>
    <cellStyle name="Standard 2 2 2 2 2 5 2 5" xfId="16303" xr:uid="{00000000-0005-0000-0000-0000910B0000}"/>
    <cellStyle name="Standard 2 2 2 2 2 5 2 6" xfId="29787" xr:uid="{00000000-0005-0000-0000-0000910B0000}"/>
    <cellStyle name="Standard 2 2 2 2 2 5 2 7" xfId="43278" xr:uid="{00000000-0005-0000-0000-0000910B0000}"/>
    <cellStyle name="Standard 2 2 2 2 2 5 3" xfId="5082" xr:uid="{00000000-0005-0000-0000-0000900B0000}"/>
    <cellStyle name="Standard 2 2 2 2 2 5 3 2" xfId="18533" xr:uid="{00000000-0005-0000-0000-0000900B0000}"/>
    <cellStyle name="Standard 2 2 2 2 2 5 3 3" xfId="32017" xr:uid="{00000000-0005-0000-0000-0000900B0000}"/>
    <cellStyle name="Standard 2 2 2 2 2 5 3 4" xfId="45508" xr:uid="{00000000-0005-0000-0000-0000900B0000}"/>
    <cellStyle name="Standard 2 2 2 2 2 5 4" xfId="8438" xr:uid="{00000000-0005-0000-0000-0000900B0000}"/>
    <cellStyle name="Standard 2 2 2 2 2 5 4 2" xfId="21889" xr:uid="{00000000-0005-0000-0000-0000900B0000}"/>
    <cellStyle name="Standard 2 2 2 2 2 5 4 3" xfId="35373" xr:uid="{00000000-0005-0000-0000-0000900B0000}"/>
    <cellStyle name="Standard 2 2 2 2 2 5 4 4" xfId="48864" xr:uid="{00000000-0005-0000-0000-0000900B0000}"/>
    <cellStyle name="Standard 2 2 2 2 2 5 5" xfId="11794" xr:uid="{00000000-0005-0000-0000-0000900B0000}"/>
    <cellStyle name="Standard 2 2 2 2 2 5 5 2" xfId="25245" xr:uid="{00000000-0005-0000-0000-0000900B0000}"/>
    <cellStyle name="Standard 2 2 2 2 2 5 5 3" xfId="38729" xr:uid="{00000000-0005-0000-0000-0000900B0000}"/>
    <cellStyle name="Standard 2 2 2 2 2 5 5 4" xfId="52220" xr:uid="{00000000-0005-0000-0000-0000900B0000}"/>
    <cellStyle name="Standard 2 2 2 2 2 5 6" xfId="15176" xr:uid="{00000000-0005-0000-0000-0000900B0000}"/>
    <cellStyle name="Standard 2 2 2 2 2 5 7" xfId="28660" xr:uid="{00000000-0005-0000-0000-0000900B0000}"/>
    <cellStyle name="Standard 2 2 2 2 2 5 8" xfId="42151" xr:uid="{00000000-0005-0000-0000-0000900B0000}"/>
    <cellStyle name="Standard 2 2 2 2 2 6" xfId="2285" xr:uid="{00000000-0005-0000-0000-0000920B0000}"/>
    <cellStyle name="Standard 2 2 2 2 2 6 2" xfId="5648" xr:uid="{00000000-0005-0000-0000-0000920B0000}"/>
    <cellStyle name="Standard 2 2 2 2 2 6 2 2" xfId="19099" xr:uid="{00000000-0005-0000-0000-0000920B0000}"/>
    <cellStyle name="Standard 2 2 2 2 2 6 2 3" xfId="32583" xr:uid="{00000000-0005-0000-0000-0000920B0000}"/>
    <cellStyle name="Standard 2 2 2 2 2 6 2 4" xfId="46074" xr:uid="{00000000-0005-0000-0000-0000920B0000}"/>
    <cellStyle name="Standard 2 2 2 2 2 6 3" xfId="9004" xr:uid="{00000000-0005-0000-0000-0000920B0000}"/>
    <cellStyle name="Standard 2 2 2 2 2 6 3 2" xfId="22455" xr:uid="{00000000-0005-0000-0000-0000920B0000}"/>
    <cellStyle name="Standard 2 2 2 2 2 6 3 3" xfId="35939" xr:uid="{00000000-0005-0000-0000-0000920B0000}"/>
    <cellStyle name="Standard 2 2 2 2 2 6 3 4" xfId="49430" xr:uid="{00000000-0005-0000-0000-0000920B0000}"/>
    <cellStyle name="Standard 2 2 2 2 2 6 4" xfId="12360" xr:uid="{00000000-0005-0000-0000-0000920B0000}"/>
    <cellStyle name="Standard 2 2 2 2 2 6 4 2" xfId="25811" xr:uid="{00000000-0005-0000-0000-0000920B0000}"/>
    <cellStyle name="Standard 2 2 2 2 2 6 4 3" xfId="39295" xr:uid="{00000000-0005-0000-0000-0000920B0000}"/>
    <cellStyle name="Standard 2 2 2 2 2 6 4 4" xfId="52786" xr:uid="{00000000-0005-0000-0000-0000920B0000}"/>
    <cellStyle name="Standard 2 2 2 2 2 6 5" xfId="15742" xr:uid="{00000000-0005-0000-0000-0000920B0000}"/>
    <cellStyle name="Standard 2 2 2 2 2 6 6" xfId="29226" xr:uid="{00000000-0005-0000-0000-0000920B0000}"/>
    <cellStyle name="Standard 2 2 2 2 2 6 7" xfId="42717" xr:uid="{00000000-0005-0000-0000-0000920B0000}"/>
    <cellStyle name="Standard 2 2 2 2 2 7" xfId="3392" xr:uid="{00000000-0005-0000-0000-0000930B0000}"/>
    <cellStyle name="Standard 2 2 2 2 2 7 2" xfId="6753" xr:uid="{00000000-0005-0000-0000-0000930B0000}"/>
    <cellStyle name="Standard 2 2 2 2 2 7 2 2" xfId="20204" xr:uid="{00000000-0005-0000-0000-0000930B0000}"/>
    <cellStyle name="Standard 2 2 2 2 2 7 2 3" xfId="33688" xr:uid="{00000000-0005-0000-0000-0000930B0000}"/>
    <cellStyle name="Standard 2 2 2 2 2 7 2 4" xfId="47179" xr:uid="{00000000-0005-0000-0000-0000930B0000}"/>
    <cellStyle name="Standard 2 2 2 2 2 7 3" xfId="10109" xr:uid="{00000000-0005-0000-0000-0000930B0000}"/>
    <cellStyle name="Standard 2 2 2 2 2 7 3 2" xfId="23560" xr:uid="{00000000-0005-0000-0000-0000930B0000}"/>
    <cellStyle name="Standard 2 2 2 2 2 7 3 3" xfId="37044" xr:uid="{00000000-0005-0000-0000-0000930B0000}"/>
    <cellStyle name="Standard 2 2 2 2 2 7 3 4" xfId="50535" xr:uid="{00000000-0005-0000-0000-0000930B0000}"/>
    <cellStyle name="Standard 2 2 2 2 2 7 4" xfId="13465" xr:uid="{00000000-0005-0000-0000-0000930B0000}"/>
    <cellStyle name="Standard 2 2 2 2 2 7 4 2" xfId="26916" xr:uid="{00000000-0005-0000-0000-0000930B0000}"/>
    <cellStyle name="Standard 2 2 2 2 2 7 4 3" xfId="40400" xr:uid="{00000000-0005-0000-0000-0000930B0000}"/>
    <cellStyle name="Standard 2 2 2 2 2 7 4 4" xfId="53891" xr:uid="{00000000-0005-0000-0000-0000930B0000}"/>
    <cellStyle name="Standard 2 2 2 2 2 7 5" xfId="16847" xr:uid="{00000000-0005-0000-0000-0000930B0000}"/>
    <cellStyle name="Standard 2 2 2 2 2 7 6" xfId="30331" xr:uid="{00000000-0005-0000-0000-0000930B0000}"/>
    <cellStyle name="Standard 2 2 2 2 2 7 7" xfId="43822" xr:uid="{00000000-0005-0000-0000-0000930B0000}"/>
    <cellStyle name="Standard 2 2 2 2 2 8" xfId="3972" xr:uid="{00000000-0005-0000-0000-0000940B0000}"/>
    <cellStyle name="Standard 2 2 2 2 2 8 2" xfId="7329" xr:uid="{00000000-0005-0000-0000-0000940B0000}"/>
    <cellStyle name="Standard 2 2 2 2 2 8 2 2" xfId="20780" xr:uid="{00000000-0005-0000-0000-0000940B0000}"/>
    <cellStyle name="Standard 2 2 2 2 2 8 2 3" xfId="34264" xr:uid="{00000000-0005-0000-0000-0000940B0000}"/>
    <cellStyle name="Standard 2 2 2 2 2 8 2 4" xfId="47755" xr:uid="{00000000-0005-0000-0000-0000940B0000}"/>
    <cellStyle name="Standard 2 2 2 2 2 8 3" xfId="10685" xr:uid="{00000000-0005-0000-0000-0000940B0000}"/>
    <cellStyle name="Standard 2 2 2 2 2 8 3 2" xfId="24136" xr:uid="{00000000-0005-0000-0000-0000940B0000}"/>
    <cellStyle name="Standard 2 2 2 2 2 8 3 3" xfId="37620" xr:uid="{00000000-0005-0000-0000-0000940B0000}"/>
    <cellStyle name="Standard 2 2 2 2 2 8 3 4" xfId="51111" xr:uid="{00000000-0005-0000-0000-0000940B0000}"/>
    <cellStyle name="Standard 2 2 2 2 2 8 4" xfId="14041" xr:uid="{00000000-0005-0000-0000-0000940B0000}"/>
    <cellStyle name="Standard 2 2 2 2 2 8 4 2" xfId="27492" xr:uid="{00000000-0005-0000-0000-0000940B0000}"/>
    <cellStyle name="Standard 2 2 2 2 2 8 4 3" xfId="40976" xr:uid="{00000000-0005-0000-0000-0000940B0000}"/>
    <cellStyle name="Standard 2 2 2 2 2 8 4 4" xfId="54467" xr:uid="{00000000-0005-0000-0000-0000940B0000}"/>
    <cellStyle name="Standard 2 2 2 2 2 8 5" xfId="17423" xr:uid="{00000000-0005-0000-0000-0000940B0000}"/>
    <cellStyle name="Standard 2 2 2 2 2 8 6" xfId="30907" xr:uid="{00000000-0005-0000-0000-0000940B0000}"/>
    <cellStyle name="Standard 2 2 2 2 2 8 7" xfId="44398" xr:uid="{00000000-0005-0000-0000-0000940B0000}"/>
    <cellStyle name="Standard 2 2 2 2 2 9" xfId="4522" xr:uid="{00000000-0005-0000-0000-0000710B0000}"/>
    <cellStyle name="Standard 2 2 2 2 2 9 2" xfId="17973" xr:uid="{00000000-0005-0000-0000-0000710B0000}"/>
    <cellStyle name="Standard 2 2 2 2 2 9 3" xfId="31457" xr:uid="{00000000-0005-0000-0000-0000710B0000}"/>
    <cellStyle name="Standard 2 2 2 2 2 9 4" xfId="44948" xr:uid="{00000000-0005-0000-0000-0000710B0000}"/>
    <cellStyle name="Standard 2 2 2 3" xfId="521" xr:uid="{00000000-0005-0000-0000-00002C020000}"/>
    <cellStyle name="Standard 2 2 2 3 2" xfId="1151" xr:uid="{00000000-0005-0000-0000-0000960B0000}"/>
    <cellStyle name="Standard 2 2 2 3 2 10" xfId="7880" xr:uid="{00000000-0005-0000-0000-0000960B0000}"/>
    <cellStyle name="Standard 2 2 2 3 2 10 2" xfId="21331" xr:uid="{00000000-0005-0000-0000-0000960B0000}"/>
    <cellStyle name="Standard 2 2 2 3 2 10 3" xfId="34815" xr:uid="{00000000-0005-0000-0000-0000960B0000}"/>
    <cellStyle name="Standard 2 2 2 3 2 10 4" xfId="48306" xr:uid="{00000000-0005-0000-0000-0000960B0000}"/>
    <cellStyle name="Standard 2 2 2 3 2 11" xfId="11236" xr:uid="{00000000-0005-0000-0000-0000960B0000}"/>
    <cellStyle name="Standard 2 2 2 3 2 11 2" xfId="24687" xr:uid="{00000000-0005-0000-0000-0000960B0000}"/>
    <cellStyle name="Standard 2 2 2 3 2 11 3" xfId="38171" xr:uid="{00000000-0005-0000-0000-0000960B0000}"/>
    <cellStyle name="Standard 2 2 2 3 2 11 4" xfId="51662" xr:uid="{00000000-0005-0000-0000-0000960B0000}"/>
    <cellStyle name="Standard 2 2 2 3 2 12" xfId="14617" xr:uid="{00000000-0005-0000-0000-0000960B0000}"/>
    <cellStyle name="Standard 2 2 2 3 2 13" xfId="28100" xr:uid="{00000000-0005-0000-0000-0000960B0000}"/>
    <cellStyle name="Standard 2 2 2 3 2 14" xfId="41591" xr:uid="{00000000-0005-0000-0000-0000960B0000}"/>
    <cellStyle name="Standard 2 2 2 3 2 2" xfId="1246" xr:uid="{00000000-0005-0000-0000-0000970B0000}"/>
    <cellStyle name="Standard 2 2 2 3 2 2 10" xfId="14719" xr:uid="{00000000-0005-0000-0000-0000970B0000}"/>
    <cellStyle name="Standard 2 2 2 3 2 2 11" xfId="28202" xr:uid="{00000000-0005-0000-0000-0000970B0000}"/>
    <cellStyle name="Standard 2 2 2 3 2 2 12" xfId="41693" xr:uid="{00000000-0005-0000-0000-0000970B0000}"/>
    <cellStyle name="Standard 2 2 2 3 2 2 2" xfId="1484" xr:uid="{00000000-0005-0000-0000-0000980B0000}"/>
    <cellStyle name="Standard 2 2 2 3 2 2 2 10" xfId="28452" xr:uid="{00000000-0005-0000-0000-0000980B0000}"/>
    <cellStyle name="Standard 2 2 2 3 2 2 2 11" xfId="41943" xr:uid="{00000000-0005-0000-0000-0000980B0000}"/>
    <cellStyle name="Standard 2 2 2 3 2 2 2 2" xfId="2060" xr:uid="{00000000-0005-0000-0000-0000990B0000}"/>
    <cellStyle name="Standard 2 2 2 3 2 2 2 2 2" xfId="3201" xr:uid="{00000000-0005-0000-0000-00009A0B0000}"/>
    <cellStyle name="Standard 2 2 2 3 2 2 2 2 2 2" xfId="6562" xr:uid="{00000000-0005-0000-0000-00009A0B0000}"/>
    <cellStyle name="Standard 2 2 2 3 2 2 2 2 2 2 2" xfId="20013" xr:uid="{00000000-0005-0000-0000-00009A0B0000}"/>
    <cellStyle name="Standard 2 2 2 3 2 2 2 2 2 2 3" xfId="33497" xr:uid="{00000000-0005-0000-0000-00009A0B0000}"/>
    <cellStyle name="Standard 2 2 2 3 2 2 2 2 2 2 4" xfId="46988" xr:uid="{00000000-0005-0000-0000-00009A0B0000}"/>
    <cellStyle name="Standard 2 2 2 3 2 2 2 2 2 3" xfId="9918" xr:uid="{00000000-0005-0000-0000-00009A0B0000}"/>
    <cellStyle name="Standard 2 2 2 3 2 2 2 2 2 3 2" xfId="23369" xr:uid="{00000000-0005-0000-0000-00009A0B0000}"/>
    <cellStyle name="Standard 2 2 2 3 2 2 2 2 2 3 3" xfId="36853" xr:uid="{00000000-0005-0000-0000-00009A0B0000}"/>
    <cellStyle name="Standard 2 2 2 3 2 2 2 2 2 3 4" xfId="50344" xr:uid="{00000000-0005-0000-0000-00009A0B0000}"/>
    <cellStyle name="Standard 2 2 2 3 2 2 2 2 2 4" xfId="13274" xr:uid="{00000000-0005-0000-0000-00009A0B0000}"/>
    <cellStyle name="Standard 2 2 2 3 2 2 2 2 2 4 2" xfId="26725" xr:uid="{00000000-0005-0000-0000-00009A0B0000}"/>
    <cellStyle name="Standard 2 2 2 3 2 2 2 2 2 4 3" xfId="40209" xr:uid="{00000000-0005-0000-0000-00009A0B0000}"/>
    <cellStyle name="Standard 2 2 2 3 2 2 2 2 2 4 4" xfId="53700" xr:uid="{00000000-0005-0000-0000-00009A0B0000}"/>
    <cellStyle name="Standard 2 2 2 3 2 2 2 2 2 5" xfId="16656" xr:uid="{00000000-0005-0000-0000-00009A0B0000}"/>
    <cellStyle name="Standard 2 2 2 3 2 2 2 2 2 6" xfId="30140" xr:uid="{00000000-0005-0000-0000-00009A0B0000}"/>
    <cellStyle name="Standard 2 2 2 3 2 2 2 2 2 7" xfId="43631" xr:uid="{00000000-0005-0000-0000-00009A0B0000}"/>
    <cellStyle name="Standard 2 2 2 3 2 2 2 2 3" xfId="5435" xr:uid="{00000000-0005-0000-0000-0000990B0000}"/>
    <cellStyle name="Standard 2 2 2 3 2 2 2 2 3 2" xfId="18886" xr:uid="{00000000-0005-0000-0000-0000990B0000}"/>
    <cellStyle name="Standard 2 2 2 3 2 2 2 2 3 3" xfId="32370" xr:uid="{00000000-0005-0000-0000-0000990B0000}"/>
    <cellStyle name="Standard 2 2 2 3 2 2 2 2 3 4" xfId="45861" xr:uid="{00000000-0005-0000-0000-0000990B0000}"/>
    <cellStyle name="Standard 2 2 2 3 2 2 2 2 4" xfId="8791" xr:uid="{00000000-0005-0000-0000-0000990B0000}"/>
    <cellStyle name="Standard 2 2 2 3 2 2 2 2 4 2" xfId="22242" xr:uid="{00000000-0005-0000-0000-0000990B0000}"/>
    <cellStyle name="Standard 2 2 2 3 2 2 2 2 4 3" xfId="35726" xr:uid="{00000000-0005-0000-0000-0000990B0000}"/>
    <cellStyle name="Standard 2 2 2 3 2 2 2 2 4 4" xfId="49217" xr:uid="{00000000-0005-0000-0000-0000990B0000}"/>
    <cellStyle name="Standard 2 2 2 3 2 2 2 2 5" xfId="12147" xr:uid="{00000000-0005-0000-0000-0000990B0000}"/>
    <cellStyle name="Standard 2 2 2 3 2 2 2 2 5 2" xfId="25598" xr:uid="{00000000-0005-0000-0000-0000990B0000}"/>
    <cellStyle name="Standard 2 2 2 3 2 2 2 2 5 3" xfId="39082" xr:uid="{00000000-0005-0000-0000-0000990B0000}"/>
    <cellStyle name="Standard 2 2 2 3 2 2 2 2 5 4" xfId="52573" xr:uid="{00000000-0005-0000-0000-0000990B0000}"/>
    <cellStyle name="Standard 2 2 2 3 2 2 2 2 6" xfId="15529" xr:uid="{00000000-0005-0000-0000-0000990B0000}"/>
    <cellStyle name="Standard 2 2 2 3 2 2 2 2 7" xfId="29013" xr:uid="{00000000-0005-0000-0000-0000990B0000}"/>
    <cellStyle name="Standard 2 2 2 3 2 2 2 2 8" xfId="42504" xr:uid="{00000000-0005-0000-0000-0000990B0000}"/>
    <cellStyle name="Standard 2 2 2 3 2 2 2 3" xfId="2641" xr:uid="{00000000-0005-0000-0000-00009B0B0000}"/>
    <cellStyle name="Standard 2 2 2 3 2 2 2 3 2" xfId="6002" xr:uid="{00000000-0005-0000-0000-00009B0B0000}"/>
    <cellStyle name="Standard 2 2 2 3 2 2 2 3 2 2" xfId="19453" xr:uid="{00000000-0005-0000-0000-00009B0B0000}"/>
    <cellStyle name="Standard 2 2 2 3 2 2 2 3 2 3" xfId="32937" xr:uid="{00000000-0005-0000-0000-00009B0B0000}"/>
    <cellStyle name="Standard 2 2 2 3 2 2 2 3 2 4" xfId="46428" xr:uid="{00000000-0005-0000-0000-00009B0B0000}"/>
    <cellStyle name="Standard 2 2 2 3 2 2 2 3 3" xfId="9358" xr:uid="{00000000-0005-0000-0000-00009B0B0000}"/>
    <cellStyle name="Standard 2 2 2 3 2 2 2 3 3 2" xfId="22809" xr:uid="{00000000-0005-0000-0000-00009B0B0000}"/>
    <cellStyle name="Standard 2 2 2 3 2 2 2 3 3 3" xfId="36293" xr:uid="{00000000-0005-0000-0000-00009B0B0000}"/>
    <cellStyle name="Standard 2 2 2 3 2 2 2 3 3 4" xfId="49784" xr:uid="{00000000-0005-0000-0000-00009B0B0000}"/>
    <cellStyle name="Standard 2 2 2 3 2 2 2 3 4" xfId="12714" xr:uid="{00000000-0005-0000-0000-00009B0B0000}"/>
    <cellStyle name="Standard 2 2 2 3 2 2 2 3 4 2" xfId="26165" xr:uid="{00000000-0005-0000-0000-00009B0B0000}"/>
    <cellStyle name="Standard 2 2 2 3 2 2 2 3 4 3" xfId="39649" xr:uid="{00000000-0005-0000-0000-00009B0B0000}"/>
    <cellStyle name="Standard 2 2 2 3 2 2 2 3 4 4" xfId="53140" xr:uid="{00000000-0005-0000-0000-00009B0B0000}"/>
    <cellStyle name="Standard 2 2 2 3 2 2 2 3 5" xfId="16096" xr:uid="{00000000-0005-0000-0000-00009B0B0000}"/>
    <cellStyle name="Standard 2 2 2 3 2 2 2 3 6" xfId="29580" xr:uid="{00000000-0005-0000-0000-00009B0B0000}"/>
    <cellStyle name="Standard 2 2 2 3 2 2 2 3 7" xfId="43071" xr:uid="{00000000-0005-0000-0000-00009B0B0000}"/>
    <cellStyle name="Standard 2 2 2 3 2 2 2 4" xfId="3746" xr:uid="{00000000-0005-0000-0000-00009C0B0000}"/>
    <cellStyle name="Standard 2 2 2 3 2 2 2 4 2" xfId="7107" xr:uid="{00000000-0005-0000-0000-00009C0B0000}"/>
    <cellStyle name="Standard 2 2 2 3 2 2 2 4 2 2" xfId="20558" xr:uid="{00000000-0005-0000-0000-00009C0B0000}"/>
    <cellStyle name="Standard 2 2 2 3 2 2 2 4 2 3" xfId="34042" xr:uid="{00000000-0005-0000-0000-00009C0B0000}"/>
    <cellStyle name="Standard 2 2 2 3 2 2 2 4 2 4" xfId="47533" xr:uid="{00000000-0005-0000-0000-00009C0B0000}"/>
    <cellStyle name="Standard 2 2 2 3 2 2 2 4 3" xfId="10463" xr:uid="{00000000-0005-0000-0000-00009C0B0000}"/>
    <cellStyle name="Standard 2 2 2 3 2 2 2 4 3 2" xfId="23914" xr:uid="{00000000-0005-0000-0000-00009C0B0000}"/>
    <cellStyle name="Standard 2 2 2 3 2 2 2 4 3 3" xfId="37398" xr:uid="{00000000-0005-0000-0000-00009C0B0000}"/>
    <cellStyle name="Standard 2 2 2 3 2 2 2 4 3 4" xfId="50889" xr:uid="{00000000-0005-0000-0000-00009C0B0000}"/>
    <cellStyle name="Standard 2 2 2 3 2 2 2 4 4" xfId="13819" xr:uid="{00000000-0005-0000-0000-00009C0B0000}"/>
    <cellStyle name="Standard 2 2 2 3 2 2 2 4 4 2" xfId="27270" xr:uid="{00000000-0005-0000-0000-00009C0B0000}"/>
    <cellStyle name="Standard 2 2 2 3 2 2 2 4 4 3" xfId="40754" xr:uid="{00000000-0005-0000-0000-00009C0B0000}"/>
    <cellStyle name="Standard 2 2 2 3 2 2 2 4 4 4" xfId="54245" xr:uid="{00000000-0005-0000-0000-00009C0B0000}"/>
    <cellStyle name="Standard 2 2 2 3 2 2 2 4 5" xfId="17201" xr:uid="{00000000-0005-0000-0000-00009C0B0000}"/>
    <cellStyle name="Standard 2 2 2 3 2 2 2 4 6" xfId="30685" xr:uid="{00000000-0005-0000-0000-00009C0B0000}"/>
    <cellStyle name="Standard 2 2 2 3 2 2 2 4 7" xfId="44176" xr:uid="{00000000-0005-0000-0000-00009C0B0000}"/>
    <cellStyle name="Standard 2 2 2 3 2 2 2 5" xfId="4326" xr:uid="{00000000-0005-0000-0000-00009D0B0000}"/>
    <cellStyle name="Standard 2 2 2 3 2 2 2 5 2" xfId="7683" xr:uid="{00000000-0005-0000-0000-00009D0B0000}"/>
    <cellStyle name="Standard 2 2 2 3 2 2 2 5 2 2" xfId="21134" xr:uid="{00000000-0005-0000-0000-00009D0B0000}"/>
    <cellStyle name="Standard 2 2 2 3 2 2 2 5 2 3" xfId="34618" xr:uid="{00000000-0005-0000-0000-00009D0B0000}"/>
    <cellStyle name="Standard 2 2 2 3 2 2 2 5 2 4" xfId="48109" xr:uid="{00000000-0005-0000-0000-00009D0B0000}"/>
    <cellStyle name="Standard 2 2 2 3 2 2 2 5 3" xfId="11039" xr:uid="{00000000-0005-0000-0000-00009D0B0000}"/>
    <cellStyle name="Standard 2 2 2 3 2 2 2 5 3 2" xfId="24490" xr:uid="{00000000-0005-0000-0000-00009D0B0000}"/>
    <cellStyle name="Standard 2 2 2 3 2 2 2 5 3 3" xfId="37974" xr:uid="{00000000-0005-0000-0000-00009D0B0000}"/>
    <cellStyle name="Standard 2 2 2 3 2 2 2 5 3 4" xfId="51465" xr:uid="{00000000-0005-0000-0000-00009D0B0000}"/>
    <cellStyle name="Standard 2 2 2 3 2 2 2 5 4" xfId="14395" xr:uid="{00000000-0005-0000-0000-00009D0B0000}"/>
    <cellStyle name="Standard 2 2 2 3 2 2 2 5 4 2" xfId="27846" xr:uid="{00000000-0005-0000-0000-00009D0B0000}"/>
    <cellStyle name="Standard 2 2 2 3 2 2 2 5 4 3" xfId="41330" xr:uid="{00000000-0005-0000-0000-00009D0B0000}"/>
    <cellStyle name="Standard 2 2 2 3 2 2 2 5 4 4" xfId="54821" xr:uid="{00000000-0005-0000-0000-00009D0B0000}"/>
    <cellStyle name="Standard 2 2 2 3 2 2 2 5 5" xfId="17777" xr:uid="{00000000-0005-0000-0000-00009D0B0000}"/>
    <cellStyle name="Standard 2 2 2 3 2 2 2 5 6" xfId="31261" xr:uid="{00000000-0005-0000-0000-00009D0B0000}"/>
    <cellStyle name="Standard 2 2 2 3 2 2 2 5 7" xfId="44752" xr:uid="{00000000-0005-0000-0000-00009D0B0000}"/>
    <cellStyle name="Standard 2 2 2 3 2 2 2 6" xfId="4876" xr:uid="{00000000-0005-0000-0000-0000980B0000}"/>
    <cellStyle name="Standard 2 2 2 3 2 2 2 6 2" xfId="18327" xr:uid="{00000000-0005-0000-0000-0000980B0000}"/>
    <cellStyle name="Standard 2 2 2 3 2 2 2 6 3" xfId="31811" xr:uid="{00000000-0005-0000-0000-0000980B0000}"/>
    <cellStyle name="Standard 2 2 2 3 2 2 2 6 4" xfId="45302" xr:uid="{00000000-0005-0000-0000-0000980B0000}"/>
    <cellStyle name="Standard 2 2 2 3 2 2 2 7" xfId="8232" xr:uid="{00000000-0005-0000-0000-0000980B0000}"/>
    <cellStyle name="Standard 2 2 2 3 2 2 2 7 2" xfId="21683" xr:uid="{00000000-0005-0000-0000-0000980B0000}"/>
    <cellStyle name="Standard 2 2 2 3 2 2 2 7 3" xfId="35167" xr:uid="{00000000-0005-0000-0000-0000980B0000}"/>
    <cellStyle name="Standard 2 2 2 3 2 2 2 7 4" xfId="48658" xr:uid="{00000000-0005-0000-0000-0000980B0000}"/>
    <cellStyle name="Standard 2 2 2 3 2 2 2 8" xfId="11588" xr:uid="{00000000-0005-0000-0000-0000980B0000}"/>
    <cellStyle name="Standard 2 2 2 3 2 2 2 8 2" xfId="25039" xr:uid="{00000000-0005-0000-0000-0000980B0000}"/>
    <cellStyle name="Standard 2 2 2 3 2 2 2 8 3" xfId="38523" xr:uid="{00000000-0005-0000-0000-0000980B0000}"/>
    <cellStyle name="Standard 2 2 2 3 2 2 2 8 4" xfId="52014" xr:uid="{00000000-0005-0000-0000-0000980B0000}"/>
    <cellStyle name="Standard 2 2 2 3 2 2 2 9" xfId="14969" xr:uid="{00000000-0005-0000-0000-0000980B0000}"/>
    <cellStyle name="Standard 2 2 2 3 2 2 3" xfId="1811" xr:uid="{00000000-0005-0000-0000-00009E0B0000}"/>
    <cellStyle name="Standard 2 2 2 3 2 2 3 2" xfId="2951" xr:uid="{00000000-0005-0000-0000-00009F0B0000}"/>
    <cellStyle name="Standard 2 2 2 3 2 2 3 2 2" xfId="6312" xr:uid="{00000000-0005-0000-0000-00009F0B0000}"/>
    <cellStyle name="Standard 2 2 2 3 2 2 3 2 2 2" xfId="19763" xr:uid="{00000000-0005-0000-0000-00009F0B0000}"/>
    <cellStyle name="Standard 2 2 2 3 2 2 3 2 2 3" xfId="33247" xr:uid="{00000000-0005-0000-0000-00009F0B0000}"/>
    <cellStyle name="Standard 2 2 2 3 2 2 3 2 2 4" xfId="46738" xr:uid="{00000000-0005-0000-0000-00009F0B0000}"/>
    <cellStyle name="Standard 2 2 2 3 2 2 3 2 3" xfId="9668" xr:uid="{00000000-0005-0000-0000-00009F0B0000}"/>
    <cellStyle name="Standard 2 2 2 3 2 2 3 2 3 2" xfId="23119" xr:uid="{00000000-0005-0000-0000-00009F0B0000}"/>
    <cellStyle name="Standard 2 2 2 3 2 2 3 2 3 3" xfId="36603" xr:uid="{00000000-0005-0000-0000-00009F0B0000}"/>
    <cellStyle name="Standard 2 2 2 3 2 2 3 2 3 4" xfId="50094" xr:uid="{00000000-0005-0000-0000-00009F0B0000}"/>
    <cellStyle name="Standard 2 2 2 3 2 2 3 2 4" xfId="13024" xr:uid="{00000000-0005-0000-0000-00009F0B0000}"/>
    <cellStyle name="Standard 2 2 2 3 2 2 3 2 4 2" xfId="26475" xr:uid="{00000000-0005-0000-0000-00009F0B0000}"/>
    <cellStyle name="Standard 2 2 2 3 2 2 3 2 4 3" xfId="39959" xr:uid="{00000000-0005-0000-0000-00009F0B0000}"/>
    <cellStyle name="Standard 2 2 2 3 2 2 3 2 4 4" xfId="53450" xr:uid="{00000000-0005-0000-0000-00009F0B0000}"/>
    <cellStyle name="Standard 2 2 2 3 2 2 3 2 5" xfId="16406" xr:uid="{00000000-0005-0000-0000-00009F0B0000}"/>
    <cellStyle name="Standard 2 2 2 3 2 2 3 2 6" xfId="29890" xr:uid="{00000000-0005-0000-0000-00009F0B0000}"/>
    <cellStyle name="Standard 2 2 2 3 2 2 3 2 7" xfId="43381" xr:uid="{00000000-0005-0000-0000-00009F0B0000}"/>
    <cellStyle name="Standard 2 2 2 3 2 2 3 3" xfId="5185" xr:uid="{00000000-0005-0000-0000-00009E0B0000}"/>
    <cellStyle name="Standard 2 2 2 3 2 2 3 3 2" xfId="18636" xr:uid="{00000000-0005-0000-0000-00009E0B0000}"/>
    <cellStyle name="Standard 2 2 2 3 2 2 3 3 3" xfId="32120" xr:uid="{00000000-0005-0000-0000-00009E0B0000}"/>
    <cellStyle name="Standard 2 2 2 3 2 2 3 3 4" xfId="45611" xr:uid="{00000000-0005-0000-0000-00009E0B0000}"/>
    <cellStyle name="Standard 2 2 2 3 2 2 3 4" xfId="8541" xr:uid="{00000000-0005-0000-0000-00009E0B0000}"/>
    <cellStyle name="Standard 2 2 2 3 2 2 3 4 2" xfId="21992" xr:uid="{00000000-0005-0000-0000-00009E0B0000}"/>
    <cellStyle name="Standard 2 2 2 3 2 2 3 4 3" xfId="35476" xr:uid="{00000000-0005-0000-0000-00009E0B0000}"/>
    <cellStyle name="Standard 2 2 2 3 2 2 3 4 4" xfId="48967" xr:uid="{00000000-0005-0000-0000-00009E0B0000}"/>
    <cellStyle name="Standard 2 2 2 3 2 2 3 5" xfId="11897" xr:uid="{00000000-0005-0000-0000-00009E0B0000}"/>
    <cellStyle name="Standard 2 2 2 3 2 2 3 5 2" xfId="25348" xr:uid="{00000000-0005-0000-0000-00009E0B0000}"/>
    <cellStyle name="Standard 2 2 2 3 2 2 3 5 3" xfId="38832" xr:uid="{00000000-0005-0000-0000-00009E0B0000}"/>
    <cellStyle name="Standard 2 2 2 3 2 2 3 5 4" xfId="52323" xr:uid="{00000000-0005-0000-0000-00009E0B0000}"/>
    <cellStyle name="Standard 2 2 2 3 2 2 3 6" xfId="15279" xr:uid="{00000000-0005-0000-0000-00009E0B0000}"/>
    <cellStyle name="Standard 2 2 2 3 2 2 3 7" xfId="28763" xr:uid="{00000000-0005-0000-0000-00009E0B0000}"/>
    <cellStyle name="Standard 2 2 2 3 2 2 3 8" xfId="42254" xr:uid="{00000000-0005-0000-0000-00009E0B0000}"/>
    <cellStyle name="Standard 2 2 2 3 2 2 4" xfId="2390" xr:uid="{00000000-0005-0000-0000-0000A00B0000}"/>
    <cellStyle name="Standard 2 2 2 3 2 2 4 2" xfId="5752" xr:uid="{00000000-0005-0000-0000-0000A00B0000}"/>
    <cellStyle name="Standard 2 2 2 3 2 2 4 2 2" xfId="19203" xr:uid="{00000000-0005-0000-0000-0000A00B0000}"/>
    <cellStyle name="Standard 2 2 2 3 2 2 4 2 3" xfId="32687" xr:uid="{00000000-0005-0000-0000-0000A00B0000}"/>
    <cellStyle name="Standard 2 2 2 3 2 2 4 2 4" xfId="46178" xr:uid="{00000000-0005-0000-0000-0000A00B0000}"/>
    <cellStyle name="Standard 2 2 2 3 2 2 4 3" xfId="9108" xr:uid="{00000000-0005-0000-0000-0000A00B0000}"/>
    <cellStyle name="Standard 2 2 2 3 2 2 4 3 2" xfId="22559" xr:uid="{00000000-0005-0000-0000-0000A00B0000}"/>
    <cellStyle name="Standard 2 2 2 3 2 2 4 3 3" xfId="36043" xr:uid="{00000000-0005-0000-0000-0000A00B0000}"/>
    <cellStyle name="Standard 2 2 2 3 2 2 4 3 4" xfId="49534" xr:uid="{00000000-0005-0000-0000-0000A00B0000}"/>
    <cellStyle name="Standard 2 2 2 3 2 2 4 4" xfId="12464" xr:uid="{00000000-0005-0000-0000-0000A00B0000}"/>
    <cellStyle name="Standard 2 2 2 3 2 2 4 4 2" xfId="25915" xr:uid="{00000000-0005-0000-0000-0000A00B0000}"/>
    <cellStyle name="Standard 2 2 2 3 2 2 4 4 3" xfId="39399" xr:uid="{00000000-0005-0000-0000-0000A00B0000}"/>
    <cellStyle name="Standard 2 2 2 3 2 2 4 4 4" xfId="52890" xr:uid="{00000000-0005-0000-0000-0000A00B0000}"/>
    <cellStyle name="Standard 2 2 2 3 2 2 4 5" xfId="15846" xr:uid="{00000000-0005-0000-0000-0000A00B0000}"/>
    <cellStyle name="Standard 2 2 2 3 2 2 4 6" xfId="29330" xr:uid="{00000000-0005-0000-0000-0000A00B0000}"/>
    <cellStyle name="Standard 2 2 2 3 2 2 4 7" xfId="42821" xr:uid="{00000000-0005-0000-0000-0000A00B0000}"/>
    <cellStyle name="Standard 2 2 2 3 2 2 5" xfId="3496" xr:uid="{00000000-0005-0000-0000-0000A10B0000}"/>
    <cellStyle name="Standard 2 2 2 3 2 2 5 2" xfId="6857" xr:uid="{00000000-0005-0000-0000-0000A10B0000}"/>
    <cellStyle name="Standard 2 2 2 3 2 2 5 2 2" xfId="20308" xr:uid="{00000000-0005-0000-0000-0000A10B0000}"/>
    <cellStyle name="Standard 2 2 2 3 2 2 5 2 3" xfId="33792" xr:uid="{00000000-0005-0000-0000-0000A10B0000}"/>
    <cellStyle name="Standard 2 2 2 3 2 2 5 2 4" xfId="47283" xr:uid="{00000000-0005-0000-0000-0000A10B0000}"/>
    <cellStyle name="Standard 2 2 2 3 2 2 5 3" xfId="10213" xr:uid="{00000000-0005-0000-0000-0000A10B0000}"/>
    <cellStyle name="Standard 2 2 2 3 2 2 5 3 2" xfId="23664" xr:uid="{00000000-0005-0000-0000-0000A10B0000}"/>
    <cellStyle name="Standard 2 2 2 3 2 2 5 3 3" xfId="37148" xr:uid="{00000000-0005-0000-0000-0000A10B0000}"/>
    <cellStyle name="Standard 2 2 2 3 2 2 5 3 4" xfId="50639" xr:uid="{00000000-0005-0000-0000-0000A10B0000}"/>
    <cellStyle name="Standard 2 2 2 3 2 2 5 4" xfId="13569" xr:uid="{00000000-0005-0000-0000-0000A10B0000}"/>
    <cellStyle name="Standard 2 2 2 3 2 2 5 4 2" xfId="27020" xr:uid="{00000000-0005-0000-0000-0000A10B0000}"/>
    <cellStyle name="Standard 2 2 2 3 2 2 5 4 3" xfId="40504" xr:uid="{00000000-0005-0000-0000-0000A10B0000}"/>
    <cellStyle name="Standard 2 2 2 3 2 2 5 4 4" xfId="53995" xr:uid="{00000000-0005-0000-0000-0000A10B0000}"/>
    <cellStyle name="Standard 2 2 2 3 2 2 5 5" xfId="16951" xr:uid="{00000000-0005-0000-0000-0000A10B0000}"/>
    <cellStyle name="Standard 2 2 2 3 2 2 5 6" xfId="30435" xr:uid="{00000000-0005-0000-0000-0000A10B0000}"/>
    <cellStyle name="Standard 2 2 2 3 2 2 5 7" xfId="43926" xr:uid="{00000000-0005-0000-0000-0000A10B0000}"/>
    <cellStyle name="Standard 2 2 2 3 2 2 6" xfId="4076" xr:uid="{00000000-0005-0000-0000-0000A20B0000}"/>
    <cellStyle name="Standard 2 2 2 3 2 2 6 2" xfId="7433" xr:uid="{00000000-0005-0000-0000-0000A20B0000}"/>
    <cellStyle name="Standard 2 2 2 3 2 2 6 2 2" xfId="20884" xr:uid="{00000000-0005-0000-0000-0000A20B0000}"/>
    <cellStyle name="Standard 2 2 2 3 2 2 6 2 3" xfId="34368" xr:uid="{00000000-0005-0000-0000-0000A20B0000}"/>
    <cellStyle name="Standard 2 2 2 3 2 2 6 2 4" xfId="47859" xr:uid="{00000000-0005-0000-0000-0000A20B0000}"/>
    <cellStyle name="Standard 2 2 2 3 2 2 6 3" xfId="10789" xr:uid="{00000000-0005-0000-0000-0000A20B0000}"/>
    <cellStyle name="Standard 2 2 2 3 2 2 6 3 2" xfId="24240" xr:uid="{00000000-0005-0000-0000-0000A20B0000}"/>
    <cellStyle name="Standard 2 2 2 3 2 2 6 3 3" xfId="37724" xr:uid="{00000000-0005-0000-0000-0000A20B0000}"/>
    <cellStyle name="Standard 2 2 2 3 2 2 6 3 4" xfId="51215" xr:uid="{00000000-0005-0000-0000-0000A20B0000}"/>
    <cellStyle name="Standard 2 2 2 3 2 2 6 4" xfId="14145" xr:uid="{00000000-0005-0000-0000-0000A20B0000}"/>
    <cellStyle name="Standard 2 2 2 3 2 2 6 4 2" xfId="27596" xr:uid="{00000000-0005-0000-0000-0000A20B0000}"/>
    <cellStyle name="Standard 2 2 2 3 2 2 6 4 3" xfId="41080" xr:uid="{00000000-0005-0000-0000-0000A20B0000}"/>
    <cellStyle name="Standard 2 2 2 3 2 2 6 4 4" xfId="54571" xr:uid="{00000000-0005-0000-0000-0000A20B0000}"/>
    <cellStyle name="Standard 2 2 2 3 2 2 6 5" xfId="17527" xr:uid="{00000000-0005-0000-0000-0000A20B0000}"/>
    <cellStyle name="Standard 2 2 2 3 2 2 6 6" xfId="31011" xr:uid="{00000000-0005-0000-0000-0000A20B0000}"/>
    <cellStyle name="Standard 2 2 2 3 2 2 6 7" xfId="44502" xr:uid="{00000000-0005-0000-0000-0000A20B0000}"/>
    <cellStyle name="Standard 2 2 2 3 2 2 7" xfId="4626" xr:uid="{00000000-0005-0000-0000-0000970B0000}"/>
    <cellStyle name="Standard 2 2 2 3 2 2 7 2" xfId="18077" xr:uid="{00000000-0005-0000-0000-0000970B0000}"/>
    <cellStyle name="Standard 2 2 2 3 2 2 7 3" xfId="31561" xr:uid="{00000000-0005-0000-0000-0000970B0000}"/>
    <cellStyle name="Standard 2 2 2 3 2 2 7 4" xfId="45052" xr:uid="{00000000-0005-0000-0000-0000970B0000}"/>
    <cellStyle name="Standard 2 2 2 3 2 2 8" xfId="7982" xr:uid="{00000000-0005-0000-0000-0000970B0000}"/>
    <cellStyle name="Standard 2 2 2 3 2 2 8 2" xfId="21433" xr:uid="{00000000-0005-0000-0000-0000970B0000}"/>
    <cellStyle name="Standard 2 2 2 3 2 2 8 3" xfId="34917" xr:uid="{00000000-0005-0000-0000-0000970B0000}"/>
    <cellStyle name="Standard 2 2 2 3 2 2 8 4" xfId="48408" xr:uid="{00000000-0005-0000-0000-0000970B0000}"/>
    <cellStyle name="Standard 2 2 2 3 2 2 9" xfId="11338" xr:uid="{00000000-0005-0000-0000-0000970B0000}"/>
    <cellStyle name="Standard 2 2 2 3 2 2 9 2" xfId="24789" xr:uid="{00000000-0005-0000-0000-0000970B0000}"/>
    <cellStyle name="Standard 2 2 2 3 2 2 9 3" xfId="38273" xr:uid="{00000000-0005-0000-0000-0000970B0000}"/>
    <cellStyle name="Standard 2 2 2 3 2 2 9 4" xfId="51764" xr:uid="{00000000-0005-0000-0000-0000970B0000}"/>
    <cellStyle name="Standard 2 2 2 3 2 3" xfId="1324" xr:uid="{00000000-0005-0000-0000-0000A30B0000}"/>
    <cellStyle name="Standard 2 2 2 3 2 3 10" xfId="14804" xr:uid="{00000000-0005-0000-0000-0000A30B0000}"/>
    <cellStyle name="Standard 2 2 2 3 2 3 11" xfId="28287" xr:uid="{00000000-0005-0000-0000-0000A30B0000}"/>
    <cellStyle name="Standard 2 2 2 3 2 3 12" xfId="41778" xr:uid="{00000000-0005-0000-0000-0000A30B0000}"/>
    <cellStyle name="Standard 2 2 2 3 2 3 2" xfId="1568" xr:uid="{00000000-0005-0000-0000-0000A40B0000}"/>
    <cellStyle name="Standard 2 2 2 3 2 3 2 10" xfId="28537" xr:uid="{00000000-0005-0000-0000-0000A40B0000}"/>
    <cellStyle name="Standard 2 2 2 3 2 3 2 11" xfId="42028" xr:uid="{00000000-0005-0000-0000-0000A40B0000}"/>
    <cellStyle name="Standard 2 2 2 3 2 3 2 2" xfId="2145" xr:uid="{00000000-0005-0000-0000-0000A50B0000}"/>
    <cellStyle name="Standard 2 2 2 3 2 3 2 2 2" xfId="3286" xr:uid="{00000000-0005-0000-0000-0000A60B0000}"/>
    <cellStyle name="Standard 2 2 2 3 2 3 2 2 2 2" xfId="6647" xr:uid="{00000000-0005-0000-0000-0000A60B0000}"/>
    <cellStyle name="Standard 2 2 2 3 2 3 2 2 2 2 2" xfId="20098" xr:uid="{00000000-0005-0000-0000-0000A60B0000}"/>
    <cellStyle name="Standard 2 2 2 3 2 3 2 2 2 2 3" xfId="33582" xr:uid="{00000000-0005-0000-0000-0000A60B0000}"/>
    <cellStyle name="Standard 2 2 2 3 2 3 2 2 2 2 4" xfId="47073" xr:uid="{00000000-0005-0000-0000-0000A60B0000}"/>
    <cellStyle name="Standard 2 2 2 3 2 3 2 2 2 3" xfId="10003" xr:uid="{00000000-0005-0000-0000-0000A60B0000}"/>
    <cellStyle name="Standard 2 2 2 3 2 3 2 2 2 3 2" xfId="23454" xr:uid="{00000000-0005-0000-0000-0000A60B0000}"/>
    <cellStyle name="Standard 2 2 2 3 2 3 2 2 2 3 3" xfId="36938" xr:uid="{00000000-0005-0000-0000-0000A60B0000}"/>
    <cellStyle name="Standard 2 2 2 3 2 3 2 2 2 3 4" xfId="50429" xr:uid="{00000000-0005-0000-0000-0000A60B0000}"/>
    <cellStyle name="Standard 2 2 2 3 2 3 2 2 2 4" xfId="13359" xr:uid="{00000000-0005-0000-0000-0000A60B0000}"/>
    <cellStyle name="Standard 2 2 2 3 2 3 2 2 2 4 2" xfId="26810" xr:uid="{00000000-0005-0000-0000-0000A60B0000}"/>
    <cellStyle name="Standard 2 2 2 3 2 3 2 2 2 4 3" xfId="40294" xr:uid="{00000000-0005-0000-0000-0000A60B0000}"/>
    <cellStyle name="Standard 2 2 2 3 2 3 2 2 2 4 4" xfId="53785" xr:uid="{00000000-0005-0000-0000-0000A60B0000}"/>
    <cellStyle name="Standard 2 2 2 3 2 3 2 2 2 5" xfId="16741" xr:uid="{00000000-0005-0000-0000-0000A60B0000}"/>
    <cellStyle name="Standard 2 2 2 3 2 3 2 2 2 6" xfId="30225" xr:uid="{00000000-0005-0000-0000-0000A60B0000}"/>
    <cellStyle name="Standard 2 2 2 3 2 3 2 2 2 7" xfId="43716" xr:uid="{00000000-0005-0000-0000-0000A60B0000}"/>
    <cellStyle name="Standard 2 2 2 3 2 3 2 2 3" xfId="5520" xr:uid="{00000000-0005-0000-0000-0000A50B0000}"/>
    <cellStyle name="Standard 2 2 2 3 2 3 2 2 3 2" xfId="18971" xr:uid="{00000000-0005-0000-0000-0000A50B0000}"/>
    <cellStyle name="Standard 2 2 2 3 2 3 2 2 3 3" xfId="32455" xr:uid="{00000000-0005-0000-0000-0000A50B0000}"/>
    <cellStyle name="Standard 2 2 2 3 2 3 2 2 3 4" xfId="45946" xr:uid="{00000000-0005-0000-0000-0000A50B0000}"/>
    <cellStyle name="Standard 2 2 2 3 2 3 2 2 4" xfId="8876" xr:uid="{00000000-0005-0000-0000-0000A50B0000}"/>
    <cellStyle name="Standard 2 2 2 3 2 3 2 2 4 2" xfId="22327" xr:uid="{00000000-0005-0000-0000-0000A50B0000}"/>
    <cellStyle name="Standard 2 2 2 3 2 3 2 2 4 3" xfId="35811" xr:uid="{00000000-0005-0000-0000-0000A50B0000}"/>
    <cellStyle name="Standard 2 2 2 3 2 3 2 2 4 4" xfId="49302" xr:uid="{00000000-0005-0000-0000-0000A50B0000}"/>
    <cellStyle name="Standard 2 2 2 3 2 3 2 2 5" xfId="12232" xr:uid="{00000000-0005-0000-0000-0000A50B0000}"/>
    <cellStyle name="Standard 2 2 2 3 2 3 2 2 5 2" xfId="25683" xr:uid="{00000000-0005-0000-0000-0000A50B0000}"/>
    <cellStyle name="Standard 2 2 2 3 2 3 2 2 5 3" xfId="39167" xr:uid="{00000000-0005-0000-0000-0000A50B0000}"/>
    <cellStyle name="Standard 2 2 2 3 2 3 2 2 5 4" xfId="52658" xr:uid="{00000000-0005-0000-0000-0000A50B0000}"/>
    <cellStyle name="Standard 2 2 2 3 2 3 2 2 6" xfId="15614" xr:uid="{00000000-0005-0000-0000-0000A50B0000}"/>
    <cellStyle name="Standard 2 2 2 3 2 3 2 2 7" xfId="29098" xr:uid="{00000000-0005-0000-0000-0000A50B0000}"/>
    <cellStyle name="Standard 2 2 2 3 2 3 2 2 8" xfId="42589" xr:uid="{00000000-0005-0000-0000-0000A50B0000}"/>
    <cellStyle name="Standard 2 2 2 3 2 3 2 3" xfId="2726" xr:uid="{00000000-0005-0000-0000-0000A70B0000}"/>
    <cellStyle name="Standard 2 2 2 3 2 3 2 3 2" xfId="6087" xr:uid="{00000000-0005-0000-0000-0000A70B0000}"/>
    <cellStyle name="Standard 2 2 2 3 2 3 2 3 2 2" xfId="19538" xr:uid="{00000000-0005-0000-0000-0000A70B0000}"/>
    <cellStyle name="Standard 2 2 2 3 2 3 2 3 2 3" xfId="33022" xr:uid="{00000000-0005-0000-0000-0000A70B0000}"/>
    <cellStyle name="Standard 2 2 2 3 2 3 2 3 2 4" xfId="46513" xr:uid="{00000000-0005-0000-0000-0000A70B0000}"/>
    <cellStyle name="Standard 2 2 2 3 2 3 2 3 3" xfId="9443" xr:uid="{00000000-0005-0000-0000-0000A70B0000}"/>
    <cellStyle name="Standard 2 2 2 3 2 3 2 3 3 2" xfId="22894" xr:uid="{00000000-0005-0000-0000-0000A70B0000}"/>
    <cellStyle name="Standard 2 2 2 3 2 3 2 3 3 3" xfId="36378" xr:uid="{00000000-0005-0000-0000-0000A70B0000}"/>
    <cellStyle name="Standard 2 2 2 3 2 3 2 3 3 4" xfId="49869" xr:uid="{00000000-0005-0000-0000-0000A70B0000}"/>
    <cellStyle name="Standard 2 2 2 3 2 3 2 3 4" xfId="12799" xr:uid="{00000000-0005-0000-0000-0000A70B0000}"/>
    <cellStyle name="Standard 2 2 2 3 2 3 2 3 4 2" xfId="26250" xr:uid="{00000000-0005-0000-0000-0000A70B0000}"/>
    <cellStyle name="Standard 2 2 2 3 2 3 2 3 4 3" xfId="39734" xr:uid="{00000000-0005-0000-0000-0000A70B0000}"/>
    <cellStyle name="Standard 2 2 2 3 2 3 2 3 4 4" xfId="53225" xr:uid="{00000000-0005-0000-0000-0000A70B0000}"/>
    <cellStyle name="Standard 2 2 2 3 2 3 2 3 5" xfId="16181" xr:uid="{00000000-0005-0000-0000-0000A70B0000}"/>
    <cellStyle name="Standard 2 2 2 3 2 3 2 3 6" xfId="29665" xr:uid="{00000000-0005-0000-0000-0000A70B0000}"/>
    <cellStyle name="Standard 2 2 2 3 2 3 2 3 7" xfId="43156" xr:uid="{00000000-0005-0000-0000-0000A70B0000}"/>
    <cellStyle name="Standard 2 2 2 3 2 3 2 4" xfId="3831" xr:uid="{00000000-0005-0000-0000-0000A80B0000}"/>
    <cellStyle name="Standard 2 2 2 3 2 3 2 4 2" xfId="7192" xr:uid="{00000000-0005-0000-0000-0000A80B0000}"/>
    <cellStyle name="Standard 2 2 2 3 2 3 2 4 2 2" xfId="20643" xr:uid="{00000000-0005-0000-0000-0000A80B0000}"/>
    <cellStyle name="Standard 2 2 2 3 2 3 2 4 2 3" xfId="34127" xr:uid="{00000000-0005-0000-0000-0000A80B0000}"/>
    <cellStyle name="Standard 2 2 2 3 2 3 2 4 2 4" xfId="47618" xr:uid="{00000000-0005-0000-0000-0000A80B0000}"/>
    <cellStyle name="Standard 2 2 2 3 2 3 2 4 3" xfId="10548" xr:uid="{00000000-0005-0000-0000-0000A80B0000}"/>
    <cellStyle name="Standard 2 2 2 3 2 3 2 4 3 2" xfId="23999" xr:uid="{00000000-0005-0000-0000-0000A80B0000}"/>
    <cellStyle name="Standard 2 2 2 3 2 3 2 4 3 3" xfId="37483" xr:uid="{00000000-0005-0000-0000-0000A80B0000}"/>
    <cellStyle name="Standard 2 2 2 3 2 3 2 4 3 4" xfId="50974" xr:uid="{00000000-0005-0000-0000-0000A80B0000}"/>
    <cellStyle name="Standard 2 2 2 3 2 3 2 4 4" xfId="13904" xr:uid="{00000000-0005-0000-0000-0000A80B0000}"/>
    <cellStyle name="Standard 2 2 2 3 2 3 2 4 4 2" xfId="27355" xr:uid="{00000000-0005-0000-0000-0000A80B0000}"/>
    <cellStyle name="Standard 2 2 2 3 2 3 2 4 4 3" xfId="40839" xr:uid="{00000000-0005-0000-0000-0000A80B0000}"/>
    <cellStyle name="Standard 2 2 2 3 2 3 2 4 4 4" xfId="54330" xr:uid="{00000000-0005-0000-0000-0000A80B0000}"/>
    <cellStyle name="Standard 2 2 2 3 2 3 2 4 5" xfId="17286" xr:uid="{00000000-0005-0000-0000-0000A80B0000}"/>
    <cellStyle name="Standard 2 2 2 3 2 3 2 4 6" xfId="30770" xr:uid="{00000000-0005-0000-0000-0000A80B0000}"/>
    <cellStyle name="Standard 2 2 2 3 2 3 2 4 7" xfId="44261" xr:uid="{00000000-0005-0000-0000-0000A80B0000}"/>
    <cellStyle name="Standard 2 2 2 3 2 3 2 5" xfId="4411" xr:uid="{00000000-0005-0000-0000-0000A90B0000}"/>
    <cellStyle name="Standard 2 2 2 3 2 3 2 5 2" xfId="7768" xr:uid="{00000000-0005-0000-0000-0000A90B0000}"/>
    <cellStyle name="Standard 2 2 2 3 2 3 2 5 2 2" xfId="21219" xr:uid="{00000000-0005-0000-0000-0000A90B0000}"/>
    <cellStyle name="Standard 2 2 2 3 2 3 2 5 2 3" xfId="34703" xr:uid="{00000000-0005-0000-0000-0000A90B0000}"/>
    <cellStyle name="Standard 2 2 2 3 2 3 2 5 2 4" xfId="48194" xr:uid="{00000000-0005-0000-0000-0000A90B0000}"/>
    <cellStyle name="Standard 2 2 2 3 2 3 2 5 3" xfId="11124" xr:uid="{00000000-0005-0000-0000-0000A90B0000}"/>
    <cellStyle name="Standard 2 2 2 3 2 3 2 5 3 2" xfId="24575" xr:uid="{00000000-0005-0000-0000-0000A90B0000}"/>
    <cellStyle name="Standard 2 2 2 3 2 3 2 5 3 3" xfId="38059" xr:uid="{00000000-0005-0000-0000-0000A90B0000}"/>
    <cellStyle name="Standard 2 2 2 3 2 3 2 5 3 4" xfId="51550" xr:uid="{00000000-0005-0000-0000-0000A90B0000}"/>
    <cellStyle name="Standard 2 2 2 3 2 3 2 5 4" xfId="14480" xr:uid="{00000000-0005-0000-0000-0000A90B0000}"/>
    <cellStyle name="Standard 2 2 2 3 2 3 2 5 4 2" xfId="27931" xr:uid="{00000000-0005-0000-0000-0000A90B0000}"/>
    <cellStyle name="Standard 2 2 2 3 2 3 2 5 4 3" xfId="41415" xr:uid="{00000000-0005-0000-0000-0000A90B0000}"/>
    <cellStyle name="Standard 2 2 2 3 2 3 2 5 4 4" xfId="54906" xr:uid="{00000000-0005-0000-0000-0000A90B0000}"/>
    <cellStyle name="Standard 2 2 2 3 2 3 2 5 5" xfId="17862" xr:uid="{00000000-0005-0000-0000-0000A90B0000}"/>
    <cellStyle name="Standard 2 2 2 3 2 3 2 5 6" xfId="31346" xr:uid="{00000000-0005-0000-0000-0000A90B0000}"/>
    <cellStyle name="Standard 2 2 2 3 2 3 2 5 7" xfId="44837" xr:uid="{00000000-0005-0000-0000-0000A90B0000}"/>
    <cellStyle name="Standard 2 2 2 3 2 3 2 6" xfId="4961" xr:uid="{00000000-0005-0000-0000-0000A40B0000}"/>
    <cellStyle name="Standard 2 2 2 3 2 3 2 6 2" xfId="18412" xr:uid="{00000000-0005-0000-0000-0000A40B0000}"/>
    <cellStyle name="Standard 2 2 2 3 2 3 2 6 3" xfId="31896" xr:uid="{00000000-0005-0000-0000-0000A40B0000}"/>
    <cellStyle name="Standard 2 2 2 3 2 3 2 6 4" xfId="45387" xr:uid="{00000000-0005-0000-0000-0000A40B0000}"/>
    <cellStyle name="Standard 2 2 2 3 2 3 2 7" xfId="8317" xr:uid="{00000000-0005-0000-0000-0000A40B0000}"/>
    <cellStyle name="Standard 2 2 2 3 2 3 2 7 2" xfId="21768" xr:uid="{00000000-0005-0000-0000-0000A40B0000}"/>
    <cellStyle name="Standard 2 2 2 3 2 3 2 7 3" xfId="35252" xr:uid="{00000000-0005-0000-0000-0000A40B0000}"/>
    <cellStyle name="Standard 2 2 2 3 2 3 2 7 4" xfId="48743" xr:uid="{00000000-0005-0000-0000-0000A40B0000}"/>
    <cellStyle name="Standard 2 2 2 3 2 3 2 8" xfId="11673" xr:uid="{00000000-0005-0000-0000-0000A40B0000}"/>
    <cellStyle name="Standard 2 2 2 3 2 3 2 8 2" xfId="25124" xr:uid="{00000000-0005-0000-0000-0000A40B0000}"/>
    <cellStyle name="Standard 2 2 2 3 2 3 2 8 3" xfId="38608" xr:uid="{00000000-0005-0000-0000-0000A40B0000}"/>
    <cellStyle name="Standard 2 2 2 3 2 3 2 8 4" xfId="52099" xr:uid="{00000000-0005-0000-0000-0000A40B0000}"/>
    <cellStyle name="Standard 2 2 2 3 2 3 2 9" xfId="15054" xr:uid="{00000000-0005-0000-0000-0000A40B0000}"/>
    <cellStyle name="Standard 2 2 2 3 2 3 3" xfId="1896" xr:uid="{00000000-0005-0000-0000-0000AA0B0000}"/>
    <cellStyle name="Standard 2 2 2 3 2 3 3 2" xfId="3036" xr:uid="{00000000-0005-0000-0000-0000AB0B0000}"/>
    <cellStyle name="Standard 2 2 2 3 2 3 3 2 2" xfId="6397" xr:uid="{00000000-0005-0000-0000-0000AB0B0000}"/>
    <cellStyle name="Standard 2 2 2 3 2 3 3 2 2 2" xfId="19848" xr:uid="{00000000-0005-0000-0000-0000AB0B0000}"/>
    <cellStyle name="Standard 2 2 2 3 2 3 3 2 2 3" xfId="33332" xr:uid="{00000000-0005-0000-0000-0000AB0B0000}"/>
    <cellStyle name="Standard 2 2 2 3 2 3 3 2 2 4" xfId="46823" xr:uid="{00000000-0005-0000-0000-0000AB0B0000}"/>
    <cellStyle name="Standard 2 2 2 3 2 3 3 2 3" xfId="9753" xr:uid="{00000000-0005-0000-0000-0000AB0B0000}"/>
    <cellStyle name="Standard 2 2 2 3 2 3 3 2 3 2" xfId="23204" xr:uid="{00000000-0005-0000-0000-0000AB0B0000}"/>
    <cellStyle name="Standard 2 2 2 3 2 3 3 2 3 3" xfId="36688" xr:uid="{00000000-0005-0000-0000-0000AB0B0000}"/>
    <cellStyle name="Standard 2 2 2 3 2 3 3 2 3 4" xfId="50179" xr:uid="{00000000-0005-0000-0000-0000AB0B0000}"/>
    <cellStyle name="Standard 2 2 2 3 2 3 3 2 4" xfId="13109" xr:uid="{00000000-0005-0000-0000-0000AB0B0000}"/>
    <cellStyle name="Standard 2 2 2 3 2 3 3 2 4 2" xfId="26560" xr:uid="{00000000-0005-0000-0000-0000AB0B0000}"/>
    <cellStyle name="Standard 2 2 2 3 2 3 3 2 4 3" xfId="40044" xr:uid="{00000000-0005-0000-0000-0000AB0B0000}"/>
    <cellStyle name="Standard 2 2 2 3 2 3 3 2 4 4" xfId="53535" xr:uid="{00000000-0005-0000-0000-0000AB0B0000}"/>
    <cellStyle name="Standard 2 2 2 3 2 3 3 2 5" xfId="16491" xr:uid="{00000000-0005-0000-0000-0000AB0B0000}"/>
    <cellStyle name="Standard 2 2 2 3 2 3 3 2 6" xfId="29975" xr:uid="{00000000-0005-0000-0000-0000AB0B0000}"/>
    <cellStyle name="Standard 2 2 2 3 2 3 3 2 7" xfId="43466" xr:uid="{00000000-0005-0000-0000-0000AB0B0000}"/>
    <cellStyle name="Standard 2 2 2 3 2 3 3 3" xfId="5270" xr:uid="{00000000-0005-0000-0000-0000AA0B0000}"/>
    <cellStyle name="Standard 2 2 2 3 2 3 3 3 2" xfId="18721" xr:uid="{00000000-0005-0000-0000-0000AA0B0000}"/>
    <cellStyle name="Standard 2 2 2 3 2 3 3 3 3" xfId="32205" xr:uid="{00000000-0005-0000-0000-0000AA0B0000}"/>
    <cellStyle name="Standard 2 2 2 3 2 3 3 3 4" xfId="45696" xr:uid="{00000000-0005-0000-0000-0000AA0B0000}"/>
    <cellStyle name="Standard 2 2 2 3 2 3 3 4" xfId="8626" xr:uid="{00000000-0005-0000-0000-0000AA0B0000}"/>
    <cellStyle name="Standard 2 2 2 3 2 3 3 4 2" xfId="22077" xr:uid="{00000000-0005-0000-0000-0000AA0B0000}"/>
    <cellStyle name="Standard 2 2 2 3 2 3 3 4 3" xfId="35561" xr:uid="{00000000-0005-0000-0000-0000AA0B0000}"/>
    <cellStyle name="Standard 2 2 2 3 2 3 3 4 4" xfId="49052" xr:uid="{00000000-0005-0000-0000-0000AA0B0000}"/>
    <cellStyle name="Standard 2 2 2 3 2 3 3 5" xfId="11982" xr:uid="{00000000-0005-0000-0000-0000AA0B0000}"/>
    <cellStyle name="Standard 2 2 2 3 2 3 3 5 2" xfId="25433" xr:uid="{00000000-0005-0000-0000-0000AA0B0000}"/>
    <cellStyle name="Standard 2 2 2 3 2 3 3 5 3" xfId="38917" xr:uid="{00000000-0005-0000-0000-0000AA0B0000}"/>
    <cellStyle name="Standard 2 2 2 3 2 3 3 5 4" xfId="52408" xr:uid="{00000000-0005-0000-0000-0000AA0B0000}"/>
    <cellStyle name="Standard 2 2 2 3 2 3 3 6" xfId="15364" xr:uid="{00000000-0005-0000-0000-0000AA0B0000}"/>
    <cellStyle name="Standard 2 2 2 3 2 3 3 7" xfId="28848" xr:uid="{00000000-0005-0000-0000-0000AA0B0000}"/>
    <cellStyle name="Standard 2 2 2 3 2 3 3 8" xfId="42339" xr:uid="{00000000-0005-0000-0000-0000AA0B0000}"/>
    <cellStyle name="Standard 2 2 2 3 2 3 4" xfId="2475" xr:uid="{00000000-0005-0000-0000-0000AC0B0000}"/>
    <cellStyle name="Standard 2 2 2 3 2 3 4 2" xfId="5837" xr:uid="{00000000-0005-0000-0000-0000AC0B0000}"/>
    <cellStyle name="Standard 2 2 2 3 2 3 4 2 2" xfId="19288" xr:uid="{00000000-0005-0000-0000-0000AC0B0000}"/>
    <cellStyle name="Standard 2 2 2 3 2 3 4 2 3" xfId="32772" xr:uid="{00000000-0005-0000-0000-0000AC0B0000}"/>
    <cellStyle name="Standard 2 2 2 3 2 3 4 2 4" xfId="46263" xr:uid="{00000000-0005-0000-0000-0000AC0B0000}"/>
    <cellStyle name="Standard 2 2 2 3 2 3 4 3" xfId="9193" xr:uid="{00000000-0005-0000-0000-0000AC0B0000}"/>
    <cellStyle name="Standard 2 2 2 3 2 3 4 3 2" xfId="22644" xr:uid="{00000000-0005-0000-0000-0000AC0B0000}"/>
    <cellStyle name="Standard 2 2 2 3 2 3 4 3 3" xfId="36128" xr:uid="{00000000-0005-0000-0000-0000AC0B0000}"/>
    <cellStyle name="Standard 2 2 2 3 2 3 4 3 4" xfId="49619" xr:uid="{00000000-0005-0000-0000-0000AC0B0000}"/>
    <cellStyle name="Standard 2 2 2 3 2 3 4 4" xfId="12549" xr:uid="{00000000-0005-0000-0000-0000AC0B0000}"/>
    <cellStyle name="Standard 2 2 2 3 2 3 4 4 2" xfId="26000" xr:uid="{00000000-0005-0000-0000-0000AC0B0000}"/>
    <cellStyle name="Standard 2 2 2 3 2 3 4 4 3" xfId="39484" xr:uid="{00000000-0005-0000-0000-0000AC0B0000}"/>
    <cellStyle name="Standard 2 2 2 3 2 3 4 4 4" xfId="52975" xr:uid="{00000000-0005-0000-0000-0000AC0B0000}"/>
    <cellStyle name="Standard 2 2 2 3 2 3 4 5" xfId="15931" xr:uid="{00000000-0005-0000-0000-0000AC0B0000}"/>
    <cellStyle name="Standard 2 2 2 3 2 3 4 6" xfId="29415" xr:uid="{00000000-0005-0000-0000-0000AC0B0000}"/>
    <cellStyle name="Standard 2 2 2 3 2 3 4 7" xfId="42906" xr:uid="{00000000-0005-0000-0000-0000AC0B0000}"/>
    <cellStyle name="Standard 2 2 2 3 2 3 5" xfId="3581" xr:uid="{00000000-0005-0000-0000-0000AD0B0000}"/>
    <cellStyle name="Standard 2 2 2 3 2 3 5 2" xfId="6942" xr:uid="{00000000-0005-0000-0000-0000AD0B0000}"/>
    <cellStyle name="Standard 2 2 2 3 2 3 5 2 2" xfId="20393" xr:uid="{00000000-0005-0000-0000-0000AD0B0000}"/>
    <cellStyle name="Standard 2 2 2 3 2 3 5 2 3" xfId="33877" xr:uid="{00000000-0005-0000-0000-0000AD0B0000}"/>
    <cellStyle name="Standard 2 2 2 3 2 3 5 2 4" xfId="47368" xr:uid="{00000000-0005-0000-0000-0000AD0B0000}"/>
    <cellStyle name="Standard 2 2 2 3 2 3 5 3" xfId="10298" xr:uid="{00000000-0005-0000-0000-0000AD0B0000}"/>
    <cellStyle name="Standard 2 2 2 3 2 3 5 3 2" xfId="23749" xr:uid="{00000000-0005-0000-0000-0000AD0B0000}"/>
    <cellStyle name="Standard 2 2 2 3 2 3 5 3 3" xfId="37233" xr:uid="{00000000-0005-0000-0000-0000AD0B0000}"/>
    <cellStyle name="Standard 2 2 2 3 2 3 5 3 4" xfId="50724" xr:uid="{00000000-0005-0000-0000-0000AD0B0000}"/>
    <cellStyle name="Standard 2 2 2 3 2 3 5 4" xfId="13654" xr:uid="{00000000-0005-0000-0000-0000AD0B0000}"/>
    <cellStyle name="Standard 2 2 2 3 2 3 5 4 2" xfId="27105" xr:uid="{00000000-0005-0000-0000-0000AD0B0000}"/>
    <cellStyle name="Standard 2 2 2 3 2 3 5 4 3" xfId="40589" xr:uid="{00000000-0005-0000-0000-0000AD0B0000}"/>
    <cellStyle name="Standard 2 2 2 3 2 3 5 4 4" xfId="54080" xr:uid="{00000000-0005-0000-0000-0000AD0B0000}"/>
    <cellStyle name="Standard 2 2 2 3 2 3 5 5" xfId="17036" xr:uid="{00000000-0005-0000-0000-0000AD0B0000}"/>
    <cellStyle name="Standard 2 2 2 3 2 3 5 6" xfId="30520" xr:uid="{00000000-0005-0000-0000-0000AD0B0000}"/>
    <cellStyle name="Standard 2 2 2 3 2 3 5 7" xfId="44011" xr:uid="{00000000-0005-0000-0000-0000AD0B0000}"/>
    <cellStyle name="Standard 2 2 2 3 2 3 6" xfId="4161" xr:uid="{00000000-0005-0000-0000-0000AE0B0000}"/>
    <cellStyle name="Standard 2 2 2 3 2 3 6 2" xfId="7518" xr:uid="{00000000-0005-0000-0000-0000AE0B0000}"/>
    <cellStyle name="Standard 2 2 2 3 2 3 6 2 2" xfId="20969" xr:uid="{00000000-0005-0000-0000-0000AE0B0000}"/>
    <cellStyle name="Standard 2 2 2 3 2 3 6 2 3" xfId="34453" xr:uid="{00000000-0005-0000-0000-0000AE0B0000}"/>
    <cellStyle name="Standard 2 2 2 3 2 3 6 2 4" xfId="47944" xr:uid="{00000000-0005-0000-0000-0000AE0B0000}"/>
    <cellStyle name="Standard 2 2 2 3 2 3 6 3" xfId="10874" xr:uid="{00000000-0005-0000-0000-0000AE0B0000}"/>
    <cellStyle name="Standard 2 2 2 3 2 3 6 3 2" xfId="24325" xr:uid="{00000000-0005-0000-0000-0000AE0B0000}"/>
    <cellStyle name="Standard 2 2 2 3 2 3 6 3 3" xfId="37809" xr:uid="{00000000-0005-0000-0000-0000AE0B0000}"/>
    <cellStyle name="Standard 2 2 2 3 2 3 6 3 4" xfId="51300" xr:uid="{00000000-0005-0000-0000-0000AE0B0000}"/>
    <cellStyle name="Standard 2 2 2 3 2 3 6 4" xfId="14230" xr:uid="{00000000-0005-0000-0000-0000AE0B0000}"/>
    <cellStyle name="Standard 2 2 2 3 2 3 6 4 2" xfId="27681" xr:uid="{00000000-0005-0000-0000-0000AE0B0000}"/>
    <cellStyle name="Standard 2 2 2 3 2 3 6 4 3" xfId="41165" xr:uid="{00000000-0005-0000-0000-0000AE0B0000}"/>
    <cellStyle name="Standard 2 2 2 3 2 3 6 4 4" xfId="54656" xr:uid="{00000000-0005-0000-0000-0000AE0B0000}"/>
    <cellStyle name="Standard 2 2 2 3 2 3 6 5" xfId="17612" xr:uid="{00000000-0005-0000-0000-0000AE0B0000}"/>
    <cellStyle name="Standard 2 2 2 3 2 3 6 6" xfId="31096" xr:uid="{00000000-0005-0000-0000-0000AE0B0000}"/>
    <cellStyle name="Standard 2 2 2 3 2 3 6 7" xfId="44587" xr:uid="{00000000-0005-0000-0000-0000AE0B0000}"/>
    <cellStyle name="Standard 2 2 2 3 2 3 7" xfId="4711" xr:uid="{00000000-0005-0000-0000-0000A30B0000}"/>
    <cellStyle name="Standard 2 2 2 3 2 3 7 2" xfId="18162" xr:uid="{00000000-0005-0000-0000-0000A30B0000}"/>
    <cellStyle name="Standard 2 2 2 3 2 3 7 3" xfId="31646" xr:uid="{00000000-0005-0000-0000-0000A30B0000}"/>
    <cellStyle name="Standard 2 2 2 3 2 3 7 4" xfId="45137" xr:uid="{00000000-0005-0000-0000-0000A30B0000}"/>
    <cellStyle name="Standard 2 2 2 3 2 3 8" xfId="8067" xr:uid="{00000000-0005-0000-0000-0000A30B0000}"/>
    <cellStyle name="Standard 2 2 2 3 2 3 8 2" xfId="21518" xr:uid="{00000000-0005-0000-0000-0000A30B0000}"/>
    <cellStyle name="Standard 2 2 2 3 2 3 8 3" xfId="35002" xr:uid="{00000000-0005-0000-0000-0000A30B0000}"/>
    <cellStyle name="Standard 2 2 2 3 2 3 8 4" xfId="48493" xr:uid="{00000000-0005-0000-0000-0000A30B0000}"/>
    <cellStyle name="Standard 2 2 2 3 2 3 9" xfId="11423" xr:uid="{00000000-0005-0000-0000-0000A30B0000}"/>
    <cellStyle name="Standard 2 2 2 3 2 3 9 2" xfId="24874" xr:uid="{00000000-0005-0000-0000-0000A30B0000}"/>
    <cellStyle name="Standard 2 2 2 3 2 3 9 3" xfId="38358" xr:uid="{00000000-0005-0000-0000-0000A30B0000}"/>
    <cellStyle name="Standard 2 2 2 3 2 3 9 4" xfId="51849" xr:uid="{00000000-0005-0000-0000-0000A30B0000}"/>
    <cellStyle name="Standard 2 2 2 3 2 4" xfId="1386" xr:uid="{00000000-0005-0000-0000-0000AF0B0000}"/>
    <cellStyle name="Standard 2 2 2 3 2 4 10" xfId="28351" xr:uid="{00000000-0005-0000-0000-0000AF0B0000}"/>
    <cellStyle name="Standard 2 2 2 3 2 4 11" xfId="41842" xr:uid="{00000000-0005-0000-0000-0000AF0B0000}"/>
    <cellStyle name="Standard 2 2 2 3 2 4 2" xfId="1960" xr:uid="{00000000-0005-0000-0000-0000B00B0000}"/>
    <cellStyle name="Standard 2 2 2 3 2 4 2 2" xfId="3100" xr:uid="{00000000-0005-0000-0000-0000B10B0000}"/>
    <cellStyle name="Standard 2 2 2 3 2 4 2 2 2" xfId="6461" xr:uid="{00000000-0005-0000-0000-0000B10B0000}"/>
    <cellStyle name="Standard 2 2 2 3 2 4 2 2 2 2" xfId="19912" xr:uid="{00000000-0005-0000-0000-0000B10B0000}"/>
    <cellStyle name="Standard 2 2 2 3 2 4 2 2 2 3" xfId="33396" xr:uid="{00000000-0005-0000-0000-0000B10B0000}"/>
    <cellStyle name="Standard 2 2 2 3 2 4 2 2 2 4" xfId="46887" xr:uid="{00000000-0005-0000-0000-0000B10B0000}"/>
    <cellStyle name="Standard 2 2 2 3 2 4 2 2 3" xfId="9817" xr:uid="{00000000-0005-0000-0000-0000B10B0000}"/>
    <cellStyle name="Standard 2 2 2 3 2 4 2 2 3 2" xfId="23268" xr:uid="{00000000-0005-0000-0000-0000B10B0000}"/>
    <cellStyle name="Standard 2 2 2 3 2 4 2 2 3 3" xfId="36752" xr:uid="{00000000-0005-0000-0000-0000B10B0000}"/>
    <cellStyle name="Standard 2 2 2 3 2 4 2 2 3 4" xfId="50243" xr:uid="{00000000-0005-0000-0000-0000B10B0000}"/>
    <cellStyle name="Standard 2 2 2 3 2 4 2 2 4" xfId="13173" xr:uid="{00000000-0005-0000-0000-0000B10B0000}"/>
    <cellStyle name="Standard 2 2 2 3 2 4 2 2 4 2" xfId="26624" xr:uid="{00000000-0005-0000-0000-0000B10B0000}"/>
    <cellStyle name="Standard 2 2 2 3 2 4 2 2 4 3" xfId="40108" xr:uid="{00000000-0005-0000-0000-0000B10B0000}"/>
    <cellStyle name="Standard 2 2 2 3 2 4 2 2 4 4" xfId="53599" xr:uid="{00000000-0005-0000-0000-0000B10B0000}"/>
    <cellStyle name="Standard 2 2 2 3 2 4 2 2 5" xfId="16555" xr:uid="{00000000-0005-0000-0000-0000B10B0000}"/>
    <cellStyle name="Standard 2 2 2 3 2 4 2 2 6" xfId="30039" xr:uid="{00000000-0005-0000-0000-0000B10B0000}"/>
    <cellStyle name="Standard 2 2 2 3 2 4 2 2 7" xfId="43530" xr:uid="{00000000-0005-0000-0000-0000B10B0000}"/>
    <cellStyle name="Standard 2 2 2 3 2 4 2 3" xfId="5334" xr:uid="{00000000-0005-0000-0000-0000B00B0000}"/>
    <cellStyle name="Standard 2 2 2 3 2 4 2 3 2" xfId="18785" xr:uid="{00000000-0005-0000-0000-0000B00B0000}"/>
    <cellStyle name="Standard 2 2 2 3 2 4 2 3 3" xfId="32269" xr:uid="{00000000-0005-0000-0000-0000B00B0000}"/>
    <cellStyle name="Standard 2 2 2 3 2 4 2 3 4" xfId="45760" xr:uid="{00000000-0005-0000-0000-0000B00B0000}"/>
    <cellStyle name="Standard 2 2 2 3 2 4 2 4" xfId="8690" xr:uid="{00000000-0005-0000-0000-0000B00B0000}"/>
    <cellStyle name="Standard 2 2 2 3 2 4 2 4 2" xfId="22141" xr:uid="{00000000-0005-0000-0000-0000B00B0000}"/>
    <cellStyle name="Standard 2 2 2 3 2 4 2 4 3" xfId="35625" xr:uid="{00000000-0005-0000-0000-0000B00B0000}"/>
    <cellStyle name="Standard 2 2 2 3 2 4 2 4 4" xfId="49116" xr:uid="{00000000-0005-0000-0000-0000B00B0000}"/>
    <cellStyle name="Standard 2 2 2 3 2 4 2 5" xfId="12046" xr:uid="{00000000-0005-0000-0000-0000B00B0000}"/>
    <cellStyle name="Standard 2 2 2 3 2 4 2 5 2" xfId="25497" xr:uid="{00000000-0005-0000-0000-0000B00B0000}"/>
    <cellStyle name="Standard 2 2 2 3 2 4 2 5 3" xfId="38981" xr:uid="{00000000-0005-0000-0000-0000B00B0000}"/>
    <cellStyle name="Standard 2 2 2 3 2 4 2 5 4" xfId="52472" xr:uid="{00000000-0005-0000-0000-0000B00B0000}"/>
    <cellStyle name="Standard 2 2 2 3 2 4 2 6" xfId="15428" xr:uid="{00000000-0005-0000-0000-0000B00B0000}"/>
    <cellStyle name="Standard 2 2 2 3 2 4 2 7" xfId="28912" xr:uid="{00000000-0005-0000-0000-0000B00B0000}"/>
    <cellStyle name="Standard 2 2 2 3 2 4 2 8" xfId="42403" xr:uid="{00000000-0005-0000-0000-0000B00B0000}"/>
    <cellStyle name="Standard 2 2 2 3 2 4 3" xfId="2540" xr:uid="{00000000-0005-0000-0000-0000B20B0000}"/>
    <cellStyle name="Standard 2 2 2 3 2 4 3 2" xfId="5901" xr:uid="{00000000-0005-0000-0000-0000B20B0000}"/>
    <cellStyle name="Standard 2 2 2 3 2 4 3 2 2" xfId="19352" xr:uid="{00000000-0005-0000-0000-0000B20B0000}"/>
    <cellStyle name="Standard 2 2 2 3 2 4 3 2 3" xfId="32836" xr:uid="{00000000-0005-0000-0000-0000B20B0000}"/>
    <cellStyle name="Standard 2 2 2 3 2 4 3 2 4" xfId="46327" xr:uid="{00000000-0005-0000-0000-0000B20B0000}"/>
    <cellStyle name="Standard 2 2 2 3 2 4 3 3" xfId="9257" xr:uid="{00000000-0005-0000-0000-0000B20B0000}"/>
    <cellStyle name="Standard 2 2 2 3 2 4 3 3 2" xfId="22708" xr:uid="{00000000-0005-0000-0000-0000B20B0000}"/>
    <cellStyle name="Standard 2 2 2 3 2 4 3 3 3" xfId="36192" xr:uid="{00000000-0005-0000-0000-0000B20B0000}"/>
    <cellStyle name="Standard 2 2 2 3 2 4 3 3 4" xfId="49683" xr:uid="{00000000-0005-0000-0000-0000B20B0000}"/>
    <cellStyle name="Standard 2 2 2 3 2 4 3 4" xfId="12613" xr:uid="{00000000-0005-0000-0000-0000B20B0000}"/>
    <cellStyle name="Standard 2 2 2 3 2 4 3 4 2" xfId="26064" xr:uid="{00000000-0005-0000-0000-0000B20B0000}"/>
    <cellStyle name="Standard 2 2 2 3 2 4 3 4 3" xfId="39548" xr:uid="{00000000-0005-0000-0000-0000B20B0000}"/>
    <cellStyle name="Standard 2 2 2 3 2 4 3 4 4" xfId="53039" xr:uid="{00000000-0005-0000-0000-0000B20B0000}"/>
    <cellStyle name="Standard 2 2 2 3 2 4 3 5" xfId="15995" xr:uid="{00000000-0005-0000-0000-0000B20B0000}"/>
    <cellStyle name="Standard 2 2 2 3 2 4 3 6" xfId="29479" xr:uid="{00000000-0005-0000-0000-0000B20B0000}"/>
    <cellStyle name="Standard 2 2 2 3 2 4 3 7" xfId="42970" xr:uid="{00000000-0005-0000-0000-0000B20B0000}"/>
    <cellStyle name="Standard 2 2 2 3 2 4 4" xfId="3645" xr:uid="{00000000-0005-0000-0000-0000B30B0000}"/>
    <cellStyle name="Standard 2 2 2 3 2 4 4 2" xfId="7006" xr:uid="{00000000-0005-0000-0000-0000B30B0000}"/>
    <cellStyle name="Standard 2 2 2 3 2 4 4 2 2" xfId="20457" xr:uid="{00000000-0005-0000-0000-0000B30B0000}"/>
    <cellStyle name="Standard 2 2 2 3 2 4 4 2 3" xfId="33941" xr:uid="{00000000-0005-0000-0000-0000B30B0000}"/>
    <cellStyle name="Standard 2 2 2 3 2 4 4 2 4" xfId="47432" xr:uid="{00000000-0005-0000-0000-0000B30B0000}"/>
    <cellStyle name="Standard 2 2 2 3 2 4 4 3" xfId="10362" xr:uid="{00000000-0005-0000-0000-0000B30B0000}"/>
    <cellStyle name="Standard 2 2 2 3 2 4 4 3 2" xfId="23813" xr:uid="{00000000-0005-0000-0000-0000B30B0000}"/>
    <cellStyle name="Standard 2 2 2 3 2 4 4 3 3" xfId="37297" xr:uid="{00000000-0005-0000-0000-0000B30B0000}"/>
    <cellStyle name="Standard 2 2 2 3 2 4 4 3 4" xfId="50788" xr:uid="{00000000-0005-0000-0000-0000B30B0000}"/>
    <cellStyle name="Standard 2 2 2 3 2 4 4 4" xfId="13718" xr:uid="{00000000-0005-0000-0000-0000B30B0000}"/>
    <cellStyle name="Standard 2 2 2 3 2 4 4 4 2" xfId="27169" xr:uid="{00000000-0005-0000-0000-0000B30B0000}"/>
    <cellStyle name="Standard 2 2 2 3 2 4 4 4 3" xfId="40653" xr:uid="{00000000-0005-0000-0000-0000B30B0000}"/>
    <cellStyle name="Standard 2 2 2 3 2 4 4 4 4" xfId="54144" xr:uid="{00000000-0005-0000-0000-0000B30B0000}"/>
    <cellStyle name="Standard 2 2 2 3 2 4 4 5" xfId="17100" xr:uid="{00000000-0005-0000-0000-0000B30B0000}"/>
    <cellStyle name="Standard 2 2 2 3 2 4 4 6" xfId="30584" xr:uid="{00000000-0005-0000-0000-0000B30B0000}"/>
    <cellStyle name="Standard 2 2 2 3 2 4 4 7" xfId="44075" xr:uid="{00000000-0005-0000-0000-0000B30B0000}"/>
    <cellStyle name="Standard 2 2 2 3 2 4 5" xfId="4225" xr:uid="{00000000-0005-0000-0000-0000B40B0000}"/>
    <cellStyle name="Standard 2 2 2 3 2 4 5 2" xfId="7582" xr:uid="{00000000-0005-0000-0000-0000B40B0000}"/>
    <cellStyle name="Standard 2 2 2 3 2 4 5 2 2" xfId="21033" xr:uid="{00000000-0005-0000-0000-0000B40B0000}"/>
    <cellStyle name="Standard 2 2 2 3 2 4 5 2 3" xfId="34517" xr:uid="{00000000-0005-0000-0000-0000B40B0000}"/>
    <cellStyle name="Standard 2 2 2 3 2 4 5 2 4" xfId="48008" xr:uid="{00000000-0005-0000-0000-0000B40B0000}"/>
    <cellStyle name="Standard 2 2 2 3 2 4 5 3" xfId="10938" xr:uid="{00000000-0005-0000-0000-0000B40B0000}"/>
    <cellStyle name="Standard 2 2 2 3 2 4 5 3 2" xfId="24389" xr:uid="{00000000-0005-0000-0000-0000B40B0000}"/>
    <cellStyle name="Standard 2 2 2 3 2 4 5 3 3" xfId="37873" xr:uid="{00000000-0005-0000-0000-0000B40B0000}"/>
    <cellStyle name="Standard 2 2 2 3 2 4 5 3 4" xfId="51364" xr:uid="{00000000-0005-0000-0000-0000B40B0000}"/>
    <cellStyle name="Standard 2 2 2 3 2 4 5 4" xfId="14294" xr:uid="{00000000-0005-0000-0000-0000B40B0000}"/>
    <cellStyle name="Standard 2 2 2 3 2 4 5 4 2" xfId="27745" xr:uid="{00000000-0005-0000-0000-0000B40B0000}"/>
    <cellStyle name="Standard 2 2 2 3 2 4 5 4 3" xfId="41229" xr:uid="{00000000-0005-0000-0000-0000B40B0000}"/>
    <cellStyle name="Standard 2 2 2 3 2 4 5 4 4" xfId="54720" xr:uid="{00000000-0005-0000-0000-0000B40B0000}"/>
    <cellStyle name="Standard 2 2 2 3 2 4 5 5" xfId="17676" xr:uid="{00000000-0005-0000-0000-0000B40B0000}"/>
    <cellStyle name="Standard 2 2 2 3 2 4 5 6" xfId="31160" xr:uid="{00000000-0005-0000-0000-0000B40B0000}"/>
    <cellStyle name="Standard 2 2 2 3 2 4 5 7" xfId="44651" xr:uid="{00000000-0005-0000-0000-0000B40B0000}"/>
    <cellStyle name="Standard 2 2 2 3 2 4 6" xfId="4775" xr:uid="{00000000-0005-0000-0000-0000AF0B0000}"/>
    <cellStyle name="Standard 2 2 2 3 2 4 6 2" xfId="18226" xr:uid="{00000000-0005-0000-0000-0000AF0B0000}"/>
    <cellStyle name="Standard 2 2 2 3 2 4 6 3" xfId="31710" xr:uid="{00000000-0005-0000-0000-0000AF0B0000}"/>
    <cellStyle name="Standard 2 2 2 3 2 4 6 4" xfId="45201" xr:uid="{00000000-0005-0000-0000-0000AF0B0000}"/>
    <cellStyle name="Standard 2 2 2 3 2 4 7" xfId="8131" xr:uid="{00000000-0005-0000-0000-0000AF0B0000}"/>
    <cellStyle name="Standard 2 2 2 3 2 4 7 2" xfId="21582" xr:uid="{00000000-0005-0000-0000-0000AF0B0000}"/>
    <cellStyle name="Standard 2 2 2 3 2 4 7 3" xfId="35066" xr:uid="{00000000-0005-0000-0000-0000AF0B0000}"/>
    <cellStyle name="Standard 2 2 2 3 2 4 7 4" xfId="48557" xr:uid="{00000000-0005-0000-0000-0000AF0B0000}"/>
    <cellStyle name="Standard 2 2 2 3 2 4 8" xfId="11487" xr:uid="{00000000-0005-0000-0000-0000AF0B0000}"/>
    <cellStyle name="Standard 2 2 2 3 2 4 8 2" xfId="24938" xr:uid="{00000000-0005-0000-0000-0000AF0B0000}"/>
    <cellStyle name="Standard 2 2 2 3 2 4 8 3" xfId="38422" xr:uid="{00000000-0005-0000-0000-0000AF0B0000}"/>
    <cellStyle name="Standard 2 2 2 3 2 4 8 4" xfId="51913" xr:uid="{00000000-0005-0000-0000-0000AF0B0000}"/>
    <cellStyle name="Standard 2 2 2 3 2 4 9" xfId="14868" xr:uid="{00000000-0005-0000-0000-0000AF0B0000}"/>
    <cellStyle name="Standard 2 2 2 3 2 5" xfId="1711" xr:uid="{00000000-0005-0000-0000-0000B50B0000}"/>
    <cellStyle name="Standard 2 2 2 3 2 5 2" xfId="2850" xr:uid="{00000000-0005-0000-0000-0000B60B0000}"/>
    <cellStyle name="Standard 2 2 2 3 2 5 2 2" xfId="6211" xr:uid="{00000000-0005-0000-0000-0000B60B0000}"/>
    <cellStyle name="Standard 2 2 2 3 2 5 2 2 2" xfId="19662" xr:uid="{00000000-0005-0000-0000-0000B60B0000}"/>
    <cellStyle name="Standard 2 2 2 3 2 5 2 2 3" xfId="33146" xr:uid="{00000000-0005-0000-0000-0000B60B0000}"/>
    <cellStyle name="Standard 2 2 2 3 2 5 2 2 4" xfId="46637" xr:uid="{00000000-0005-0000-0000-0000B60B0000}"/>
    <cellStyle name="Standard 2 2 2 3 2 5 2 3" xfId="9567" xr:uid="{00000000-0005-0000-0000-0000B60B0000}"/>
    <cellStyle name="Standard 2 2 2 3 2 5 2 3 2" xfId="23018" xr:uid="{00000000-0005-0000-0000-0000B60B0000}"/>
    <cellStyle name="Standard 2 2 2 3 2 5 2 3 3" xfId="36502" xr:uid="{00000000-0005-0000-0000-0000B60B0000}"/>
    <cellStyle name="Standard 2 2 2 3 2 5 2 3 4" xfId="49993" xr:uid="{00000000-0005-0000-0000-0000B60B0000}"/>
    <cellStyle name="Standard 2 2 2 3 2 5 2 4" xfId="12923" xr:uid="{00000000-0005-0000-0000-0000B60B0000}"/>
    <cellStyle name="Standard 2 2 2 3 2 5 2 4 2" xfId="26374" xr:uid="{00000000-0005-0000-0000-0000B60B0000}"/>
    <cellStyle name="Standard 2 2 2 3 2 5 2 4 3" xfId="39858" xr:uid="{00000000-0005-0000-0000-0000B60B0000}"/>
    <cellStyle name="Standard 2 2 2 3 2 5 2 4 4" xfId="53349" xr:uid="{00000000-0005-0000-0000-0000B60B0000}"/>
    <cellStyle name="Standard 2 2 2 3 2 5 2 5" xfId="16305" xr:uid="{00000000-0005-0000-0000-0000B60B0000}"/>
    <cellStyle name="Standard 2 2 2 3 2 5 2 6" xfId="29789" xr:uid="{00000000-0005-0000-0000-0000B60B0000}"/>
    <cellStyle name="Standard 2 2 2 3 2 5 2 7" xfId="43280" xr:uid="{00000000-0005-0000-0000-0000B60B0000}"/>
    <cellStyle name="Standard 2 2 2 3 2 5 3" xfId="5084" xr:uid="{00000000-0005-0000-0000-0000B50B0000}"/>
    <cellStyle name="Standard 2 2 2 3 2 5 3 2" xfId="18535" xr:uid="{00000000-0005-0000-0000-0000B50B0000}"/>
    <cellStyle name="Standard 2 2 2 3 2 5 3 3" xfId="32019" xr:uid="{00000000-0005-0000-0000-0000B50B0000}"/>
    <cellStyle name="Standard 2 2 2 3 2 5 3 4" xfId="45510" xr:uid="{00000000-0005-0000-0000-0000B50B0000}"/>
    <cellStyle name="Standard 2 2 2 3 2 5 4" xfId="8440" xr:uid="{00000000-0005-0000-0000-0000B50B0000}"/>
    <cellStyle name="Standard 2 2 2 3 2 5 4 2" xfId="21891" xr:uid="{00000000-0005-0000-0000-0000B50B0000}"/>
    <cellStyle name="Standard 2 2 2 3 2 5 4 3" xfId="35375" xr:uid="{00000000-0005-0000-0000-0000B50B0000}"/>
    <cellStyle name="Standard 2 2 2 3 2 5 4 4" xfId="48866" xr:uid="{00000000-0005-0000-0000-0000B50B0000}"/>
    <cellStyle name="Standard 2 2 2 3 2 5 5" xfId="11796" xr:uid="{00000000-0005-0000-0000-0000B50B0000}"/>
    <cellStyle name="Standard 2 2 2 3 2 5 5 2" xfId="25247" xr:uid="{00000000-0005-0000-0000-0000B50B0000}"/>
    <cellStyle name="Standard 2 2 2 3 2 5 5 3" xfId="38731" xr:uid="{00000000-0005-0000-0000-0000B50B0000}"/>
    <cellStyle name="Standard 2 2 2 3 2 5 5 4" xfId="52222" xr:uid="{00000000-0005-0000-0000-0000B50B0000}"/>
    <cellStyle name="Standard 2 2 2 3 2 5 6" xfId="15178" xr:uid="{00000000-0005-0000-0000-0000B50B0000}"/>
    <cellStyle name="Standard 2 2 2 3 2 5 7" xfId="28662" xr:uid="{00000000-0005-0000-0000-0000B50B0000}"/>
    <cellStyle name="Standard 2 2 2 3 2 5 8" xfId="42153" xr:uid="{00000000-0005-0000-0000-0000B50B0000}"/>
    <cellStyle name="Standard 2 2 2 3 2 6" xfId="2287" xr:uid="{00000000-0005-0000-0000-0000B70B0000}"/>
    <cellStyle name="Standard 2 2 2 3 2 6 2" xfId="5650" xr:uid="{00000000-0005-0000-0000-0000B70B0000}"/>
    <cellStyle name="Standard 2 2 2 3 2 6 2 2" xfId="19101" xr:uid="{00000000-0005-0000-0000-0000B70B0000}"/>
    <cellStyle name="Standard 2 2 2 3 2 6 2 3" xfId="32585" xr:uid="{00000000-0005-0000-0000-0000B70B0000}"/>
    <cellStyle name="Standard 2 2 2 3 2 6 2 4" xfId="46076" xr:uid="{00000000-0005-0000-0000-0000B70B0000}"/>
    <cellStyle name="Standard 2 2 2 3 2 6 3" xfId="9006" xr:uid="{00000000-0005-0000-0000-0000B70B0000}"/>
    <cellStyle name="Standard 2 2 2 3 2 6 3 2" xfId="22457" xr:uid="{00000000-0005-0000-0000-0000B70B0000}"/>
    <cellStyle name="Standard 2 2 2 3 2 6 3 3" xfId="35941" xr:uid="{00000000-0005-0000-0000-0000B70B0000}"/>
    <cellStyle name="Standard 2 2 2 3 2 6 3 4" xfId="49432" xr:uid="{00000000-0005-0000-0000-0000B70B0000}"/>
    <cellStyle name="Standard 2 2 2 3 2 6 4" xfId="12362" xr:uid="{00000000-0005-0000-0000-0000B70B0000}"/>
    <cellStyle name="Standard 2 2 2 3 2 6 4 2" xfId="25813" xr:uid="{00000000-0005-0000-0000-0000B70B0000}"/>
    <cellStyle name="Standard 2 2 2 3 2 6 4 3" xfId="39297" xr:uid="{00000000-0005-0000-0000-0000B70B0000}"/>
    <cellStyle name="Standard 2 2 2 3 2 6 4 4" xfId="52788" xr:uid="{00000000-0005-0000-0000-0000B70B0000}"/>
    <cellStyle name="Standard 2 2 2 3 2 6 5" xfId="15744" xr:uid="{00000000-0005-0000-0000-0000B70B0000}"/>
    <cellStyle name="Standard 2 2 2 3 2 6 6" xfId="29228" xr:uid="{00000000-0005-0000-0000-0000B70B0000}"/>
    <cellStyle name="Standard 2 2 2 3 2 6 7" xfId="42719" xr:uid="{00000000-0005-0000-0000-0000B70B0000}"/>
    <cellStyle name="Standard 2 2 2 3 2 7" xfId="3394" xr:uid="{00000000-0005-0000-0000-0000B80B0000}"/>
    <cellStyle name="Standard 2 2 2 3 2 7 2" xfId="6755" xr:uid="{00000000-0005-0000-0000-0000B80B0000}"/>
    <cellStyle name="Standard 2 2 2 3 2 7 2 2" xfId="20206" xr:uid="{00000000-0005-0000-0000-0000B80B0000}"/>
    <cellStyle name="Standard 2 2 2 3 2 7 2 3" xfId="33690" xr:uid="{00000000-0005-0000-0000-0000B80B0000}"/>
    <cellStyle name="Standard 2 2 2 3 2 7 2 4" xfId="47181" xr:uid="{00000000-0005-0000-0000-0000B80B0000}"/>
    <cellStyle name="Standard 2 2 2 3 2 7 3" xfId="10111" xr:uid="{00000000-0005-0000-0000-0000B80B0000}"/>
    <cellStyle name="Standard 2 2 2 3 2 7 3 2" xfId="23562" xr:uid="{00000000-0005-0000-0000-0000B80B0000}"/>
    <cellStyle name="Standard 2 2 2 3 2 7 3 3" xfId="37046" xr:uid="{00000000-0005-0000-0000-0000B80B0000}"/>
    <cellStyle name="Standard 2 2 2 3 2 7 3 4" xfId="50537" xr:uid="{00000000-0005-0000-0000-0000B80B0000}"/>
    <cellStyle name="Standard 2 2 2 3 2 7 4" xfId="13467" xr:uid="{00000000-0005-0000-0000-0000B80B0000}"/>
    <cellStyle name="Standard 2 2 2 3 2 7 4 2" xfId="26918" xr:uid="{00000000-0005-0000-0000-0000B80B0000}"/>
    <cellStyle name="Standard 2 2 2 3 2 7 4 3" xfId="40402" xr:uid="{00000000-0005-0000-0000-0000B80B0000}"/>
    <cellStyle name="Standard 2 2 2 3 2 7 4 4" xfId="53893" xr:uid="{00000000-0005-0000-0000-0000B80B0000}"/>
    <cellStyle name="Standard 2 2 2 3 2 7 5" xfId="16849" xr:uid="{00000000-0005-0000-0000-0000B80B0000}"/>
    <cellStyle name="Standard 2 2 2 3 2 7 6" xfId="30333" xr:uid="{00000000-0005-0000-0000-0000B80B0000}"/>
    <cellStyle name="Standard 2 2 2 3 2 7 7" xfId="43824" xr:uid="{00000000-0005-0000-0000-0000B80B0000}"/>
    <cellStyle name="Standard 2 2 2 3 2 8" xfId="3974" xr:uid="{00000000-0005-0000-0000-0000B90B0000}"/>
    <cellStyle name="Standard 2 2 2 3 2 8 2" xfId="7331" xr:uid="{00000000-0005-0000-0000-0000B90B0000}"/>
    <cellStyle name="Standard 2 2 2 3 2 8 2 2" xfId="20782" xr:uid="{00000000-0005-0000-0000-0000B90B0000}"/>
    <cellStyle name="Standard 2 2 2 3 2 8 2 3" xfId="34266" xr:uid="{00000000-0005-0000-0000-0000B90B0000}"/>
    <cellStyle name="Standard 2 2 2 3 2 8 2 4" xfId="47757" xr:uid="{00000000-0005-0000-0000-0000B90B0000}"/>
    <cellStyle name="Standard 2 2 2 3 2 8 3" xfId="10687" xr:uid="{00000000-0005-0000-0000-0000B90B0000}"/>
    <cellStyle name="Standard 2 2 2 3 2 8 3 2" xfId="24138" xr:uid="{00000000-0005-0000-0000-0000B90B0000}"/>
    <cellStyle name="Standard 2 2 2 3 2 8 3 3" xfId="37622" xr:uid="{00000000-0005-0000-0000-0000B90B0000}"/>
    <cellStyle name="Standard 2 2 2 3 2 8 3 4" xfId="51113" xr:uid="{00000000-0005-0000-0000-0000B90B0000}"/>
    <cellStyle name="Standard 2 2 2 3 2 8 4" xfId="14043" xr:uid="{00000000-0005-0000-0000-0000B90B0000}"/>
    <cellStyle name="Standard 2 2 2 3 2 8 4 2" xfId="27494" xr:uid="{00000000-0005-0000-0000-0000B90B0000}"/>
    <cellStyle name="Standard 2 2 2 3 2 8 4 3" xfId="40978" xr:uid="{00000000-0005-0000-0000-0000B90B0000}"/>
    <cellStyle name="Standard 2 2 2 3 2 8 4 4" xfId="54469" xr:uid="{00000000-0005-0000-0000-0000B90B0000}"/>
    <cellStyle name="Standard 2 2 2 3 2 8 5" xfId="17425" xr:uid="{00000000-0005-0000-0000-0000B90B0000}"/>
    <cellStyle name="Standard 2 2 2 3 2 8 6" xfId="30909" xr:uid="{00000000-0005-0000-0000-0000B90B0000}"/>
    <cellStyle name="Standard 2 2 2 3 2 8 7" xfId="44400" xr:uid="{00000000-0005-0000-0000-0000B90B0000}"/>
    <cellStyle name="Standard 2 2 2 3 2 9" xfId="4524" xr:uid="{00000000-0005-0000-0000-0000960B0000}"/>
    <cellStyle name="Standard 2 2 2 3 2 9 2" xfId="17975" xr:uid="{00000000-0005-0000-0000-0000960B0000}"/>
    <cellStyle name="Standard 2 2 2 3 2 9 3" xfId="31459" xr:uid="{00000000-0005-0000-0000-0000960B0000}"/>
    <cellStyle name="Standard 2 2 2 3 2 9 4" xfId="44950" xr:uid="{00000000-0005-0000-0000-0000960B0000}"/>
    <cellStyle name="Standard 2 2 2 4" xfId="1146" xr:uid="{00000000-0005-0000-0000-0000BA0B0000}"/>
    <cellStyle name="Standard 2 2 2 4 10" xfId="7877" xr:uid="{00000000-0005-0000-0000-0000BA0B0000}"/>
    <cellStyle name="Standard 2 2 2 4 10 2" xfId="21328" xr:uid="{00000000-0005-0000-0000-0000BA0B0000}"/>
    <cellStyle name="Standard 2 2 2 4 10 3" xfId="34812" xr:uid="{00000000-0005-0000-0000-0000BA0B0000}"/>
    <cellStyle name="Standard 2 2 2 4 10 4" xfId="48303" xr:uid="{00000000-0005-0000-0000-0000BA0B0000}"/>
    <cellStyle name="Standard 2 2 2 4 11" xfId="11233" xr:uid="{00000000-0005-0000-0000-0000BA0B0000}"/>
    <cellStyle name="Standard 2 2 2 4 11 2" xfId="24684" xr:uid="{00000000-0005-0000-0000-0000BA0B0000}"/>
    <cellStyle name="Standard 2 2 2 4 11 3" xfId="38168" xr:uid="{00000000-0005-0000-0000-0000BA0B0000}"/>
    <cellStyle name="Standard 2 2 2 4 11 4" xfId="51659" xr:uid="{00000000-0005-0000-0000-0000BA0B0000}"/>
    <cellStyle name="Standard 2 2 2 4 12" xfId="14614" xr:uid="{00000000-0005-0000-0000-0000BA0B0000}"/>
    <cellStyle name="Standard 2 2 2 4 13" xfId="28097" xr:uid="{00000000-0005-0000-0000-0000BA0B0000}"/>
    <cellStyle name="Standard 2 2 2 4 14" xfId="41588" xr:uid="{00000000-0005-0000-0000-0000BA0B0000}"/>
    <cellStyle name="Standard 2 2 2 4 2" xfId="1243" xr:uid="{00000000-0005-0000-0000-0000BB0B0000}"/>
    <cellStyle name="Standard 2 2 2 4 2 10" xfId="14716" xr:uid="{00000000-0005-0000-0000-0000BB0B0000}"/>
    <cellStyle name="Standard 2 2 2 4 2 11" xfId="28199" xr:uid="{00000000-0005-0000-0000-0000BB0B0000}"/>
    <cellStyle name="Standard 2 2 2 4 2 12" xfId="41690" xr:uid="{00000000-0005-0000-0000-0000BB0B0000}"/>
    <cellStyle name="Standard 2 2 2 4 2 2" xfId="1481" xr:uid="{00000000-0005-0000-0000-0000BC0B0000}"/>
    <cellStyle name="Standard 2 2 2 4 2 2 10" xfId="28449" xr:uid="{00000000-0005-0000-0000-0000BC0B0000}"/>
    <cellStyle name="Standard 2 2 2 4 2 2 11" xfId="41940" xr:uid="{00000000-0005-0000-0000-0000BC0B0000}"/>
    <cellStyle name="Standard 2 2 2 4 2 2 2" xfId="2057" xr:uid="{00000000-0005-0000-0000-0000BD0B0000}"/>
    <cellStyle name="Standard 2 2 2 4 2 2 2 2" xfId="3198" xr:uid="{00000000-0005-0000-0000-0000BE0B0000}"/>
    <cellStyle name="Standard 2 2 2 4 2 2 2 2 2" xfId="6559" xr:uid="{00000000-0005-0000-0000-0000BE0B0000}"/>
    <cellStyle name="Standard 2 2 2 4 2 2 2 2 2 2" xfId="20010" xr:uid="{00000000-0005-0000-0000-0000BE0B0000}"/>
    <cellStyle name="Standard 2 2 2 4 2 2 2 2 2 3" xfId="33494" xr:uid="{00000000-0005-0000-0000-0000BE0B0000}"/>
    <cellStyle name="Standard 2 2 2 4 2 2 2 2 2 4" xfId="46985" xr:uid="{00000000-0005-0000-0000-0000BE0B0000}"/>
    <cellStyle name="Standard 2 2 2 4 2 2 2 2 3" xfId="9915" xr:uid="{00000000-0005-0000-0000-0000BE0B0000}"/>
    <cellStyle name="Standard 2 2 2 4 2 2 2 2 3 2" xfId="23366" xr:uid="{00000000-0005-0000-0000-0000BE0B0000}"/>
    <cellStyle name="Standard 2 2 2 4 2 2 2 2 3 3" xfId="36850" xr:uid="{00000000-0005-0000-0000-0000BE0B0000}"/>
    <cellStyle name="Standard 2 2 2 4 2 2 2 2 3 4" xfId="50341" xr:uid="{00000000-0005-0000-0000-0000BE0B0000}"/>
    <cellStyle name="Standard 2 2 2 4 2 2 2 2 4" xfId="13271" xr:uid="{00000000-0005-0000-0000-0000BE0B0000}"/>
    <cellStyle name="Standard 2 2 2 4 2 2 2 2 4 2" xfId="26722" xr:uid="{00000000-0005-0000-0000-0000BE0B0000}"/>
    <cellStyle name="Standard 2 2 2 4 2 2 2 2 4 3" xfId="40206" xr:uid="{00000000-0005-0000-0000-0000BE0B0000}"/>
    <cellStyle name="Standard 2 2 2 4 2 2 2 2 4 4" xfId="53697" xr:uid="{00000000-0005-0000-0000-0000BE0B0000}"/>
    <cellStyle name="Standard 2 2 2 4 2 2 2 2 5" xfId="16653" xr:uid="{00000000-0005-0000-0000-0000BE0B0000}"/>
    <cellStyle name="Standard 2 2 2 4 2 2 2 2 6" xfId="30137" xr:uid="{00000000-0005-0000-0000-0000BE0B0000}"/>
    <cellStyle name="Standard 2 2 2 4 2 2 2 2 7" xfId="43628" xr:uid="{00000000-0005-0000-0000-0000BE0B0000}"/>
    <cellStyle name="Standard 2 2 2 4 2 2 2 3" xfId="5432" xr:uid="{00000000-0005-0000-0000-0000BD0B0000}"/>
    <cellStyle name="Standard 2 2 2 4 2 2 2 3 2" xfId="18883" xr:uid="{00000000-0005-0000-0000-0000BD0B0000}"/>
    <cellStyle name="Standard 2 2 2 4 2 2 2 3 3" xfId="32367" xr:uid="{00000000-0005-0000-0000-0000BD0B0000}"/>
    <cellStyle name="Standard 2 2 2 4 2 2 2 3 4" xfId="45858" xr:uid="{00000000-0005-0000-0000-0000BD0B0000}"/>
    <cellStyle name="Standard 2 2 2 4 2 2 2 4" xfId="8788" xr:uid="{00000000-0005-0000-0000-0000BD0B0000}"/>
    <cellStyle name="Standard 2 2 2 4 2 2 2 4 2" xfId="22239" xr:uid="{00000000-0005-0000-0000-0000BD0B0000}"/>
    <cellStyle name="Standard 2 2 2 4 2 2 2 4 3" xfId="35723" xr:uid="{00000000-0005-0000-0000-0000BD0B0000}"/>
    <cellStyle name="Standard 2 2 2 4 2 2 2 4 4" xfId="49214" xr:uid="{00000000-0005-0000-0000-0000BD0B0000}"/>
    <cellStyle name="Standard 2 2 2 4 2 2 2 5" xfId="12144" xr:uid="{00000000-0005-0000-0000-0000BD0B0000}"/>
    <cellStyle name="Standard 2 2 2 4 2 2 2 5 2" xfId="25595" xr:uid="{00000000-0005-0000-0000-0000BD0B0000}"/>
    <cellStyle name="Standard 2 2 2 4 2 2 2 5 3" xfId="39079" xr:uid="{00000000-0005-0000-0000-0000BD0B0000}"/>
    <cellStyle name="Standard 2 2 2 4 2 2 2 5 4" xfId="52570" xr:uid="{00000000-0005-0000-0000-0000BD0B0000}"/>
    <cellStyle name="Standard 2 2 2 4 2 2 2 6" xfId="15526" xr:uid="{00000000-0005-0000-0000-0000BD0B0000}"/>
    <cellStyle name="Standard 2 2 2 4 2 2 2 7" xfId="29010" xr:uid="{00000000-0005-0000-0000-0000BD0B0000}"/>
    <cellStyle name="Standard 2 2 2 4 2 2 2 8" xfId="42501" xr:uid="{00000000-0005-0000-0000-0000BD0B0000}"/>
    <cellStyle name="Standard 2 2 2 4 2 2 3" xfId="2638" xr:uid="{00000000-0005-0000-0000-0000BF0B0000}"/>
    <cellStyle name="Standard 2 2 2 4 2 2 3 2" xfId="5999" xr:uid="{00000000-0005-0000-0000-0000BF0B0000}"/>
    <cellStyle name="Standard 2 2 2 4 2 2 3 2 2" xfId="19450" xr:uid="{00000000-0005-0000-0000-0000BF0B0000}"/>
    <cellStyle name="Standard 2 2 2 4 2 2 3 2 3" xfId="32934" xr:uid="{00000000-0005-0000-0000-0000BF0B0000}"/>
    <cellStyle name="Standard 2 2 2 4 2 2 3 2 4" xfId="46425" xr:uid="{00000000-0005-0000-0000-0000BF0B0000}"/>
    <cellStyle name="Standard 2 2 2 4 2 2 3 3" xfId="9355" xr:uid="{00000000-0005-0000-0000-0000BF0B0000}"/>
    <cellStyle name="Standard 2 2 2 4 2 2 3 3 2" xfId="22806" xr:uid="{00000000-0005-0000-0000-0000BF0B0000}"/>
    <cellStyle name="Standard 2 2 2 4 2 2 3 3 3" xfId="36290" xr:uid="{00000000-0005-0000-0000-0000BF0B0000}"/>
    <cellStyle name="Standard 2 2 2 4 2 2 3 3 4" xfId="49781" xr:uid="{00000000-0005-0000-0000-0000BF0B0000}"/>
    <cellStyle name="Standard 2 2 2 4 2 2 3 4" xfId="12711" xr:uid="{00000000-0005-0000-0000-0000BF0B0000}"/>
    <cellStyle name="Standard 2 2 2 4 2 2 3 4 2" xfId="26162" xr:uid="{00000000-0005-0000-0000-0000BF0B0000}"/>
    <cellStyle name="Standard 2 2 2 4 2 2 3 4 3" xfId="39646" xr:uid="{00000000-0005-0000-0000-0000BF0B0000}"/>
    <cellStyle name="Standard 2 2 2 4 2 2 3 4 4" xfId="53137" xr:uid="{00000000-0005-0000-0000-0000BF0B0000}"/>
    <cellStyle name="Standard 2 2 2 4 2 2 3 5" xfId="16093" xr:uid="{00000000-0005-0000-0000-0000BF0B0000}"/>
    <cellStyle name="Standard 2 2 2 4 2 2 3 6" xfId="29577" xr:uid="{00000000-0005-0000-0000-0000BF0B0000}"/>
    <cellStyle name="Standard 2 2 2 4 2 2 3 7" xfId="43068" xr:uid="{00000000-0005-0000-0000-0000BF0B0000}"/>
    <cellStyle name="Standard 2 2 2 4 2 2 4" xfId="3743" xr:uid="{00000000-0005-0000-0000-0000C00B0000}"/>
    <cellStyle name="Standard 2 2 2 4 2 2 4 2" xfId="7104" xr:uid="{00000000-0005-0000-0000-0000C00B0000}"/>
    <cellStyle name="Standard 2 2 2 4 2 2 4 2 2" xfId="20555" xr:uid="{00000000-0005-0000-0000-0000C00B0000}"/>
    <cellStyle name="Standard 2 2 2 4 2 2 4 2 3" xfId="34039" xr:uid="{00000000-0005-0000-0000-0000C00B0000}"/>
    <cellStyle name="Standard 2 2 2 4 2 2 4 2 4" xfId="47530" xr:uid="{00000000-0005-0000-0000-0000C00B0000}"/>
    <cellStyle name="Standard 2 2 2 4 2 2 4 3" xfId="10460" xr:uid="{00000000-0005-0000-0000-0000C00B0000}"/>
    <cellStyle name="Standard 2 2 2 4 2 2 4 3 2" xfId="23911" xr:uid="{00000000-0005-0000-0000-0000C00B0000}"/>
    <cellStyle name="Standard 2 2 2 4 2 2 4 3 3" xfId="37395" xr:uid="{00000000-0005-0000-0000-0000C00B0000}"/>
    <cellStyle name="Standard 2 2 2 4 2 2 4 3 4" xfId="50886" xr:uid="{00000000-0005-0000-0000-0000C00B0000}"/>
    <cellStyle name="Standard 2 2 2 4 2 2 4 4" xfId="13816" xr:uid="{00000000-0005-0000-0000-0000C00B0000}"/>
    <cellStyle name="Standard 2 2 2 4 2 2 4 4 2" xfId="27267" xr:uid="{00000000-0005-0000-0000-0000C00B0000}"/>
    <cellStyle name="Standard 2 2 2 4 2 2 4 4 3" xfId="40751" xr:uid="{00000000-0005-0000-0000-0000C00B0000}"/>
    <cellStyle name="Standard 2 2 2 4 2 2 4 4 4" xfId="54242" xr:uid="{00000000-0005-0000-0000-0000C00B0000}"/>
    <cellStyle name="Standard 2 2 2 4 2 2 4 5" xfId="17198" xr:uid="{00000000-0005-0000-0000-0000C00B0000}"/>
    <cellStyle name="Standard 2 2 2 4 2 2 4 6" xfId="30682" xr:uid="{00000000-0005-0000-0000-0000C00B0000}"/>
    <cellStyle name="Standard 2 2 2 4 2 2 4 7" xfId="44173" xr:uid="{00000000-0005-0000-0000-0000C00B0000}"/>
    <cellStyle name="Standard 2 2 2 4 2 2 5" xfId="4323" xr:uid="{00000000-0005-0000-0000-0000C10B0000}"/>
    <cellStyle name="Standard 2 2 2 4 2 2 5 2" xfId="7680" xr:uid="{00000000-0005-0000-0000-0000C10B0000}"/>
    <cellStyle name="Standard 2 2 2 4 2 2 5 2 2" xfId="21131" xr:uid="{00000000-0005-0000-0000-0000C10B0000}"/>
    <cellStyle name="Standard 2 2 2 4 2 2 5 2 3" xfId="34615" xr:uid="{00000000-0005-0000-0000-0000C10B0000}"/>
    <cellStyle name="Standard 2 2 2 4 2 2 5 2 4" xfId="48106" xr:uid="{00000000-0005-0000-0000-0000C10B0000}"/>
    <cellStyle name="Standard 2 2 2 4 2 2 5 3" xfId="11036" xr:uid="{00000000-0005-0000-0000-0000C10B0000}"/>
    <cellStyle name="Standard 2 2 2 4 2 2 5 3 2" xfId="24487" xr:uid="{00000000-0005-0000-0000-0000C10B0000}"/>
    <cellStyle name="Standard 2 2 2 4 2 2 5 3 3" xfId="37971" xr:uid="{00000000-0005-0000-0000-0000C10B0000}"/>
    <cellStyle name="Standard 2 2 2 4 2 2 5 3 4" xfId="51462" xr:uid="{00000000-0005-0000-0000-0000C10B0000}"/>
    <cellStyle name="Standard 2 2 2 4 2 2 5 4" xfId="14392" xr:uid="{00000000-0005-0000-0000-0000C10B0000}"/>
    <cellStyle name="Standard 2 2 2 4 2 2 5 4 2" xfId="27843" xr:uid="{00000000-0005-0000-0000-0000C10B0000}"/>
    <cellStyle name="Standard 2 2 2 4 2 2 5 4 3" xfId="41327" xr:uid="{00000000-0005-0000-0000-0000C10B0000}"/>
    <cellStyle name="Standard 2 2 2 4 2 2 5 4 4" xfId="54818" xr:uid="{00000000-0005-0000-0000-0000C10B0000}"/>
    <cellStyle name="Standard 2 2 2 4 2 2 5 5" xfId="17774" xr:uid="{00000000-0005-0000-0000-0000C10B0000}"/>
    <cellStyle name="Standard 2 2 2 4 2 2 5 6" xfId="31258" xr:uid="{00000000-0005-0000-0000-0000C10B0000}"/>
    <cellStyle name="Standard 2 2 2 4 2 2 5 7" xfId="44749" xr:uid="{00000000-0005-0000-0000-0000C10B0000}"/>
    <cellStyle name="Standard 2 2 2 4 2 2 6" xfId="4873" xr:uid="{00000000-0005-0000-0000-0000BC0B0000}"/>
    <cellStyle name="Standard 2 2 2 4 2 2 6 2" xfId="18324" xr:uid="{00000000-0005-0000-0000-0000BC0B0000}"/>
    <cellStyle name="Standard 2 2 2 4 2 2 6 3" xfId="31808" xr:uid="{00000000-0005-0000-0000-0000BC0B0000}"/>
    <cellStyle name="Standard 2 2 2 4 2 2 6 4" xfId="45299" xr:uid="{00000000-0005-0000-0000-0000BC0B0000}"/>
    <cellStyle name="Standard 2 2 2 4 2 2 7" xfId="8229" xr:uid="{00000000-0005-0000-0000-0000BC0B0000}"/>
    <cellStyle name="Standard 2 2 2 4 2 2 7 2" xfId="21680" xr:uid="{00000000-0005-0000-0000-0000BC0B0000}"/>
    <cellStyle name="Standard 2 2 2 4 2 2 7 3" xfId="35164" xr:uid="{00000000-0005-0000-0000-0000BC0B0000}"/>
    <cellStyle name="Standard 2 2 2 4 2 2 7 4" xfId="48655" xr:uid="{00000000-0005-0000-0000-0000BC0B0000}"/>
    <cellStyle name="Standard 2 2 2 4 2 2 8" xfId="11585" xr:uid="{00000000-0005-0000-0000-0000BC0B0000}"/>
    <cellStyle name="Standard 2 2 2 4 2 2 8 2" xfId="25036" xr:uid="{00000000-0005-0000-0000-0000BC0B0000}"/>
    <cellStyle name="Standard 2 2 2 4 2 2 8 3" xfId="38520" xr:uid="{00000000-0005-0000-0000-0000BC0B0000}"/>
    <cellStyle name="Standard 2 2 2 4 2 2 8 4" xfId="52011" xr:uid="{00000000-0005-0000-0000-0000BC0B0000}"/>
    <cellStyle name="Standard 2 2 2 4 2 2 9" xfId="14966" xr:uid="{00000000-0005-0000-0000-0000BC0B0000}"/>
    <cellStyle name="Standard 2 2 2 4 2 3" xfId="1808" xr:uid="{00000000-0005-0000-0000-0000C20B0000}"/>
    <cellStyle name="Standard 2 2 2 4 2 3 2" xfId="2948" xr:uid="{00000000-0005-0000-0000-0000C30B0000}"/>
    <cellStyle name="Standard 2 2 2 4 2 3 2 2" xfId="6309" xr:uid="{00000000-0005-0000-0000-0000C30B0000}"/>
    <cellStyle name="Standard 2 2 2 4 2 3 2 2 2" xfId="19760" xr:uid="{00000000-0005-0000-0000-0000C30B0000}"/>
    <cellStyle name="Standard 2 2 2 4 2 3 2 2 3" xfId="33244" xr:uid="{00000000-0005-0000-0000-0000C30B0000}"/>
    <cellStyle name="Standard 2 2 2 4 2 3 2 2 4" xfId="46735" xr:uid="{00000000-0005-0000-0000-0000C30B0000}"/>
    <cellStyle name="Standard 2 2 2 4 2 3 2 3" xfId="9665" xr:uid="{00000000-0005-0000-0000-0000C30B0000}"/>
    <cellStyle name="Standard 2 2 2 4 2 3 2 3 2" xfId="23116" xr:uid="{00000000-0005-0000-0000-0000C30B0000}"/>
    <cellStyle name="Standard 2 2 2 4 2 3 2 3 3" xfId="36600" xr:uid="{00000000-0005-0000-0000-0000C30B0000}"/>
    <cellStyle name="Standard 2 2 2 4 2 3 2 3 4" xfId="50091" xr:uid="{00000000-0005-0000-0000-0000C30B0000}"/>
    <cellStyle name="Standard 2 2 2 4 2 3 2 4" xfId="13021" xr:uid="{00000000-0005-0000-0000-0000C30B0000}"/>
    <cellStyle name="Standard 2 2 2 4 2 3 2 4 2" xfId="26472" xr:uid="{00000000-0005-0000-0000-0000C30B0000}"/>
    <cellStyle name="Standard 2 2 2 4 2 3 2 4 3" xfId="39956" xr:uid="{00000000-0005-0000-0000-0000C30B0000}"/>
    <cellStyle name="Standard 2 2 2 4 2 3 2 4 4" xfId="53447" xr:uid="{00000000-0005-0000-0000-0000C30B0000}"/>
    <cellStyle name="Standard 2 2 2 4 2 3 2 5" xfId="16403" xr:uid="{00000000-0005-0000-0000-0000C30B0000}"/>
    <cellStyle name="Standard 2 2 2 4 2 3 2 6" xfId="29887" xr:uid="{00000000-0005-0000-0000-0000C30B0000}"/>
    <cellStyle name="Standard 2 2 2 4 2 3 2 7" xfId="43378" xr:uid="{00000000-0005-0000-0000-0000C30B0000}"/>
    <cellStyle name="Standard 2 2 2 4 2 3 3" xfId="5182" xr:uid="{00000000-0005-0000-0000-0000C20B0000}"/>
    <cellStyle name="Standard 2 2 2 4 2 3 3 2" xfId="18633" xr:uid="{00000000-0005-0000-0000-0000C20B0000}"/>
    <cellStyle name="Standard 2 2 2 4 2 3 3 3" xfId="32117" xr:uid="{00000000-0005-0000-0000-0000C20B0000}"/>
    <cellStyle name="Standard 2 2 2 4 2 3 3 4" xfId="45608" xr:uid="{00000000-0005-0000-0000-0000C20B0000}"/>
    <cellStyle name="Standard 2 2 2 4 2 3 4" xfId="8538" xr:uid="{00000000-0005-0000-0000-0000C20B0000}"/>
    <cellStyle name="Standard 2 2 2 4 2 3 4 2" xfId="21989" xr:uid="{00000000-0005-0000-0000-0000C20B0000}"/>
    <cellStyle name="Standard 2 2 2 4 2 3 4 3" xfId="35473" xr:uid="{00000000-0005-0000-0000-0000C20B0000}"/>
    <cellStyle name="Standard 2 2 2 4 2 3 4 4" xfId="48964" xr:uid="{00000000-0005-0000-0000-0000C20B0000}"/>
    <cellStyle name="Standard 2 2 2 4 2 3 5" xfId="11894" xr:uid="{00000000-0005-0000-0000-0000C20B0000}"/>
    <cellStyle name="Standard 2 2 2 4 2 3 5 2" xfId="25345" xr:uid="{00000000-0005-0000-0000-0000C20B0000}"/>
    <cellStyle name="Standard 2 2 2 4 2 3 5 3" xfId="38829" xr:uid="{00000000-0005-0000-0000-0000C20B0000}"/>
    <cellStyle name="Standard 2 2 2 4 2 3 5 4" xfId="52320" xr:uid="{00000000-0005-0000-0000-0000C20B0000}"/>
    <cellStyle name="Standard 2 2 2 4 2 3 6" xfId="15276" xr:uid="{00000000-0005-0000-0000-0000C20B0000}"/>
    <cellStyle name="Standard 2 2 2 4 2 3 7" xfId="28760" xr:uid="{00000000-0005-0000-0000-0000C20B0000}"/>
    <cellStyle name="Standard 2 2 2 4 2 3 8" xfId="42251" xr:uid="{00000000-0005-0000-0000-0000C20B0000}"/>
    <cellStyle name="Standard 2 2 2 4 2 4" xfId="2387" xr:uid="{00000000-0005-0000-0000-0000C40B0000}"/>
    <cellStyle name="Standard 2 2 2 4 2 4 2" xfId="5749" xr:uid="{00000000-0005-0000-0000-0000C40B0000}"/>
    <cellStyle name="Standard 2 2 2 4 2 4 2 2" xfId="19200" xr:uid="{00000000-0005-0000-0000-0000C40B0000}"/>
    <cellStyle name="Standard 2 2 2 4 2 4 2 3" xfId="32684" xr:uid="{00000000-0005-0000-0000-0000C40B0000}"/>
    <cellStyle name="Standard 2 2 2 4 2 4 2 4" xfId="46175" xr:uid="{00000000-0005-0000-0000-0000C40B0000}"/>
    <cellStyle name="Standard 2 2 2 4 2 4 3" xfId="9105" xr:uid="{00000000-0005-0000-0000-0000C40B0000}"/>
    <cellStyle name="Standard 2 2 2 4 2 4 3 2" xfId="22556" xr:uid="{00000000-0005-0000-0000-0000C40B0000}"/>
    <cellStyle name="Standard 2 2 2 4 2 4 3 3" xfId="36040" xr:uid="{00000000-0005-0000-0000-0000C40B0000}"/>
    <cellStyle name="Standard 2 2 2 4 2 4 3 4" xfId="49531" xr:uid="{00000000-0005-0000-0000-0000C40B0000}"/>
    <cellStyle name="Standard 2 2 2 4 2 4 4" xfId="12461" xr:uid="{00000000-0005-0000-0000-0000C40B0000}"/>
    <cellStyle name="Standard 2 2 2 4 2 4 4 2" xfId="25912" xr:uid="{00000000-0005-0000-0000-0000C40B0000}"/>
    <cellStyle name="Standard 2 2 2 4 2 4 4 3" xfId="39396" xr:uid="{00000000-0005-0000-0000-0000C40B0000}"/>
    <cellStyle name="Standard 2 2 2 4 2 4 4 4" xfId="52887" xr:uid="{00000000-0005-0000-0000-0000C40B0000}"/>
    <cellStyle name="Standard 2 2 2 4 2 4 5" xfId="15843" xr:uid="{00000000-0005-0000-0000-0000C40B0000}"/>
    <cellStyle name="Standard 2 2 2 4 2 4 6" xfId="29327" xr:uid="{00000000-0005-0000-0000-0000C40B0000}"/>
    <cellStyle name="Standard 2 2 2 4 2 4 7" xfId="42818" xr:uid="{00000000-0005-0000-0000-0000C40B0000}"/>
    <cellStyle name="Standard 2 2 2 4 2 5" xfId="3493" xr:uid="{00000000-0005-0000-0000-0000C50B0000}"/>
    <cellStyle name="Standard 2 2 2 4 2 5 2" xfId="6854" xr:uid="{00000000-0005-0000-0000-0000C50B0000}"/>
    <cellStyle name="Standard 2 2 2 4 2 5 2 2" xfId="20305" xr:uid="{00000000-0005-0000-0000-0000C50B0000}"/>
    <cellStyle name="Standard 2 2 2 4 2 5 2 3" xfId="33789" xr:uid="{00000000-0005-0000-0000-0000C50B0000}"/>
    <cellStyle name="Standard 2 2 2 4 2 5 2 4" xfId="47280" xr:uid="{00000000-0005-0000-0000-0000C50B0000}"/>
    <cellStyle name="Standard 2 2 2 4 2 5 3" xfId="10210" xr:uid="{00000000-0005-0000-0000-0000C50B0000}"/>
    <cellStyle name="Standard 2 2 2 4 2 5 3 2" xfId="23661" xr:uid="{00000000-0005-0000-0000-0000C50B0000}"/>
    <cellStyle name="Standard 2 2 2 4 2 5 3 3" xfId="37145" xr:uid="{00000000-0005-0000-0000-0000C50B0000}"/>
    <cellStyle name="Standard 2 2 2 4 2 5 3 4" xfId="50636" xr:uid="{00000000-0005-0000-0000-0000C50B0000}"/>
    <cellStyle name="Standard 2 2 2 4 2 5 4" xfId="13566" xr:uid="{00000000-0005-0000-0000-0000C50B0000}"/>
    <cellStyle name="Standard 2 2 2 4 2 5 4 2" xfId="27017" xr:uid="{00000000-0005-0000-0000-0000C50B0000}"/>
    <cellStyle name="Standard 2 2 2 4 2 5 4 3" xfId="40501" xr:uid="{00000000-0005-0000-0000-0000C50B0000}"/>
    <cellStyle name="Standard 2 2 2 4 2 5 4 4" xfId="53992" xr:uid="{00000000-0005-0000-0000-0000C50B0000}"/>
    <cellStyle name="Standard 2 2 2 4 2 5 5" xfId="16948" xr:uid="{00000000-0005-0000-0000-0000C50B0000}"/>
    <cellStyle name="Standard 2 2 2 4 2 5 6" xfId="30432" xr:uid="{00000000-0005-0000-0000-0000C50B0000}"/>
    <cellStyle name="Standard 2 2 2 4 2 5 7" xfId="43923" xr:uid="{00000000-0005-0000-0000-0000C50B0000}"/>
    <cellStyle name="Standard 2 2 2 4 2 6" xfId="4073" xr:uid="{00000000-0005-0000-0000-0000C60B0000}"/>
    <cellStyle name="Standard 2 2 2 4 2 6 2" xfId="7430" xr:uid="{00000000-0005-0000-0000-0000C60B0000}"/>
    <cellStyle name="Standard 2 2 2 4 2 6 2 2" xfId="20881" xr:uid="{00000000-0005-0000-0000-0000C60B0000}"/>
    <cellStyle name="Standard 2 2 2 4 2 6 2 3" xfId="34365" xr:uid="{00000000-0005-0000-0000-0000C60B0000}"/>
    <cellStyle name="Standard 2 2 2 4 2 6 2 4" xfId="47856" xr:uid="{00000000-0005-0000-0000-0000C60B0000}"/>
    <cellStyle name="Standard 2 2 2 4 2 6 3" xfId="10786" xr:uid="{00000000-0005-0000-0000-0000C60B0000}"/>
    <cellStyle name="Standard 2 2 2 4 2 6 3 2" xfId="24237" xr:uid="{00000000-0005-0000-0000-0000C60B0000}"/>
    <cellStyle name="Standard 2 2 2 4 2 6 3 3" xfId="37721" xr:uid="{00000000-0005-0000-0000-0000C60B0000}"/>
    <cellStyle name="Standard 2 2 2 4 2 6 3 4" xfId="51212" xr:uid="{00000000-0005-0000-0000-0000C60B0000}"/>
    <cellStyle name="Standard 2 2 2 4 2 6 4" xfId="14142" xr:uid="{00000000-0005-0000-0000-0000C60B0000}"/>
    <cellStyle name="Standard 2 2 2 4 2 6 4 2" xfId="27593" xr:uid="{00000000-0005-0000-0000-0000C60B0000}"/>
    <cellStyle name="Standard 2 2 2 4 2 6 4 3" xfId="41077" xr:uid="{00000000-0005-0000-0000-0000C60B0000}"/>
    <cellStyle name="Standard 2 2 2 4 2 6 4 4" xfId="54568" xr:uid="{00000000-0005-0000-0000-0000C60B0000}"/>
    <cellStyle name="Standard 2 2 2 4 2 6 5" xfId="17524" xr:uid="{00000000-0005-0000-0000-0000C60B0000}"/>
    <cellStyle name="Standard 2 2 2 4 2 6 6" xfId="31008" xr:uid="{00000000-0005-0000-0000-0000C60B0000}"/>
    <cellStyle name="Standard 2 2 2 4 2 6 7" xfId="44499" xr:uid="{00000000-0005-0000-0000-0000C60B0000}"/>
    <cellStyle name="Standard 2 2 2 4 2 7" xfId="4623" xr:uid="{00000000-0005-0000-0000-0000BB0B0000}"/>
    <cellStyle name="Standard 2 2 2 4 2 7 2" xfId="18074" xr:uid="{00000000-0005-0000-0000-0000BB0B0000}"/>
    <cellStyle name="Standard 2 2 2 4 2 7 3" xfId="31558" xr:uid="{00000000-0005-0000-0000-0000BB0B0000}"/>
    <cellStyle name="Standard 2 2 2 4 2 7 4" xfId="45049" xr:uid="{00000000-0005-0000-0000-0000BB0B0000}"/>
    <cellStyle name="Standard 2 2 2 4 2 8" xfId="7979" xr:uid="{00000000-0005-0000-0000-0000BB0B0000}"/>
    <cellStyle name="Standard 2 2 2 4 2 8 2" xfId="21430" xr:uid="{00000000-0005-0000-0000-0000BB0B0000}"/>
    <cellStyle name="Standard 2 2 2 4 2 8 3" xfId="34914" xr:uid="{00000000-0005-0000-0000-0000BB0B0000}"/>
    <cellStyle name="Standard 2 2 2 4 2 8 4" xfId="48405" xr:uid="{00000000-0005-0000-0000-0000BB0B0000}"/>
    <cellStyle name="Standard 2 2 2 4 2 9" xfId="11335" xr:uid="{00000000-0005-0000-0000-0000BB0B0000}"/>
    <cellStyle name="Standard 2 2 2 4 2 9 2" xfId="24786" xr:uid="{00000000-0005-0000-0000-0000BB0B0000}"/>
    <cellStyle name="Standard 2 2 2 4 2 9 3" xfId="38270" xr:uid="{00000000-0005-0000-0000-0000BB0B0000}"/>
    <cellStyle name="Standard 2 2 2 4 2 9 4" xfId="51761" xr:uid="{00000000-0005-0000-0000-0000BB0B0000}"/>
    <cellStyle name="Standard 2 2 2 4 3" xfId="1321" xr:uid="{00000000-0005-0000-0000-0000C70B0000}"/>
    <cellStyle name="Standard 2 2 2 4 3 10" xfId="14801" xr:uid="{00000000-0005-0000-0000-0000C70B0000}"/>
    <cellStyle name="Standard 2 2 2 4 3 11" xfId="28284" xr:uid="{00000000-0005-0000-0000-0000C70B0000}"/>
    <cellStyle name="Standard 2 2 2 4 3 12" xfId="41775" xr:uid="{00000000-0005-0000-0000-0000C70B0000}"/>
    <cellStyle name="Standard 2 2 2 4 3 2" xfId="1565" xr:uid="{00000000-0005-0000-0000-0000C80B0000}"/>
    <cellStyle name="Standard 2 2 2 4 3 2 10" xfId="28534" xr:uid="{00000000-0005-0000-0000-0000C80B0000}"/>
    <cellStyle name="Standard 2 2 2 4 3 2 11" xfId="42025" xr:uid="{00000000-0005-0000-0000-0000C80B0000}"/>
    <cellStyle name="Standard 2 2 2 4 3 2 2" xfId="2142" xr:uid="{00000000-0005-0000-0000-0000C90B0000}"/>
    <cellStyle name="Standard 2 2 2 4 3 2 2 2" xfId="3283" xr:uid="{00000000-0005-0000-0000-0000CA0B0000}"/>
    <cellStyle name="Standard 2 2 2 4 3 2 2 2 2" xfId="6644" xr:uid="{00000000-0005-0000-0000-0000CA0B0000}"/>
    <cellStyle name="Standard 2 2 2 4 3 2 2 2 2 2" xfId="20095" xr:uid="{00000000-0005-0000-0000-0000CA0B0000}"/>
    <cellStyle name="Standard 2 2 2 4 3 2 2 2 2 3" xfId="33579" xr:uid="{00000000-0005-0000-0000-0000CA0B0000}"/>
    <cellStyle name="Standard 2 2 2 4 3 2 2 2 2 4" xfId="47070" xr:uid="{00000000-0005-0000-0000-0000CA0B0000}"/>
    <cellStyle name="Standard 2 2 2 4 3 2 2 2 3" xfId="10000" xr:uid="{00000000-0005-0000-0000-0000CA0B0000}"/>
    <cellStyle name="Standard 2 2 2 4 3 2 2 2 3 2" xfId="23451" xr:uid="{00000000-0005-0000-0000-0000CA0B0000}"/>
    <cellStyle name="Standard 2 2 2 4 3 2 2 2 3 3" xfId="36935" xr:uid="{00000000-0005-0000-0000-0000CA0B0000}"/>
    <cellStyle name="Standard 2 2 2 4 3 2 2 2 3 4" xfId="50426" xr:uid="{00000000-0005-0000-0000-0000CA0B0000}"/>
    <cellStyle name="Standard 2 2 2 4 3 2 2 2 4" xfId="13356" xr:uid="{00000000-0005-0000-0000-0000CA0B0000}"/>
    <cellStyle name="Standard 2 2 2 4 3 2 2 2 4 2" xfId="26807" xr:uid="{00000000-0005-0000-0000-0000CA0B0000}"/>
    <cellStyle name="Standard 2 2 2 4 3 2 2 2 4 3" xfId="40291" xr:uid="{00000000-0005-0000-0000-0000CA0B0000}"/>
    <cellStyle name="Standard 2 2 2 4 3 2 2 2 4 4" xfId="53782" xr:uid="{00000000-0005-0000-0000-0000CA0B0000}"/>
    <cellStyle name="Standard 2 2 2 4 3 2 2 2 5" xfId="16738" xr:uid="{00000000-0005-0000-0000-0000CA0B0000}"/>
    <cellStyle name="Standard 2 2 2 4 3 2 2 2 6" xfId="30222" xr:uid="{00000000-0005-0000-0000-0000CA0B0000}"/>
    <cellStyle name="Standard 2 2 2 4 3 2 2 2 7" xfId="43713" xr:uid="{00000000-0005-0000-0000-0000CA0B0000}"/>
    <cellStyle name="Standard 2 2 2 4 3 2 2 3" xfId="5517" xr:uid="{00000000-0005-0000-0000-0000C90B0000}"/>
    <cellStyle name="Standard 2 2 2 4 3 2 2 3 2" xfId="18968" xr:uid="{00000000-0005-0000-0000-0000C90B0000}"/>
    <cellStyle name="Standard 2 2 2 4 3 2 2 3 3" xfId="32452" xr:uid="{00000000-0005-0000-0000-0000C90B0000}"/>
    <cellStyle name="Standard 2 2 2 4 3 2 2 3 4" xfId="45943" xr:uid="{00000000-0005-0000-0000-0000C90B0000}"/>
    <cellStyle name="Standard 2 2 2 4 3 2 2 4" xfId="8873" xr:uid="{00000000-0005-0000-0000-0000C90B0000}"/>
    <cellStyle name="Standard 2 2 2 4 3 2 2 4 2" xfId="22324" xr:uid="{00000000-0005-0000-0000-0000C90B0000}"/>
    <cellStyle name="Standard 2 2 2 4 3 2 2 4 3" xfId="35808" xr:uid="{00000000-0005-0000-0000-0000C90B0000}"/>
    <cellStyle name="Standard 2 2 2 4 3 2 2 4 4" xfId="49299" xr:uid="{00000000-0005-0000-0000-0000C90B0000}"/>
    <cellStyle name="Standard 2 2 2 4 3 2 2 5" xfId="12229" xr:uid="{00000000-0005-0000-0000-0000C90B0000}"/>
    <cellStyle name="Standard 2 2 2 4 3 2 2 5 2" xfId="25680" xr:uid="{00000000-0005-0000-0000-0000C90B0000}"/>
    <cellStyle name="Standard 2 2 2 4 3 2 2 5 3" xfId="39164" xr:uid="{00000000-0005-0000-0000-0000C90B0000}"/>
    <cellStyle name="Standard 2 2 2 4 3 2 2 5 4" xfId="52655" xr:uid="{00000000-0005-0000-0000-0000C90B0000}"/>
    <cellStyle name="Standard 2 2 2 4 3 2 2 6" xfId="15611" xr:uid="{00000000-0005-0000-0000-0000C90B0000}"/>
    <cellStyle name="Standard 2 2 2 4 3 2 2 7" xfId="29095" xr:uid="{00000000-0005-0000-0000-0000C90B0000}"/>
    <cellStyle name="Standard 2 2 2 4 3 2 2 8" xfId="42586" xr:uid="{00000000-0005-0000-0000-0000C90B0000}"/>
    <cellStyle name="Standard 2 2 2 4 3 2 3" xfId="2723" xr:uid="{00000000-0005-0000-0000-0000CB0B0000}"/>
    <cellStyle name="Standard 2 2 2 4 3 2 3 2" xfId="6084" xr:uid="{00000000-0005-0000-0000-0000CB0B0000}"/>
    <cellStyle name="Standard 2 2 2 4 3 2 3 2 2" xfId="19535" xr:uid="{00000000-0005-0000-0000-0000CB0B0000}"/>
    <cellStyle name="Standard 2 2 2 4 3 2 3 2 3" xfId="33019" xr:uid="{00000000-0005-0000-0000-0000CB0B0000}"/>
    <cellStyle name="Standard 2 2 2 4 3 2 3 2 4" xfId="46510" xr:uid="{00000000-0005-0000-0000-0000CB0B0000}"/>
    <cellStyle name="Standard 2 2 2 4 3 2 3 3" xfId="9440" xr:uid="{00000000-0005-0000-0000-0000CB0B0000}"/>
    <cellStyle name="Standard 2 2 2 4 3 2 3 3 2" xfId="22891" xr:uid="{00000000-0005-0000-0000-0000CB0B0000}"/>
    <cellStyle name="Standard 2 2 2 4 3 2 3 3 3" xfId="36375" xr:uid="{00000000-0005-0000-0000-0000CB0B0000}"/>
    <cellStyle name="Standard 2 2 2 4 3 2 3 3 4" xfId="49866" xr:uid="{00000000-0005-0000-0000-0000CB0B0000}"/>
    <cellStyle name="Standard 2 2 2 4 3 2 3 4" xfId="12796" xr:uid="{00000000-0005-0000-0000-0000CB0B0000}"/>
    <cellStyle name="Standard 2 2 2 4 3 2 3 4 2" xfId="26247" xr:uid="{00000000-0005-0000-0000-0000CB0B0000}"/>
    <cellStyle name="Standard 2 2 2 4 3 2 3 4 3" xfId="39731" xr:uid="{00000000-0005-0000-0000-0000CB0B0000}"/>
    <cellStyle name="Standard 2 2 2 4 3 2 3 4 4" xfId="53222" xr:uid="{00000000-0005-0000-0000-0000CB0B0000}"/>
    <cellStyle name="Standard 2 2 2 4 3 2 3 5" xfId="16178" xr:uid="{00000000-0005-0000-0000-0000CB0B0000}"/>
    <cellStyle name="Standard 2 2 2 4 3 2 3 6" xfId="29662" xr:uid="{00000000-0005-0000-0000-0000CB0B0000}"/>
    <cellStyle name="Standard 2 2 2 4 3 2 3 7" xfId="43153" xr:uid="{00000000-0005-0000-0000-0000CB0B0000}"/>
    <cellStyle name="Standard 2 2 2 4 3 2 4" xfId="3828" xr:uid="{00000000-0005-0000-0000-0000CC0B0000}"/>
    <cellStyle name="Standard 2 2 2 4 3 2 4 2" xfId="7189" xr:uid="{00000000-0005-0000-0000-0000CC0B0000}"/>
    <cellStyle name="Standard 2 2 2 4 3 2 4 2 2" xfId="20640" xr:uid="{00000000-0005-0000-0000-0000CC0B0000}"/>
    <cellStyle name="Standard 2 2 2 4 3 2 4 2 3" xfId="34124" xr:uid="{00000000-0005-0000-0000-0000CC0B0000}"/>
    <cellStyle name="Standard 2 2 2 4 3 2 4 2 4" xfId="47615" xr:uid="{00000000-0005-0000-0000-0000CC0B0000}"/>
    <cellStyle name="Standard 2 2 2 4 3 2 4 3" xfId="10545" xr:uid="{00000000-0005-0000-0000-0000CC0B0000}"/>
    <cellStyle name="Standard 2 2 2 4 3 2 4 3 2" xfId="23996" xr:uid="{00000000-0005-0000-0000-0000CC0B0000}"/>
    <cellStyle name="Standard 2 2 2 4 3 2 4 3 3" xfId="37480" xr:uid="{00000000-0005-0000-0000-0000CC0B0000}"/>
    <cellStyle name="Standard 2 2 2 4 3 2 4 3 4" xfId="50971" xr:uid="{00000000-0005-0000-0000-0000CC0B0000}"/>
    <cellStyle name="Standard 2 2 2 4 3 2 4 4" xfId="13901" xr:uid="{00000000-0005-0000-0000-0000CC0B0000}"/>
    <cellStyle name="Standard 2 2 2 4 3 2 4 4 2" xfId="27352" xr:uid="{00000000-0005-0000-0000-0000CC0B0000}"/>
    <cellStyle name="Standard 2 2 2 4 3 2 4 4 3" xfId="40836" xr:uid="{00000000-0005-0000-0000-0000CC0B0000}"/>
    <cellStyle name="Standard 2 2 2 4 3 2 4 4 4" xfId="54327" xr:uid="{00000000-0005-0000-0000-0000CC0B0000}"/>
    <cellStyle name="Standard 2 2 2 4 3 2 4 5" xfId="17283" xr:uid="{00000000-0005-0000-0000-0000CC0B0000}"/>
    <cellStyle name="Standard 2 2 2 4 3 2 4 6" xfId="30767" xr:uid="{00000000-0005-0000-0000-0000CC0B0000}"/>
    <cellStyle name="Standard 2 2 2 4 3 2 4 7" xfId="44258" xr:uid="{00000000-0005-0000-0000-0000CC0B0000}"/>
    <cellStyle name="Standard 2 2 2 4 3 2 5" xfId="4408" xr:uid="{00000000-0005-0000-0000-0000CD0B0000}"/>
    <cellStyle name="Standard 2 2 2 4 3 2 5 2" xfId="7765" xr:uid="{00000000-0005-0000-0000-0000CD0B0000}"/>
    <cellStyle name="Standard 2 2 2 4 3 2 5 2 2" xfId="21216" xr:uid="{00000000-0005-0000-0000-0000CD0B0000}"/>
    <cellStyle name="Standard 2 2 2 4 3 2 5 2 3" xfId="34700" xr:uid="{00000000-0005-0000-0000-0000CD0B0000}"/>
    <cellStyle name="Standard 2 2 2 4 3 2 5 2 4" xfId="48191" xr:uid="{00000000-0005-0000-0000-0000CD0B0000}"/>
    <cellStyle name="Standard 2 2 2 4 3 2 5 3" xfId="11121" xr:uid="{00000000-0005-0000-0000-0000CD0B0000}"/>
    <cellStyle name="Standard 2 2 2 4 3 2 5 3 2" xfId="24572" xr:uid="{00000000-0005-0000-0000-0000CD0B0000}"/>
    <cellStyle name="Standard 2 2 2 4 3 2 5 3 3" xfId="38056" xr:uid="{00000000-0005-0000-0000-0000CD0B0000}"/>
    <cellStyle name="Standard 2 2 2 4 3 2 5 3 4" xfId="51547" xr:uid="{00000000-0005-0000-0000-0000CD0B0000}"/>
    <cellStyle name="Standard 2 2 2 4 3 2 5 4" xfId="14477" xr:uid="{00000000-0005-0000-0000-0000CD0B0000}"/>
    <cellStyle name="Standard 2 2 2 4 3 2 5 4 2" xfId="27928" xr:uid="{00000000-0005-0000-0000-0000CD0B0000}"/>
    <cellStyle name="Standard 2 2 2 4 3 2 5 4 3" xfId="41412" xr:uid="{00000000-0005-0000-0000-0000CD0B0000}"/>
    <cellStyle name="Standard 2 2 2 4 3 2 5 4 4" xfId="54903" xr:uid="{00000000-0005-0000-0000-0000CD0B0000}"/>
    <cellStyle name="Standard 2 2 2 4 3 2 5 5" xfId="17859" xr:uid="{00000000-0005-0000-0000-0000CD0B0000}"/>
    <cellStyle name="Standard 2 2 2 4 3 2 5 6" xfId="31343" xr:uid="{00000000-0005-0000-0000-0000CD0B0000}"/>
    <cellStyle name="Standard 2 2 2 4 3 2 5 7" xfId="44834" xr:uid="{00000000-0005-0000-0000-0000CD0B0000}"/>
    <cellStyle name="Standard 2 2 2 4 3 2 6" xfId="4958" xr:uid="{00000000-0005-0000-0000-0000C80B0000}"/>
    <cellStyle name="Standard 2 2 2 4 3 2 6 2" xfId="18409" xr:uid="{00000000-0005-0000-0000-0000C80B0000}"/>
    <cellStyle name="Standard 2 2 2 4 3 2 6 3" xfId="31893" xr:uid="{00000000-0005-0000-0000-0000C80B0000}"/>
    <cellStyle name="Standard 2 2 2 4 3 2 6 4" xfId="45384" xr:uid="{00000000-0005-0000-0000-0000C80B0000}"/>
    <cellStyle name="Standard 2 2 2 4 3 2 7" xfId="8314" xr:uid="{00000000-0005-0000-0000-0000C80B0000}"/>
    <cellStyle name="Standard 2 2 2 4 3 2 7 2" xfId="21765" xr:uid="{00000000-0005-0000-0000-0000C80B0000}"/>
    <cellStyle name="Standard 2 2 2 4 3 2 7 3" xfId="35249" xr:uid="{00000000-0005-0000-0000-0000C80B0000}"/>
    <cellStyle name="Standard 2 2 2 4 3 2 7 4" xfId="48740" xr:uid="{00000000-0005-0000-0000-0000C80B0000}"/>
    <cellStyle name="Standard 2 2 2 4 3 2 8" xfId="11670" xr:uid="{00000000-0005-0000-0000-0000C80B0000}"/>
    <cellStyle name="Standard 2 2 2 4 3 2 8 2" xfId="25121" xr:uid="{00000000-0005-0000-0000-0000C80B0000}"/>
    <cellStyle name="Standard 2 2 2 4 3 2 8 3" xfId="38605" xr:uid="{00000000-0005-0000-0000-0000C80B0000}"/>
    <cellStyle name="Standard 2 2 2 4 3 2 8 4" xfId="52096" xr:uid="{00000000-0005-0000-0000-0000C80B0000}"/>
    <cellStyle name="Standard 2 2 2 4 3 2 9" xfId="15051" xr:uid="{00000000-0005-0000-0000-0000C80B0000}"/>
    <cellStyle name="Standard 2 2 2 4 3 3" xfId="1893" xr:uid="{00000000-0005-0000-0000-0000CE0B0000}"/>
    <cellStyle name="Standard 2 2 2 4 3 3 2" xfId="3033" xr:uid="{00000000-0005-0000-0000-0000CF0B0000}"/>
    <cellStyle name="Standard 2 2 2 4 3 3 2 2" xfId="6394" xr:uid="{00000000-0005-0000-0000-0000CF0B0000}"/>
    <cellStyle name="Standard 2 2 2 4 3 3 2 2 2" xfId="19845" xr:uid="{00000000-0005-0000-0000-0000CF0B0000}"/>
    <cellStyle name="Standard 2 2 2 4 3 3 2 2 3" xfId="33329" xr:uid="{00000000-0005-0000-0000-0000CF0B0000}"/>
    <cellStyle name="Standard 2 2 2 4 3 3 2 2 4" xfId="46820" xr:uid="{00000000-0005-0000-0000-0000CF0B0000}"/>
    <cellStyle name="Standard 2 2 2 4 3 3 2 3" xfId="9750" xr:uid="{00000000-0005-0000-0000-0000CF0B0000}"/>
    <cellStyle name="Standard 2 2 2 4 3 3 2 3 2" xfId="23201" xr:uid="{00000000-0005-0000-0000-0000CF0B0000}"/>
    <cellStyle name="Standard 2 2 2 4 3 3 2 3 3" xfId="36685" xr:uid="{00000000-0005-0000-0000-0000CF0B0000}"/>
    <cellStyle name="Standard 2 2 2 4 3 3 2 3 4" xfId="50176" xr:uid="{00000000-0005-0000-0000-0000CF0B0000}"/>
    <cellStyle name="Standard 2 2 2 4 3 3 2 4" xfId="13106" xr:uid="{00000000-0005-0000-0000-0000CF0B0000}"/>
    <cellStyle name="Standard 2 2 2 4 3 3 2 4 2" xfId="26557" xr:uid="{00000000-0005-0000-0000-0000CF0B0000}"/>
    <cellStyle name="Standard 2 2 2 4 3 3 2 4 3" xfId="40041" xr:uid="{00000000-0005-0000-0000-0000CF0B0000}"/>
    <cellStyle name="Standard 2 2 2 4 3 3 2 4 4" xfId="53532" xr:uid="{00000000-0005-0000-0000-0000CF0B0000}"/>
    <cellStyle name="Standard 2 2 2 4 3 3 2 5" xfId="16488" xr:uid="{00000000-0005-0000-0000-0000CF0B0000}"/>
    <cellStyle name="Standard 2 2 2 4 3 3 2 6" xfId="29972" xr:uid="{00000000-0005-0000-0000-0000CF0B0000}"/>
    <cellStyle name="Standard 2 2 2 4 3 3 2 7" xfId="43463" xr:uid="{00000000-0005-0000-0000-0000CF0B0000}"/>
    <cellStyle name="Standard 2 2 2 4 3 3 3" xfId="5267" xr:uid="{00000000-0005-0000-0000-0000CE0B0000}"/>
    <cellStyle name="Standard 2 2 2 4 3 3 3 2" xfId="18718" xr:uid="{00000000-0005-0000-0000-0000CE0B0000}"/>
    <cellStyle name="Standard 2 2 2 4 3 3 3 3" xfId="32202" xr:uid="{00000000-0005-0000-0000-0000CE0B0000}"/>
    <cellStyle name="Standard 2 2 2 4 3 3 3 4" xfId="45693" xr:uid="{00000000-0005-0000-0000-0000CE0B0000}"/>
    <cellStyle name="Standard 2 2 2 4 3 3 4" xfId="8623" xr:uid="{00000000-0005-0000-0000-0000CE0B0000}"/>
    <cellStyle name="Standard 2 2 2 4 3 3 4 2" xfId="22074" xr:uid="{00000000-0005-0000-0000-0000CE0B0000}"/>
    <cellStyle name="Standard 2 2 2 4 3 3 4 3" xfId="35558" xr:uid="{00000000-0005-0000-0000-0000CE0B0000}"/>
    <cellStyle name="Standard 2 2 2 4 3 3 4 4" xfId="49049" xr:uid="{00000000-0005-0000-0000-0000CE0B0000}"/>
    <cellStyle name="Standard 2 2 2 4 3 3 5" xfId="11979" xr:uid="{00000000-0005-0000-0000-0000CE0B0000}"/>
    <cellStyle name="Standard 2 2 2 4 3 3 5 2" xfId="25430" xr:uid="{00000000-0005-0000-0000-0000CE0B0000}"/>
    <cellStyle name="Standard 2 2 2 4 3 3 5 3" xfId="38914" xr:uid="{00000000-0005-0000-0000-0000CE0B0000}"/>
    <cellStyle name="Standard 2 2 2 4 3 3 5 4" xfId="52405" xr:uid="{00000000-0005-0000-0000-0000CE0B0000}"/>
    <cellStyle name="Standard 2 2 2 4 3 3 6" xfId="15361" xr:uid="{00000000-0005-0000-0000-0000CE0B0000}"/>
    <cellStyle name="Standard 2 2 2 4 3 3 7" xfId="28845" xr:uid="{00000000-0005-0000-0000-0000CE0B0000}"/>
    <cellStyle name="Standard 2 2 2 4 3 3 8" xfId="42336" xr:uid="{00000000-0005-0000-0000-0000CE0B0000}"/>
    <cellStyle name="Standard 2 2 2 4 3 4" xfId="2472" xr:uid="{00000000-0005-0000-0000-0000D00B0000}"/>
    <cellStyle name="Standard 2 2 2 4 3 4 2" xfId="5834" xr:uid="{00000000-0005-0000-0000-0000D00B0000}"/>
    <cellStyle name="Standard 2 2 2 4 3 4 2 2" xfId="19285" xr:uid="{00000000-0005-0000-0000-0000D00B0000}"/>
    <cellStyle name="Standard 2 2 2 4 3 4 2 3" xfId="32769" xr:uid="{00000000-0005-0000-0000-0000D00B0000}"/>
    <cellStyle name="Standard 2 2 2 4 3 4 2 4" xfId="46260" xr:uid="{00000000-0005-0000-0000-0000D00B0000}"/>
    <cellStyle name="Standard 2 2 2 4 3 4 3" xfId="9190" xr:uid="{00000000-0005-0000-0000-0000D00B0000}"/>
    <cellStyle name="Standard 2 2 2 4 3 4 3 2" xfId="22641" xr:uid="{00000000-0005-0000-0000-0000D00B0000}"/>
    <cellStyle name="Standard 2 2 2 4 3 4 3 3" xfId="36125" xr:uid="{00000000-0005-0000-0000-0000D00B0000}"/>
    <cellStyle name="Standard 2 2 2 4 3 4 3 4" xfId="49616" xr:uid="{00000000-0005-0000-0000-0000D00B0000}"/>
    <cellStyle name="Standard 2 2 2 4 3 4 4" xfId="12546" xr:uid="{00000000-0005-0000-0000-0000D00B0000}"/>
    <cellStyle name="Standard 2 2 2 4 3 4 4 2" xfId="25997" xr:uid="{00000000-0005-0000-0000-0000D00B0000}"/>
    <cellStyle name="Standard 2 2 2 4 3 4 4 3" xfId="39481" xr:uid="{00000000-0005-0000-0000-0000D00B0000}"/>
    <cellStyle name="Standard 2 2 2 4 3 4 4 4" xfId="52972" xr:uid="{00000000-0005-0000-0000-0000D00B0000}"/>
    <cellStyle name="Standard 2 2 2 4 3 4 5" xfId="15928" xr:uid="{00000000-0005-0000-0000-0000D00B0000}"/>
    <cellStyle name="Standard 2 2 2 4 3 4 6" xfId="29412" xr:uid="{00000000-0005-0000-0000-0000D00B0000}"/>
    <cellStyle name="Standard 2 2 2 4 3 4 7" xfId="42903" xr:uid="{00000000-0005-0000-0000-0000D00B0000}"/>
    <cellStyle name="Standard 2 2 2 4 3 5" xfId="3578" xr:uid="{00000000-0005-0000-0000-0000D10B0000}"/>
    <cellStyle name="Standard 2 2 2 4 3 5 2" xfId="6939" xr:uid="{00000000-0005-0000-0000-0000D10B0000}"/>
    <cellStyle name="Standard 2 2 2 4 3 5 2 2" xfId="20390" xr:uid="{00000000-0005-0000-0000-0000D10B0000}"/>
    <cellStyle name="Standard 2 2 2 4 3 5 2 3" xfId="33874" xr:uid="{00000000-0005-0000-0000-0000D10B0000}"/>
    <cellStyle name="Standard 2 2 2 4 3 5 2 4" xfId="47365" xr:uid="{00000000-0005-0000-0000-0000D10B0000}"/>
    <cellStyle name="Standard 2 2 2 4 3 5 3" xfId="10295" xr:uid="{00000000-0005-0000-0000-0000D10B0000}"/>
    <cellStyle name="Standard 2 2 2 4 3 5 3 2" xfId="23746" xr:uid="{00000000-0005-0000-0000-0000D10B0000}"/>
    <cellStyle name="Standard 2 2 2 4 3 5 3 3" xfId="37230" xr:uid="{00000000-0005-0000-0000-0000D10B0000}"/>
    <cellStyle name="Standard 2 2 2 4 3 5 3 4" xfId="50721" xr:uid="{00000000-0005-0000-0000-0000D10B0000}"/>
    <cellStyle name="Standard 2 2 2 4 3 5 4" xfId="13651" xr:uid="{00000000-0005-0000-0000-0000D10B0000}"/>
    <cellStyle name="Standard 2 2 2 4 3 5 4 2" xfId="27102" xr:uid="{00000000-0005-0000-0000-0000D10B0000}"/>
    <cellStyle name="Standard 2 2 2 4 3 5 4 3" xfId="40586" xr:uid="{00000000-0005-0000-0000-0000D10B0000}"/>
    <cellStyle name="Standard 2 2 2 4 3 5 4 4" xfId="54077" xr:uid="{00000000-0005-0000-0000-0000D10B0000}"/>
    <cellStyle name="Standard 2 2 2 4 3 5 5" xfId="17033" xr:uid="{00000000-0005-0000-0000-0000D10B0000}"/>
    <cellStyle name="Standard 2 2 2 4 3 5 6" xfId="30517" xr:uid="{00000000-0005-0000-0000-0000D10B0000}"/>
    <cellStyle name="Standard 2 2 2 4 3 5 7" xfId="44008" xr:uid="{00000000-0005-0000-0000-0000D10B0000}"/>
    <cellStyle name="Standard 2 2 2 4 3 6" xfId="4158" xr:uid="{00000000-0005-0000-0000-0000D20B0000}"/>
    <cellStyle name="Standard 2 2 2 4 3 6 2" xfId="7515" xr:uid="{00000000-0005-0000-0000-0000D20B0000}"/>
    <cellStyle name="Standard 2 2 2 4 3 6 2 2" xfId="20966" xr:uid="{00000000-0005-0000-0000-0000D20B0000}"/>
    <cellStyle name="Standard 2 2 2 4 3 6 2 3" xfId="34450" xr:uid="{00000000-0005-0000-0000-0000D20B0000}"/>
    <cellStyle name="Standard 2 2 2 4 3 6 2 4" xfId="47941" xr:uid="{00000000-0005-0000-0000-0000D20B0000}"/>
    <cellStyle name="Standard 2 2 2 4 3 6 3" xfId="10871" xr:uid="{00000000-0005-0000-0000-0000D20B0000}"/>
    <cellStyle name="Standard 2 2 2 4 3 6 3 2" xfId="24322" xr:uid="{00000000-0005-0000-0000-0000D20B0000}"/>
    <cellStyle name="Standard 2 2 2 4 3 6 3 3" xfId="37806" xr:uid="{00000000-0005-0000-0000-0000D20B0000}"/>
    <cellStyle name="Standard 2 2 2 4 3 6 3 4" xfId="51297" xr:uid="{00000000-0005-0000-0000-0000D20B0000}"/>
    <cellStyle name="Standard 2 2 2 4 3 6 4" xfId="14227" xr:uid="{00000000-0005-0000-0000-0000D20B0000}"/>
    <cellStyle name="Standard 2 2 2 4 3 6 4 2" xfId="27678" xr:uid="{00000000-0005-0000-0000-0000D20B0000}"/>
    <cellStyle name="Standard 2 2 2 4 3 6 4 3" xfId="41162" xr:uid="{00000000-0005-0000-0000-0000D20B0000}"/>
    <cellStyle name="Standard 2 2 2 4 3 6 4 4" xfId="54653" xr:uid="{00000000-0005-0000-0000-0000D20B0000}"/>
    <cellStyle name="Standard 2 2 2 4 3 6 5" xfId="17609" xr:uid="{00000000-0005-0000-0000-0000D20B0000}"/>
    <cellStyle name="Standard 2 2 2 4 3 6 6" xfId="31093" xr:uid="{00000000-0005-0000-0000-0000D20B0000}"/>
    <cellStyle name="Standard 2 2 2 4 3 6 7" xfId="44584" xr:uid="{00000000-0005-0000-0000-0000D20B0000}"/>
    <cellStyle name="Standard 2 2 2 4 3 7" xfId="4708" xr:uid="{00000000-0005-0000-0000-0000C70B0000}"/>
    <cellStyle name="Standard 2 2 2 4 3 7 2" xfId="18159" xr:uid="{00000000-0005-0000-0000-0000C70B0000}"/>
    <cellStyle name="Standard 2 2 2 4 3 7 3" xfId="31643" xr:uid="{00000000-0005-0000-0000-0000C70B0000}"/>
    <cellStyle name="Standard 2 2 2 4 3 7 4" xfId="45134" xr:uid="{00000000-0005-0000-0000-0000C70B0000}"/>
    <cellStyle name="Standard 2 2 2 4 3 8" xfId="8064" xr:uid="{00000000-0005-0000-0000-0000C70B0000}"/>
    <cellStyle name="Standard 2 2 2 4 3 8 2" xfId="21515" xr:uid="{00000000-0005-0000-0000-0000C70B0000}"/>
    <cellStyle name="Standard 2 2 2 4 3 8 3" xfId="34999" xr:uid="{00000000-0005-0000-0000-0000C70B0000}"/>
    <cellStyle name="Standard 2 2 2 4 3 8 4" xfId="48490" xr:uid="{00000000-0005-0000-0000-0000C70B0000}"/>
    <cellStyle name="Standard 2 2 2 4 3 9" xfId="11420" xr:uid="{00000000-0005-0000-0000-0000C70B0000}"/>
    <cellStyle name="Standard 2 2 2 4 3 9 2" xfId="24871" xr:uid="{00000000-0005-0000-0000-0000C70B0000}"/>
    <cellStyle name="Standard 2 2 2 4 3 9 3" xfId="38355" xr:uid="{00000000-0005-0000-0000-0000C70B0000}"/>
    <cellStyle name="Standard 2 2 2 4 3 9 4" xfId="51846" xr:uid="{00000000-0005-0000-0000-0000C70B0000}"/>
    <cellStyle name="Standard 2 2 2 4 4" xfId="1383" xr:uid="{00000000-0005-0000-0000-0000D30B0000}"/>
    <cellStyle name="Standard 2 2 2 4 4 10" xfId="28348" xr:uid="{00000000-0005-0000-0000-0000D30B0000}"/>
    <cellStyle name="Standard 2 2 2 4 4 11" xfId="41839" xr:uid="{00000000-0005-0000-0000-0000D30B0000}"/>
    <cellStyle name="Standard 2 2 2 4 4 2" xfId="1957" xr:uid="{00000000-0005-0000-0000-0000D40B0000}"/>
    <cellStyle name="Standard 2 2 2 4 4 2 2" xfId="3097" xr:uid="{00000000-0005-0000-0000-0000D50B0000}"/>
    <cellStyle name="Standard 2 2 2 4 4 2 2 2" xfId="6458" xr:uid="{00000000-0005-0000-0000-0000D50B0000}"/>
    <cellStyle name="Standard 2 2 2 4 4 2 2 2 2" xfId="19909" xr:uid="{00000000-0005-0000-0000-0000D50B0000}"/>
    <cellStyle name="Standard 2 2 2 4 4 2 2 2 3" xfId="33393" xr:uid="{00000000-0005-0000-0000-0000D50B0000}"/>
    <cellStyle name="Standard 2 2 2 4 4 2 2 2 4" xfId="46884" xr:uid="{00000000-0005-0000-0000-0000D50B0000}"/>
    <cellStyle name="Standard 2 2 2 4 4 2 2 3" xfId="9814" xr:uid="{00000000-0005-0000-0000-0000D50B0000}"/>
    <cellStyle name="Standard 2 2 2 4 4 2 2 3 2" xfId="23265" xr:uid="{00000000-0005-0000-0000-0000D50B0000}"/>
    <cellStyle name="Standard 2 2 2 4 4 2 2 3 3" xfId="36749" xr:uid="{00000000-0005-0000-0000-0000D50B0000}"/>
    <cellStyle name="Standard 2 2 2 4 4 2 2 3 4" xfId="50240" xr:uid="{00000000-0005-0000-0000-0000D50B0000}"/>
    <cellStyle name="Standard 2 2 2 4 4 2 2 4" xfId="13170" xr:uid="{00000000-0005-0000-0000-0000D50B0000}"/>
    <cellStyle name="Standard 2 2 2 4 4 2 2 4 2" xfId="26621" xr:uid="{00000000-0005-0000-0000-0000D50B0000}"/>
    <cellStyle name="Standard 2 2 2 4 4 2 2 4 3" xfId="40105" xr:uid="{00000000-0005-0000-0000-0000D50B0000}"/>
    <cellStyle name="Standard 2 2 2 4 4 2 2 4 4" xfId="53596" xr:uid="{00000000-0005-0000-0000-0000D50B0000}"/>
    <cellStyle name="Standard 2 2 2 4 4 2 2 5" xfId="16552" xr:uid="{00000000-0005-0000-0000-0000D50B0000}"/>
    <cellStyle name="Standard 2 2 2 4 4 2 2 6" xfId="30036" xr:uid="{00000000-0005-0000-0000-0000D50B0000}"/>
    <cellStyle name="Standard 2 2 2 4 4 2 2 7" xfId="43527" xr:uid="{00000000-0005-0000-0000-0000D50B0000}"/>
    <cellStyle name="Standard 2 2 2 4 4 2 3" xfId="5331" xr:uid="{00000000-0005-0000-0000-0000D40B0000}"/>
    <cellStyle name="Standard 2 2 2 4 4 2 3 2" xfId="18782" xr:uid="{00000000-0005-0000-0000-0000D40B0000}"/>
    <cellStyle name="Standard 2 2 2 4 4 2 3 3" xfId="32266" xr:uid="{00000000-0005-0000-0000-0000D40B0000}"/>
    <cellStyle name="Standard 2 2 2 4 4 2 3 4" xfId="45757" xr:uid="{00000000-0005-0000-0000-0000D40B0000}"/>
    <cellStyle name="Standard 2 2 2 4 4 2 4" xfId="8687" xr:uid="{00000000-0005-0000-0000-0000D40B0000}"/>
    <cellStyle name="Standard 2 2 2 4 4 2 4 2" xfId="22138" xr:uid="{00000000-0005-0000-0000-0000D40B0000}"/>
    <cellStyle name="Standard 2 2 2 4 4 2 4 3" xfId="35622" xr:uid="{00000000-0005-0000-0000-0000D40B0000}"/>
    <cellStyle name="Standard 2 2 2 4 4 2 4 4" xfId="49113" xr:uid="{00000000-0005-0000-0000-0000D40B0000}"/>
    <cellStyle name="Standard 2 2 2 4 4 2 5" xfId="12043" xr:uid="{00000000-0005-0000-0000-0000D40B0000}"/>
    <cellStyle name="Standard 2 2 2 4 4 2 5 2" xfId="25494" xr:uid="{00000000-0005-0000-0000-0000D40B0000}"/>
    <cellStyle name="Standard 2 2 2 4 4 2 5 3" xfId="38978" xr:uid="{00000000-0005-0000-0000-0000D40B0000}"/>
    <cellStyle name="Standard 2 2 2 4 4 2 5 4" xfId="52469" xr:uid="{00000000-0005-0000-0000-0000D40B0000}"/>
    <cellStyle name="Standard 2 2 2 4 4 2 6" xfId="15425" xr:uid="{00000000-0005-0000-0000-0000D40B0000}"/>
    <cellStyle name="Standard 2 2 2 4 4 2 7" xfId="28909" xr:uid="{00000000-0005-0000-0000-0000D40B0000}"/>
    <cellStyle name="Standard 2 2 2 4 4 2 8" xfId="42400" xr:uid="{00000000-0005-0000-0000-0000D40B0000}"/>
    <cellStyle name="Standard 2 2 2 4 4 3" xfId="2537" xr:uid="{00000000-0005-0000-0000-0000D60B0000}"/>
    <cellStyle name="Standard 2 2 2 4 4 3 2" xfId="5898" xr:uid="{00000000-0005-0000-0000-0000D60B0000}"/>
    <cellStyle name="Standard 2 2 2 4 4 3 2 2" xfId="19349" xr:uid="{00000000-0005-0000-0000-0000D60B0000}"/>
    <cellStyle name="Standard 2 2 2 4 4 3 2 3" xfId="32833" xr:uid="{00000000-0005-0000-0000-0000D60B0000}"/>
    <cellStyle name="Standard 2 2 2 4 4 3 2 4" xfId="46324" xr:uid="{00000000-0005-0000-0000-0000D60B0000}"/>
    <cellStyle name="Standard 2 2 2 4 4 3 3" xfId="9254" xr:uid="{00000000-0005-0000-0000-0000D60B0000}"/>
    <cellStyle name="Standard 2 2 2 4 4 3 3 2" xfId="22705" xr:uid="{00000000-0005-0000-0000-0000D60B0000}"/>
    <cellStyle name="Standard 2 2 2 4 4 3 3 3" xfId="36189" xr:uid="{00000000-0005-0000-0000-0000D60B0000}"/>
    <cellStyle name="Standard 2 2 2 4 4 3 3 4" xfId="49680" xr:uid="{00000000-0005-0000-0000-0000D60B0000}"/>
    <cellStyle name="Standard 2 2 2 4 4 3 4" xfId="12610" xr:uid="{00000000-0005-0000-0000-0000D60B0000}"/>
    <cellStyle name="Standard 2 2 2 4 4 3 4 2" xfId="26061" xr:uid="{00000000-0005-0000-0000-0000D60B0000}"/>
    <cellStyle name="Standard 2 2 2 4 4 3 4 3" xfId="39545" xr:uid="{00000000-0005-0000-0000-0000D60B0000}"/>
    <cellStyle name="Standard 2 2 2 4 4 3 4 4" xfId="53036" xr:uid="{00000000-0005-0000-0000-0000D60B0000}"/>
    <cellStyle name="Standard 2 2 2 4 4 3 5" xfId="15992" xr:uid="{00000000-0005-0000-0000-0000D60B0000}"/>
    <cellStyle name="Standard 2 2 2 4 4 3 6" xfId="29476" xr:uid="{00000000-0005-0000-0000-0000D60B0000}"/>
    <cellStyle name="Standard 2 2 2 4 4 3 7" xfId="42967" xr:uid="{00000000-0005-0000-0000-0000D60B0000}"/>
    <cellStyle name="Standard 2 2 2 4 4 4" xfId="3642" xr:uid="{00000000-0005-0000-0000-0000D70B0000}"/>
    <cellStyle name="Standard 2 2 2 4 4 4 2" xfId="7003" xr:uid="{00000000-0005-0000-0000-0000D70B0000}"/>
    <cellStyle name="Standard 2 2 2 4 4 4 2 2" xfId="20454" xr:uid="{00000000-0005-0000-0000-0000D70B0000}"/>
    <cellStyle name="Standard 2 2 2 4 4 4 2 3" xfId="33938" xr:uid="{00000000-0005-0000-0000-0000D70B0000}"/>
    <cellStyle name="Standard 2 2 2 4 4 4 2 4" xfId="47429" xr:uid="{00000000-0005-0000-0000-0000D70B0000}"/>
    <cellStyle name="Standard 2 2 2 4 4 4 3" xfId="10359" xr:uid="{00000000-0005-0000-0000-0000D70B0000}"/>
    <cellStyle name="Standard 2 2 2 4 4 4 3 2" xfId="23810" xr:uid="{00000000-0005-0000-0000-0000D70B0000}"/>
    <cellStyle name="Standard 2 2 2 4 4 4 3 3" xfId="37294" xr:uid="{00000000-0005-0000-0000-0000D70B0000}"/>
    <cellStyle name="Standard 2 2 2 4 4 4 3 4" xfId="50785" xr:uid="{00000000-0005-0000-0000-0000D70B0000}"/>
    <cellStyle name="Standard 2 2 2 4 4 4 4" xfId="13715" xr:uid="{00000000-0005-0000-0000-0000D70B0000}"/>
    <cellStyle name="Standard 2 2 2 4 4 4 4 2" xfId="27166" xr:uid="{00000000-0005-0000-0000-0000D70B0000}"/>
    <cellStyle name="Standard 2 2 2 4 4 4 4 3" xfId="40650" xr:uid="{00000000-0005-0000-0000-0000D70B0000}"/>
    <cellStyle name="Standard 2 2 2 4 4 4 4 4" xfId="54141" xr:uid="{00000000-0005-0000-0000-0000D70B0000}"/>
    <cellStyle name="Standard 2 2 2 4 4 4 5" xfId="17097" xr:uid="{00000000-0005-0000-0000-0000D70B0000}"/>
    <cellStyle name="Standard 2 2 2 4 4 4 6" xfId="30581" xr:uid="{00000000-0005-0000-0000-0000D70B0000}"/>
    <cellStyle name="Standard 2 2 2 4 4 4 7" xfId="44072" xr:uid="{00000000-0005-0000-0000-0000D70B0000}"/>
    <cellStyle name="Standard 2 2 2 4 4 5" xfId="4222" xr:uid="{00000000-0005-0000-0000-0000D80B0000}"/>
    <cellStyle name="Standard 2 2 2 4 4 5 2" xfId="7579" xr:uid="{00000000-0005-0000-0000-0000D80B0000}"/>
    <cellStyle name="Standard 2 2 2 4 4 5 2 2" xfId="21030" xr:uid="{00000000-0005-0000-0000-0000D80B0000}"/>
    <cellStyle name="Standard 2 2 2 4 4 5 2 3" xfId="34514" xr:uid="{00000000-0005-0000-0000-0000D80B0000}"/>
    <cellStyle name="Standard 2 2 2 4 4 5 2 4" xfId="48005" xr:uid="{00000000-0005-0000-0000-0000D80B0000}"/>
    <cellStyle name="Standard 2 2 2 4 4 5 3" xfId="10935" xr:uid="{00000000-0005-0000-0000-0000D80B0000}"/>
    <cellStyle name="Standard 2 2 2 4 4 5 3 2" xfId="24386" xr:uid="{00000000-0005-0000-0000-0000D80B0000}"/>
    <cellStyle name="Standard 2 2 2 4 4 5 3 3" xfId="37870" xr:uid="{00000000-0005-0000-0000-0000D80B0000}"/>
    <cellStyle name="Standard 2 2 2 4 4 5 3 4" xfId="51361" xr:uid="{00000000-0005-0000-0000-0000D80B0000}"/>
    <cellStyle name="Standard 2 2 2 4 4 5 4" xfId="14291" xr:uid="{00000000-0005-0000-0000-0000D80B0000}"/>
    <cellStyle name="Standard 2 2 2 4 4 5 4 2" xfId="27742" xr:uid="{00000000-0005-0000-0000-0000D80B0000}"/>
    <cellStyle name="Standard 2 2 2 4 4 5 4 3" xfId="41226" xr:uid="{00000000-0005-0000-0000-0000D80B0000}"/>
    <cellStyle name="Standard 2 2 2 4 4 5 4 4" xfId="54717" xr:uid="{00000000-0005-0000-0000-0000D80B0000}"/>
    <cellStyle name="Standard 2 2 2 4 4 5 5" xfId="17673" xr:uid="{00000000-0005-0000-0000-0000D80B0000}"/>
    <cellStyle name="Standard 2 2 2 4 4 5 6" xfId="31157" xr:uid="{00000000-0005-0000-0000-0000D80B0000}"/>
    <cellStyle name="Standard 2 2 2 4 4 5 7" xfId="44648" xr:uid="{00000000-0005-0000-0000-0000D80B0000}"/>
    <cellStyle name="Standard 2 2 2 4 4 6" xfId="4772" xr:uid="{00000000-0005-0000-0000-0000D30B0000}"/>
    <cellStyle name="Standard 2 2 2 4 4 6 2" xfId="18223" xr:uid="{00000000-0005-0000-0000-0000D30B0000}"/>
    <cellStyle name="Standard 2 2 2 4 4 6 3" xfId="31707" xr:uid="{00000000-0005-0000-0000-0000D30B0000}"/>
    <cellStyle name="Standard 2 2 2 4 4 6 4" xfId="45198" xr:uid="{00000000-0005-0000-0000-0000D30B0000}"/>
    <cellStyle name="Standard 2 2 2 4 4 7" xfId="8128" xr:uid="{00000000-0005-0000-0000-0000D30B0000}"/>
    <cellStyle name="Standard 2 2 2 4 4 7 2" xfId="21579" xr:uid="{00000000-0005-0000-0000-0000D30B0000}"/>
    <cellStyle name="Standard 2 2 2 4 4 7 3" xfId="35063" xr:uid="{00000000-0005-0000-0000-0000D30B0000}"/>
    <cellStyle name="Standard 2 2 2 4 4 7 4" xfId="48554" xr:uid="{00000000-0005-0000-0000-0000D30B0000}"/>
    <cellStyle name="Standard 2 2 2 4 4 8" xfId="11484" xr:uid="{00000000-0005-0000-0000-0000D30B0000}"/>
    <cellStyle name="Standard 2 2 2 4 4 8 2" xfId="24935" xr:uid="{00000000-0005-0000-0000-0000D30B0000}"/>
    <cellStyle name="Standard 2 2 2 4 4 8 3" xfId="38419" xr:uid="{00000000-0005-0000-0000-0000D30B0000}"/>
    <cellStyle name="Standard 2 2 2 4 4 8 4" xfId="51910" xr:uid="{00000000-0005-0000-0000-0000D30B0000}"/>
    <cellStyle name="Standard 2 2 2 4 4 9" xfId="14865" xr:uid="{00000000-0005-0000-0000-0000D30B0000}"/>
    <cellStyle name="Standard 2 2 2 4 5" xfId="1708" xr:uid="{00000000-0005-0000-0000-0000D90B0000}"/>
    <cellStyle name="Standard 2 2 2 4 5 2" xfId="2847" xr:uid="{00000000-0005-0000-0000-0000DA0B0000}"/>
    <cellStyle name="Standard 2 2 2 4 5 2 2" xfId="6208" xr:uid="{00000000-0005-0000-0000-0000DA0B0000}"/>
    <cellStyle name="Standard 2 2 2 4 5 2 2 2" xfId="19659" xr:uid="{00000000-0005-0000-0000-0000DA0B0000}"/>
    <cellStyle name="Standard 2 2 2 4 5 2 2 3" xfId="33143" xr:uid="{00000000-0005-0000-0000-0000DA0B0000}"/>
    <cellStyle name="Standard 2 2 2 4 5 2 2 4" xfId="46634" xr:uid="{00000000-0005-0000-0000-0000DA0B0000}"/>
    <cellStyle name="Standard 2 2 2 4 5 2 3" xfId="9564" xr:uid="{00000000-0005-0000-0000-0000DA0B0000}"/>
    <cellStyle name="Standard 2 2 2 4 5 2 3 2" xfId="23015" xr:uid="{00000000-0005-0000-0000-0000DA0B0000}"/>
    <cellStyle name="Standard 2 2 2 4 5 2 3 3" xfId="36499" xr:uid="{00000000-0005-0000-0000-0000DA0B0000}"/>
    <cellStyle name="Standard 2 2 2 4 5 2 3 4" xfId="49990" xr:uid="{00000000-0005-0000-0000-0000DA0B0000}"/>
    <cellStyle name="Standard 2 2 2 4 5 2 4" xfId="12920" xr:uid="{00000000-0005-0000-0000-0000DA0B0000}"/>
    <cellStyle name="Standard 2 2 2 4 5 2 4 2" xfId="26371" xr:uid="{00000000-0005-0000-0000-0000DA0B0000}"/>
    <cellStyle name="Standard 2 2 2 4 5 2 4 3" xfId="39855" xr:uid="{00000000-0005-0000-0000-0000DA0B0000}"/>
    <cellStyle name="Standard 2 2 2 4 5 2 4 4" xfId="53346" xr:uid="{00000000-0005-0000-0000-0000DA0B0000}"/>
    <cellStyle name="Standard 2 2 2 4 5 2 5" xfId="16302" xr:uid="{00000000-0005-0000-0000-0000DA0B0000}"/>
    <cellStyle name="Standard 2 2 2 4 5 2 6" xfId="29786" xr:uid="{00000000-0005-0000-0000-0000DA0B0000}"/>
    <cellStyle name="Standard 2 2 2 4 5 2 7" xfId="43277" xr:uid="{00000000-0005-0000-0000-0000DA0B0000}"/>
    <cellStyle name="Standard 2 2 2 4 5 3" xfId="5081" xr:uid="{00000000-0005-0000-0000-0000D90B0000}"/>
    <cellStyle name="Standard 2 2 2 4 5 3 2" xfId="18532" xr:uid="{00000000-0005-0000-0000-0000D90B0000}"/>
    <cellStyle name="Standard 2 2 2 4 5 3 3" xfId="32016" xr:uid="{00000000-0005-0000-0000-0000D90B0000}"/>
    <cellStyle name="Standard 2 2 2 4 5 3 4" xfId="45507" xr:uid="{00000000-0005-0000-0000-0000D90B0000}"/>
    <cellStyle name="Standard 2 2 2 4 5 4" xfId="8437" xr:uid="{00000000-0005-0000-0000-0000D90B0000}"/>
    <cellStyle name="Standard 2 2 2 4 5 4 2" xfId="21888" xr:uid="{00000000-0005-0000-0000-0000D90B0000}"/>
    <cellStyle name="Standard 2 2 2 4 5 4 3" xfId="35372" xr:uid="{00000000-0005-0000-0000-0000D90B0000}"/>
    <cellStyle name="Standard 2 2 2 4 5 4 4" xfId="48863" xr:uid="{00000000-0005-0000-0000-0000D90B0000}"/>
    <cellStyle name="Standard 2 2 2 4 5 5" xfId="11793" xr:uid="{00000000-0005-0000-0000-0000D90B0000}"/>
    <cellStyle name="Standard 2 2 2 4 5 5 2" xfId="25244" xr:uid="{00000000-0005-0000-0000-0000D90B0000}"/>
    <cellStyle name="Standard 2 2 2 4 5 5 3" xfId="38728" xr:uid="{00000000-0005-0000-0000-0000D90B0000}"/>
    <cellStyle name="Standard 2 2 2 4 5 5 4" xfId="52219" xr:uid="{00000000-0005-0000-0000-0000D90B0000}"/>
    <cellStyle name="Standard 2 2 2 4 5 6" xfId="15175" xr:uid="{00000000-0005-0000-0000-0000D90B0000}"/>
    <cellStyle name="Standard 2 2 2 4 5 7" xfId="28659" xr:uid="{00000000-0005-0000-0000-0000D90B0000}"/>
    <cellStyle name="Standard 2 2 2 4 5 8" xfId="42150" xr:uid="{00000000-0005-0000-0000-0000D90B0000}"/>
    <cellStyle name="Standard 2 2 2 4 6" xfId="2284" xr:uid="{00000000-0005-0000-0000-0000DB0B0000}"/>
    <cellStyle name="Standard 2 2 2 4 6 2" xfId="5647" xr:uid="{00000000-0005-0000-0000-0000DB0B0000}"/>
    <cellStyle name="Standard 2 2 2 4 6 2 2" xfId="19098" xr:uid="{00000000-0005-0000-0000-0000DB0B0000}"/>
    <cellStyle name="Standard 2 2 2 4 6 2 3" xfId="32582" xr:uid="{00000000-0005-0000-0000-0000DB0B0000}"/>
    <cellStyle name="Standard 2 2 2 4 6 2 4" xfId="46073" xr:uid="{00000000-0005-0000-0000-0000DB0B0000}"/>
    <cellStyle name="Standard 2 2 2 4 6 3" xfId="9003" xr:uid="{00000000-0005-0000-0000-0000DB0B0000}"/>
    <cellStyle name="Standard 2 2 2 4 6 3 2" xfId="22454" xr:uid="{00000000-0005-0000-0000-0000DB0B0000}"/>
    <cellStyle name="Standard 2 2 2 4 6 3 3" xfId="35938" xr:uid="{00000000-0005-0000-0000-0000DB0B0000}"/>
    <cellStyle name="Standard 2 2 2 4 6 3 4" xfId="49429" xr:uid="{00000000-0005-0000-0000-0000DB0B0000}"/>
    <cellStyle name="Standard 2 2 2 4 6 4" xfId="12359" xr:uid="{00000000-0005-0000-0000-0000DB0B0000}"/>
    <cellStyle name="Standard 2 2 2 4 6 4 2" xfId="25810" xr:uid="{00000000-0005-0000-0000-0000DB0B0000}"/>
    <cellStyle name="Standard 2 2 2 4 6 4 3" xfId="39294" xr:uid="{00000000-0005-0000-0000-0000DB0B0000}"/>
    <cellStyle name="Standard 2 2 2 4 6 4 4" xfId="52785" xr:uid="{00000000-0005-0000-0000-0000DB0B0000}"/>
    <cellStyle name="Standard 2 2 2 4 6 5" xfId="15741" xr:uid="{00000000-0005-0000-0000-0000DB0B0000}"/>
    <cellStyle name="Standard 2 2 2 4 6 6" xfId="29225" xr:uid="{00000000-0005-0000-0000-0000DB0B0000}"/>
    <cellStyle name="Standard 2 2 2 4 6 7" xfId="42716" xr:uid="{00000000-0005-0000-0000-0000DB0B0000}"/>
    <cellStyle name="Standard 2 2 2 4 7" xfId="3391" xr:uid="{00000000-0005-0000-0000-0000DC0B0000}"/>
    <cellStyle name="Standard 2 2 2 4 7 2" xfId="6752" xr:uid="{00000000-0005-0000-0000-0000DC0B0000}"/>
    <cellStyle name="Standard 2 2 2 4 7 2 2" xfId="20203" xr:uid="{00000000-0005-0000-0000-0000DC0B0000}"/>
    <cellStyle name="Standard 2 2 2 4 7 2 3" xfId="33687" xr:uid="{00000000-0005-0000-0000-0000DC0B0000}"/>
    <cellStyle name="Standard 2 2 2 4 7 2 4" xfId="47178" xr:uid="{00000000-0005-0000-0000-0000DC0B0000}"/>
    <cellStyle name="Standard 2 2 2 4 7 3" xfId="10108" xr:uid="{00000000-0005-0000-0000-0000DC0B0000}"/>
    <cellStyle name="Standard 2 2 2 4 7 3 2" xfId="23559" xr:uid="{00000000-0005-0000-0000-0000DC0B0000}"/>
    <cellStyle name="Standard 2 2 2 4 7 3 3" xfId="37043" xr:uid="{00000000-0005-0000-0000-0000DC0B0000}"/>
    <cellStyle name="Standard 2 2 2 4 7 3 4" xfId="50534" xr:uid="{00000000-0005-0000-0000-0000DC0B0000}"/>
    <cellStyle name="Standard 2 2 2 4 7 4" xfId="13464" xr:uid="{00000000-0005-0000-0000-0000DC0B0000}"/>
    <cellStyle name="Standard 2 2 2 4 7 4 2" xfId="26915" xr:uid="{00000000-0005-0000-0000-0000DC0B0000}"/>
    <cellStyle name="Standard 2 2 2 4 7 4 3" xfId="40399" xr:uid="{00000000-0005-0000-0000-0000DC0B0000}"/>
    <cellStyle name="Standard 2 2 2 4 7 4 4" xfId="53890" xr:uid="{00000000-0005-0000-0000-0000DC0B0000}"/>
    <cellStyle name="Standard 2 2 2 4 7 5" xfId="16846" xr:uid="{00000000-0005-0000-0000-0000DC0B0000}"/>
    <cellStyle name="Standard 2 2 2 4 7 6" xfId="30330" xr:uid="{00000000-0005-0000-0000-0000DC0B0000}"/>
    <cellStyle name="Standard 2 2 2 4 7 7" xfId="43821" xr:uid="{00000000-0005-0000-0000-0000DC0B0000}"/>
    <cellStyle name="Standard 2 2 2 4 8" xfId="3971" xr:uid="{00000000-0005-0000-0000-0000DD0B0000}"/>
    <cellStyle name="Standard 2 2 2 4 8 2" xfId="7328" xr:uid="{00000000-0005-0000-0000-0000DD0B0000}"/>
    <cellStyle name="Standard 2 2 2 4 8 2 2" xfId="20779" xr:uid="{00000000-0005-0000-0000-0000DD0B0000}"/>
    <cellStyle name="Standard 2 2 2 4 8 2 3" xfId="34263" xr:uid="{00000000-0005-0000-0000-0000DD0B0000}"/>
    <cellStyle name="Standard 2 2 2 4 8 2 4" xfId="47754" xr:uid="{00000000-0005-0000-0000-0000DD0B0000}"/>
    <cellStyle name="Standard 2 2 2 4 8 3" xfId="10684" xr:uid="{00000000-0005-0000-0000-0000DD0B0000}"/>
    <cellStyle name="Standard 2 2 2 4 8 3 2" xfId="24135" xr:uid="{00000000-0005-0000-0000-0000DD0B0000}"/>
    <cellStyle name="Standard 2 2 2 4 8 3 3" xfId="37619" xr:uid="{00000000-0005-0000-0000-0000DD0B0000}"/>
    <cellStyle name="Standard 2 2 2 4 8 3 4" xfId="51110" xr:uid="{00000000-0005-0000-0000-0000DD0B0000}"/>
    <cellStyle name="Standard 2 2 2 4 8 4" xfId="14040" xr:uid="{00000000-0005-0000-0000-0000DD0B0000}"/>
    <cellStyle name="Standard 2 2 2 4 8 4 2" xfId="27491" xr:uid="{00000000-0005-0000-0000-0000DD0B0000}"/>
    <cellStyle name="Standard 2 2 2 4 8 4 3" xfId="40975" xr:uid="{00000000-0005-0000-0000-0000DD0B0000}"/>
    <cellStyle name="Standard 2 2 2 4 8 4 4" xfId="54466" xr:uid="{00000000-0005-0000-0000-0000DD0B0000}"/>
    <cellStyle name="Standard 2 2 2 4 8 5" xfId="17422" xr:uid="{00000000-0005-0000-0000-0000DD0B0000}"/>
    <cellStyle name="Standard 2 2 2 4 8 6" xfId="30906" xr:uid="{00000000-0005-0000-0000-0000DD0B0000}"/>
    <cellStyle name="Standard 2 2 2 4 8 7" xfId="44397" xr:uid="{00000000-0005-0000-0000-0000DD0B0000}"/>
    <cellStyle name="Standard 2 2 2 4 9" xfId="4521" xr:uid="{00000000-0005-0000-0000-0000BA0B0000}"/>
    <cellStyle name="Standard 2 2 2 4 9 2" xfId="17972" xr:uid="{00000000-0005-0000-0000-0000BA0B0000}"/>
    <cellStyle name="Standard 2 2 2 4 9 3" xfId="31456" xr:uid="{00000000-0005-0000-0000-0000BA0B0000}"/>
    <cellStyle name="Standard 2 2 2 4 9 4" xfId="44947" xr:uid="{00000000-0005-0000-0000-0000BA0B0000}"/>
    <cellStyle name="Standard 2 2 2 5" xfId="1136" xr:uid="{00000000-0005-0000-0000-0000DE0B0000}"/>
    <cellStyle name="Standard 2 2 2 6" xfId="1013" xr:uid="{00000000-0005-0000-0000-00005E000000}"/>
    <cellStyle name="Standard 2 2 20" xfId="1021" xr:uid="{00000000-0005-0000-0000-00005D000000}"/>
    <cellStyle name="Standard 2 2 21" xfId="14528" xr:uid="{00000000-0005-0000-0000-00005D000000}"/>
    <cellStyle name="Standard 2 2 22" xfId="27981" xr:uid="{00000000-0005-0000-0000-00005D000000}"/>
    <cellStyle name="Standard 2 2 23" xfId="41448" xr:uid="{00000000-0005-0000-0000-00005D000000}"/>
    <cellStyle name="Standard 2 2 24" xfId="1000" xr:uid="{00000000-0005-0000-0000-00005D000000}"/>
    <cellStyle name="Standard 2 2 3" xfId="140" xr:uid="{00000000-0005-0000-0000-00002D020000}"/>
    <cellStyle name="Standard 2 2 3 2" xfId="375" xr:uid="{00000000-0005-0000-0000-00002E020000}"/>
    <cellStyle name="Standard 2 2 4" xfId="346" xr:uid="{00000000-0005-0000-0000-00002F020000}"/>
    <cellStyle name="Standard 2 2 4 2" xfId="628" xr:uid="{00000000-0005-0000-0000-000030020000}"/>
    <cellStyle name="Standard 2 2 5" xfId="499" xr:uid="{00000000-0005-0000-0000-000031020000}"/>
    <cellStyle name="Standard 2 2 6" xfId="1145" xr:uid="{00000000-0005-0000-0000-0000E20B0000}"/>
    <cellStyle name="Standard 2 2 7" xfId="835" xr:uid="{1A295949-0E4A-4B51-8AF1-2C92EBE1910D}"/>
    <cellStyle name="Standard 2 2 8" xfId="1210" xr:uid="{00000000-0005-0000-0000-0000E40B0000}"/>
    <cellStyle name="Standard 2 2 8 10" xfId="14673" xr:uid="{00000000-0005-0000-0000-0000E40B0000}"/>
    <cellStyle name="Standard 2 2 8 11" xfId="28156" xr:uid="{00000000-0005-0000-0000-0000E40B0000}"/>
    <cellStyle name="Standard 2 2 8 12" xfId="41647" xr:uid="{00000000-0005-0000-0000-0000E40B0000}"/>
    <cellStyle name="Standard 2 2 8 2" xfId="1441" xr:uid="{00000000-0005-0000-0000-0000E50B0000}"/>
    <cellStyle name="Standard 2 2 8 2 10" xfId="28406" xr:uid="{00000000-0005-0000-0000-0000E50B0000}"/>
    <cellStyle name="Standard 2 2 8 2 11" xfId="41897" xr:uid="{00000000-0005-0000-0000-0000E50B0000}"/>
    <cellStyle name="Standard 2 2 8 2 2" xfId="2015" xr:uid="{00000000-0005-0000-0000-0000E60B0000}"/>
    <cellStyle name="Standard 2 2 8 2 2 2" xfId="3155" xr:uid="{00000000-0005-0000-0000-0000E70B0000}"/>
    <cellStyle name="Standard 2 2 8 2 2 2 2" xfId="6516" xr:uid="{00000000-0005-0000-0000-0000E70B0000}"/>
    <cellStyle name="Standard 2 2 8 2 2 2 2 2" xfId="19967" xr:uid="{00000000-0005-0000-0000-0000E70B0000}"/>
    <cellStyle name="Standard 2 2 8 2 2 2 2 3" xfId="33451" xr:uid="{00000000-0005-0000-0000-0000E70B0000}"/>
    <cellStyle name="Standard 2 2 8 2 2 2 2 4" xfId="46942" xr:uid="{00000000-0005-0000-0000-0000E70B0000}"/>
    <cellStyle name="Standard 2 2 8 2 2 2 3" xfId="9872" xr:uid="{00000000-0005-0000-0000-0000E70B0000}"/>
    <cellStyle name="Standard 2 2 8 2 2 2 3 2" xfId="23323" xr:uid="{00000000-0005-0000-0000-0000E70B0000}"/>
    <cellStyle name="Standard 2 2 8 2 2 2 3 3" xfId="36807" xr:uid="{00000000-0005-0000-0000-0000E70B0000}"/>
    <cellStyle name="Standard 2 2 8 2 2 2 3 4" xfId="50298" xr:uid="{00000000-0005-0000-0000-0000E70B0000}"/>
    <cellStyle name="Standard 2 2 8 2 2 2 4" xfId="13228" xr:uid="{00000000-0005-0000-0000-0000E70B0000}"/>
    <cellStyle name="Standard 2 2 8 2 2 2 4 2" xfId="26679" xr:uid="{00000000-0005-0000-0000-0000E70B0000}"/>
    <cellStyle name="Standard 2 2 8 2 2 2 4 3" xfId="40163" xr:uid="{00000000-0005-0000-0000-0000E70B0000}"/>
    <cellStyle name="Standard 2 2 8 2 2 2 4 4" xfId="53654" xr:uid="{00000000-0005-0000-0000-0000E70B0000}"/>
    <cellStyle name="Standard 2 2 8 2 2 2 5" xfId="16610" xr:uid="{00000000-0005-0000-0000-0000E70B0000}"/>
    <cellStyle name="Standard 2 2 8 2 2 2 6" xfId="30094" xr:uid="{00000000-0005-0000-0000-0000E70B0000}"/>
    <cellStyle name="Standard 2 2 8 2 2 2 7" xfId="43585" xr:uid="{00000000-0005-0000-0000-0000E70B0000}"/>
    <cellStyle name="Standard 2 2 8 2 2 3" xfId="5389" xr:uid="{00000000-0005-0000-0000-0000E60B0000}"/>
    <cellStyle name="Standard 2 2 8 2 2 3 2" xfId="18840" xr:uid="{00000000-0005-0000-0000-0000E60B0000}"/>
    <cellStyle name="Standard 2 2 8 2 2 3 3" xfId="32324" xr:uid="{00000000-0005-0000-0000-0000E60B0000}"/>
    <cellStyle name="Standard 2 2 8 2 2 3 4" xfId="45815" xr:uid="{00000000-0005-0000-0000-0000E60B0000}"/>
    <cellStyle name="Standard 2 2 8 2 2 4" xfId="8745" xr:uid="{00000000-0005-0000-0000-0000E60B0000}"/>
    <cellStyle name="Standard 2 2 8 2 2 4 2" xfId="22196" xr:uid="{00000000-0005-0000-0000-0000E60B0000}"/>
    <cellStyle name="Standard 2 2 8 2 2 4 3" xfId="35680" xr:uid="{00000000-0005-0000-0000-0000E60B0000}"/>
    <cellStyle name="Standard 2 2 8 2 2 4 4" xfId="49171" xr:uid="{00000000-0005-0000-0000-0000E60B0000}"/>
    <cellStyle name="Standard 2 2 8 2 2 5" xfId="12101" xr:uid="{00000000-0005-0000-0000-0000E60B0000}"/>
    <cellStyle name="Standard 2 2 8 2 2 5 2" xfId="25552" xr:uid="{00000000-0005-0000-0000-0000E60B0000}"/>
    <cellStyle name="Standard 2 2 8 2 2 5 3" xfId="39036" xr:uid="{00000000-0005-0000-0000-0000E60B0000}"/>
    <cellStyle name="Standard 2 2 8 2 2 5 4" xfId="52527" xr:uid="{00000000-0005-0000-0000-0000E60B0000}"/>
    <cellStyle name="Standard 2 2 8 2 2 6" xfId="15483" xr:uid="{00000000-0005-0000-0000-0000E60B0000}"/>
    <cellStyle name="Standard 2 2 8 2 2 7" xfId="28967" xr:uid="{00000000-0005-0000-0000-0000E60B0000}"/>
    <cellStyle name="Standard 2 2 8 2 2 8" xfId="42458" xr:uid="{00000000-0005-0000-0000-0000E60B0000}"/>
    <cellStyle name="Standard 2 2 8 2 3" xfId="2595" xr:uid="{00000000-0005-0000-0000-0000E80B0000}"/>
    <cellStyle name="Standard 2 2 8 2 3 2" xfId="5956" xr:uid="{00000000-0005-0000-0000-0000E80B0000}"/>
    <cellStyle name="Standard 2 2 8 2 3 2 2" xfId="19407" xr:uid="{00000000-0005-0000-0000-0000E80B0000}"/>
    <cellStyle name="Standard 2 2 8 2 3 2 3" xfId="32891" xr:uid="{00000000-0005-0000-0000-0000E80B0000}"/>
    <cellStyle name="Standard 2 2 8 2 3 2 4" xfId="46382" xr:uid="{00000000-0005-0000-0000-0000E80B0000}"/>
    <cellStyle name="Standard 2 2 8 2 3 3" xfId="9312" xr:uid="{00000000-0005-0000-0000-0000E80B0000}"/>
    <cellStyle name="Standard 2 2 8 2 3 3 2" xfId="22763" xr:uid="{00000000-0005-0000-0000-0000E80B0000}"/>
    <cellStyle name="Standard 2 2 8 2 3 3 3" xfId="36247" xr:uid="{00000000-0005-0000-0000-0000E80B0000}"/>
    <cellStyle name="Standard 2 2 8 2 3 3 4" xfId="49738" xr:uid="{00000000-0005-0000-0000-0000E80B0000}"/>
    <cellStyle name="Standard 2 2 8 2 3 4" xfId="12668" xr:uid="{00000000-0005-0000-0000-0000E80B0000}"/>
    <cellStyle name="Standard 2 2 8 2 3 4 2" xfId="26119" xr:uid="{00000000-0005-0000-0000-0000E80B0000}"/>
    <cellStyle name="Standard 2 2 8 2 3 4 3" xfId="39603" xr:uid="{00000000-0005-0000-0000-0000E80B0000}"/>
    <cellStyle name="Standard 2 2 8 2 3 4 4" xfId="53094" xr:uid="{00000000-0005-0000-0000-0000E80B0000}"/>
    <cellStyle name="Standard 2 2 8 2 3 5" xfId="16050" xr:uid="{00000000-0005-0000-0000-0000E80B0000}"/>
    <cellStyle name="Standard 2 2 8 2 3 6" xfId="29534" xr:uid="{00000000-0005-0000-0000-0000E80B0000}"/>
    <cellStyle name="Standard 2 2 8 2 3 7" xfId="43025" xr:uid="{00000000-0005-0000-0000-0000E80B0000}"/>
    <cellStyle name="Standard 2 2 8 2 4" xfId="3700" xr:uid="{00000000-0005-0000-0000-0000E90B0000}"/>
    <cellStyle name="Standard 2 2 8 2 4 2" xfId="7061" xr:uid="{00000000-0005-0000-0000-0000E90B0000}"/>
    <cellStyle name="Standard 2 2 8 2 4 2 2" xfId="20512" xr:uid="{00000000-0005-0000-0000-0000E90B0000}"/>
    <cellStyle name="Standard 2 2 8 2 4 2 3" xfId="33996" xr:uid="{00000000-0005-0000-0000-0000E90B0000}"/>
    <cellStyle name="Standard 2 2 8 2 4 2 4" xfId="47487" xr:uid="{00000000-0005-0000-0000-0000E90B0000}"/>
    <cellStyle name="Standard 2 2 8 2 4 3" xfId="10417" xr:uid="{00000000-0005-0000-0000-0000E90B0000}"/>
    <cellStyle name="Standard 2 2 8 2 4 3 2" xfId="23868" xr:uid="{00000000-0005-0000-0000-0000E90B0000}"/>
    <cellStyle name="Standard 2 2 8 2 4 3 3" xfId="37352" xr:uid="{00000000-0005-0000-0000-0000E90B0000}"/>
    <cellStyle name="Standard 2 2 8 2 4 3 4" xfId="50843" xr:uid="{00000000-0005-0000-0000-0000E90B0000}"/>
    <cellStyle name="Standard 2 2 8 2 4 4" xfId="13773" xr:uid="{00000000-0005-0000-0000-0000E90B0000}"/>
    <cellStyle name="Standard 2 2 8 2 4 4 2" xfId="27224" xr:uid="{00000000-0005-0000-0000-0000E90B0000}"/>
    <cellStyle name="Standard 2 2 8 2 4 4 3" xfId="40708" xr:uid="{00000000-0005-0000-0000-0000E90B0000}"/>
    <cellStyle name="Standard 2 2 8 2 4 4 4" xfId="54199" xr:uid="{00000000-0005-0000-0000-0000E90B0000}"/>
    <cellStyle name="Standard 2 2 8 2 4 5" xfId="17155" xr:uid="{00000000-0005-0000-0000-0000E90B0000}"/>
    <cellStyle name="Standard 2 2 8 2 4 6" xfId="30639" xr:uid="{00000000-0005-0000-0000-0000E90B0000}"/>
    <cellStyle name="Standard 2 2 8 2 4 7" xfId="44130" xr:uid="{00000000-0005-0000-0000-0000E90B0000}"/>
    <cellStyle name="Standard 2 2 8 2 5" xfId="4280" xr:uid="{00000000-0005-0000-0000-0000EA0B0000}"/>
    <cellStyle name="Standard 2 2 8 2 5 2" xfId="7637" xr:uid="{00000000-0005-0000-0000-0000EA0B0000}"/>
    <cellStyle name="Standard 2 2 8 2 5 2 2" xfId="21088" xr:uid="{00000000-0005-0000-0000-0000EA0B0000}"/>
    <cellStyle name="Standard 2 2 8 2 5 2 3" xfId="34572" xr:uid="{00000000-0005-0000-0000-0000EA0B0000}"/>
    <cellStyle name="Standard 2 2 8 2 5 2 4" xfId="48063" xr:uid="{00000000-0005-0000-0000-0000EA0B0000}"/>
    <cellStyle name="Standard 2 2 8 2 5 3" xfId="10993" xr:uid="{00000000-0005-0000-0000-0000EA0B0000}"/>
    <cellStyle name="Standard 2 2 8 2 5 3 2" xfId="24444" xr:uid="{00000000-0005-0000-0000-0000EA0B0000}"/>
    <cellStyle name="Standard 2 2 8 2 5 3 3" xfId="37928" xr:uid="{00000000-0005-0000-0000-0000EA0B0000}"/>
    <cellStyle name="Standard 2 2 8 2 5 3 4" xfId="51419" xr:uid="{00000000-0005-0000-0000-0000EA0B0000}"/>
    <cellStyle name="Standard 2 2 8 2 5 4" xfId="14349" xr:uid="{00000000-0005-0000-0000-0000EA0B0000}"/>
    <cellStyle name="Standard 2 2 8 2 5 4 2" xfId="27800" xr:uid="{00000000-0005-0000-0000-0000EA0B0000}"/>
    <cellStyle name="Standard 2 2 8 2 5 4 3" xfId="41284" xr:uid="{00000000-0005-0000-0000-0000EA0B0000}"/>
    <cellStyle name="Standard 2 2 8 2 5 4 4" xfId="54775" xr:uid="{00000000-0005-0000-0000-0000EA0B0000}"/>
    <cellStyle name="Standard 2 2 8 2 5 5" xfId="17731" xr:uid="{00000000-0005-0000-0000-0000EA0B0000}"/>
    <cellStyle name="Standard 2 2 8 2 5 6" xfId="31215" xr:uid="{00000000-0005-0000-0000-0000EA0B0000}"/>
    <cellStyle name="Standard 2 2 8 2 5 7" xfId="44706" xr:uid="{00000000-0005-0000-0000-0000EA0B0000}"/>
    <cellStyle name="Standard 2 2 8 2 6" xfId="4830" xr:uid="{00000000-0005-0000-0000-0000E50B0000}"/>
    <cellStyle name="Standard 2 2 8 2 6 2" xfId="18281" xr:uid="{00000000-0005-0000-0000-0000E50B0000}"/>
    <cellStyle name="Standard 2 2 8 2 6 3" xfId="31765" xr:uid="{00000000-0005-0000-0000-0000E50B0000}"/>
    <cellStyle name="Standard 2 2 8 2 6 4" xfId="45256" xr:uid="{00000000-0005-0000-0000-0000E50B0000}"/>
    <cellStyle name="Standard 2 2 8 2 7" xfId="8186" xr:uid="{00000000-0005-0000-0000-0000E50B0000}"/>
    <cellStyle name="Standard 2 2 8 2 7 2" xfId="21637" xr:uid="{00000000-0005-0000-0000-0000E50B0000}"/>
    <cellStyle name="Standard 2 2 8 2 7 3" xfId="35121" xr:uid="{00000000-0005-0000-0000-0000E50B0000}"/>
    <cellStyle name="Standard 2 2 8 2 7 4" xfId="48612" xr:uid="{00000000-0005-0000-0000-0000E50B0000}"/>
    <cellStyle name="Standard 2 2 8 2 8" xfId="11542" xr:uid="{00000000-0005-0000-0000-0000E50B0000}"/>
    <cellStyle name="Standard 2 2 8 2 8 2" xfId="24993" xr:uid="{00000000-0005-0000-0000-0000E50B0000}"/>
    <cellStyle name="Standard 2 2 8 2 8 3" xfId="38477" xr:uid="{00000000-0005-0000-0000-0000E50B0000}"/>
    <cellStyle name="Standard 2 2 8 2 8 4" xfId="51968" xr:uid="{00000000-0005-0000-0000-0000E50B0000}"/>
    <cellStyle name="Standard 2 2 8 2 9" xfId="14923" xr:uid="{00000000-0005-0000-0000-0000E50B0000}"/>
    <cellStyle name="Standard 2 2 8 3" xfId="1766" xr:uid="{00000000-0005-0000-0000-0000EB0B0000}"/>
    <cellStyle name="Standard 2 2 8 3 2" xfId="2905" xr:uid="{00000000-0005-0000-0000-0000EC0B0000}"/>
    <cellStyle name="Standard 2 2 8 3 2 2" xfId="6266" xr:uid="{00000000-0005-0000-0000-0000EC0B0000}"/>
    <cellStyle name="Standard 2 2 8 3 2 2 2" xfId="19717" xr:uid="{00000000-0005-0000-0000-0000EC0B0000}"/>
    <cellStyle name="Standard 2 2 8 3 2 2 3" xfId="33201" xr:uid="{00000000-0005-0000-0000-0000EC0B0000}"/>
    <cellStyle name="Standard 2 2 8 3 2 2 4" xfId="46692" xr:uid="{00000000-0005-0000-0000-0000EC0B0000}"/>
    <cellStyle name="Standard 2 2 8 3 2 3" xfId="9622" xr:uid="{00000000-0005-0000-0000-0000EC0B0000}"/>
    <cellStyle name="Standard 2 2 8 3 2 3 2" xfId="23073" xr:uid="{00000000-0005-0000-0000-0000EC0B0000}"/>
    <cellStyle name="Standard 2 2 8 3 2 3 3" xfId="36557" xr:uid="{00000000-0005-0000-0000-0000EC0B0000}"/>
    <cellStyle name="Standard 2 2 8 3 2 3 4" xfId="50048" xr:uid="{00000000-0005-0000-0000-0000EC0B0000}"/>
    <cellStyle name="Standard 2 2 8 3 2 4" xfId="12978" xr:uid="{00000000-0005-0000-0000-0000EC0B0000}"/>
    <cellStyle name="Standard 2 2 8 3 2 4 2" xfId="26429" xr:uid="{00000000-0005-0000-0000-0000EC0B0000}"/>
    <cellStyle name="Standard 2 2 8 3 2 4 3" xfId="39913" xr:uid="{00000000-0005-0000-0000-0000EC0B0000}"/>
    <cellStyle name="Standard 2 2 8 3 2 4 4" xfId="53404" xr:uid="{00000000-0005-0000-0000-0000EC0B0000}"/>
    <cellStyle name="Standard 2 2 8 3 2 5" xfId="16360" xr:uid="{00000000-0005-0000-0000-0000EC0B0000}"/>
    <cellStyle name="Standard 2 2 8 3 2 6" xfId="29844" xr:uid="{00000000-0005-0000-0000-0000EC0B0000}"/>
    <cellStyle name="Standard 2 2 8 3 2 7" xfId="43335" xr:uid="{00000000-0005-0000-0000-0000EC0B0000}"/>
    <cellStyle name="Standard 2 2 8 3 3" xfId="5139" xr:uid="{00000000-0005-0000-0000-0000EB0B0000}"/>
    <cellStyle name="Standard 2 2 8 3 3 2" xfId="18590" xr:uid="{00000000-0005-0000-0000-0000EB0B0000}"/>
    <cellStyle name="Standard 2 2 8 3 3 3" xfId="32074" xr:uid="{00000000-0005-0000-0000-0000EB0B0000}"/>
    <cellStyle name="Standard 2 2 8 3 3 4" xfId="45565" xr:uid="{00000000-0005-0000-0000-0000EB0B0000}"/>
    <cellStyle name="Standard 2 2 8 3 4" xfId="8495" xr:uid="{00000000-0005-0000-0000-0000EB0B0000}"/>
    <cellStyle name="Standard 2 2 8 3 4 2" xfId="21946" xr:uid="{00000000-0005-0000-0000-0000EB0B0000}"/>
    <cellStyle name="Standard 2 2 8 3 4 3" xfId="35430" xr:uid="{00000000-0005-0000-0000-0000EB0B0000}"/>
    <cellStyle name="Standard 2 2 8 3 4 4" xfId="48921" xr:uid="{00000000-0005-0000-0000-0000EB0B0000}"/>
    <cellStyle name="Standard 2 2 8 3 5" xfId="11851" xr:uid="{00000000-0005-0000-0000-0000EB0B0000}"/>
    <cellStyle name="Standard 2 2 8 3 5 2" xfId="25302" xr:uid="{00000000-0005-0000-0000-0000EB0B0000}"/>
    <cellStyle name="Standard 2 2 8 3 5 3" xfId="38786" xr:uid="{00000000-0005-0000-0000-0000EB0B0000}"/>
    <cellStyle name="Standard 2 2 8 3 5 4" xfId="52277" xr:uid="{00000000-0005-0000-0000-0000EB0B0000}"/>
    <cellStyle name="Standard 2 2 8 3 6" xfId="15233" xr:uid="{00000000-0005-0000-0000-0000EB0B0000}"/>
    <cellStyle name="Standard 2 2 8 3 7" xfId="28717" xr:uid="{00000000-0005-0000-0000-0000EB0B0000}"/>
    <cellStyle name="Standard 2 2 8 3 8" xfId="42208" xr:uid="{00000000-0005-0000-0000-0000EB0B0000}"/>
    <cellStyle name="Standard 2 2 8 4" xfId="2344" xr:uid="{00000000-0005-0000-0000-0000ED0B0000}"/>
    <cellStyle name="Standard 2 2 8 4 2" xfId="5706" xr:uid="{00000000-0005-0000-0000-0000ED0B0000}"/>
    <cellStyle name="Standard 2 2 8 4 2 2" xfId="19157" xr:uid="{00000000-0005-0000-0000-0000ED0B0000}"/>
    <cellStyle name="Standard 2 2 8 4 2 3" xfId="32641" xr:uid="{00000000-0005-0000-0000-0000ED0B0000}"/>
    <cellStyle name="Standard 2 2 8 4 2 4" xfId="46132" xr:uid="{00000000-0005-0000-0000-0000ED0B0000}"/>
    <cellStyle name="Standard 2 2 8 4 3" xfId="9062" xr:uid="{00000000-0005-0000-0000-0000ED0B0000}"/>
    <cellStyle name="Standard 2 2 8 4 3 2" xfId="22513" xr:uid="{00000000-0005-0000-0000-0000ED0B0000}"/>
    <cellStyle name="Standard 2 2 8 4 3 3" xfId="35997" xr:uid="{00000000-0005-0000-0000-0000ED0B0000}"/>
    <cellStyle name="Standard 2 2 8 4 3 4" xfId="49488" xr:uid="{00000000-0005-0000-0000-0000ED0B0000}"/>
    <cellStyle name="Standard 2 2 8 4 4" xfId="12418" xr:uid="{00000000-0005-0000-0000-0000ED0B0000}"/>
    <cellStyle name="Standard 2 2 8 4 4 2" xfId="25869" xr:uid="{00000000-0005-0000-0000-0000ED0B0000}"/>
    <cellStyle name="Standard 2 2 8 4 4 3" xfId="39353" xr:uid="{00000000-0005-0000-0000-0000ED0B0000}"/>
    <cellStyle name="Standard 2 2 8 4 4 4" xfId="52844" xr:uid="{00000000-0005-0000-0000-0000ED0B0000}"/>
    <cellStyle name="Standard 2 2 8 4 5" xfId="15800" xr:uid="{00000000-0005-0000-0000-0000ED0B0000}"/>
    <cellStyle name="Standard 2 2 8 4 6" xfId="29284" xr:uid="{00000000-0005-0000-0000-0000ED0B0000}"/>
    <cellStyle name="Standard 2 2 8 4 7" xfId="42775" xr:uid="{00000000-0005-0000-0000-0000ED0B0000}"/>
    <cellStyle name="Standard 2 2 8 5" xfId="3450" xr:uid="{00000000-0005-0000-0000-0000EE0B0000}"/>
    <cellStyle name="Standard 2 2 8 5 2" xfId="6811" xr:uid="{00000000-0005-0000-0000-0000EE0B0000}"/>
    <cellStyle name="Standard 2 2 8 5 2 2" xfId="20262" xr:uid="{00000000-0005-0000-0000-0000EE0B0000}"/>
    <cellStyle name="Standard 2 2 8 5 2 3" xfId="33746" xr:uid="{00000000-0005-0000-0000-0000EE0B0000}"/>
    <cellStyle name="Standard 2 2 8 5 2 4" xfId="47237" xr:uid="{00000000-0005-0000-0000-0000EE0B0000}"/>
    <cellStyle name="Standard 2 2 8 5 3" xfId="10167" xr:uid="{00000000-0005-0000-0000-0000EE0B0000}"/>
    <cellStyle name="Standard 2 2 8 5 3 2" xfId="23618" xr:uid="{00000000-0005-0000-0000-0000EE0B0000}"/>
    <cellStyle name="Standard 2 2 8 5 3 3" xfId="37102" xr:uid="{00000000-0005-0000-0000-0000EE0B0000}"/>
    <cellStyle name="Standard 2 2 8 5 3 4" xfId="50593" xr:uid="{00000000-0005-0000-0000-0000EE0B0000}"/>
    <cellStyle name="Standard 2 2 8 5 4" xfId="13523" xr:uid="{00000000-0005-0000-0000-0000EE0B0000}"/>
    <cellStyle name="Standard 2 2 8 5 4 2" xfId="26974" xr:uid="{00000000-0005-0000-0000-0000EE0B0000}"/>
    <cellStyle name="Standard 2 2 8 5 4 3" xfId="40458" xr:uid="{00000000-0005-0000-0000-0000EE0B0000}"/>
    <cellStyle name="Standard 2 2 8 5 4 4" xfId="53949" xr:uid="{00000000-0005-0000-0000-0000EE0B0000}"/>
    <cellStyle name="Standard 2 2 8 5 5" xfId="16905" xr:uid="{00000000-0005-0000-0000-0000EE0B0000}"/>
    <cellStyle name="Standard 2 2 8 5 6" xfId="30389" xr:uid="{00000000-0005-0000-0000-0000EE0B0000}"/>
    <cellStyle name="Standard 2 2 8 5 7" xfId="43880" xr:uid="{00000000-0005-0000-0000-0000EE0B0000}"/>
    <cellStyle name="Standard 2 2 8 6" xfId="4030" xr:uid="{00000000-0005-0000-0000-0000EF0B0000}"/>
    <cellStyle name="Standard 2 2 8 6 2" xfId="7387" xr:uid="{00000000-0005-0000-0000-0000EF0B0000}"/>
    <cellStyle name="Standard 2 2 8 6 2 2" xfId="20838" xr:uid="{00000000-0005-0000-0000-0000EF0B0000}"/>
    <cellStyle name="Standard 2 2 8 6 2 3" xfId="34322" xr:uid="{00000000-0005-0000-0000-0000EF0B0000}"/>
    <cellStyle name="Standard 2 2 8 6 2 4" xfId="47813" xr:uid="{00000000-0005-0000-0000-0000EF0B0000}"/>
    <cellStyle name="Standard 2 2 8 6 3" xfId="10743" xr:uid="{00000000-0005-0000-0000-0000EF0B0000}"/>
    <cellStyle name="Standard 2 2 8 6 3 2" xfId="24194" xr:uid="{00000000-0005-0000-0000-0000EF0B0000}"/>
    <cellStyle name="Standard 2 2 8 6 3 3" xfId="37678" xr:uid="{00000000-0005-0000-0000-0000EF0B0000}"/>
    <cellStyle name="Standard 2 2 8 6 3 4" xfId="51169" xr:uid="{00000000-0005-0000-0000-0000EF0B0000}"/>
    <cellStyle name="Standard 2 2 8 6 4" xfId="14099" xr:uid="{00000000-0005-0000-0000-0000EF0B0000}"/>
    <cellStyle name="Standard 2 2 8 6 4 2" xfId="27550" xr:uid="{00000000-0005-0000-0000-0000EF0B0000}"/>
    <cellStyle name="Standard 2 2 8 6 4 3" xfId="41034" xr:uid="{00000000-0005-0000-0000-0000EF0B0000}"/>
    <cellStyle name="Standard 2 2 8 6 4 4" xfId="54525" xr:uid="{00000000-0005-0000-0000-0000EF0B0000}"/>
    <cellStyle name="Standard 2 2 8 6 5" xfId="17481" xr:uid="{00000000-0005-0000-0000-0000EF0B0000}"/>
    <cellStyle name="Standard 2 2 8 6 6" xfId="30965" xr:uid="{00000000-0005-0000-0000-0000EF0B0000}"/>
    <cellStyle name="Standard 2 2 8 6 7" xfId="44456" xr:uid="{00000000-0005-0000-0000-0000EF0B0000}"/>
    <cellStyle name="Standard 2 2 8 7" xfId="4580" xr:uid="{00000000-0005-0000-0000-0000E40B0000}"/>
    <cellStyle name="Standard 2 2 8 7 2" xfId="18031" xr:uid="{00000000-0005-0000-0000-0000E40B0000}"/>
    <cellStyle name="Standard 2 2 8 7 3" xfId="31515" xr:uid="{00000000-0005-0000-0000-0000E40B0000}"/>
    <cellStyle name="Standard 2 2 8 7 4" xfId="45006" xr:uid="{00000000-0005-0000-0000-0000E40B0000}"/>
    <cellStyle name="Standard 2 2 8 8" xfId="7936" xr:uid="{00000000-0005-0000-0000-0000E40B0000}"/>
    <cellStyle name="Standard 2 2 8 8 2" xfId="21387" xr:uid="{00000000-0005-0000-0000-0000E40B0000}"/>
    <cellStyle name="Standard 2 2 8 8 3" xfId="34871" xr:uid="{00000000-0005-0000-0000-0000E40B0000}"/>
    <cellStyle name="Standard 2 2 8 8 4" xfId="48362" xr:uid="{00000000-0005-0000-0000-0000E40B0000}"/>
    <cellStyle name="Standard 2 2 8 9" xfId="11292" xr:uid="{00000000-0005-0000-0000-0000E40B0000}"/>
    <cellStyle name="Standard 2 2 8 9 2" xfId="24743" xr:uid="{00000000-0005-0000-0000-0000E40B0000}"/>
    <cellStyle name="Standard 2 2 8 9 3" xfId="38227" xr:uid="{00000000-0005-0000-0000-0000E40B0000}"/>
    <cellStyle name="Standard 2 2 8 9 4" xfId="51718" xr:uid="{00000000-0005-0000-0000-0000E40B0000}"/>
    <cellStyle name="Standard 2 2 9" xfId="1332" xr:uid="{00000000-0005-0000-0000-0000F00B0000}"/>
    <cellStyle name="Standard 2 2 9 10" xfId="28293" xr:uid="{00000000-0005-0000-0000-0000F00B0000}"/>
    <cellStyle name="Standard 2 2 9 11" xfId="41784" xr:uid="{00000000-0005-0000-0000-0000F00B0000}"/>
    <cellStyle name="Standard 2 2 9 2" xfId="1902" xr:uid="{00000000-0005-0000-0000-0000F10B0000}"/>
    <cellStyle name="Standard 2 2 9 2 2" xfId="3042" xr:uid="{00000000-0005-0000-0000-0000F20B0000}"/>
    <cellStyle name="Standard 2 2 9 2 2 2" xfId="6403" xr:uid="{00000000-0005-0000-0000-0000F20B0000}"/>
    <cellStyle name="Standard 2 2 9 2 2 2 2" xfId="19854" xr:uid="{00000000-0005-0000-0000-0000F20B0000}"/>
    <cellStyle name="Standard 2 2 9 2 2 2 3" xfId="33338" xr:uid="{00000000-0005-0000-0000-0000F20B0000}"/>
    <cellStyle name="Standard 2 2 9 2 2 2 4" xfId="46829" xr:uid="{00000000-0005-0000-0000-0000F20B0000}"/>
    <cellStyle name="Standard 2 2 9 2 2 3" xfId="9759" xr:uid="{00000000-0005-0000-0000-0000F20B0000}"/>
    <cellStyle name="Standard 2 2 9 2 2 3 2" xfId="23210" xr:uid="{00000000-0005-0000-0000-0000F20B0000}"/>
    <cellStyle name="Standard 2 2 9 2 2 3 3" xfId="36694" xr:uid="{00000000-0005-0000-0000-0000F20B0000}"/>
    <cellStyle name="Standard 2 2 9 2 2 3 4" xfId="50185" xr:uid="{00000000-0005-0000-0000-0000F20B0000}"/>
    <cellStyle name="Standard 2 2 9 2 2 4" xfId="13115" xr:uid="{00000000-0005-0000-0000-0000F20B0000}"/>
    <cellStyle name="Standard 2 2 9 2 2 4 2" xfId="26566" xr:uid="{00000000-0005-0000-0000-0000F20B0000}"/>
    <cellStyle name="Standard 2 2 9 2 2 4 3" xfId="40050" xr:uid="{00000000-0005-0000-0000-0000F20B0000}"/>
    <cellStyle name="Standard 2 2 9 2 2 4 4" xfId="53541" xr:uid="{00000000-0005-0000-0000-0000F20B0000}"/>
    <cellStyle name="Standard 2 2 9 2 2 5" xfId="16497" xr:uid="{00000000-0005-0000-0000-0000F20B0000}"/>
    <cellStyle name="Standard 2 2 9 2 2 6" xfId="29981" xr:uid="{00000000-0005-0000-0000-0000F20B0000}"/>
    <cellStyle name="Standard 2 2 9 2 2 7" xfId="43472" xr:uid="{00000000-0005-0000-0000-0000F20B0000}"/>
    <cellStyle name="Standard 2 2 9 2 3" xfId="5276" xr:uid="{00000000-0005-0000-0000-0000F10B0000}"/>
    <cellStyle name="Standard 2 2 9 2 3 2" xfId="18727" xr:uid="{00000000-0005-0000-0000-0000F10B0000}"/>
    <cellStyle name="Standard 2 2 9 2 3 3" xfId="32211" xr:uid="{00000000-0005-0000-0000-0000F10B0000}"/>
    <cellStyle name="Standard 2 2 9 2 3 4" xfId="45702" xr:uid="{00000000-0005-0000-0000-0000F10B0000}"/>
    <cellStyle name="Standard 2 2 9 2 4" xfId="8632" xr:uid="{00000000-0005-0000-0000-0000F10B0000}"/>
    <cellStyle name="Standard 2 2 9 2 4 2" xfId="22083" xr:uid="{00000000-0005-0000-0000-0000F10B0000}"/>
    <cellStyle name="Standard 2 2 9 2 4 3" xfId="35567" xr:uid="{00000000-0005-0000-0000-0000F10B0000}"/>
    <cellStyle name="Standard 2 2 9 2 4 4" xfId="49058" xr:uid="{00000000-0005-0000-0000-0000F10B0000}"/>
    <cellStyle name="Standard 2 2 9 2 5" xfId="11988" xr:uid="{00000000-0005-0000-0000-0000F10B0000}"/>
    <cellStyle name="Standard 2 2 9 2 5 2" xfId="25439" xr:uid="{00000000-0005-0000-0000-0000F10B0000}"/>
    <cellStyle name="Standard 2 2 9 2 5 3" xfId="38923" xr:uid="{00000000-0005-0000-0000-0000F10B0000}"/>
    <cellStyle name="Standard 2 2 9 2 5 4" xfId="52414" xr:uid="{00000000-0005-0000-0000-0000F10B0000}"/>
    <cellStyle name="Standard 2 2 9 2 6" xfId="15370" xr:uid="{00000000-0005-0000-0000-0000F10B0000}"/>
    <cellStyle name="Standard 2 2 9 2 7" xfId="28854" xr:uid="{00000000-0005-0000-0000-0000F10B0000}"/>
    <cellStyle name="Standard 2 2 9 2 8" xfId="42345" xr:uid="{00000000-0005-0000-0000-0000F10B0000}"/>
    <cellStyle name="Standard 2 2 9 3" xfId="2482" xr:uid="{00000000-0005-0000-0000-0000F30B0000}"/>
    <cellStyle name="Standard 2 2 9 3 2" xfId="5843" xr:uid="{00000000-0005-0000-0000-0000F30B0000}"/>
    <cellStyle name="Standard 2 2 9 3 2 2" xfId="19294" xr:uid="{00000000-0005-0000-0000-0000F30B0000}"/>
    <cellStyle name="Standard 2 2 9 3 2 3" xfId="32778" xr:uid="{00000000-0005-0000-0000-0000F30B0000}"/>
    <cellStyle name="Standard 2 2 9 3 2 4" xfId="46269" xr:uid="{00000000-0005-0000-0000-0000F30B0000}"/>
    <cellStyle name="Standard 2 2 9 3 3" xfId="9199" xr:uid="{00000000-0005-0000-0000-0000F30B0000}"/>
    <cellStyle name="Standard 2 2 9 3 3 2" xfId="22650" xr:uid="{00000000-0005-0000-0000-0000F30B0000}"/>
    <cellStyle name="Standard 2 2 9 3 3 3" xfId="36134" xr:uid="{00000000-0005-0000-0000-0000F30B0000}"/>
    <cellStyle name="Standard 2 2 9 3 3 4" xfId="49625" xr:uid="{00000000-0005-0000-0000-0000F30B0000}"/>
    <cellStyle name="Standard 2 2 9 3 4" xfId="12555" xr:uid="{00000000-0005-0000-0000-0000F30B0000}"/>
    <cellStyle name="Standard 2 2 9 3 4 2" xfId="26006" xr:uid="{00000000-0005-0000-0000-0000F30B0000}"/>
    <cellStyle name="Standard 2 2 9 3 4 3" xfId="39490" xr:uid="{00000000-0005-0000-0000-0000F30B0000}"/>
    <cellStyle name="Standard 2 2 9 3 4 4" xfId="52981" xr:uid="{00000000-0005-0000-0000-0000F30B0000}"/>
    <cellStyle name="Standard 2 2 9 3 5" xfId="15937" xr:uid="{00000000-0005-0000-0000-0000F30B0000}"/>
    <cellStyle name="Standard 2 2 9 3 6" xfId="29421" xr:uid="{00000000-0005-0000-0000-0000F30B0000}"/>
    <cellStyle name="Standard 2 2 9 3 7" xfId="42912" xr:uid="{00000000-0005-0000-0000-0000F30B0000}"/>
    <cellStyle name="Standard 2 2 9 4" xfId="3587" xr:uid="{00000000-0005-0000-0000-0000F40B0000}"/>
    <cellStyle name="Standard 2 2 9 4 2" xfId="6948" xr:uid="{00000000-0005-0000-0000-0000F40B0000}"/>
    <cellStyle name="Standard 2 2 9 4 2 2" xfId="20399" xr:uid="{00000000-0005-0000-0000-0000F40B0000}"/>
    <cellStyle name="Standard 2 2 9 4 2 3" xfId="33883" xr:uid="{00000000-0005-0000-0000-0000F40B0000}"/>
    <cellStyle name="Standard 2 2 9 4 2 4" xfId="47374" xr:uid="{00000000-0005-0000-0000-0000F40B0000}"/>
    <cellStyle name="Standard 2 2 9 4 3" xfId="10304" xr:uid="{00000000-0005-0000-0000-0000F40B0000}"/>
    <cellStyle name="Standard 2 2 9 4 3 2" xfId="23755" xr:uid="{00000000-0005-0000-0000-0000F40B0000}"/>
    <cellStyle name="Standard 2 2 9 4 3 3" xfId="37239" xr:uid="{00000000-0005-0000-0000-0000F40B0000}"/>
    <cellStyle name="Standard 2 2 9 4 3 4" xfId="50730" xr:uid="{00000000-0005-0000-0000-0000F40B0000}"/>
    <cellStyle name="Standard 2 2 9 4 4" xfId="13660" xr:uid="{00000000-0005-0000-0000-0000F40B0000}"/>
    <cellStyle name="Standard 2 2 9 4 4 2" xfId="27111" xr:uid="{00000000-0005-0000-0000-0000F40B0000}"/>
    <cellStyle name="Standard 2 2 9 4 4 3" xfId="40595" xr:uid="{00000000-0005-0000-0000-0000F40B0000}"/>
    <cellStyle name="Standard 2 2 9 4 4 4" xfId="54086" xr:uid="{00000000-0005-0000-0000-0000F40B0000}"/>
    <cellStyle name="Standard 2 2 9 4 5" xfId="17042" xr:uid="{00000000-0005-0000-0000-0000F40B0000}"/>
    <cellStyle name="Standard 2 2 9 4 6" xfId="30526" xr:uid="{00000000-0005-0000-0000-0000F40B0000}"/>
    <cellStyle name="Standard 2 2 9 4 7" xfId="44017" xr:uid="{00000000-0005-0000-0000-0000F40B0000}"/>
    <cellStyle name="Standard 2 2 9 5" xfId="4167" xr:uid="{00000000-0005-0000-0000-0000F50B0000}"/>
    <cellStyle name="Standard 2 2 9 5 2" xfId="7524" xr:uid="{00000000-0005-0000-0000-0000F50B0000}"/>
    <cellStyle name="Standard 2 2 9 5 2 2" xfId="20975" xr:uid="{00000000-0005-0000-0000-0000F50B0000}"/>
    <cellStyle name="Standard 2 2 9 5 2 3" xfId="34459" xr:uid="{00000000-0005-0000-0000-0000F50B0000}"/>
    <cellStyle name="Standard 2 2 9 5 2 4" xfId="47950" xr:uid="{00000000-0005-0000-0000-0000F50B0000}"/>
    <cellStyle name="Standard 2 2 9 5 3" xfId="10880" xr:uid="{00000000-0005-0000-0000-0000F50B0000}"/>
    <cellStyle name="Standard 2 2 9 5 3 2" xfId="24331" xr:uid="{00000000-0005-0000-0000-0000F50B0000}"/>
    <cellStyle name="Standard 2 2 9 5 3 3" xfId="37815" xr:uid="{00000000-0005-0000-0000-0000F50B0000}"/>
    <cellStyle name="Standard 2 2 9 5 3 4" xfId="51306" xr:uid="{00000000-0005-0000-0000-0000F50B0000}"/>
    <cellStyle name="Standard 2 2 9 5 4" xfId="14236" xr:uid="{00000000-0005-0000-0000-0000F50B0000}"/>
    <cellStyle name="Standard 2 2 9 5 4 2" xfId="27687" xr:uid="{00000000-0005-0000-0000-0000F50B0000}"/>
    <cellStyle name="Standard 2 2 9 5 4 3" xfId="41171" xr:uid="{00000000-0005-0000-0000-0000F50B0000}"/>
    <cellStyle name="Standard 2 2 9 5 4 4" xfId="54662" xr:uid="{00000000-0005-0000-0000-0000F50B0000}"/>
    <cellStyle name="Standard 2 2 9 5 5" xfId="17618" xr:uid="{00000000-0005-0000-0000-0000F50B0000}"/>
    <cellStyle name="Standard 2 2 9 5 6" xfId="31102" xr:uid="{00000000-0005-0000-0000-0000F50B0000}"/>
    <cellStyle name="Standard 2 2 9 5 7" xfId="44593" xr:uid="{00000000-0005-0000-0000-0000F50B0000}"/>
    <cellStyle name="Standard 2 2 9 6" xfId="4717" xr:uid="{00000000-0005-0000-0000-0000F00B0000}"/>
    <cellStyle name="Standard 2 2 9 6 2" xfId="18168" xr:uid="{00000000-0005-0000-0000-0000F00B0000}"/>
    <cellStyle name="Standard 2 2 9 6 3" xfId="31652" xr:uid="{00000000-0005-0000-0000-0000F00B0000}"/>
    <cellStyle name="Standard 2 2 9 6 4" xfId="45143" xr:uid="{00000000-0005-0000-0000-0000F00B0000}"/>
    <cellStyle name="Standard 2 2 9 7" xfId="8073" xr:uid="{00000000-0005-0000-0000-0000F00B0000}"/>
    <cellStyle name="Standard 2 2 9 7 2" xfId="21524" xr:uid="{00000000-0005-0000-0000-0000F00B0000}"/>
    <cellStyle name="Standard 2 2 9 7 3" xfId="35008" xr:uid="{00000000-0005-0000-0000-0000F00B0000}"/>
    <cellStyle name="Standard 2 2 9 7 4" xfId="48499" xr:uid="{00000000-0005-0000-0000-0000F00B0000}"/>
    <cellStyle name="Standard 2 2 9 8" xfId="11429" xr:uid="{00000000-0005-0000-0000-0000F00B0000}"/>
    <cellStyle name="Standard 2 2 9 8 2" xfId="24880" xr:uid="{00000000-0005-0000-0000-0000F00B0000}"/>
    <cellStyle name="Standard 2 2 9 8 3" xfId="38364" xr:uid="{00000000-0005-0000-0000-0000F00B0000}"/>
    <cellStyle name="Standard 2 2 9 8 4" xfId="51855" xr:uid="{00000000-0005-0000-0000-0000F00B0000}"/>
    <cellStyle name="Standard 2 2 9 9" xfId="14810" xr:uid="{00000000-0005-0000-0000-0000F00B0000}"/>
    <cellStyle name="Standard 2 3" xfId="51" xr:uid="{00000000-0005-0000-0000-000032020000}"/>
    <cellStyle name="Standard 2 3 2" xfId="174" xr:uid="{00000000-0005-0000-0000-000033020000}"/>
    <cellStyle name="Standard 2 3 2 2" xfId="629" xr:uid="{00000000-0005-0000-0000-000034020000}"/>
    <cellStyle name="Standard 2 3 2 3" xfId="544" xr:uid="{00000000-0005-0000-0000-000035020000}"/>
    <cellStyle name="Standard 2 3 2 4" xfId="460" xr:uid="{00000000-0005-0000-0000-000036020000}"/>
    <cellStyle name="Standard 2 3 3" xfId="548" xr:uid="{00000000-0005-0000-0000-000037020000}"/>
    <cellStyle name="Standard 2 3 4" xfId="501" xr:uid="{00000000-0005-0000-0000-000038020000}"/>
    <cellStyle name="Standard 2 3 5" xfId="680" xr:uid="{00000000-0005-0000-0000-000039020000}"/>
    <cellStyle name="Standard 2 3 6" xfId="455" xr:uid="{00000000-0005-0000-0000-00003A020000}"/>
    <cellStyle name="Standard 2 4" xfId="54" xr:uid="{00000000-0005-0000-0000-00003B020000}"/>
    <cellStyle name="Standard 2 4 2" xfId="175" xr:uid="{00000000-0005-0000-0000-00003C020000}"/>
    <cellStyle name="Standard 2 4 2 2" xfId="381" xr:uid="{00000000-0005-0000-0000-00003D020000}"/>
    <cellStyle name="Standard 2 4 3" xfId="367" xr:uid="{00000000-0005-0000-0000-00003E020000}"/>
    <cellStyle name="Standard 2 4 3 2" xfId="627" xr:uid="{00000000-0005-0000-0000-00003F020000}"/>
    <cellStyle name="Standard 2 5" xfId="80" xr:uid="{00000000-0005-0000-0000-000040020000}"/>
    <cellStyle name="Standard 2 5 2" xfId="468" xr:uid="{00000000-0005-0000-0000-000041020000}"/>
    <cellStyle name="Standard 2 5 3" xfId="665" xr:uid="{00000000-0005-0000-0000-000042020000}"/>
    <cellStyle name="Standard 2 5 4" xfId="520" xr:uid="{00000000-0005-0000-0000-000043020000}"/>
    <cellStyle name="Standard 2 5 5" xfId="682" xr:uid="{00000000-0005-0000-0000-000044020000}"/>
    <cellStyle name="Standard 2 5 6" xfId="486" xr:uid="{00000000-0005-0000-0000-000045020000}"/>
    <cellStyle name="Standard 2 6" xfId="139" xr:uid="{00000000-0005-0000-0000-000046020000}"/>
    <cellStyle name="Standard 2 6 2" xfId="374" xr:uid="{00000000-0005-0000-0000-000047020000}"/>
    <cellStyle name="Standard 2 7" xfId="347" xr:uid="{00000000-0005-0000-0000-000048020000}"/>
    <cellStyle name="Standard 2 8" xfId="803" xr:uid="{00000000-0005-0000-0000-000049020000}"/>
    <cellStyle name="Standard 2 8 2" xfId="2283" xr:uid="{00000000-0005-0000-0000-0000080C0000}"/>
    <cellStyle name="Standard 2 8 3" xfId="1144" xr:uid="{00000000-0005-0000-0000-0000070C0000}"/>
    <cellStyle name="Standard 2 9" xfId="1106" xr:uid="{00000000-0005-0000-0000-0000090C0000}"/>
    <cellStyle name="Standard 20" xfId="836" xr:uid="{1B3FE65E-74F1-46BC-AE1D-3D2DA8921F83}"/>
    <cellStyle name="Standard 20 10" xfId="14655" xr:uid="{00000000-0005-0000-0000-00000A0C0000}"/>
    <cellStyle name="Standard 20 11" xfId="28138" xr:uid="{00000000-0005-0000-0000-00000A0C0000}"/>
    <cellStyle name="Standard 20 12" xfId="41629" xr:uid="{00000000-0005-0000-0000-00000A0C0000}"/>
    <cellStyle name="Standard 20 13" xfId="1192" xr:uid="{00000000-0005-0000-0000-00000A0C0000}"/>
    <cellStyle name="Standard 20 2" xfId="1423" xr:uid="{00000000-0005-0000-0000-00000B0C0000}"/>
    <cellStyle name="Standard 20 2 10" xfId="28388" xr:uid="{00000000-0005-0000-0000-00000B0C0000}"/>
    <cellStyle name="Standard 20 2 11" xfId="41879" xr:uid="{00000000-0005-0000-0000-00000B0C0000}"/>
    <cellStyle name="Standard 20 2 2" xfId="1997" xr:uid="{00000000-0005-0000-0000-00000C0C0000}"/>
    <cellStyle name="Standard 20 2 2 2" xfId="3137" xr:uid="{00000000-0005-0000-0000-00000D0C0000}"/>
    <cellStyle name="Standard 20 2 2 2 2" xfId="6498" xr:uid="{00000000-0005-0000-0000-00000D0C0000}"/>
    <cellStyle name="Standard 20 2 2 2 2 2" xfId="19949" xr:uid="{00000000-0005-0000-0000-00000D0C0000}"/>
    <cellStyle name="Standard 20 2 2 2 2 3" xfId="33433" xr:uid="{00000000-0005-0000-0000-00000D0C0000}"/>
    <cellStyle name="Standard 20 2 2 2 2 4" xfId="46924" xr:uid="{00000000-0005-0000-0000-00000D0C0000}"/>
    <cellStyle name="Standard 20 2 2 2 3" xfId="9854" xr:uid="{00000000-0005-0000-0000-00000D0C0000}"/>
    <cellStyle name="Standard 20 2 2 2 3 2" xfId="23305" xr:uid="{00000000-0005-0000-0000-00000D0C0000}"/>
    <cellStyle name="Standard 20 2 2 2 3 3" xfId="36789" xr:uid="{00000000-0005-0000-0000-00000D0C0000}"/>
    <cellStyle name="Standard 20 2 2 2 3 4" xfId="50280" xr:uid="{00000000-0005-0000-0000-00000D0C0000}"/>
    <cellStyle name="Standard 20 2 2 2 4" xfId="13210" xr:uid="{00000000-0005-0000-0000-00000D0C0000}"/>
    <cellStyle name="Standard 20 2 2 2 4 2" xfId="26661" xr:uid="{00000000-0005-0000-0000-00000D0C0000}"/>
    <cellStyle name="Standard 20 2 2 2 4 3" xfId="40145" xr:uid="{00000000-0005-0000-0000-00000D0C0000}"/>
    <cellStyle name="Standard 20 2 2 2 4 4" xfId="53636" xr:uid="{00000000-0005-0000-0000-00000D0C0000}"/>
    <cellStyle name="Standard 20 2 2 2 5" xfId="16592" xr:uid="{00000000-0005-0000-0000-00000D0C0000}"/>
    <cellStyle name="Standard 20 2 2 2 6" xfId="30076" xr:uid="{00000000-0005-0000-0000-00000D0C0000}"/>
    <cellStyle name="Standard 20 2 2 2 7" xfId="43567" xr:uid="{00000000-0005-0000-0000-00000D0C0000}"/>
    <cellStyle name="Standard 20 2 2 3" xfId="5371" xr:uid="{00000000-0005-0000-0000-00000C0C0000}"/>
    <cellStyle name="Standard 20 2 2 3 2" xfId="18822" xr:uid="{00000000-0005-0000-0000-00000C0C0000}"/>
    <cellStyle name="Standard 20 2 2 3 3" xfId="32306" xr:uid="{00000000-0005-0000-0000-00000C0C0000}"/>
    <cellStyle name="Standard 20 2 2 3 4" xfId="45797" xr:uid="{00000000-0005-0000-0000-00000C0C0000}"/>
    <cellStyle name="Standard 20 2 2 4" xfId="8727" xr:uid="{00000000-0005-0000-0000-00000C0C0000}"/>
    <cellStyle name="Standard 20 2 2 4 2" xfId="22178" xr:uid="{00000000-0005-0000-0000-00000C0C0000}"/>
    <cellStyle name="Standard 20 2 2 4 3" xfId="35662" xr:uid="{00000000-0005-0000-0000-00000C0C0000}"/>
    <cellStyle name="Standard 20 2 2 4 4" xfId="49153" xr:uid="{00000000-0005-0000-0000-00000C0C0000}"/>
    <cellStyle name="Standard 20 2 2 5" xfId="12083" xr:uid="{00000000-0005-0000-0000-00000C0C0000}"/>
    <cellStyle name="Standard 20 2 2 5 2" xfId="25534" xr:uid="{00000000-0005-0000-0000-00000C0C0000}"/>
    <cellStyle name="Standard 20 2 2 5 3" xfId="39018" xr:uid="{00000000-0005-0000-0000-00000C0C0000}"/>
    <cellStyle name="Standard 20 2 2 5 4" xfId="52509" xr:uid="{00000000-0005-0000-0000-00000C0C0000}"/>
    <cellStyle name="Standard 20 2 2 6" xfId="15465" xr:uid="{00000000-0005-0000-0000-00000C0C0000}"/>
    <cellStyle name="Standard 20 2 2 7" xfId="28949" xr:uid="{00000000-0005-0000-0000-00000C0C0000}"/>
    <cellStyle name="Standard 20 2 2 8" xfId="42440" xr:uid="{00000000-0005-0000-0000-00000C0C0000}"/>
    <cellStyle name="Standard 20 2 3" xfId="2577" xr:uid="{00000000-0005-0000-0000-00000E0C0000}"/>
    <cellStyle name="Standard 20 2 3 2" xfId="5938" xr:uid="{00000000-0005-0000-0000-00000E0C0000}"/>
    <cellStyle name="Standard 20 2 3 2 2" xfId="19389" xr:uid="{00000000-0005-0000-0000-00000E0C0000}"/>
    <cellStyle name="Standard 20 2 3 2 3" xfId="32873" xr:uid="{00000000-0005-0000-0000-00000E0C0000}"/>
    <cellStyle name="Standard 20 2 3 2 4" xfId="46364" xr:uid="{00000000-0005-0000-0000-00000E0C0000}"/>
    <cellStyle name="Standard 20 2 3 3" xfId="9294" xr:uid="{00000000-0005-0000-0000-00000E0C0000}"/>
    <cellStyle name="Standard 20 2 3 3 2" xfId="22745" xr:uid="{00000000-0005-0000-0000-00000E0C0000}"/>
    <cellStyle name="Standard 20 2 3 3 3" xfId="36229" xr:uid="{00000000-0005-0000-0000-00000E0C0000}"/>
    <cellStyle name="Standard 20 2 3 3 4" xfId="49720" xr:uid="{00000000-0005-0000-0000-00000E0C0000}"/>
    <cellStyle name="Standard 20 2 3 4" xfId="12650" xr:uid="{00000000-0005-0000-0000-00000E0C0000}"/>
    <cellStyle name="Standard 20 2 3 4 2" xfId="26101" xr:uid="{00000000-0005-0000-0000-00000E0C0000}"/>
    <cellStyle name="Standard 20 2 3 4 3" xfId="39585" xr:uid="{00000000-0005-0000-0000-00000E0C0000}"/>
    <cellStyle name="Standard 20 2 3 4 4" xfId="53076" xr:uid="{00000000-0005-0000-0000-00000E0C0000}"/>
    <cellStyle name="Standard 20 2 3 5" xfId="16032" xr:uid="{00000000-0005-0000-0000-00000E0C0000}"/>
    <cellStyle name="Standard 20 2 3 6" xfId="29516" xr:uid="{00000000-0005-0000-0000-00000E0C0000}"/>
    <cellStyle name="Standard 20 2 3 7" xfId="43007" xr:uid="{00000000-0005-0000-0000-00000E0C0000}"/>
    <cellStyle name="Standard 20 2 4" xfId="3682" xr:uid="{00000000-0005-0000-0000-00000F0C0000}"/>
    <cellStyle name="Standard 20 2 4 2" xfId="7043" xr:uid="{00000000-0005-0000-0000-00000F0C0000}"/>
    <cellStyle name="Standard 20 2 4 2 2" xfId="20494" xr:uid="{00000000-0005-0000-0000-00000F0C0000}"/>
    <cellStyle name="Standard 20 2 4 2 3" xfId="33978" xr:uid="{00000000-0005-0000-0000-00000F0C0000}"/>
    <cellStyle name="Standard 20 2 4 2 4" xfId="47469" xr:uid="{00000000-0005-0000-0000-00000F0C0000}"/>
    <cellStyle name="Standard 20 2 4 3" xfId="10399" xr:uid="{00000000-0005-0000-0000-00000F0C0000}"/>
    <cellStyle name="Standard 20 2 4 3 2" xfId="23850" xr:uid="{00000000-0005-0000-0000-00000F0C0000}"/>
    <cellStyle name="Standard 20 2 4 3 3" xfId="37334" xr:uid="{00000000-0005-0000-0000-00000F0C0000}"/>
    <cellStyle name="Standard 20 2 4 3 4" xfId="50825" xr:uid="{00000000-0005-0000-0000-00000F0C0000}"/>
    <cellStyle name="Standard 20 2 4 4" xfId="13755" xr:uid="{00000000-0005-0000-0000-00000F0C0000}"/>
    <cellStyle name="Standard 20 2 4 4 2" xfId="27206" xr:uid="{00000000-0005-0000-0000-00000F0C0000}"/>
    <cellStyle name="Standard 20 2 4 4 3" xfId="40690" xr:uid="{00000000-0005-0000-0000-00000F0C0000}"/>
    <cellStyle name="Standard 20 2 4 4 4" xfId="54181" xr:uid="{00000000-0005-0000-0000-00000F0C0000}"/>
    <cellStyle name="Standard 20 2 4 5" xfId="17137" xr:uid="{00000000-0005-0000-0000-00000F0C0000}"/>
    <cellStyle name="Standard 20 2 4 6" xfId="30621" xr:uid="{00000000-0005-0000-0000-00000F0C0000}"/>
    <cellStyle name="Standard 20 2 4 7" xfId="44112" xr:uid="{00000000-0005-0000-0000-00000F0C0000}"/>
    <cellStyle name="Standard 20 2 5" xfId="4262" xr:uid="{00000000-0005-0000-0000-0000100C0000}"/>
    <cellStyle name="Standard 20 2 5 2" xfId="7619" xr:uid="{00000000-0005-0000-0000-0000100C0000}"/>
    <cellStyle name="Standard 20 2 5 2 2" xfId="21070" xr:uid="{00000000-0005-0000-0000-0000100C0000}"/>
    <cellStyle name="Standard 20 2 5 2 3" xfId="34554" xr:uid="{00000000-0005-0000-0000-0000100C0000}"/>
    <cellStyle name="Standard 20 2 5 2 4" xfId="48045" xr:uid="{00000000-0005-0000-0000-0000100C0000}"/>
    <cellStyle name="Standard 20 2 5 3" xfId="10975" xr:uid="{00000000-0005-0000-0000-0000100C0000}"/>
    <cellStyle name="Standard 20 2 5 3 2" xfId="24426" xr:uid="{00000000-0005-0000-0000-0000100C0000}"/>
    <cellStyle name="Standard 20 2 5 3 3" xfId="37910" xr:uid="{00000000-0005-0000-0000-0000100C0000}"/>
    <cellStyle name="Standard 20 2 5 3 4" xfId="51401" xr:uid="{00000000-0005-0000-0000-0000100C0000}"/>
    <cellStyle name="Standard 20 2 5 4" xfId="14331" xr:uid="{00000000-0005-0000-0000-0000100C0000}"/>
    <cellStyle name="Standard 20 2 5 4 2" xfId="27782" xr:uid="{00000000-0005-0000-0000-0000100C0000}"/>
    <cellStyle name="Standard 20 2 5 4 3" xfId="41266" xr:uid="{00000000-0005-0000-0000-0000100C0000}"/>
    <cellStyle name="Standard 20 2 5 4 4" xfId="54757" xr:uid="{00000000-0005-0000-0000-0000100C0000}"/>
    <cellStyle name="Standard 20 2 5 5" xfId="17713" xr:uid="{00000000-0005-0000-0000-0000100C0000}"/>
    <cellStyle name="Standard 20 2 5 6" xfId="31197" xr:uid="{00000000-0005-0000-0000-0000100C0000}"/>
    <cellStyle name="Standard 20 2 5 7" xfId="44688" xr:uid="{00000000-0005-0000-0000-0000100C0000}"/>
    <cellStyle name="Standard 20 2 6" xfId="4812" xr:uid="{00000000-0005-0000-0000-00000B0C0000}"/>
    <cellStyle name="Standard 20 2 6 2" xfId="18263" xr:uid="{00000000-0005-0000-0000-00000B0C0000}"/>
    <cellStyle name="Standard 20 2 6 3" xfId="31747" xr:uid="{00000000-0005-0000-0000-00000B0C0000}"/>
    <cellStyle name="Standard 20 2 6 4" xfId="45238" xr:uid="{00000000-0005-0000-0000-00000B0C0000}"/>
    <cellStyle name="Standard 20 2 7" xfId="8168" xr:uid="{00000000-0005-0000-0000-00000B0C0000}"/>
    <cellStyle name="Standard 20 2 7 2" xfId="21619" xr:uid="{00000000-0005-0000-0000-00000B0C0000}"/>
    <cellStyle name="Standard 20 2 7 3" xfId="35103" xr:uid="{00000000-0005-0000-0000-00000B0C0000}"/>
    <cellStyle name="Standard 20 2 7 4" xfId="48594" xr:uid="{00000000-0005-0000-0000-00000B0C0000}"/>
    <cellStyle name="Standard 20 2 8" xfId="11524" xr:uid="{00000000-0005-0000-0000-00000B0C0000}"/>
    <cellStyle name="Standard 20 2 8 2" xfId="24975" xr:uid="{00000000-0005-0000-0000-00000B0C0000}"/>
    <cellStyle name="Standard 20 2 8 3" xfId="38459" xr:uid="{00000000-0005-0000-0000-00000B0C0000}"/>
    <cellStyle name="Standard 20 2 8 4" xfId="51950" xr:uid="{00000000-0005-0000-0000-00000B0C0000}"/>
    <cellStyle name="Standard 20 2 9" xfId="14905" xr:uid="{00000000-0005-0000-0000-00000B0C0000}"/>
    <cellStyle name="Standard 20 3" xfId="1748" xr:uid="{00000000-0005-0000-0000-0000110C0000}"/>
    <cellStyle name="Standard 20 3 2" xfId="2887" xr:uid="{00000000-0005-0000-0000-0000120C0000}"/>
    <cellStyle name="Standard 20 3 2 2" xfId="6248" xr:uid="{00000000-0005-0000-0000-0000120C0000}"/>
    <cellStyle name="Standard 20 3 2 2 2" xfId="19699" xr:uid="{00000000-0005-0000-0000-0000120C0000}"/>
    <cellStyle name="Standard 20 3 2 2 3" xfId="33183" xr:uid="{00000000-0005-0000-0000-0000120C0000}"/>
    <cellStyle name="Standard 20 3 2 2 4" xfId="46674" xr:uid="{00000000-0005-0000-0000-0000120C0000}"/>
    <cellStyle name="Standard 20 3 2 3" xfId="9604" xr:uid="{00000000-0005-0000-0000-0000120C0000}"/>
    <cellStyle name="Standard 20 3 2 3 2" xfId="23055" xr:uid="{00000000-0005-0000-0000-0000120C0000}"/>
    <cellStyle name="Standard 20 3 2 3 3" xfId="36539" xr:uid="{00000000-0005-0000-0000-0000120C0000}"/>
    <cellStyle name="Standard 20 3 2 3 4" xfId="50030" xr:uid="{00000000-0005-0000-0000-0000120C0000}"/>
    <cellStyle name="Standard 20 3 2 4" xfId="12960" xr:uid="{00000000-0005-0000-0000-0000120C0000}"/>
    <cellStyle name="Standard 20 3 2 4 2" xfId="26411" xr:uid="{00000000-0005-0000-0000-0000120C0000}"/>
    <cellStyle name="Standard 20 3 2 4 3" xfId="39895" xr:uid="{00000000-0005-0000-0000-0000120C0000}"/>
    <cellStyle name="Standard 20 3 2 4 4" xfId="53386" xr:uid="{00000000-0005-0000-0000-0000120C0000}"/>
    <cellStyle name="Standard 20 3 2 5" xfId="16342" xr:uid="{00000000-0005-0000-0000-0000120C0000}"/>
    <cellStyle name="Standard 20 3 2 6" xfId="29826" xr:uid="{00000000-0005-0000-0000-0000120C0000}"/>
    <cellStyle name="Standard 20 3 2 7" xfId="43317" xr:uid="{00000000-0005-0000-0000-0000120C0000}"/>
    <cellStyle name="Standard 20 3 3" xfId="5121" xr:uid="{00000000-0005-0000-0000-0000110C0000}"/>
    <cellStyle name="Standard 20 3 3 2" xfId="18572" xr:uid="{00000000-0005-0000-0000-0000110C0000}"/>
    <cellStyle name="Standard 20 3 3 3" xfId="32056" xr:uid="{00000000-0005-0000-0000-0000110C0000}"/>
    <cellStyle name="Standard 20 3 3 4" xfId="45547" xr:uid="{00000000-0005-0000-0000-0000110C0000}"/>
    <cellStyle name="Standard 20 3 4" xfId="8477" xr:uid="{00000000-0005-0000-0000-0000110C0000}"/>
    <cellStyle name="Standard 20 3 4 2" xfId="21928" xr:uid="{00000000-0005-0000-0000-0000110C0000}"/>
    <cellStyle name="Standard 20 3 4 3" xfId="35412" xr:uid="{00000000-0005-0000-0000-0000110C0000}"/>
    <cellStyle name="Standard 20 3 4 4" xfId="48903" xr:uid="{00000000-0005-0000-0000-0000110C0000}"/>
    <cellStyle name="Standard 20 3 5" xfId="11833" xr:uid="{00000000-0005-0000-0000-0000110C0000}"/>
    <cellStyle name="Standard 20 3 5 2" xfId="25284" xr:uid="{00000000-0005-0000-0000-0000110C0000}"/>
    <cellStyle name="Standard 20 3 5 3" xfId="38768" xr:uid="{00000000-0005-0000-0000-0000110C0000}"/>
    <cellStyle name="Standard 20 3 5 4" xfId="52259" xr:uid="{00000000-0005-0000-0000-0000110C0000}"/>
    <cellStyle name="Standard 20 3 6" xfId="15215" xr:uid="{00000000-0005-0000-0000-0000110C0000}"/>
    <cellStyle name="Standard 20 3 7" xfId="28699" xr:uid="{00000000-0005-0000-0000-0000110C0000}"/>
    <cellStyle name="Standard 20 3 8" xfId="42190" xr:uid="{00000000-0005-0000-0000-0000110C0000}"/>
    <cellStyle name="Standard 20 4" xfId="2326" xr:uid="{00000000-0005-0000-0000-0000130C0000}"/>
    <cellStyle name="Standard 20 4 2" xfId="5688" xr:uid="{00000000-0005-0000-0000-0000130C0000}"/>
    <cellStyle name="Standard 20 4 2 2" xfId="19139" xr:uid="{00000000-0005-0000-0000-0000130C0000}"/>
    <cellStyle name="Standard 20 4 2 3" xfId="32623" xr:uid="{00000000-0005-0000-0000-0000130C0000}"/>
    <cellStyle name="Standard 20 4 2 4" xfId="46114" xr:uid="{00000000-0005-0000-0000-0000130C0000}"/>
    <cellStyle name="Standard 20 4 3" xfId="9044" xr:uid="{00000000-0005-0000-0000-0000130C0000}"/>
    <cellStyle name="Standard 20 4 3 2" xfId="22495" xr:uid="{00000000-0005-0000-0000-0000130C0000}"/>
    <cellStyle name="Standard 20 4 3 3" xfId="35979" xr:uid="{00000000-0005-0000-0000-0000130C0000}"/>
    <cellStyle name="Standard 20 4 3 4" xfId="49470" xr:uid="{00000000-0005-0000-0000-0000130C0000}"/>
    <cellStyle name="Standard 20 4 4" xfId="12400" xr:uid="{00000000-0005-0000-0000-0000130C0000}"/>
    <cellStyle name="Standard 20 4 4 2" xfId="25851" xr:uid="{00000000-0005-0000-0000-0000130C0000}"/>
    <cellStyle name="Standard 20 4 4 3" xfId="39335" xr:uid="{00000000-0005-0000-0000-0000130C0000}"/>
    <cellStyle name="Standard 20 4 4 4" xfId="52826" xr:uid="{00000000-0005-0000-0000-0000130C0000}"/>
    <cellStyle name="Standard 20 4 5" xfId="15782" xr:uid="{00000000-0005-0000-0000-0000130C0000}"/>
    <cellStyle name="Standard 20 4 6" xfId="29266" xr:uid="{00000000-0005-0000-0000-0000130C0000}"/>
    <cellStyle name="Standard 20 4 7" xfId="42757" xr:uid="{00000000-0005-0000-0000-0000130C0000}"/>
    <cellStyle name="Standard 20 5" xfId="3432" xr:uid="{00000000-0005-0000-0000-0000140C0000}"/>
    <cellStyle name="Standard 20 5 2" xfId="6793" xr:uid="{00000000-0005-0000-0000-0000140C0000}"/>
    <cellStyle name="Standard 20 5 2 2" xfId="20244" xr:uid="{00000000-0005-0000-0000-0000140C0000}"/>
    <cellStyle name="Standard 20 5 2 3" xfId="33728" xr:uid="{00000000-0005-0000-0000-0000140C0000}"/>
    <cellStyle name="Standard 20 5 2 4" xfId="47219" xr:uid="{00000000-0005-0000-0000-0000140C0000}"/>
    <cellStyle name="Standard 20 5 3" xfId="10149" xr:uid="{00000000-0005-0000-0000-0000140C0000}"/>
    <cellStyle name="Standard 20 5 3 2" xfId="23600" xr:uid="{00000000-0005-0000-0000-0000140C0000}"/>
    <cellStyle name="Standard 20 5 3 3" xfId="37084" xr:uid="{00000000-0005-0000-0000-0000140C0000}"/>
    <cellStyle name="Standard 20 5 3 4" xfId="50575" xr:uid="{00000000-0005-0000-0000-0000140C0000}"/>
    <cellStyle name="Standard 20 5 4" xfId="13505" xr:uid="{00000000-0005-0000-0000-0000140C0000}"/>
    <cellStyle name="Standard 20 5 4 2" xfId="26956" xr:uid="{00000000-0005-0000-0000-0000140C0000}"/>
    <cellStyle name="Standard 20 5 4 3" xfId="40440" xr:uid="{00000000-0005-0000-0000-0000140C0000}"/>
    <cellStyle name="Standard 20 5 4 4" xfId="53931" xr:uid="{00000000-0005-0000-0000-0000140C0000}"/>
    <cellStyle name="Standard 20 5 5" xfId="16887" xr:uid="{00000000-0005-0000-0000-0000140C0000}"/>
    <cellStyle name="Standard 20 5 6" xfId="30371" xr:uid="{00000000-0005-0000-0000-0000140C0000}"/>
    <cellStyle name="Standard 20 5 7" xfId="43862" xr:uid="{00000000-0005-0000-0000-0000140C0000}"/>
    <cellStyle name="Standard 20 6" xfId="4012" xr:uid="{00000000-0005-0000-0000-0000150C0000}"/>
    <cellStyle name="Standard 20 6 2" xfId="7369" xr:uid="{00000000-0005-0000-0000-0000150C0000}"/>
    <cellStyle name="Standard 20 6 2 2" xfId="20820" xr:uid="{00000000-0005-0000-0000-0000150C0000}"/>
    <cellStyle name="Standard 20 6 2 3" xfId="34304" xr:uid="{00000000-0005-0000-0000-0000150C0000}"/>
    <cellStyle name="Standard 20 6 2 4" xfId="47795" xr:uid="{00000000-0005-0000-0000-0000150C0000}"/>
    <cellStyle name="Standard 20 6 3" xfId="10725" xr:uid="{00000000-0005-0000-0000-0000150C0000}"/>
    <cellStyle name="Standard 20 6 3 2" xfId="24176" xr:uid="{00000000-0005-0000-0000-0000150C0000}"/>
    <cellStyle name="Standard 20 6 3 3" xfId="37660" xr:uid="{00000000-0005-0000-0000-0000150C0000}"/>
    <cellStyle name="Standard 20 6 3 4" xfId="51151" xr:uid="{00000000-0005-0000-0000-0000150C0000}"/>
    <cellStyle name="Standard 20 6 4" xfId="14081" xr:uid="{00000000-0005-0000-0000-0000150C0000}"/>
    <cellStyle name="Standard 20 6 4 2" xfId="27532" xr:uid="{00000000-0005-0000-0000-0000150C0000}"/>
    <cellStyle name="Standard 20 6 4 3" xfId="41016" xr:uid="{00000000-0005-0000-0000-0000150C0000}"/>
    <cellStyle name="Standard 20 6 4 4" xfId="54507" xr:uid="{00000000-0005-0000-0000-0000150C0000}"/>
    <cellStyle name="Standard 20 6 5" xfId="17463" xr:uid="{00000000-0005-0000-0000-0000150C0000}"/>
    <cellStyle name="Standard 20 6 6" xfId="30947" xr:uid="{00000000-0005-0000-0000-0000150C0000}"/>
    <cellStyle name="Standard 20 6 7" xfId="44438" xr:uid="{00000000-0005-0000-0000-0000150C0000}"/>
    <cellStyle name="Standard 20 7" xfId="4562" xr:uid="{00000000-0005-0000-0000-00000A0C0000}"/>
    <cellStyle name="Standard 20 7 2" xfId="18013" xr:uid="{00000000-0005-0000-0000-00000A0C0000}"/>
    <cellStyle name="Standard 20 7 3" xfId="31497" xr:uid="{00000000-0005-0000-0000-00000A0C0000}"/>
    <cellStyle name="Standard 20 7 4" xfId="44988" xr:uid="{00000000-0005-0000-0000-00000A0C0000}"/>
    <cellStyle name="Standard 20 8" xfId="7918" xr:uid="{00000000-0005-0000-0000-00000A0C0000}"/>
    <cellStyle name="Standard 20 8 2" xfId="21369" xr:uid="{00000000-0005-0000-0000-00000A0C0000}"/>
    <cellStyle name="Standard 20 8 3" xfId="34853" xr:uid="{00000000-0005-0000-0000-00000A0C0000}"/>
    <cellStyle name="Standard 20 8 4" xfId="48344" xr:uid="{00000000-0005-0000-0000-00000A0C0000}"/>
    <cellStyle name="Standard 20 9" xfId="11274" xr:uid="{00000000-0005-0000-0000-00000A0C0000}"/>
    <cellStyle name="Standard 20 9 2" xfId="24725" xr:uid="{00000000-0005-0000-0000-00000A0C0000}"/>
    <cellStyle name="Standard 20 9 3" xfId="38209" xr:uid="{00000000-0005-0000-0000-00000A0C0000}"/>
    <cellStyle name="Standard 20 9 4" xfId="51700" xr:uid="{00000000-0005-0000-0000-00000A0C0000}"/>
    <cellStyle name="Standard 21" xfId="1283" xr:uid="{00000000-0005-0000-0000-0000160C0000}"/>
    <cellStyle name="Standard 21 10" xfId="14756" xr:uid="{00000000-0005-0000-0000-0000160C0000}"/>
    <cellStyle name="Standard 21 11" xfId="28239" xr:uid="{00000000-0005-0000-0000-0000160C0000}"/>
    <cellStyle name="Standard 21 12" xfId="41730" xr:uid="{00000000-0005-0000-0000-0000160C0000}"/>
    <cellStyle name="Standard 21 2" xfId="1521" xr:uid="{00000000-0005-0000-0000-0000170C0000}"/>
    <cellStyle name="Standard 21 2 10" xfId="28489" xr:uid="{00000000-0005-0000-0000-0000170C0000}"/>
    <cellStyle name="Standard 21 2 11" xfId="41980" xr:uid="{00000000-0005-0000-0000-0000170C0000}"/>
    <cellStyle name="Standard 21 2 2" xfId="2097" xr:uid="{00000000-0005-0000-0000-0000180C0000}"/>
    <cellStyle name="Standard 21 2 2 2" xfId="3238" xr:uid="{00000000-0005-0000-0000-0000190C0000}"/>
    <cellStyle name="Standard 21 2 2 2 2" xfId="6599" xr:uid="{00000000-0005-0000-0000-0000190C0000}"/>
    <cellStyle name="Standard 21 2 2 2 2 2" xfId="20050" xr:uid="{00000000-0005-0000-0000-0000190C0000}"/>
    <cellStyle name="Standard 21 2 2 2 2 3" xfId="33534" xr:uid="{00000000-0005-0000-0000-0000190C0000}"/>
    <cellStyle name="Standard 21 2 2 2 2 4" xfId="47025" xr:uid="{00000000-0005-0000-0000-0000190C0000}"/>
    <cellStyle name="Standard 21 2 2 2 3" xfId="9955" xr:uid="{00000000-0005-0000-0000-0000190C0000}"/>
    <cellStyle name="Standard 21 2 2 2 3 2" xfId="23406" xr:uid="{00000000-0005-0000-0000-0000190C0000}"/>
    <cellStyle name="Standard 21 2 2 2 3 3" xfId="36890" xr:uid="{00000000-0005-0000-0000-0000190C0000}"/>
    <cellStyle name="Standard 21 2 2 2 3 4" xfId="50381" xr:uid="{00000000-0005-0000-0000-0000190C0000}"/>
    <cellStyle name="Standard 21 2 2 2 4" xfId="13311" xr:uid="{00000000-0005-0000-0000-0000190C0000}"/>
    <cellStyle name="Standard 21 2 2 2 4 2" xfId="26762" xr:uid="{00000000-0005-0000-0000-0000190C0000}"/>
    <cellStyle name="Standard 21 2 2 2 4 3" xfId="40246" xr:uid="{00000000-0005-0000-0000-0000190C0000}"/>
    <cellStyle name="Standard 21 2 2 2 4 4" xfId="53737" xr:uid="{00000000-0005-0000-0000-0000190C0000}"/>
    <cellStyle name="Standard 21 2 2 2 5" xfId="16693" xr:uid="{00000000-0005-0000-0000-0000190C0000}"/>
    <cellStyle name="Standard 21 2 2 2 6" xfId="30177" xr:uid="{00000000-0005-0000-0000-0000190C0000}"/>
    <cellStyle name="Standard 21 2 2 2 7" xfId="43668" xr:uid="{00000000-0005-0000-0000-0000190C0000}"/>
    <cellStyle name="Standard 21 2 2 3" xfId="5472" xr:uid="{00000000-0005-0000-0000-0000180C0000}"/>
    <cellStyle name="Standard 21 2 2 3 2" xfId="18923" xr:uid="{00000000-0005-0000-0000-0000180C0000}"/>
    <cellStyle name="Standard 21 2 2 3 3" xfId="32407" xr:uid="{00000000-0005-0000-0000-0000180C0000}"/>
    <cellStyle name="Standard 21 2 2 3 4" xfId="45898" xr:uid="{00000000-0005-0000-0000-0000180C0000}"/>
    <cellStyle name="Standard 21 2 2 4" xfId="8828" xr:uid="{00000000-0005-0000-0000-0000180C0000}"/>
    <cellStyle name="Standard 21 2 2 4 2" xfId="22279" xr:uid="{00000000-0005-0000-0000-0000180C0000}"/>
    <cellStyle name="Standard 21 2 2 4 3" xfId="35763" xr:uid="{00000000-0005-0000-0000-0000180C0000}"/>
    <cellStyle name="Standard 21 2 2 4 4" xfId="49254" xr:uid="{00000000-0005-0000-0000-0000180C0000}"/>
    <cellStyle name="Standard 21 2 2 5" xfId="12184" xr:uid="{00000000-0005-0000-0000-0000180C0000}"/>
    <cellStyle name="Standard 21 2 2 5 2" xfId="25635" xr:uid="{00000000-0005-0000-0000-0000180C0000}"/>
    <cellStyle name="Standard 21 2 2 5 3" xfId="39119" xr:uid="{00000000-0005-0000-0000-0000180C0000}"/>
    <cellStyle name="Standard 21 2 2 5 4" xfId="52610" xr:uid="{00000000-0005-0000-0000-0000180C0000}"/>
    <cellStyle name="Standard 21 2 2 6" xfId="15566" xr:uid="{00000000-0005-0000-0000-0000180C0000}"/>
    <cellStyle name="Standard 21 2 2 7" xfId="29050" xr:uid="{00000000-0005-0000-0000-0000180C0000}"/>
    <cellStyle name="Standard 21 2 2 8" xfId="42541" xr:uid="{00000000-0005-0000-0000-0000180C0000}"/>
    <cellStyle name="Standard 21 2 3" xfId="2678" xr:uid="{00000000-0005-0000-0000-00001A0C0000}"/>
    <cellStyle name="Standard 21 2 3 2" xfId="6039" xr:uid="{00000000-0005-0000-0000-00001A0C0000}"/>
    <cellStyle name="Standard 21 2 3 2 2" xfId="19490" xr:uid="{00000000-0005-0000-0000-00001A0C0000}"/>
    <cellStyle name="Standard 21 2 3 2 3" xfId="32974" xr:uid="{00000000-0005-0000-0000-00001A0C0000}"/>
    <cellStyle name="Standard 21 2 3 2 4" xfId="46465" xr:uid="{00000000-0005-0000-0000-00001A0C0000}"/>
    <cellStyle name="Standard 21 2 3 3" xfId="9395" xr:uid="{00000000-0005-0000-0000-00001A0C0000}"/>
    <cellStyle name="Standard 21 2 3 3 2" xfId="22846" xr:uid="{00000000-0005-0000-0000-00001A0C0000}"/>
    <cellStyle name="Standard 21 2 3 3 3" xfId="36330" xr:uid="{00000000-0005-0000-0000-00001A0C0000}"/>
    <cellStyle name="Standard 21 2 3 3 4" xfId="49821" xr:uid="{00000000-0005-0000-0000-00001A0C0000}"/>
    <cellStyle name="Standard 21 2 3 4" xfId="12751" xr:uid="{00000000-0005-0000-0000-00001A0C0000}"/>
    <cellStyle name="Standard 21 2 3 4 2" xfId="26202" xr:uid="{00000000-0005-0000-0000-00001A0C0000}"/>
    <cellStyle name="Standard 21 2 3 4 3" xfId="39686" xr:uid="{00000000-0005-0000-0000-00001A0C0000}"/>
    <cellStyle name="Standard 21 2 3 4 4" xfId="53177" xr:uid="{00000000-0005-0000-0000-00001A0C0000}"/>
    <cellStyle name="Standard 21 2 3 5" xfId="16133" xr:uid="{00000000-0005-0000-0000-00001A0C0000}"/>
    <cellStyle name="Standard 21 2 3 6" xfId="29617" xr:uid="{00000000-0005-0000-0000-00001A0C0000}"/>
    <cellStyle name="Standard 21 2 3 7" xfId="43108" xr:uid="{00000000-0005-0000-0000-00001A0C0000}"/>
    <cellStyle name="Standard 21 2 4" xfId="3783" xr:uid="{00000000-0005-0000-0000-00001B0C0000}"/>
    <cellStyle name="Standard 21 2 4 2" xfId="7144" xr:uid="{00000000-0005-0000-0000-00001B0C0000}"/>
    <cellStyle name="Standard 21 2 4 2 2" xfId="20595" xr:uid="{00000000-0005-0000-0000-00001B0C0000}"/>
    <cellStyle name="Standard 21 2 4 2 3" xfId="34079" xr:uid="{00000000-0005-0000-0000-00001B0C0000}"/>
    <cellStyle name="Standard 21 2 4 2 4" xfId="47570" xr:uid="{00000000-0005-0000-0000-00001B0C0000}"/>
    <cellStyle name="Standard 21 2 4 3" xfId="10500" xr:uid="{00000000-0005-0000-0000-00001B0C0000}"/>
    <cellStyle name="Standard 21 2 4 3 2" xfId="23951" xr:uid="{00000000-0005-0000-0000-00001B0C0000}"/>
    <cellStyle name="Standard 21 2 4 3 3" xfId="37435" xr:uid="{00000000-0005-0000-0000-00001B0C0000}"/>
    <cellStyle name="Standard 21 2 4 3 4" xfId="50926" xr:uid="{00000000-0005-0000-0000-00001B0C0000}"/>
    <cellStyle name="Standard 21 2 4 4" xfId="13856" xr:uid="{00000000-0005-0000-0000-00001B0C0000}"/>
    <cellStyle name="Standard 21 2 4 4 2" xfId="27307" xr:uid="{00000000-0005-0000-0000-00001B0C0000}"/>
    <cellStyle name="Standard 21 2 4 4 3" xfId="40791" xr:uid="{00000000-0005-0000-0000-00001B0C0000}"/>
    <cellStyle name="Standard 21 2 4 4 4" xfId="54282" xr:uid="{00000000-0005-0000-0000-00001B0C0000}"/>
    <cellStyle name="Standard 21 2 4 5" xfId="17238" xr:uid="{00000000-0005-0000-0000-00001B0C0000}"/>
    <cellStyle name="Standard 21 2 4 6" xfId="30722" xr:uid="{00000000-0005-0000-0000-00001B0C0000}"/>
    <cellStyle name="Standard 21 2 4 7" xfId="44213" xr:uid="{00000000-0005-0000-0000-00001B0C0000}"/>
    <cellStyle name="Standard 21 2 5" xfId="4363" xr:uid="{00000000-0005-0000-0000-00001C0C0000}"/>
    <cellStyle name="Standard 21 2 5 2" xfId="7720" xr:uid="{00000000-0005-0000-0000-00001C0C0000}"/>
    <cellStyle name="Standard 21 2 5 2 2" xfId="21171" xr:uid="{00000000-0005-0000-0000-00001C0C0000}"/>
    <cellStyle name="Standard 21 2 5 2 3" xfId="34655" xr:uid="{00000000-0005-0000-0000-00001C0C0000}"/>
    <cellStyle name="Standard 21 2 5 2 4" xfId="48146" xr:uid="{00000000-0005-0000-0000-00001C0C0000}"/>
    <cellStyle name="Standard 21 2 5 3" xfId="11076" xr:uid="{00000000-0005-0000-0000-00001C0C0000}"/>
    <cellStyle name="Standard 21 2 5 3 2" xfId="24527" xr:uid="{00000000-0005-0000-0000-00001C0C0000}"/>
    <cellStyle name="Standard 21 2 5 3 3" xfId="38011" xr:uid="{00000000-0005-0000-0000-00001C0C0000}"/>
    <cellStyle name="Standard 21 2 5 3 4" xfId="51502" xr:uid="{00000000-0005-0000-0000-00001C0C0000}"/>
    <cellStyle name="Standard 21 2 5 4" xfId="14432" xr:uid="{00000000-0005-0000-0000-00001C0C0000}"/>
    <cellStyle name="Standard 21 2 5 4 2" xfId="27883" xr:uid="{00000000-0005-0000-0000-00001C0C0000}"/>
    <cellStyle name="Standard 21 2 5 4 3" xfId="41367" xr:uid="{00000000-0005-0000-0000-00001C0C0000}"/>
    <cellStyle name="Standard 21 2 5 4 4" xfId="54858" xr:uid="{00000000-0005-0000-0000-00001C0C0000}"/>
    <cellStyle name="Standard 21 2 5 5" xfId="17814" xr:uid="{00000000-0005-0000-0000-00001C0C0000}"/>
    <cellStyle name="Standard 21 2 5 6" xfId="31298" xr:uid="{00000000-0005-0000-0000-00001C0C0000}"/>
    <cellStyle name="Standard 21 2 5 7" xfId="44789" xr:uid="{00000000-0005-0000-0000-00001C0C0000}"/>
    <cellStyle name="Standard 21 2 6" xfId="4913" xr:uid="{00000000-0005-0000-0000-0000170C0000}"/>
    <cellStyle name="Standard 21 2 6 2" xfId="18364" xr:uid="{00000000-0005-0000-0000-0000170C0000}"/>
    <cellStyle name="Standard 21 2 6 3" xfId="31848" xr:uid="{00000000-0005-0000-0000-0000170C0000}"/>
    <cellStyle name="Standard 21 2 6 4" xfId="45339" xr:uid="{00000000-0005-0000-0000-0000170C0000}"/>
    <cellStyle name="Standard 21 2 7" xfId="8269" xr:uid="{00000000-0005-0000-0000-0000170C0000}"/>
    <cellStyle name="Standard 21 2 7 2" xfId="21720" xr:uid="{00000000-0005-0000-0000-0000170C0000}"/>
    <cellStyle name="Standard 21 2 7 3" xfId="35204" xr:uid="{00000000-0005-0000-0000-0000170C0000}"/>
    <cellStyle name="Standard 21 2 7 4" xfId="48695" xr:uid="{00000000-0005-0000-0000-0000170C0000}"/>
    <cellStyle name="Standard 21 2 8" xfId="11625" xr:uid="{00000000-0005-0000-0000-0000170C0000}"/>
    <cellStyle name="Standard 21 2 8 2" xfId="25076" xr:uid="{00000000-0005-0000-0000-0000170C0000}"/>
    <cellStyle name="Standard 21 2 8 3" xfId="38560" xr:uid="{00000000-0005-0000-0000-0000170C0000}"/>
    <cellStyle name="Standard 21 2 8 4" xfId="52051" xr:uid="{00000000-0005-0000-0000-0000170C0000}"/>
    <cellStyle name="Standard 21 2 9" xfId="15006" xr:uid="{00000000-0005-0000-0000-0000170C0000}"/>
    <cellStyle name="Standard 21 3" xfId="1848" xr:uid="{00000000-0005-0000-0000-00001D0C0000}"/>
    <cellStyle name="Standard 21 3 2" xfId="2988" xr:uid="{00000000-0005-0000-0000-00001E0C0000}"/>
    <cellStyle name="Standard 21 3 2 2" xfId="6349" xr:uid="{00000000-0005-0000-0000-00001E0C0000}"/>
    <cellStyle name="Standard 21 3 2 2 2" xfId="19800" xr:uid="{00000000-0005-0000-0000-00001E0C0000}"/>
    <cellStyle name="Standard 21 3 2 2 3" xfId="33284" xr:uid="{00000000-0005-0000-0000-00001E0C0000}"/>
    <cellStyle name="Standard 21 3 2 2 4" xfId="46775" xr:uid="{00000000-0005-0000-0000-00001E0C0000}"/>
    <cellStyle name="Standard 21 3 2 3" xfId="9705" xr:uid="{00000000-0005-0000-0000-00001E0C0000}"/>
    <cellStyle name="Standard 21 3 2 3 2" xfId="23156" xr:uid="{00000000-0005-0000-0000-00001E0C0000}"/>
    <cellStyle name="Standard 21 3 2 3 3" xfId="36640" xr:uid="{00000000-0005-0000-0000-00001E0C0000}"/>
    <cellStyle name="Standard 21 3 2 3 4" xfId="50131" xr:uid="{00000000-0005-0000-0000-00001E0C0000}"/>
    <cellStyle name="Standard 21 3 2 4" xfId="13061" xr:uid="{00000000-0005-0000-0000-00001E0C0000}"/>
    <cellStyle name="Standard 21 3 2 4 2" xfId="26512" xr:uid="{00000000-0005-0000-0000-00001E0C0000}"/>
    <cellStyle name="Standard 21 3 2 4 3" xfId="39996" xr:uid="{00000000-0005-0000-0000-00001E0C0000}"/>
    <cellStyle name="Standard 21 3 2 4 4" xfId="53487" xr:uid="{00000000-0005-0000-0000-00001E0C0000}"/>
    <cellStyle name="Standard 21 3 2 5" xfId="16443" xr:uid="{00000000-0005-0000-0000-00001E0C0000}"/>
    <cellStyle name="Standard 21 3 2 6" xfId="29927" xr:uid="{00000000-0005-0000-0000-00001E0C0000}"/>
    <cellStyle name="Standard 21 3 2 7" xfId="43418" xr:uid="{00000000-0005-0000-0000-00001E0C0000}"/>
    <cellStyle name="Standard 21 3 3" xfId="5222" xr:uid="{00000000-0005-0000-0000-00001D0C0000}"/>
    <cellStyle name="Standard 21 3 3 2" xfId="18673" xr:uid="{00000000-0005-0000-0000-00001D0C0000}"/>
    <cellStyle name="Standard 21 3 3 3" xfId="32157" xr:uid="{00000000-0005-0000-0000-00001D0C0000}"/>
    <cellStyle name="Standard 21 3 3 4" xfId="45648" xr:uid="{00000000-0005-0000-0000-00001D0C0000}"/>
    <cellStyle name="Standard 21 3 4" xfId="8578" xr:uid="{00000000-0005-0000-0000-00001D0C0000}"/>
    <cellStyle name="Standard 21 3 4 2" xfId="22029" xr:uid="{00000000-0005-0000-0000-00001D0C0000}"/>
    <cellStyle name="Standard 21 3 4 3" xfId="35513" xr:uid="{00000000-0005-0000-0000-00001D0C0000}"/>
    <cellStyle name="Standard 21 3 4 4" xfId="49004" xr:uid="{00000000-0005-0000-0000-00001D0C0000}"/>
    <cellStyle name="Standard 21 3 5" xfId="11934" xr:uid="{00000000-0005-0000-0000-00001D0C0000}"/>
    <cellStyle name="Standard 21 3 5 2" xfId="25385" xr:uid="{00000000-0005-0000-0000-00001D0C0000}"/>
    <cellStyle name="Standard 21 3 5 3" xfId="38869" xr:uid="{00000000-0005-0000-0000-00001D0C0000}"/>
    <cellStyle name="Standard 21 3 5 4" xfId="52360" xr:uid="{00000000-0005-0000-0000-00001D0C0000}"/>
    <cellStyle name="Standard 21 3 6" xfId="15316" xr:uid="{00000000-0005-0000-0000-00001D0C0000}"/>
    <cellStyle name="Standard 21 3 7" xfId="28800" xr:uid="{00000000-0005-0000-0000-00001D0C0000}"/>
    <cellStyle name="Standard 21 3 8" xfId="42291" xr:uid="{00000000-0005-0000-0000-00001D0C0000}"/>
    <cellStyle name="Standard 21 4" xfId="2427" xr:uid="{00000000-0005-0000-0000-00001F0C0000}"/>
    <cellStyle name="Standard 21 4 2" xfId="5789" xr:uid="{00000000-0005-0000-0000-00001F0C0000}"/>
    <cellStyle name="Standard 21 4 2 2" xfId="19240" xr:uid="{00000000-0005-0000-0000-00001F0C0000}"/>
    <cellStyle name="Standard 21 4 2 3" xfId="32724" xr:uid="{00000000-0005-0000-0000-00001F0C0000}"/>
    <cellStyle name="Standard 21 4 2 4" xfId="46215" xr:uid="{00000000-0005-0000-0000-00001F0C0000}"/>
    <cellStyle name="Standard 21 4 3" xfId="9145" xr:uid="{00000000-0005-0000-0000-00001F0C0000}"/>
    <cellStyle name="Standard 21 4 3 2" xfId="22596" xr:uid="{00000000-0005-0000-0000-00001F0C0000}"/>
    <cellStyle name="Standard 21 4 3 3" xfId="36080" xr:uid="{00000000-0005-0000-0000-00001F0C0000}"/>
    <cellStyle name="Standard 21 4 3 4" xfId="49571" xr:uid="{00000000-0005-0000-0000-00001F0C0000}"/>
    <cellStyle name="Standard 21 4 4" xfId="12501" xr:uid="{00000000-0005-0000-0000-00001F0C0000}"/>
    <cellStyle name="Standard 21 4 4 2" xfId="25952" xr:uid="{00000000-0005-0000-0000-00001F0C0000}"/>
    <cellStyle name="Standard 21 4 4 3" xfId="39436" xr:uid="{00000000-0005-0000-0000-00001F0C0000}"/>
    <cellStyle name="Standard 21 4 4 4" xfId="52927" xr:uid="{00000000-0005-0000-0000-00001F0C0000}"/>
    <cellStyle name="Standard 21 4 5" xfId="15883" xr:uid="{00000000-0005-0000-0000-00001F0C0000}"/>
    <cellStyle name="Standard 21 4 6" xfId="29367" xr:uid="{00000000-0005-0000-0000-00001F0C0000}"/>
    <cellStyle name="Standard 21 4 7" xfId="42858" xr:uid="{00000000-0005-0000-0000-00001F0C0000}"/>
    <cellStyle name="Standard 21 5" xfId="3533" xr:uid="{00000000-0005-0000-0000-0000200C0000}"/>
    <cellStyle name="Standard 21 5 2" xfId="6894" xr:uid="{00000000-0005-0000-0000-0000200C0000}"/>
    <cellStyle name="Standard 21 5 2 2" xfId="20345" xr:uid="{00000000-0005-0000-0000-0000200C0000}"/>
    <cellStyle name="Standard 21 5 2 3" xfId="33829" xr:uid="{00000000-0005-0000-0000-0000200C0000}"/>
    <cellStyle name="Standard 21 5 2 4" xfId="47320" xr:uid="{00000000-0005-0000-0000-0000200C0000}"/>
    <cellStyle name="Standard 21 5 3" xfId="10250" xr:uid="{00000000-0005-0000-0000-0000200C0000}"/>
    <cellStyle name="Standard 21 5 3 2" xfId="23701" xr:uid="{00000000-0005-0000-0000-0000200C0000}"/>
    <cellStyle name="Standard 21 5 3 3" xfId="37185" xr:uid="{00000000-0005-0000-0000-0000200C0000}"/>
    <cellStyle name="Standard 21 5 3 4" xfId="50676" xr:uid="{00000000-0005-0000-0000-0000200C0000}"/>
    <cellStyle name="Standard 21 5 4" xfId="13606" xr:uid="{00000000-0005-0000-0000-0000200C0000}"/>
    <cellStyle name="Standard 21 5 4 2" xfId="27057" xr:uid="{00000000-0005-0000-0000-0000200C0000}"/>
    <cellStyle name="Standard 21 5 4 3" xfId="40541" xr:uid="{00000000-0005-0000-0000-0000200C0000}"/>
    <cellStyle name="Standard 21 5 4 4" xfId="54032" xr:uid="{00000000-0005-0000-0000-0000200C0000}"/>
    <cellStyle name="Standard 21 5 5" xfId="16988" xr:uid="{00000000-0005-0000-0000-0000200C0000}"/>
    <cellStyle name="Standard 21 5 6" xfId="30472" xr:uid="{00000000-0005-0000-0000-0000200C0000}"/>
    <cellStyle name="Standard 21 5 7" xfId="43963" xr:uid="{00000000-0005-0000-0000-0000200C0000}"/>
    <cellStyle name="Standard 21 6" xfId="4113" xr:uid="{00000000-0005-0000-0000-0000210C0000}"/>
    <cellStyle name="Standard 21 6 2" xfId="7470" xr:uid="{00000000-0005-0000-0000-0000210C0000}"/>
    <cellStyle name="Standard 21 6 2 2" xfId="20921" xr:uid="{00000000-0005-0000-0000-0000210C0000}"/>
    <cellStyle name="Standard 21 6 2 3" xfId="34405" xr:uid="{00000000-0005-0000-0000-0000210C0000}"/>
    <cellStyle name="Standard 21 6 2 4" xfId="47896" xr:uid="{00000000-0005-0000-0000-0000210C0000}"/>
    <cellStyle name="Standard 21 6 3" xfId="10826" xr:uid="{00000000-0005-0000-0000-0000210C0000}"/>
    <cellStyle name="Standard 21 6 3 2" xfId="24277" xr:uid="{00000000-0005-0000-0000-0000210C0000}"/>
    <cellStyle name="Standard 21 6 3 3" xfId="37761" xr:uid="{00000000-0005-0000-0000-0000210C0000}"/>
    <cellStyle name="Standard 21 6 3 4" xfId="51252" xr:uid="{00000000-0005-0000-0000-0000210C0000}"/>
    <cellStyle name="Standard 21 6 4" xfId="14182" xr:uid="{00000000-0005-0000-0000-0000210C0000}"/>
    <cellStyle name="Standard 21 6 4 2" xfId="27633" xr:uid="{00000000-0005-0000-0000-0000210C0000}"/>
    <cellStyle name="Standard 21 6 4 3" xfId="41117" xr:uid="{00000000-0005-0000-0000-0000210C0000}"/>
    <cellStyle name="Standard 21 6 4 4" xfId="54608" xr:uid="{00000000-0005-0000-0000-0000210C0000}"/>
    <cellStyle name="Standard 21 6 5" xfId="17564" xr:uid="{00000000-0005-0000-0000-0000210C0000}"/>
    <cellStyle name="Standard 21 6 6" xfId="31048" xr:uid="{00000000-0005-0000-0000-0000210C0000}"/>
    <cellStyle name="Standard 21 6 7" xfId="44539" xr:uid="{00000000-0005-0000-0000-0000210C0000}"/>
    <cellStyle name="Standard 21 7" xfId="4663" xr:uid="{00000000-0005-0000-0000-0000160C0000}"/>
    <cellStyle name="Standard 21 7 2" xfId="18114" xr:uid="{00000000-0005-0000-0000-0000160C0000}"/>
    <cellStyle name="Standard 21 7 3" xfId="31598" xr:uid="{00000000-0005-0000-0000-0000160C0000}"/>
    <cellStyle name="Standard 21 7 4" xfId="45089" xr:uid="{00000000-0005-0000-0000-0000160C0000}"/>
    <cellStyle name="Standard 21 8" xfId="8019" xr:uid="{00000000-0005-0000-0000-0000160C0000}"/>
    <cellStyle name="Standard 21 8 2" xfId="21470" xr:uid="{00000000-0005-0000-0000-0000160C0000}"/>
    <cellStyle name="Standard 21 8 3" xfId="34954" xr:uid="{00000000-0005-0000-0000-0000160C0000}"/>
    <cellStyle name="Standard 21 8 4" xfId="48445" xr:uid="{00000000-0005-0000-0000-0000160C0000}"/>
    <cellStyle name="Standard 21 9" xfId="11375" xr:uid="{00000000-0005-0000-0000-0000160C0000}"/>
    <cellStyle name="Standard 21 9 2" xfId="24826" xr:uid="{00000000-0005-0000-0000-0000160C0000}"/>
    <cellStyle name="Standard 21 9 3" xfId="38310" xr:uid="{00000000-0005-0000-0000-0000160C0000}"/>
    <cellStyle name="Standard 21 9 4" xfId="51801" xr:uid="{00000000-0005-0000-0000-0000160C0000}"/>
    <cellStyle name="Standard 22" xfId="1573" xr:uid="{00000000-0005-0000-0000-0000220C0000}"/>
    <cellStyle name="Standard 22 10" xfId="28542" xr:uid="{00000000-0005-0000-0000-0000220C0000}"/>
    <cellStyle name="Standard 22 11" xfId="42033" xr:uid="{00000000-0005-0000-0000-0000220C0000}"/>
    <cellStyle name="Standard 22 2" xfId="2150" xr:uid="{00000000-0005-0000-0000-0000230C0000}"/>
    <cellStyle name="Standard 22 2 2" xfId="3291" xr:uid="{00000000-0005-0000-0000-0000240C0000}"/>
    <cellStyle name="Standard 22 2 2 2" xfId="6652" xr:uid="{00000000-0005-0000-0000-0000240C0000}"/>
    <cellStyle name="Standard 22 2 2 2 2" xfId="20103" xr:uid="{00000000-0005-0000-0000-0000240C0000}"/>
    <cellStyle name="Standard 22 2 2 2 3" xfId="33587" xr:uid="{00000000-0005-0000-0000-0000240C0000}"/>
    <cellStyle name="Standard 22 2 2 2 4" xfId="47078" xr:uid="{00000000-0005-0000-0000-0000240C0000}"/>
    <cellStyle name="Standard 22 2 2 3" xfId="10008" xr:uid="{00000000-0005-0000-0000-0000240C0000}"/>
    <cellStyle name="Standard 22 2 2 3 2" xfId="23459" xr:uid="{00000000-0005-0000-0000-0000240C0000}"/>
    <cellStyle name="Standard 22 2 2 3 3" xfId="36943" xr:uid="{00000000-0005-0000-0000-0000240C0000}"/>
    <cellStyle name="Standard 22 2 2 3 4" xfId="50434" xr:uid="{00000000-0005-0000-0000-0000240C0000}"/>
    <cellStyle name="Standard 22 2 2 4" xfId="13364" xr:uid="{00000000-0005-0000-0000-0000240C0000}"/>
    <cellStyle name="Standard 22 2 2 4 2" xfId="26815" xr:uid="{00000000-0005-0000-0000-0000240C0000}"/>
    <cellStyle name="Standard 22 2 2 4 3" xfId="40299" xr:uid="{00000000-0005-0000-0000-0000240C0000}"/>
    <cellStyle name="Standard 22 2 2 4 4" xfId="53790" xr:uid="{00000000-0005-0000-0000-0000240C0000}"/>
    <cellStyle name="Standard 22 2 2 5" xfId="16746" xr:uid="{00000000-0005-0000-0000-0000240C0000}"/>
    <cellStyle name="Standard 22 2 2 6" xfId="30230" xr:uid="{00000000-0005-0000-0000-0000240C0000}"/>
    <cellStyle name="Standard 22 2 2 7" xfId="43721" xr:uid="{00000000-0005-0000-0000-0000240C0000}"/>
    <cellStyle name="Standard 22 2 3" xfId="5525" xr:uid="{00000000-0005-0000-0000-0000230C0000}"/>
    <cellStyle name="Standard 22 2 3 2" xfId="18976" xr:uid="{00000000-0005-0000-0000-0000230C0000}"/>
    <cellStyle name="Standard 22 2 3 3" xfId="32460" xr:uid="{00000000-0005-0000-0000-0000230C0000}"/>
    <cellStyle name="Standard 22 2 3 4" xfId="45951" xr:uid="{00000000-0005-0000-0000-0000230C0000}"/>
    <cellStyle name="Standard 22 2 4" xfId="8881" xr:uid="{00000000-0005-0000-0000-0000230C0000}"/>
    <cellStyle name="Standard 22 2 4 2" xfId="22332" xr:uid="{00000000-0005-0000-0000-0000230C0000}"/>
    <cellStyle name="Standard 22 2 4 3" xfId="35816" xr:uid="{00000000-0005-0000-0000-0000230C0000}"/>
    <cellStyle name="Standard 22 2 4 4" xfId="49307" xr:uid="{00000000-0005-0000-0000-0000230C0000}"/>
    <cellStyle name="Standard 22 2 5" xfId="12237" xr:uid="{00000000-0005-0000-0000-0000230C0000}"/>
    <cellStyle name="Standard 22 2 5 2" xfId="25688" xr:uid="{00000000-0005-0000-0000-0000230C0000}"/>
    <cellStyle name="Standard 22 2 5 3" xfId="39172" xr:uid="{00000000-0005-0000-0000-0000230C0000}"/>
    <cellStyle name="Standard 22 2 5 4" xfId="52663" xr:uid="{00000000-0005-0000-0000-0000230C0000}"/>
    <cellStyle name="Standard 22 2 6" xfId="15619" xr:uid="{00000000-0005-0000-0000-0000230C0000}"/>
    <cellStyle name="Standard 22 2 7" xfId="29103" xr:uid="{00000000-0005-0000-0000-0000230C0000}"/>
    <cellStyle name="Standard 22 2 8" xfId="42594" xr:uid="{00000000-0005-0000-0000-0000230C0000}"/>
    <cellStyle name="Standard 22 3" xfId="2731" xr:uid="{00000000-0005-0000-0000-0000250C0000}"/>
    <cellStyle name="Standard 22 3 2" xfId="6092" xr:uid="{00000000-0005-0000-0000-0000250C0000}"/>
    <cellStyle name="Standard 22 3 2 2" xfId="19543" xr:uid="{00000000-0005-0000-0000-0000250C0000}"/>
    <cellStyle name="Standard 22 3 2 3" xfId="33027" xr:uid="{00000000-0005-0000-0000-0000250C0000}"/>
    <cellStyle name="Standard 22 3 2 4" xfId="46518" xr:uid="{00000000-0005-0000-0000-0000250C0000}"/>
    <cellStyle name="Standard 22 3 3" xfId="9448" xr:uid="{00000000-0005-0000-0000-0000250C0000}"/>
    <cellStyle name="Standard 22 3 3 2" xfId="22899" xr:uid="{00000000-0005-0000-0000-0000250C0000}"/>
    <cellStyle name="Standard 22 3 3 3" xfId="36383" xr:uid="{00000000-0005-0000-0000-0000250C0000}"/>
    <cellStyle name="Standard 22 3 3 4" xfId="49874" xr:uid="{00000000-0005-0000-0000-0000250C0000}"/>
    <cellStyle name="Standard 22 3 4" xfId="12804" xr:uid="{00000000-0005-0000-0000-0000250C0000}"/>
    <cellStyle name="Standard 22 3 4 2" xfId="26255" xr:uid="{00000000-0005-0000-0000-0000250C0000}"/>
    <cellStyle name="Standard 22 3 4 3" xfId="39739" xr:uid="{00000000-0005-0000-0000-0000250C0000}"/>
    <cellStyle name="Standard 22 3 4 4" xfId="53230" xr:uid="{00000000-0005-0000-0000-0000250C0000}"/>
    <cellStyle name="Standard 22 3 5" xfId="16186" xr:uid="{00000000-0005-0000-0000-0000250C0000}"/>
    <cellStyle name="Standard 22 3 6" xfId="29670" xr:uid="{00000000-0005-0000-0000-0000250C0000}"/>
    <cellStyle name="Standard 22 3 7" xfId="43161" xr:uid="{00000000-0005-0000-0000-0000250C0000}"/>
    <cellStyle name="Standard 22 4" xfId="3836" xr:uid="{00000000-0005-0000-0000-0000260C0000}"/>
    <cellStyle name="Standard 22 4 2" xfId="7197" xr:uid="{00000000-0005-0000-0000-0000260C0000}"/>
    <cellStyle name="Standard 22 4 2 2" xfId="20648" xr:uid="{00000000-0005-0000-0000-0000260C0000}"/>
    <cellStyle name="Standard 22 4 2 3" xfId="34132" xr:uid="{00000000-0005-0000-0000-0000260C0000}"/>
    <cellStyle name="Standard 22 4 2 4" xfId="47623" xr:uid="{00000000-0005-0000-0000-0000260C0000}"/>
    <cellStyle name="Standard 22 4 3" xfId="10553" xr:uid="{00000000-0005-0000-0000-0000260C0000}"/>
    <cellStyle name="Standard 22 4 3 2" xfId="24004" xr:uid="{00000000-0005-0000-0000-0000260C0000}"/>
    <cellStyle name="Standard 22 4 3 3" xfId="37488" xr:uid="{00000000-0005-0000-0000-0000260C0000}"/>
    <cellStyle name="Standard 22 4 3 4" xfId="50979" xr:uid="{00000000-0005-0000-0000-0000260C0000}"/>
    <cellStyle name="Standard 22 4 4" xfId="13909" xr:uid="{00000000-0005-0000-0000-0000260C0000}"/>
    <cellStyle name="Standard 22 4 4 2" xfId="27360" xr:uid="{00000000-0005-0000-0000-0000260C0000}"/>
    <cellStyle name="Standard 22 4 4 3" xfId="40844" xr:uid="{00000000-0005-0000-0000-0000260C0000}"/>
    <cellStyle name="Standard 22 4 4 4" xfId="54335" xr:uid="{00000000-0005-0000-0000-0000260C0000}"/>
    <cellStyle name="Standard 22 4 5" xfId="17291" xr:uid="{00000000-0005-0000-0000-0000260C0000}"/>
    <cellStyle name="Standard 22 4 6" xfId="30775" xr:uid="{00000000-0005-0000-0000-0000260C0000}"/>
    <cellStyle name="Standard 22 4 7" xfId="44266" xr:uid="{00000000-0005-0000-0000-0000260C0000}"/>
    <cellStyle name="Standard 22 5" xfId="4416" xr:uid="{00000000-0005-0000-0000-0000270C0000}"/>
    <cellStyle name="Standard 22 5 2" xfId="7773" xr:uid="{00000000-0005-0000-0000-0000270C0000}"/>
    <cellStyle name="Standard 22 5 2 2" xfId="21224" xr:uid="{00000000-0005-0000-0000-0000270C0000}"/>
    <cellStyle name="Standard 22 5 2 3" xfId="34708" xr:uid="{00000000-0005-0000-0000-0000270C0000}"/>
    <cellStyle name="Standard 22 5 2 4" xfId="48199" xr:uid="{00000000-0005-0000-0000-0000270C0000}"/>
    <cellStyle name="Standard 22 5 3" xfId="11129" xr:uid="{00000000-0005-0000-0000-0000270C0000}"/>
    <cellStyle name="Standard 22 5 3 2" xfId="24580" xr:uid="{00000000-0005-0000-0000-0000270C0000}"/>
    <cellStyle name="Standard 22 5 3 3" xfId="38064" xr:uid="{00000000-0005-0000-0000-0000270C0000}"/>
    <cellStyle name="Standard 22 5 3 4" xfId="51555" xr:uid="{00000000-0005-0000-0000-0000270C0000}"/>
    <cellStyle name="Standard 22 5 4" xfId="14485" xr:uid="{00000000-0005-0000-0000-0000270C0000}"/>
    <cellStyle name="Standard 22 5 4 2" xfId="27936" xr:uid="{00000000-0005-0000-0000-0000270C0000}"/>
    <cellStyle name="Standard 22 5 4 3" xfId="41420" xr:uid="{00000000-0005-0000-0000-0000270C0000}"/>
    <cellStyle name="Standard 22 5 4 4" xfId="54911" xr:uid="{00000000-0005-0000-0000-0000270C0000}"/>
    <cellStyle name="Standard 22 5 5" xfId="17867" xr:uid="{00000000-0005-0000-0000-0000270C0000}"/>
    <cellStyle name="Standard 22 5 6" xfId="31351" xr:uid="{00000000-0005-0000-0000-0000270C0000}"/>
    <cellStyle name="Standard 22 5 7" xfId="44842" xr:uid="{00000000-0005-0000-0000-0000270C0000}"/>
    <cellStyle name="Standard 22 6" xfId="4966" xr:uid="{00000000-0005-0000-0000-0000220C0000}"/>
    <cellStyle name="Standard 22 6 2" xfId="18417" xr:uid="{00000000-0005-0000-0000-0000220C0000}"/>
    <cellStyle name="Standard 22 6 3" xfId="31901" xr:uid="{00000000-0005-0000-0000-0000220C0000}"/>
    <cellStyle name="Standard 22 6 4" xfId="45392" xr:uid="{00000000-0005-0000-0000-0000220C0000}"/>
    <cellStyle name="Standard 22 7" xfId="8322" xr:uid="{00000000-0005-0000-0000-0000220C0000}"/>
    <cellStyle name="Standard 22 7 2" xfId="21773" xr:uid="{00000000-0005-0000-0000-0000220C0000}"/>
    <cellStyle name="Standard 22 7 3" xfId="35257" xr:uid="{00000000-0005-0000-0000-0000220C0000}"/>
    <cellStyle name="Standard 22 7 4" xfId="48748" xr:uid="{00000000-0005-0000-0000-0000220C0000}"/>
    <cellStyle name="Standard 22 8" xfId="11678" xr:uid="{00000000-0005-0000-0000-0000220C0000}"/>
    <cellStyle name="Standard 22 8 2" xfId="25129" xr:uid="{00000000-0005-0000-0000-0000220C0000}"/>
    <cellStyle name="Standard 22 8 3" xfId="38613" xr:uid="{00000000-0005-0000-0000-0000220C0000}"/>
    <cellStyle name="Standard 22 8 4" xfId="52104" xr:uid="{00000000-0005-0000-0000-0000220C0000}"/>
    <cellStyle name="Standard 22 9" xfId="15059" xr:uid="{00000000-0005-0000-0000-0000220C0000}"/>
    <cellStyle name="Standard 23" xfId="1587" xr:uid="{00000000-0005-0000-0000-0000280C0000}"/>
    <cellStyle name="Standard 23 10" xfId="28556" xr:uid="{00000000-0005-0000-0000-0000280C0000}"/>
    <cellStyle name="Standard 23 11" xfId="42047" xr:uid="{00000000-0005-0000-0000-0000280C0000}"/>
    <cellStyle name="Standard 23 2" xfId="2164" xr:uid="{00000000-0005-0000-0000-0000290C0000}"/>
    <cellStyle name="Standard 23 2 2" xfId="3305" xr:uid="{00000000-0005-0000-0000-00002A0C0000}"/>
    <cellStyle name="Standard 23 2 2 2" xfId="6666" xr:uid="{00000000-0005-0000-0000-00002A0C0000}"/>
    <cellStyle name="Standard 23 2 2 2 2" xfId="20117" xr:uid="{00000000-0005-0000-0000-00002A0C0000}"/>
    <cellStyle name="Standard 23 2 2 2 3" xfId="33601" xr:uid="{00000000-0005-0000-0000-00002A0C0000}"/>
    <cellStyle name="Standard 23 2 2 2 4" xfId="47092" xr:uid="{00000000-0005-0000-0000-00002A0C0000}"/>
    <cellStyle name="Standard 23 2 2 3" xfId="10022" xr:uid="{00000000-0005-0000-0000-00002A0C0000}"/>
    <cellStyle name="Standard 23 2 2 3 2" xfId="23473" xr:uid="{00000000-0005-0000-0000-00002A0C0000}"/>
    <cellStyle name="Standard 23 2 2 3 3" xfId="36957" xr:uid="{00000000-0005-0000-0000-00002A0C0000}"/>
    <cellStyle name="Standard 23 2 2 3 4" xfId="50448" xr:uid="{00000000-0005-0000-0000-00002A0C0000}"/>
    <cellStyle name="Standard 23 2 2 4" xfId="13378" xr:uid="{00000000-0005-0000-0000-00002A0C0000}"/>
    <cellStyle name="Standard 23 2 2 4 2" xfId="26829" xr:uid="{00000000-0005-0000-0000-00002A0C0000}"/>
    <cellStyle name="Standard 23 2 2 4 3" xfId="40313" xr:uid="{00000000-0005-0000-0000-00002A0C0000}"/>
    <cellStyle name="Standard 23 2 2 4 4" xfId="53804" xr:uid="{00000000-0005-0000-0000-00002A0C0000}"/>
    <cellStyle name="Standard 23 2 2 5" xfId="16760" xr:uid="{00000000-0005-0000-0000-00002A0C0000}"/>
    <cellStyle name="Standard 23 2 2 6" xfId="30244" xr:uid="{00000000-0005-0000-0000-00002A0C0000}"/>
    <cellStyle name="Standard 23 2 2 7" xfId="43735" xr:uid="{00000000-0005-0000-0000-00002A0C0000}"/>
    <cellStyle name="Standard 23 2 3" xfId="5539" xr:uid="{00000000-0005-0000-0000-0000290C0000}"/>
    <cellStyle name="Standard 23 2 3 2" xfId="18990" xr:uid="{00000000-0005-0000-0000-0000290C0000}"/>
    <cellStyle name="Standard 23 2 3 3" xfId="32474" xr:uid="{00000000-0005-0000-0000-0000290C0000}"/>
    <cellStyle name="Standard 23 2 3 4" xfId="45965" xr:uid="{00000000-0005-0000-0000-0000290C0000}"/>
    <cellStyle name="Standard 23 2 4" xfId="8895" xr:uid="{00000000-0005-0000-0000-0000290C0000}"/>
    <cellStyle name="Standard 23 2 4 2" xfId="22346" xr:uid="{00000000-0005-0000-0000-0000290C0000}"/>
    <cellStyle name="Standard 23 2 4 3" xfId="35830" xr:uid="{00000000-0005-0000-0000-0000290C0000}"/>
    <cellStyle name="Standard 23 2 4 4" xfId="49321" xr:uid="{00000000-0005-0000-0000-0000290C0000}"/>
    <cellStyle name="Standard 23 2 5" xfId="12251" xr:uid="{00000000-0005-0000-0000-0000290C0000}"/>
    <cellStyle name="Standard 23 2 5 2" xfId="25702" xr:uid="{00000000-0005-0000-0000-0000290C0000}"/>
    <cellStyle name="Standard 23 2 5 3" xfId="39186" xr:uid="{00000000-0005-0000-0000-0000290C0000}"/>
    <cellStyle name="Standard 23 2 5 4" xfId="52677" xr:uid="{00000000-0005-0000-0000-0000290C0000}"/>
    <cellStyle name="Standard 23 2 6" xfId="15633" xr:uid="{00000000-0005-0000-0000-0000290C0000}"/>
    <cellStyle name="Standard 23 2 7" xfId="29117" xr:uid="{00000000-0005-0000-0000-0000290C0000}"/>
    <cellStyle name="Standard 23 2 8" xfId="42608" xr:uid="{00000000-0005-0000-0000-0000290C0000}"/>
    <cellStyle name="Standard 23 3" xfId="2745" xr:uid="{00000000-0005-0000-0000-00002B0C0000}"/>
    <cellStyle name="Standard 23 3 2" xfId="6106" xr:uid="{00000000-0005-0000-0000-00002B0C0000}"/>
    <cellStyle name="Standard 23 3 2 2" xfId="19557" xr:uid="{00000000-0005-0000-0000-00002B0C0000}"/>
    <cellStyle name="Standard 23 3 2 3" xfId="33041" xr:uid="{00000000-0005-0000-0000-00002B0C0000}"/>
    <cellStyle name="Standard 23 3 2 4" xfId="46532" xr:uid="{00000000-0005-0000-0000-00002B0C0000}"/>
    <cellStyle name="Standard 23 3 3" xfId="9462" xr:uid="{00000000-0005-0000-0000-00002B0C0000}"/>
    <cellStyle name="Standard 23 3 3 2" xfId="22913" xr:uid="{00000000-0005-0000-0000-00002B0C0000}"/>
    <cellStyle name="Standard 23 3 3 3" xfId="36397" xr:uid="{00000000-0005-0000-0000-00002B0C0000}"/>
    <cellStyle name="Standard 23 3 3 4" xfId="49888" xr:uid="{00000000-0005-0000-0000-00002B0C0000}"/>
    <cellStyle name="Standard 23 3 4" xfId="12818" xr:uid="{00000000-0005-0000-0000-00002B0C0000}"/>
    <cellStyle name="Standard 23 3 4 2" xfId="26269" xr:uid="{00000000-0005-0000-0000-00002B0C0000}"/>
    <cellStyle name="Standard 23 3 4 3" xfId="39753" xr:uid="{00000000-0005-0000-0000-00002B0C0000}"/>
    <cellStyle name="Standard 23 3 4 4" xfId="53244" xr:uid="{00000000-0005-0000-0000-00002B0C0000}"/>
    <cellStyle name="Standard 23 3 5" xfId="16200" xr:uid="{00000000-0005-0000-0000-00002B0C0000}"/>
    <cellStyle name="Standard 23 3 6" xfId="29684" xr:uid="{00000000-0005-0000-0000-00002B0C0000}"/>
    <cellStyle name="Standard 23 3 7" xfId="43175" xr:uid="{00000000-0005-0000-0000-00002B0C0000}"/>
    <cellStyle name="Standard 23 4" xfId="3850" xr:uid="{00000000-0005-0000-0000-00002C0C0000}"/>
    <cellStyle name="Standard 23 4 2" xfId="7211" xr:uid="{00000000-0005-0000-0000-00002C0C0000}"/>
    <cellStyle name="Standard 23 4 2 2" xfId="20662" xr:uid="{00000000-0005-0000-0000-00002C0C0000}"/>
    <cellStyle name="Standard 23 4 2 3" xfId="34146" xr:uid="{00000000-0005-0000-0000-00002C0C0000}"/>
    <cellStyle name="Standard 23 4 2 4" xfId="47637" xr:uid="{00000000-0005-0000-0000-00002C0C0000}"/>
    <cellStyle name="Standard 23 4 3" xfId="10567" xr:uid="{00000000-0005-0000-0000-00002C0C0000}"/>
    <cellStyle name="Standard 23 4 3 2" xfId="24018" xr:uid="{00000000-0005-0000-0000-00002C0C0000}"/>
    <cellStyle name="Standard 23 4 3 3" xfId="37502" xr:uid="{00000000-0005-0000-0000-00002C0C0000}"/>
    <cellStyle name="Standard 23 4 3 4" xfId="50993" xr:uid="{00000000-0005-0000-0000-00002C0C0000}"/>
    <cellStyle name="Standard 23 4 4" xfId="13923" xr:uid="{00000000-0005-0000-0000-00002C0C0000}"/>
    <cellStyle name="Standard 23 4 4 2" xfId="27374" xr:uid="{00000000-0005-0000-0000-00002C0C0000}"/>
    <cellStyle name="Standard 23 4 4 3" xfId="40858" xr:uid="{00000000-0005-0000-0000-00002C0C0000}"/>
    <cellStyle name="Standard 23 4 4 4" xfId="54349" xr:uid="{00000000-0005-0000-0000-00002C0C0000}"/>
    <cellStyle name="Standard 23 4 5" xfId="17305" xr:uid="{00000000-0005-0000-0000-00002C0C0000}"/>
    <cellStyle name="Standard 23 4 6" xfId="30789" xr:uid="{00000000-0005-0000-0000-00002C0C0000}"/>
    <cellStyle name="Standard 23 4 7" xfId="44280" xr:uid="{00000000-0005-0000-0000-00002C0C0000}"/>
    <cellStyle name="Standard 23 5" xfId="4430" xr:uid="{00000000-0005-0000-0000-00002D0C0000}"/>
    <cellStyle name="Standard 23 5 2" xfId="7787" xr:uid="{00000000-0005-0000-0000-00002D0C0000}"/>
    <cellStyle name="Standard 23 5 2 2" xfId="21238" xr:uid="{00000000-0005-0000-0000-00002D0C0000}"/>
    <cellStyle name="Standard 23 5 2 3" xfId="34722" xr:uid="{00000000-0005-0000-0000-00002D0C0000}"/>
    <cellStyle name="Standard 23 5 2 4" xfId="48213" xr:uid="{00000000-0005-0000-0000-00002D0C0000}"/>
    <cellStyle name="Standard 23 5 3" xfId="11143" xr:uid="{00000000-0005-0000-0000-00002D0C0000}"/>
    <cellStyle name="Standard 23 5 3 2" xfId="24594" xr:uid="{00000000-0005-0000-0000-00002D0C0000}"/>
    <cellStyle name="Standard 23 5 3 3" xfId="38078" xr:uid="{00000000-0005-0000-0000-00002D0C0000}"/>
    <cellStyle name="Standard 23 5 3 4" xfId="51569" xr:uid="{00000000-0005-0000-0000-00002D0C0000}"/>
    <cellStyle name="Standard 23 5 4" xfId="14499" xr:uid="{00000000-0005-0000-0000-00002D0C0000}"/>
    <cellStyle name="Standard 23 5 4 2" xfId="27950" xr:uid="{00000000-0005-0000-0000-00002D0C0000}"/>
    <cellStyle name="Standard 23 5 4 3" xfId="41434" xr:uid="{00000000-0005-0000-0000-00002D0C0000}"/>
    <cellStyle name="Standard 23 5 4 4" xfId="54925" xr:uid="{00000000-0005-0000-0000-00002D0C0000}"/>
    <cellStyle name="Standard 23 5 5" xfId="17881" xr:uid="{00000000-0005-0000-0000-00002D0C0000}"/>
    <cellStyle name="Standard 23 5 6" xfId="31365" xr:uid="{00000000-0005-0000-0000-00002D0C0000}"/>
    <cellStyle name="Standard 23 5 7" xfId="44856" xr:uid="{00000000-0005-0000-0000-00002D0C0000}"/>
    <cellStyle name="Standard 23 6" xfId="4980" xr:uid="{00000000-0005-0000-0000-0000280C0000}"/>
    <cellStyle name="Standard 23 6 2" xfId="18431" xr:uid="{00000000-0005-0000-0000-0000280C0000}"/>
    <cellStyle name="Standard 23 6 3" xfId="31915" xr:uid="{00000000-0005-0000-0000-0000280C0000}"/>
    <cellStyle name="Standard 23 6 4" xfId="45406" xr:uid="{00000000-0005-0000-0000-0000280C0000}"/>
    <cellStyle name="Standard 23 7" xfId="8336" xr:uid="{00000000-0005-0000-0000-0000280C0000}"/>
    <cellStyle name="Standard 23 7 2" xfId="21787" xr:uid="{00000000-0005-0000-0000-0000280C0000}"/>
    <cellStyle name="Standard 23 7 3" xfId="35271" xr:uid="{00000000-0005-0000-0000-0000280C0000}"/>
    <cellStyle name="Standard 23 7 4" xfId="48762" xr:uid="{00000000-0005-0000-0000-0000280C0000}"/>
    <cellStyle name="Standard 23 8" xfId="11692" xr:uid="{00000000-0005-0000-0000-0000280C0000}"/>
    <cellStyle name="Standard 23 8 2" xfId="25143" xr:uid="{00000000-0005-0000-0000-0000280C0000}"/>
    <cellStyle name="Standard 23 8 3" xfId="38627" xr:uid="{00000000-0005-0000-0000-0000280C0000}"/>
    <cellStyle name="Standard 23 8 4" xfId="52118" xr:uid="{00000000-0005-0000-0000-0000280C0000}"/>
    <cellStyle name="Standard 23 9" xfId="15073" xr:uid="{00000000-0005-0000-0000-0000280C0000}"/>
    <cellStyle name="Standard 24" xfId="1616" xr:uid="{00000000-0005-0000-0000-00002E0C0000}"/>
    <cellStyle name="Standard 24 2" xfId="2170" xr:uid="{00000000-0005-0000-0000-00002F0C0000}"/>
    <cellStyle name="Standard 24 2 2" xfId="3311" xr:uid="{00000000-0005-0000-0000-0000300C0000}"/>
    <cellStyle name="Standard 24 2 2 2" xfId="6672" xr:uid="{00000000-0005-0000-0000-0000300C0000}"/>
    <cellStyle name="Standard 24 2 2 2 2" xfId="20123" xr:uid="{00000000-0005-0000-0000-0000300C0000}"/>
    <cellStyle name="Standard 24 2 2 2 3" xfId="33607" xr:uid="{00000000-0005-0000-0000-0000300C0000}"/>
    <cellStyle name="Standard 24 2 2 2 4" xfId="47098" xr:uid="{00000000-0005-0000-0000-0000300C0000}"/>
    <cellStyle name="Standard 24 2 2 3" xfId="10028" xr:uid="{00000000-0005-0000-0000-0000300C0000}"/>
    <cellStyle name="Standard 24 2 2 3 2" xfId="23479" xr:uid="{00000000-0005-0000-0000-0000300C0000}"/>
    <cellStyle name="Standard 24 2 2 3 3" xfId="36963" xr:uid="{00000000-0005-0000-0000-0000300C0000}"/>
    <cellStyle name="Standard 24 2 2 3 4" xfId="50454" xr:uid="{00000000-0005-0000-0000-0000300C0000}"/>
    <cellStyle name="Standard 24 2 2 4" xfId="13384" xr:uid="{00000000-0005-0000-0000-0000300C0000}"/>
    <cellStyle name="Standard 24 2 2 4 2" xfId="26835" xr:uid="{00000000-0005-0000-0000-0000300C0000}"/>
    <cellStyle name="Standard 24 2 2 4 3" xfId="40319" xr:uid="{00000000-0005-0000-0000-0000300C0000}"/>
    <cellStyle name="Standard 24 2 2 4 4" xfId="53810" xr:uid="{00000000-0005-0000-0000-0000300C0000}"/>
    <cellStyle name="Standard 24 2 2 5" xfId="16766" xr:uid="{00000000-0005-0000-0000-0000300C0000}"/>
    <cellStyle name="Standard 24 2 2 6" xfId="30250" xr:uid="{00000000-0005-0000-0000-0000300C0000}"/>
    <cellStyle name="Standard 24 2 2 7" xfId="43741" xr:uid="{00000000-0005-0000-0000-0000300C0000}"/>
    <cellStyle name="Standard 24 2 3" xfId="5545" xr:uid="{00000000-0005-0000-0000-00002F0C0000}"/>
    <cellStyle name="Standard 24 2 3 2" xfId="18996" xr:uid="{00000000-0005-0000-0000-00002F0C0000}"/>
    <cellStyle name="Standard 24 2 3 3" xfId="32480" xr:uid="{00000000-0005-0000-0000-00002F0C0000}"/>
    <cellStyle name="Standard 24 2 3 4" xfId="45971" xr:uid="{00000000-0005-0000-0000-00002F0C0000}"/>
    <cellStyle name="Standard 24 2 4" xfId="8901" xr:uid="{00000000-0005-0000-0000-00002F0C0000}"/>
    <cellStyle name="Standard 24 2 4 2" xfId="22352" xr:uid="{00000000-0005-0000-0000-00002F0C0000}"/>
    <cellStyle name="Standard 24 2 4 3" xfId="35836" xr:uid="{00000000-0005-0000-0000-00002F0C0000}"/>
    <cellStyle name="Standard 24 2 4 4" xfId="49327" xr:uid="{00000000-0005-0000-0000-00002F0C0000}"/>
    <cellStyle name="Standard 24 2 5" xfId="12257" xr:uid="{00000000-0005-0000-0000-00002F0C0000}"/>
    <cellStyle name="Standard 24 2 5 2" xfId="25708" xr:uid="{00000000-0005-0000-0000-00002F0C0000}"/>
    <cellStyle name="Standard 24 2 5 3" xfId="39192" xr:uid="{00000000-0005-0000-0000-00002F0C0000}"/>
    <cellStyle name="Standard 24 2 5 4" xfId="52683" xr:uid="{00000000-0005-0000-0000-00002F0C0000}"/>
    <cellStyle name="Standard 24 2 6" xfId="15639" xr:uid="{00000000-0005-0000-0000-00002F0C0000}"/>
    <cellStyle name="Standard 24 2 7" xfId="29123" xr:uid="{00000000-0005-0000-0000-00002F0C0000}"/>
    <cellStyle name="Standard 24 2 8" xfId="42614" xr:uid="{00000000-0005-0000-0000-00002F0C0000}"/>
    <cellStyle name="Standard 24 3" xfId="2752" xr:uid="{00000000-0005-0000-0000-0000310C0000}"/>
    <cellStyle name="Standard 24 3 2" xfId="6113" xr:uid="{00000000-0005-0000-0000-0000310C0000}"/>
    <cellStyle name="Standard 24 3 2 2" xfId="19564" xr:uid="{00000000-0005-0000-0000-0000310C0000}"/>
    <cellStyle name="Standard 24 3 2 3" xfId="33048" xr:uid="{00000000-0005-0000-0000-0000310C0000}"/>
    <cellStyle name="Standard 24 3 2 4" xfId="46539" xr:uid="{00000000-0005-0000-0000-0000310C0000}"/>
    <cellStyle name="Standard 24 3 3" xfId="9469" xr:uid="{00000000-0005-0000-0000-0000310C0000}"/>
    <cellStyle name="Standard 24 3 3 2" xfId="22920" xr:uid="{00000000-0005-0000-0000-0000310C0000}"/>
    <cellStyle name="Standard 24 3 3 3" xfId="36404" xr:uid="{00000000-0005-0000-0000-0000310C0000}"/>
    <cellStyle name="Standard 24 3 3 4" xfId="49895" xr:uid="{00000000-0005-0000-0000-0000310C0000}"/>
    <cellStyle name="Standard 24 3 4" xfId="12825" xr:uid="{00000000-0005-0000-0000-0000310C0000}"/>
    <cellStyle name="Standard 24 3 4 2" xfId="26276" xr:uid="{00000000-0005-0000-0000-0000310C0000}"/>
    <cellStyle name="Standard 24 3 4 3" xfId="39760" xr:uid="{00000000-0005-0000-0000-0000310C0000}"/>
    <cellStyle name="Standard 24 3 4 4" xfId="53251" xr:uid="{00000000-0005-0000-0000-0000310C0000}"/>
    <cellStyle name="Standard 24 3 5" xfId="16207" xr:uid="{00000000-0005-0000-0000-0000310C0000}"/>
    <cellStyle name="Standard 24 3 6" xfId="29691" xr:uid="{00000000-0005-0000-0000-0000310C0000}"/>
    <cellStyle name="Standard 24 3 7" xfId="43182" xr:uid="{00000000-0005-0000-0000-0000310C0000}"/>
    <cellStyle name="Standard 24 4" xfId="4986" xr:uid="{00000000-0005-0000-0000-00002E0C0000}"/>
    <cellStyle name="Standard 24 4 2" xfId="18437" xr:uid="{00000000-0005-0000-0000-00002E0C0000}"/>
    <cellStyle name="Standard 24 4 3" xfId="31921" xr:uid="{00000000-0005-0000-0000-00002E0C0000}"/>
    <cellStyle name="Standard 24 4 4" xfId="45412" xr:uid="{00000000-0005-0000-0000-00002E0C0000}"/>
    <cellStyle name="Standard 24 5" xfId="8342" xr:uid="{00000000-0005-0000-0000-00002E0C0000}"/>
    <cellStyle name="Standard 24 5 2" xfId="21793" xr:uid="{00000000-0005-0000-0000-00002E0C0000}"/>
    <cellStyle name="Standard 24 5 3" xfId="35277" xr:uid="{00000000-0005-0000-0000-00002E0C0000}"/>
    <cellStyle name="Standard 24 5 4" xfId="48768" xr:uid="{00000000-0005-0000-0000-00002E0C0000}"/>
    <cellStyle name="Standard 24 6" xfId="11698" xr:uid="{00000000-0005-0000-0000-00002E0C0000}"/>
    <cellStyle name="Standard 24 6 2" xfId="25149" xr:uid="{00000000-0005-0000-0000-00002E0C0000}"/>
    <cellStyle name="Standard 24 6 3" xfId="38633" xr:uid="{00000000-0005-0000-0000-00002E0C0000}"/>
    <cellStyle name="Standard 24 6 4" xfId="52124" xr:uid="{00000000-0005-0000-0000-00002E0C0000}"/>
    <cellStyle name="Standard 24 7" xfId="15080" xr:uid="{00000000-0005-0000-0000-00002E0C0000}"/>
    <cellStyle name="Standard 24 8" xfId="28564" xr:uid="{00000000-0005-0000-0000-00002E0C0000}"/>
    <cellStyle name="Standard 24 9" xfId="42055" xr:uid="{00000000-0005-0000-0000-00002E0C0000}"/>
    <cellStyle name="Standard 25" xfId="1033" xr:uid="{E74A3EB4-8796-445C-AE8A-DEBFAE76DAAB}"/>
    <cellStyle name="Standard 25 2" xfId="3328" xr:uid="{00000000-0005-0000-0000-0000330C0000}"/>
    <cellStyle name="Standard 25 2 2" xfId="6689" xr:uid="{00000000-0005-0000-0000-0000330C0000}"/>
    <cellStyle name="Standard 25 2 2 2" xfId="20140" xr:uid="{00000000-0005-0000-0000-0000330C0000}"/>
    <cellStyle name="Standard 25 2 2 3" xfId="33624" xr:uid="{00000000-0005-0000-0000-0000330C0000}"/>
    <cellStyle name="Standard 25 2 2 4" xfId="47115" xr:uid="{00000000-0005-0000-0000-0000330C0000}"/>
    <cellStyle name="Standard 25 2 3" xfId="10045" xr:uid="{00000000-0005-0000-0000-0000330C0000}"/>
    <cellStyle name="Standard 25 2 3 2" xfId="23496" xr:uid="{00000000-0005-0000-0000-0000330C0000}"/>
    <cellStyle name="Standard 25 2 3 3" xfId="36980" xr:uid="{00000000-0005-0000-0000-0000330C0000}"/>
    <cellStyle name="Standard 25 2 3 4" xfId="50471" xr:uid="{00000000-0005-0000-0000-0000330C0000}"/>
    <cellStyle name="Standard 25 2 4" xfId="13401" xr:uid="{00000000-0005-0000-0000-0000330C0000}"/>
    <cellStyle name="Standard 25 2 4 2" xfId="26852" xr:uid="{00000000-0005-0000-0000-0000330C0000}"/>
    <cellStyle name="Standard 25 2 4 3" xfId="40336" xr:uid="{00000000-0005-0000-0000-0000330C0000}"/>
    <cellStyle name="Standard 25 2 4 4" xfId="53827" xr:uid="{00000000-0005-0000-0000-0000330C0000}"/>
    <cellStyle name="Standard 25 2 5" xfId="16783" xr:uid="{00000000-0005-0000-0000-0000330C0000}"/>
    <cellStyle name="Standard 25 2 6" xfId="30267" xr:uid="{00000000-0005-0000-0000-0000330C0000}"/>
    <cellStyle name="Standard 25 2 7" xfId="43758" xr:uid="{00000000-0005-0000-0000-0000330C0000}"/>
    <cellStyle name="Standard 25 3" xfId="2187" xr:uid="{00000000-0005-0000-0000-0000320C0000}"/>
    <cellStyle name="Standard 25 3 2" xfId="15656" xr:uid="{00000000-0005-0000-0000-0000320C0000}"/>
    <cellStyle name="Standard 25 3 3" xfId="29140" xr:uid="{00000000-0005-0000-0000-0000320C0000}"/>
    <cellStyle name="Standard 25 3 4" xfId="42631" xr:uid="{00000000-0005-0000-0000-0000320C0000}"/>
    <cellStyle name="Standard 25 4" xfId="5562" xr:uid="{00000000-0005-0000-0000-0000320C0000}"/>
    <cellStyle name="Standard 25 4 2" xfId="19013" xr:uid="{00000000-0005-0000-0000-0000320C0000}"/>
    <cellStyle name="Standard 25 4 3" xfId="32497" xr:uid="{00000000-0005-0000-0000-0000320C0000}"/>
    <cellStyle name="Standard 25 4 4" xfId="45988" xr:uid="{00000000-0005-0000-0000-0000320C0000}"/>
    <cellStyle name="Standard 25 5" xfId="8918" xr:uid="{00000000-0005-0000-0000-0000320C0000}"/>
    <cellStyle name="Standard 25 5 2" xfId="22369" xr:uid="{00000000-0005-0000-0000-0000320C0000}"/>
    <cellStyle name="Standard 25 5 3" xfId="35853" xr:uid="{00000000-0005-0000-0000-0000320C0000}"/>
    <cellStyle name="Standard 25 5 4" xfId="49344" xr:uid="{00000000-0005-0000-0000-0000320C0000}"/>
    <cellStyle name="Standard 25 6" xfId="12274" xr:uid="{00000000-0005-0000-0000-0000320C0000}"/>
    <cellStyle name="Standard 25 6 2" xfId="25725" xr:uid="{00000000-0005-0000-0000-0000320C0000}"/>
    <cellStyle name="Standard 25 6 3" xfId="39209" xr:uid="{00000000-0005-0000-0000-0000320C0000}"/>
    <cellStyle name="Standard 25 6 4" xfId="52700" xr:uid="{00000000-0005-0000-0000-0000320C0000}"/>
    <cellStyle name="Standard 25 7" xfId="14540" xr:uid="{E74A3EB4-8796-445C-AE8A-DEBFAE76DAAB}"/>
    <cellStyle name="Standard 25 8" xfId="27993" xr:uid="{E74A3EB4-8796-445C-AE8A-DEBFAE76DAAB}"/>
    <cellStyle name="Standard 25 9" xfId="41460" xr:uid="{E74A3EB4-8796-445C-AE8A-DEBFAE76DAAB}"/>
    <cellStyle name="Standard 26" xfId="3856" xr:uid="{00000000-0005-0000-0000-0000340C0000}"/>
    <cellStyle name="Standard 26 2" xfId="7217" xr:uid="{00000000-0005-0000-0000-0000340C0000}"/>
    <cellStyle name="Standard 26 2 2" xfId="20668" xr:uid="{00000000-0005-0000-0000-0000340C0000}"/>
    <cellStyle name="Standard 26 2 3" xfId="34152" xr:uid="{00000000-0005-0000-0000-0000340C0000}"/>
    <cellStyle name="Standard 26 2 4" xfId="47643" xr:uid="{00000000-0005-0000-0000-0000340C0000}"/>
    <cellStyle name="Standard 26 3" xfId="10573" xr:uid="{00000000-0005-0000-0000-0000340C0000}"/>
    <cellStyle name="Standard 26 3 2" xfId="24024" xr:uid="{00000000-0005-0000-0000-0000340C0000}"/>
    <cellStyle name="Standard 26 3 3" xfId="37508" xr:uid="{00000000-0005-0000-0000-0000340C0000}"/>
    <cellStyle name="Standard 26 3 4" xfId="50999" xr:uid="{00000000-0005-0000-0000-0000340C0000}"/>
    <cellStyle name="Standard 26 4" xfId="13929" xr:uid="{00000000-0005-0000-0000-0000340C0000}"/>
    <cellStyle name="Standard 26 4 2" xfId="27380" xr:uid="{00000000-0005-0000-0000-0000340C0000}"/>
    <cellStyle name="Standard 26 4 3" xfId="40864" xr:uid="{00000000-0005-0000-0000-0000340C0000}"/>
    <cellStyle name="Standard 26 4 4" xfId="54355" xr:uid="{00000000-0005-0000-0000-0000340C0000}"/>
    <cellStyle name="Standard 26 5" xfId="17311" xr:uid="{00000000-0005-0000-0000-0000340C0000}"/>
    <cellStyle name="Standard 26 6" xfId="30795" xr:uid="{00000000-0005-0000-0000-0000340C0000}"/>
    <cellStyle name="Standard 26 7" xfId="44286" xr:uid="{00000000-0005-0000-0000-0000340C0000}"/>
    <cellStyle name="Standard 27" xfId="4436" xr:uid="{00000000-0005-0000-0000-00007F0F0000}"/>
    <cellStyle name="Standard 27 2" xfId="17887" xr:uid="{00000000-0005-0000-0000-00007F0F0000}"/>
    <cellStyle name="Standard 27 3" xfId="31371" xr:uid="{00000000-0005-0000-0000-00007F0F0000}"/>
    <cellStyle name="Standard 27 4" xfId="44862" xr:uid="{00000000-0005-0000-0000-00007F0F0000}"/>
    <cellStyle name="Standard 28" xfId="14505" xr:uid="{00000000-0005-0000-0000-0000D4360000}"/>
    <cellStyle name="Standard 28 2" xfId="27956" xr:uid="{00000000-0005-0000-0000-0000D4360000}"/>
    <cellStyle name="Standard 28 3" xfId="41440" xr:uid="{00000000-0005-0000-0000-0000D4360000}"/>
    <cellStyle name="Standard 28 4" xfId="54931" xr:uid="{00000000-0005-0000-0000-0000D4360000}"/>
    <cellStyle name="Standard 29" xfId="14508" xr:uid="{00000000-0005-0000-0000-0000D8360000}"/>
    <cellStyle name="Standard 29 2" xfId="27959" xr:uid="{00000000-0005-0000-0000-0000D8360000}"/>
    <cellStyle name="Standard 29 3" xfId="41443" xr:uid="{00000000-0005-0000-0000-0000D8360000}"/>
    <cellStyle name="Standard 29 4" xfId="54934" xr:uid="{00000000-0005-0000-0000-0000D8360000}"/>
    <cellStyle name="Standard 3" xfId="3" xr:uid="{00000000-0005-0000-0000-00004A020000}"/>
    <cellStyle name="Standard 3 10" xfId="1073" xr:uid="{00000000-0005-0000-0000-0000360C0000}"/>
    <cellStyle name="Standard 3 10 2" xfId="1669" xr:uid="{00000000-0005-0000-0000-0000370C0000}"/>
    <cellStyle name="Standard 3 10 2 2" xfId="2805" xr:uid="{00000000-0005-0000-0000-0000380C0000}"/>
    <cellStyle name="Standard 3 10 2 2 2" xfId="6166" xr:uid="{00000000-0005-0000-0000-0000380C0000}"/>
    <cellStyle name="Standard 3 10 2 2 2 2" xfId="19617" xr:uid="{00000000-0005-0000-0000-0000380C0000}"/>
    <cellStyle name="Standard 3 10 2 2 2 3" xfId="33101" xr:uid="{00000000-0005-0000-0000-0000380C0000}"/>
    <cellStyle name="Standard 3 10 2 2 2 4" xfId="46592" xr:uid="{00000000-0005-0000-0000-0000380C0000}"/>
    <cellStyle name="Standard 3 10 2 2 3" xfId="9522" xr:uid="{00000000-0005-0000-0000-0000380C0000}"/>
    <cellStyle name="Standard 3 10 2 2 3 2" xfId="22973" xr:uid="{00000000-0005-0000-0000-0000380C0000}"/>
    <cellStyle name="Standard 3 10 2 2 3 3" xfId="36457" xr:uid="{00000000-0005-0000-0000-0000380C0000}"/>
    <cellStyle name="Standard 3 10 2 2 3 4" xfId="49948" xr:uid="{00000000-0005-0000-0000-0000380C0000}"/>
    <cellStyle name="Standard 3 10 2 2 4" xfId="12878" xr:uid="{00000000-0005-0000-0000-0000380C0000}"/>
    <cellStyle name="Standard 3 10 2 2 4 2" xfId="26329" xr:uid="{00000000-0005-0000-0000-0000380C0000}"/>
    <cellStyle name="Standard 3 10 2 2 4 3" xfId="39813" xr:uid="{00000000-0005-0000-0000-0000380C0000}"/>
    <cellStyle name="Standard 3 10 2 2 4 4" xfId="53304" xr:uid="{00000000-0005-0000-0000-0000380C0000}"/>
    <cellStyle name="Standard 3 10 2 2 5" xfId="16260" xr:uid="{00000000-0005-0000-0000-0000380C0000}"/>
    <cellStyle name="Standard 3 10 2 2 6" xfId="29744" xr:uid="{00000000-0005-0000-0000-0000380C0000}"/>
    <cellStyle name="Standard 3 10 2 2 7" xfId="43235" xr:uid="{00000000-0005-0000-0000-0000380C0000}"/>
    <cellStyle name="Standard 3 10 2 3" xfId="5039" xr:uid="{00000000-0005-0000-0000-0000370C0000}"/>
    <cellStyle name="Standard 3 10 2 3 2" xfId="18490" xr:uid="{00000000-0005-0000-0000-0000370C0000}"/>
    <cellStyle name="Standard 3 10 2 3 3" xfId="31974" xr:uid="{00000000-0005-0000-0000-0000370C0000}"/>
    <cellStyle name="Standard 3 10 2 3 4" xfId="45465" xr:uid="{00000000-0005-0000-0000-0000370C0000}"/>
    <cellStyle name="Standard 3 10 2 4" xfId="8395" xr:uid="{00000000-0005-0000-0000-0000370C0000}"/>
    <cellStyle name="Standard 3 10 2 4 2" xfId="21846" xr:uid="{00000000-0005-0000-0000-0000370C0000}"/>
    <cellStyle name="Standard 3 10 2 4 3" xfId="35330" xr:uid="{00000000-0005-0000-0000-0000370C0000}"/>
    <cellStyle name="Standard 3 10 2 4 4" xfId="48821" xr:uid="{00000000-0005-0000-0000-0000370C0000}"/>
    <cellStyle name="Standard 3 10 2 5" xfId="11751" xr:uid="{00000000-0005-0000-0000-0000370C0000}"/>
    <cellStyle name="Standard 3 10 2 5 2" xfId="25202" xr:uid="{00000000-0005-0000-0000-0000370C0000}"/>
    <cellStyle name="Standard 3 10 2 5 3" xfId="38686" xr:uid="{00000000-0005-0000-0000-0000370C0000}"/>
    <cellStyle name="Standard 3 10 2 5 4" xfId="52177" xr:uid="{00000000-0005-0000-0000-0000370C0000}"/>
    <cellStyle name="Standard 3 10 2 6" xfId="15133" xr:uid="{00000000-0005-0000-0000-0000370C0000}"/>
    <cellStyle name="Standard 3 10 2 7" xfId="28617" xr:uid="{00000000-0005-0000-0000-0000370C0000}"/>
    <cellStyle name="Standard 3 10 2 8" xfId="42108" xr:uid="{00000000-0005-0000-0000-0000370C0000}"/>
    <cellStyle name="Standard 3 10 3" xfId="2229" xr:uid="{00000000-0005-0000-0000-0000390C0000}"/>
    <cellStyle name="Standard 3 10 3 2" xfId="5603" xr:uid="{00000000-0005-0000-0000-0000390C0000}"/>
    <cellStyle name="Standard 3 10 3 2 2" xfId="19054" xr:uid="{00000000-0005-0000-0000-0000390C0000}"/>
    <cellStyle name="Standard 3 10 3 2 3" xfId="32538" xr:uid="{00000000-0005-0000-0000-0000390C0000}"/>
    <cellStyle name="Standard 3 10 3 2 4" xfId="46029" xr:uid="{00000000-0005-0000-0000-0000390C0000}"/>
    <cellStyle name="Standard 3 10 3 3" xfId="8959" xr:uid="{00000000-0005-0000-0000-0000390C0000}"/>
    <cellStyle name="Standard 3 10 3 3 2" xfId="22410" xr:uid="{00000000-0005-0000-0000-0000390C0000}"/>
    <cellStyle name="Standard 3 10 3 3 3" xfId="35894" xr:uid="{00000000-0005-0000-0000-0000390C0000}"/>
    <cellStyle name="Standard 3 10 3 3 4" xfId="49385" xr:uid="{00000000-0005-0000-0000-0000390C0000}"/>
    <cellStyle name="Standard 3 10 3 4" xfId="12315" xr:uid="{00000000-0005-0000-0000-0000390C0000}"/>
    <cellStyle name="Standard 3 10 3 4 2" xfId="25766" xr:uid="{00000000-0005-0000-0000-0000390C0000}"/>
    <cellStyle name="Standard 3 10 3 4 3" xfId="39250" xr:uid="{00000000-0005-0000-0000-0000390C0000}"/>
    <cellStyle name="Standard 3 10 3 4 4" xfId="52741" xr:uid="{00000000-0005-0000-0000-0000390C0000}"/>
    <cellStyle name="Standard 3 10 3 5" xfId="15697" xr:uid="{00000000-0005-0000-0000-0000390C0000}"/>
    <cellStyle name="Standard 3 10 3 6" xfId="29181" xr:uid="{00000000-0005-0000-0000-0000390C0000}"/>
    <cellStyle name="Standard 3 10 3 7" xfId="42672" xr:uid="{00000000-0005-0000-0000-0000390C0000}"/>
    <cellStyle name="Standard 3 10 4" xfId="4477" xr:uid="{00000000-0005-0000-0000-0000360C0000}"/>
    <cellStyle name="Standard 3 10 4 2" xfId="17928" xr:uid="{00000000-0005-0000-0000-0000360C0000}"/>
    <cellStyle name="Standard 3 10 4 3" xfId="31412" xr:uid="{00000000-0005-0000-0000-0000360C0000}"/>
    <cellStyle name="Standard 3 10 4 4" xfId="44903" xr:uid="{00000000-0005-0000-0000-0000360C0000}"/>
    <cellStyle name="Standard 3 10 5" xfId="7833" xr:uid="{00000000-0005-0000-0000-0000360C0000}"/>
    <cellStyle name="Standard 3 10 5 2" xfId="21284" xr:uid="{00000000-0005-0000-0000-0000360C0000}"/>
    <cellStyle name="Standard 3 10 5 3" xfId="34768" xr:uid="{00000000-0005-0000-0000-0000360C0000}"/>
    <cellStyle name="Standard 3 10 5 4" xfId="48259" xr:uid="{00000000-0005-0000-0000-0000360C0000}"/>
    <cellStyle name="Standard 3 10 6" xfId="11189" xr:uid="{00000000-0005-0000-0000-0000360C0000}"/>
    <cellStyle name="Standard 3 10 6 2" xfId="24640" xr:uid="{00000000-0005-0000-0000-0000360C0000}"/>
    <cellStyle name="Standard 3 10 6 3" xfId="38124" xr:uid="{00000000-0005-0000-0000-0000360C0000}"/>
    <cellStyle name="Standard 3 10 6 4" xfId="51615" xr:uid="{00000000-0005-0000-0000-0000360C0000}"/>
    <cellStyle name="Standard 3 10 7" xfId="14570" xr:uid="{00000000-0005-0000-0000-0000360C0000}"/>
    <cellStyle name="Standard 3 10 8" xfId="28035" xr:uid="{00000000-0005-0000-0000-0000360C0000}"/>
    <cellStyle name="Standard 3 10 9" xfId="41502" xr:uid="{00000000-0005-0000-0000-0000360C0000}"/>
    <cellStyle name="Standard 3 11" xfId="1061" xr:uid="{00000000-0005-0000-0000-00003A0C0000}"/>
    <cellStyle name="Standard 3 11 2" xfId="1658" xr:uid="{00000000-0005-0000-0000-00003B0C0000}"/>
    <cellStyle name="Standard 3 11 2 2" xfId="2794" xr:uid="{00000000-0005-0000-0000-00003C0C0000}"/>
    <cellStyle name="Standard 3 11 2 2 2" xfId="6155" xr:uid="{00000000-0005-0000-0000-00003C0C0000}"/>
    <cellStyle name="Standard 3 11 2 2 2 2" xfId="19606" xr:uid="{00000000-0005-0000-0000-00003C0C0000}"/>
    <cellStyle name="Standard 3 11 2 2 2 3" xfId="33090" xr:uid="{00000000-0005-0000-0000-00003C0C0000}"/>
    <cellStyle name="Standard 3 11 2 2 2 4" xfId="46581" xr:uid="{00000000-0005-0000-0000-00003C0C0000}"/>
    <cellStyle name="Standard 3 11 2 2 3" xfId="9511" xr:uid="{00000000-0005-0000-0000-00003C0C0000}"/>
    <cellStyle name="Standard 3 11 2 2 3 2" xfId="22962" xr:uid="{00000000-0005-0000-0000-00003C0C0000}"/>
    <cellStyle name="Standard 3 11 2 2 3 3" xfId="36446" xr:uid="{00000000-0005-0000-0000-00003C0C0000}"/>
    <cellStyle name="Standard 3 11 2 2 3 4" xfId="49937" xr:uid="{00000000-0005-0000-0000-00003C0C0000}"/>
    <cellStyle name="Standard 3 11 2 2 4" xfId="12867" xr:uid="{00000000-0005-0000-0000-00003C0C0000}"/>
    <cellStyle name="Standard 3 11 2 2 4 2" xfId="26318" xr:uid="{00000000-0005-0000-0000-00003C0C0000}"/>
    <cellStyle name="Standard 3 11 2 2 4 3" xfId="39802" xr:uid="{00000000-0005-0000-0000-00003C0C0000}"/>
    <cellStyle name="Standard 3 11 2 2 4 4" xfId="53293" xr:uid="{00000000-0005-0000-0000-00003C0C0000}"/>
    <cellStyle name="Standard 3 11 2 2 5" xfId="16249" xr:uid="{00000000-0005-0000-0000-00003C0C0000}"/>
    <cellStyle name="Standard 3 11 2 2 6" xfId="29733" xr:uid="{00000000-0005-0000-0000-00003C0C0000}"/>
    <cellStyle name="Standard 3 11 2 2 7" xfId="43224" xr:uid="{00000000-0005-0000-0000-00003C0C0000}"/>
    <cellStyle name="Standard 3 11 2 3" xfId="5028" xr:uid="{00000000-0005-0000-0000-00003B0C0000}"/>
    <cellStyle name="Standard 3 11 2 3 2" xfId="18479" xr:uid="{00000000-0005-0000-0000-00003B0C0000}"/>
    <cellStyle name="Standard 3 11 2 3 3" xfId="31963" xr:uid="{00000000-0005-0000-0000-00003B0C0000}"/>
    <cellStyle name="Standard 3 11 2 3 4" xfId="45454" xr:uid="{00000000-0005-0000-0000-00003B0C0000}"/>
    <cellStyle name="Standard 3 11 2 4" xfId="8384" xr:uid="{00000000-0005-0000-0000-00003B0C0000}"/>
    <cellStyle name="Standard 3 11 2 4 2" xfId="21835" xr:uid="{00000000-0005-0000-0000-00003B0C0000}"/>
    <cellStyle name="Standard 3 11 2 4 3" xfId="35319" xr:uid="{00000000-0005-0000-0000-00003B0C0000}"/>
    <cellStyle name="Standard 3 11 2 4 4" xfId="48810" xr:uid="{00000000-0005-0000-0000-00003B0C0000}"/>
    <cellStyle name="Standard 3 11 2 5" xfId="11740" xr:uid="{00000000-0005-0000-0000-00003B0C0000}"/>
    <cellStyle name="Standard 3 11 2 5 2" xfId="25191" xr:uid="{00000000-0005-0000-0000-00003B0C0000}"/>
    <cellStyle name="Standard 3 11 2 5 3" xfId="38675" xr:uid="{00000000-0005-0000-0000-00003B0C0000}"/>
    <cellStyle name="Standard 3 11 2 5 4" xfId="52166" xr:uid="{00000000-0005-0000-0000-00003B0C0000}"/>
    <cellStyle name="Standard 3 11 2 6" xfId="15122" xr:uid="{00000000-0005-0000-0000-00003B0C0000}"/>
    <cellStyle name="Standard 3 11 2 7" xfId="28606" xr:uid="{00000000-0005-0000-0000-00003B0C0000}"/>
    <cellStyle name="Standard 3 11 2 8" xfId="42097" xr:uid="{00000000-0005-0000-0000-00003B0C0000}"/>
    <cellStyle name="Standard 3 11 3" xfId="2217" xr:uid="{00000000-0005-0000-0000-00003D0C0000}"/>
    <cellStyle name="Standard 3 11 3 2" xfId="5592" xr:uid="{00000000-0005-0000-0000-00003D0C0000}"/>
    <cellStyle name="Standard 3 11 3 2 2" xfId="19043" xr:uid="{00000000-0005-0000-0000-00003D0C0000}"/>
    <cellStyle name="Standard 3 11 3 2 3" xfId="32527" xr:uid="{00000000-0005-0000-0000-00003D0C0000}"/>
    <cellStyle name="Standard 3 11 3 2 4" xfId="46018" xr:uid="{00000000-0005-0000-0000-00003D0C0000}"/>
    <cellStyle name="Standard 3 11 3 3" xfId="8948" xr:uid="{00000000-0005-0000-0000-00003D0C0000}"/>
    <cellStyle name="Standard 3 11 3 3 2" xfId="22399" xr:uid="{00000000-0005-0000-0000-00003D0C0000}"/>
    <cellStyle name="Standard 3 11 3 3 3" xfId="35883" xr:uid="{00000000-0005-0000-0000-00003D0C0000}"/>
    <cellStyle name="Standard 3 11 3 3 4" xfId="49374" xr:uid="{00000000-0005-0000-0000-00003D0C0000}"/>
    <cellStyle name="Standard 3 11 3 4" xfId="12304" xr:uid="{00000000-0005-0000-0000-00003D0C0000}"/>
    <cellStyle name="Standard 3 11 3 4 2" xfId="25755" xr:uid="{00000000-0005-0000-0000-00003D0C0000}"/>
    <cellStyle name="Standard 3 11 3 4 3" xfId="39239" xr:uid="{00000000-0005-0000-0000-00003D0C0000}"/>
    <cellStyle name="Standard 3 11 3 4 4" xfId="52730" xr:uid="{00000000-0005-0000-0000-00003D0C0000}"/>
    <cellStyle name="Standard 3 11 3 5" xfId="15686" xr:uid="{00000000-0005-0000-0000-00003D0C0000}"/>
    <cellStyle name="Standard 3 11 3 6" xfId="29170" xr:uid="{00000000-0005-0000-0000-00003D0C0000}"/>
    <cellStyle name="Standard 3 11 3 7" xfId="42661" xr:uid="{00000000-0005-0000-0000-00003D0C0000}"/>
    <cellStyle name="Standard 3 11 4" xfId="4466" xr:uid="{00000000-0005-0000-0000-00003A0C0000}"/>
    <cellStyle name="Standard 3 11 4 2" xfId="17917" xr:uid="{00000000-0005-0000-0000-00003A0C0000}"/>
    <cellStyle name="Standard 3 11 4 3" xfId="31401" xr:uid="{00000000-0005-0000-0000-00003A0C0000}"/>
    <cellStyle name="Standard 3 11 4 4" xfId="44892" xr:uid="{00000000-0005-0000-0000-00003A0C0000}"/>
    <cellStyle name="Standard 3 11 5" xfId="7822" xr:uid="{00000000-0005-0000-0000-00003A0C0000}"/>
    <cellStyle name="Standard 3 11 5 2" xfId="21273" xr:uid="{00000000-0005-0000-0000-00003A0C0000}"/>
    <cellStyle name="Standard 3 11 5 3" xfId="34757" xr:uid="{00000000-0005-0000-0000-00003A0C0000}"/>
    <cellStyle name="Standard 3 11 5 4" xfId="48248" xr:uid="{00000000-0005-0000-0000-00003A0C0000}"/>
    <cellStyle name="Standard 3 11 6" xfId="11178" xr:uid="{00000000-0005-0000-0000-00003A0C0000}"/>
    <cellStyle name="Standard 3 11 6 2" xfId="24629" xr:uid="{00000000-0005-0000-0000-00003A0C0000}"/>
    <cellStyle name="Standard 3 11 6 3" xfId="38113" xr:uid="{00000000-0005-0000-0000-00003A0C0000}"/>
    <cellStyle name="Standard 3 11 6 4" xfId="51604" xr:uid="{00000000-0005-0000-0000-00003A0C0000}"/>
    <cellStyle name="Standard 3 11 7" xfId="14559" xr:uid="{00000000-0005-0000-0000-00003A0C0000}"/>
    <cellStyle name="Standard 3 11 8" xfId="28024" xr:uid="{00000000-0005-0000-0000-00003A0C0000}"/>
    <cellStyle name="Standard 3 11 9" xfId="41491" xr:uid="{00000000-0005-0000-0000-00003A0C0000}"/>
    <cellStyle name="Standard 3 12" xfId="1635" xr:uid="{00000000-0005-0000-0000-00003E0C0000}"/>
    <cellStyle name="Standard 3 12 2" xfId="2771" xr:uid="{00000000-0005-0000-0000-00003F0C0000}"/>
    <cellStyle name="Standard 3 12 2 2" xfId="6132" xr:uid="{00000000-0005-0000-0000-00003F0C0000}"/>
    <cellStyle name="Standard 3 12 2 2 2" xfId="19583" xr:uid="{00000000-0005-0000-0000-00003F0C0000}"/>
    <cellStyle name="Standard 3 12 2 2 3" xfId="33067" xr:uid="{00000000-0005-0000-0000-00003F0C0000}"/>
    <cellStyle name="Standard 3 12 2 2 4" xfId="46558" xr:uid="{00000000-0005-0000-0000-00003F0C0000}"/>
    <cellStyle name="Standard 3 12 2 3" xfId="9488" xr:uid="{00000000-0005-0000-0000-00003F0C0000}"/>
    <cellStyle name="Standard 3 12 2 3 2" xfId="22939" xr:uid="{00000000-0005-0000-0000-00003F0C0000}"/>
    <cellStyle name="Standard 3 12 2 3 3" xfId="36423" xr:uid="{00000000-0005-0000-0000-00003F0C0000}"/>
    <cellStyle name="Standard 3 12 2 3 4" xfId="49914" xr:uid="{00000000-0005-0000-0000-00003F0C0000}"/>
    <cellStyle name="Standard 3 12 2 4" xfId="12844" xr:uid="{00000000-0005-0000-0000-00003F0C0000}"/>
    <cellStyle name="Standard 3 12 2 4 2" xfId="26295" xr:uid="{00000000-0005-0000-0000-00003F0C0000}"/>
    <cellStyle name="Standard 3 12 2 4 3" xfId="39779" xr:uid="{00000000-0005-0000-0000-00003F0C0000}"/>
    <cellStyle name="Standard 3 12 2 4 4" xfId="53270" xr:uid="{00000000-0005-0000-0000-00003F0C0000}"/>
    <cellStyle name="Standard 3 12 2 5" xfId="16226" xr:uid="{00000000-0005-0000-0000-00003F0C0000}"/>
    <cellStyle name="Standard 3 12 2 6" xfId="29710" xr:uid="{00000000-0005-0000-0000-00003F0C0000}"/>
    <cellStyle name="Standard 3 12 2 7" xfId="43201" xr:uid="{00000000-0005-0000-0000-00003F0C0000}"/>
    <cellStyle name="Standard 3 12 3" xfId="5005" xr:uid="{00000000-0005-0000-0000-00003E0C0000}"/>
    <cellStyle name="Standard 3 12 3 2" xfId="18456" xr:uid="{00000000-0005-0000-0000-00003E0C0000}"/>
    <cellStyle name="Standard 3 12 3 3" xfId="31940" xr:uid="{00000000-0005-0000-0000-00003E0C0000}"/>
    <cellStyle name="Standard 3 12 3 4" xfId="45431" xr:uid="{00000000-0005-0000-0000-00003E0C0000}"/>
    <cellStyle name="Standard 3 12 4" xfId="8361" xr:uid="{00000000-0005-0000-0000-00003E0C0000}"/>
    <cellStyle name="Standard 3 12 4 2" xfId="21812" xr:uid="{00000000-0005-0000-0000-00003E0C0000}"/>
    <cellStyle name="Standard 3 12 4 3" xfId="35296" xr:uid="{00000000-0005-0000-0000-00003E0C0000}"/>
    <cellStyle name="Standard 3 12 4 4" xfId="48787" xr:uid="{00000000-0005-0000-0000-00003E0C0000}"/>
    <cellStyle name="Standard 3 12 5" xfId="11717" xr:uid="{00000000-0005-0000-0000-00003E0C0000}"/>
    <cellStyle name="Standard 3 12 5 2" xfId="25168" xr:uid="{00000000-0005-0000-0000-00003E0C0000}"/>
    <cellStyle name="Standard 3 12 5 3" xfId="38652" xr:uid="{00000000-0005-0000-0000-00003E0C0000}"/>
    <cellStyle name="Standard 3 12 5 4" xfId="52143" xr:uid="{00000000-0005-0000-0000-00003E0C0000}"/>
    <cellStyle name="Standard 3 12 6" xfId="15099" xr:uid="{00000000-0005-0000-0000-00003E0C0000}"/>
    <cellStyle name="Standard 3 12 7" xfId="28583" xr:uid="{00000000-0005-0000-0000-00003E0C0000}"/>
    <cellStyle name="Standard 3 12 8" xfId="42074" xr:uid="{00000000-0005-0000-0000-00003E0C0000}"/>
    <cellStyle name="Standard 3 13" xfId="2192" xr:uid="{00000000-0005-0000-0000-0000400C0000}"/>
    <cellStyle name="Standard 3 13 2" xfId="5567" xr:uid="{00000000-0005-0000-0000-0000400C0000}"/>
    <cellStyle name="Standard 3 13 2 2" xfId="19018" xr:uid="{00000000-0005-0000-0000-0000400C0000}"/>
    <cellStyle name="Standard 3 13 2 3" xfId="32502" xr:uid="{00000000-0005-0000-0000-0000400C0000}"/>
    <cellStyle name="Standard 3 13 2 4" xfId="45993" xr:uid="{00000000-0005-0000-0000-0000400C0000}"/>
    <cellStyle name="Standard 3 13 3" xfId="8923" xr:uid="{00000000-0005-0000-0000-0000400C0000}"/>
    <cellStyle name="Standard 3 13 3 2" xfId="22374" xr:uid="{00000000-0005-0000-0000-0000400C0000}"/>
    <cellStyle name="Standard 3 13 3 3" xfId="35858" xr:uid="{00000000-0005-0000-0000-0000400C0000}"/>
    <cellStyle name="Standard 3 13 3 4" xfId="49349" xr:uid="{00000000-0005-0000-0000-0000400C0000}"/>
    <cellStyle name="Standard 3 13 4" xfId="12279" xr:uid="{00000000-0005-0000-0000-0000400C0000}"/>
    <cellStyle name="Standard 3 13 4 2" xfId="25730" xr:uid="{00000000-0005-0000-0000-0000400C0000}"/>
    <cellStyle name="Standard 3 13 4 3" xfId="39214" xr:uid="{00000000-0005-0000-0000-0000400C0000}"/>
    <cellStyle name="Standard 3 13 4 4" xfId="52705" xr:uid="{00000000-0005-0000-0000-0000400C0000}"/>
    <cellStyle name="Standard 3 13 5" xfId="15661" xr:uid="{00000000-0005-0000-0000-0000400C0000}"/>
    <cellStyle name="Standard 3 13 6" xfId="29145" xr:uid="{00000000-0005-0000-0000-0000400C0000}"/>
    <cellStyle name="Standard 3 13 7" xfId="42636" xr:uid="{00000000-0005-0000-0000-0000400C0000}"/>
    <cellStyle name="Standard 3 14" xfId="3333" xr:uid="{00000000-0005-0000-0000-0000410C0000}"/>
    <cellStyle name="Standard 3 14 2" xfId="6694" xr:uid="{00000000-0005-0000-0000-0000410C0000}"/>
    <cellStyle name="Standard 3 14 2 2" xfId="20145" xr:uid="{00000000-0005-0000-0000-0000410C0000}"/>
    <cellStyle name="Standard 3 14 2 3" xfId="33629" xr:uid="{00000000-0005-0000-0000-0000410C0000}"/>
    <cellStyle name="Standard 3 14 2 4" xfId="47120" xr:uid="{00000000-0005-0000-0000-0000410C0000}"/>
    <cellStyle name="Standard 3 14 3" xfId="10050" xr:uid="{00000000-0005-0000-0000-0000410C0000}"/>
    <cellStyle name="Standard 3 14 3 2" xfId="23501" xr:uid="{00000000-0005-0000-0000-0000410C0000}"/>
    <cellStyle name="Standard 3 14 3 3" xfId="36985" xr:uid="{00000000-0005-0000-0000-0000410C0000}"/>
    <cellStyle name="Standard 3 14 3 4" xfId="50476" xr:uid="{00000000-0005-0000-0000-0000410C0000}"/>
    <cellStyle name="Standard 3 14 4" xfId="13406" xr:uid="{00000000-0005-0000-0000-0000410C0000}"/>
    <cellStyle name="Standard 3 14 4 2" xfId="26857" xr:uid="{00000000-0005-0000-0000-0000410C0000}"/>
    <cellStyle name="Standard 3 14 4 3" xfId="40341" xr:uid="{00000000-0005-0000-0000-0000410C0000}"/>
    <cellStyle name="Standard 3 14 4 4" xfId="53832" xr:uid="{00000000-0005-0000-0000-0000410C0000}"/>
    <cellStyle name="Standard 3 14 5" xfId="16788" xr:uid="{00000000-0005-0000-0000-0000410C0000}"/>
    <cellStyle name="Standard 3 14 6" xfId="30272" xr:uid="{00000000-0005-0000-0000-0000410C0000}"/>
    <cellStyle name="Standard 3 14 7" xfId="43763" xr:uid="{00000000-0005-0000-0000-0000410C0000}"/>
    <cellStyle name="Standard 3 15" xfId="3913" xr:uid="{00000000-0005-0000-0000-0000420C0000}"/>
    <cellStyle name="Standard 3 15 2" xfId="7270" xr:uid="{00000000-0005-0000-0000-0000420C0000}"/>
    <cellStyle name="Standard 3 15 2 2" xfId="20721" xr:uid="{00000000-0005-0000-0000-0000420C0000}"/>
    <cellStyle name="Standard 3 15 2 3" xfId="34205" xr:uid="{00000000-0005-0000-0000-0000420C0000}"/>
    <cellStyle name="Standard 3 15 2 4" xfId="47696" xr:uid="{00000000-0005-0000-0000-0000420C0000}"/>
    <cellStyle name="Standard 3 15 3" xfId="10626" xr:uid="{00000000-0005-0000-0000-0000420C0000}"/>
    <cellStyle name="Standard 3 15 3 2" xfId="24077" xr:uid="{00000000-0005-0000-0000-0000420C0000}"/>
    <cellStyle name="Standard 3 15 3 3" xfId="37561" xr:uid="{00000000-0005-0000-0000-0000420C0000}"/>
    <cellStyle name="Standard 3 15 3 4" xfId="51052" xr:uid="{00000000-0005-0000-0000-0000420C0000}"/>
    <cellStyle name="Standard 3 15 4" xfId="13982" xr:uid="{00000000-0005-0000-0000-0000420C0000}"/>
    <cellStyle name="Standard 3 15 4 2" xfId="27433" xr:uid="{00000000-0005-0000-0000-0000420C0000}"/>
    <cellStyle name="Standard 3 15 4 3" xfId="40917" xr:uid="{00000000-0005-0000-0000-0000420C0000}"/>
    <cellStyle name="Standard 3 15 4 4" xfId="54408" xr:uid="{00000000-0005-0000-0000-0000420C0000}"/>
    <cellStyle name="Standard 3 15 5" xfId="17364" xr:uid="{00000000-0005-0000-0000-0000420C0000}"/>
    <cellStyle name="Standard 3 15 6" xfId="30848" xr:uid="{00000000-0005-0000-0000-0000420C0000}"/>
    <cellStyle name="Standard 3 15 7" xfId="44339" xr:uid="{00000000-0005-0000-0000-0000420C0000}"/>
    <cellStyle name="Standard 3 16" xfId="1040" xr:uid="{00000000-0005-0000-0000-0000350C0000}"/>
    <cellStyle name="Standard 3 16 2" xfId="14546" xr:uid="{00000000-0005-0000-0000-0000350C0000}"/>
    <cellStyle name="Standard 3 16 3" xfId="28011" xr:uid="{00000000-0005-0000-0000-0000350C0000}"/>
    <cellStyle name="Standard 3 16 4" xfId="41478" xr:uid="{00000000-0005-0000-0000-0000350C0000}"/>
    <cellStyle name="Standard 3 17" xfId="4441" xr:uid="{00000000-0005-0000-0000-0000350C0000}"/>
    <cellStyle name="Standard 3 17 2" xfId="17892" xr:uid="{00000000-0005-0000-0000-0000350C0000}"/>
    <cellStyle name="Standard 3 17 3" xfId="31376" xr:uid="{00000000-0005-0000-0000-0000350C0000}"/>
    <cellStyle name="Standard 3 17 4" xfId="44867" xr:uid="{00000000-0005-0000-0000-0000350C0000}"/>
    <cellStyle name="Standard 3 18" xfId="7797" xr:uid="{00000000-0005-0000-0000-0000350C0000}"/>
    <cellStyle name="Standard 3 18 2" xfId="21248" xr:uid="{00000000-0005-0000-0000-0000350C0000}"/>
    <cellStyle name="Standard 3 18 3" xfId="34732" xr:uid="{00000000-0005-0000-0000-0000350C0000}"/>
    <cellStyle name="Standard 3 18 4" xfId="48223" xr:uid="{00000000-0005-0000-0000-0000350C0000}"/>
    <cellStyle name="Standard 3 19" xfId="11153" xr:uid="{00000000-0005-0000-0000-0000350C0000}"/>
    <cellStyle name="Standard 3 19 2" xfId="24604" xr:uid="{00000000-0005-0000-0000-0000350C0000}"/>
    <cellStyle name="Standard 3 19 3" xfId="38088" xr:uid="{00000000-0005-0000-0000-0000350C0000}"/>
    <cellStyle name="Standard 3 19 4" xfId="51579" xr:uid="{00000000-0005-0000-0000-0000350C0000}"/>
    <cellStyle name="Standard 3 2" xfId="84" xr:uid="{00000000-0005-0000-0000-00004B020000}"/>
    <cellStyle name="Standard 3 2 2" xfId="111" xr:uid="{00000000-0005-0000-0000-00004C020000}"/>
    <cellStyle name="Standard 3 2 2 2" xfId="371" xr:uid="{00000000-0005-0000-0000-00004D020000}"/>
    <cellStyle name="Standard 3 2 3" xfId="369" xr:uid="{00000000-0005-0000-0000-00004E020000}"/>
    <cellStyle name="Standard 3 2 4" xfId="994" xr:uid="{00000000-0005-0000-0000-000044000000}"/>
    <cellStyle name="Standard 3 20" xfId="1022" xr:uid="{00000000-0005-0000-0000-00005F000000}"/>
    <cellStyle name="Standard 3 21" xfId="14529" xr:uid="{00000000-0005-0000-0000-00005F000000}"/>
    <cellStyle name="Standard 3 22" xfId="27982" xr:uid="{00000000-0005-0000-0000-00005F000000}"/>
    <cellStyle name="Standard 3 23" xfId="41449" xr:uid="{00000000-0005-0000-0000-00005F000000}"/>
    <cellStyle name="Standard 3 3" xfId="112" xr:uid="{00000000-0005-0000-0000-00004F020000}"/>
    <cellStyle name="Standard 3 3 2" xfId="1148" xr:uid="{00000000-0005-0000-0000-0000460C0000}"/>
    <cellStyle name="Standard 3 3 2 10" xfId="7879" xr:uid="{00000000-0005-0000-0000-0000460C0000}"/>
    <cellStyle name="Standard 3 3 2 10 2" xfId="21330" xr:uid="{00000000-0005-0000-0000-0000460C0000}"/>
    <cellStyle name="Standard 3 3 2 10 3" xfId="34814" xr:uid="{00000000-0005-0000-0000-0000460C0000}"/>
    <cellStyle name="Standard 3 3 2 10 4" xfId="48305" xr:uid="{00000000-0005-0000-0000-0000460C0000}"/>
    <cellStyle name="Standard 3 3 2 11" xfId="11235" xr:uid="{00000000-0005-0000-0000-0000460C0000}"/>
    <cellStyle name="Standard 3 3 2 11 2" xfId="24686" xr:uid="{00000000-0005-0000-0000-0000460C0000}"/>
    <cellStyle name="Standard 3 3 2 11 3" xfId="38170" xr:uid="{00000000-0005-0000-0000-0000460C0000}"/>
    <cellStyle name="Standard 3 3 2 11 4" xfId="51661" xr:uid="{00000000-0005-0000-0000-0000460C0000}"/>
    <cellStyle name="Standard 3 3 2 12" xfId="14616" xr:uid="{00000000-0005-0000-0000-0000460C0000}"/>
    <cellStyle name="Standard 3 3 2 13" xfId="28099" xr:uid="{00000000-0005-0000-0000-0000460C0000}"/>
    <cellStyle name="Standard 3 3 2 14" xfId="41590" xr:uid="{00000000-0005-0000-0000-0000460C0000}"/>
    <cellStyle name="Standard 3 3 2 2" xfId="1245" xr:uid="{00000000-0005-0000-0000-0000470C0000}"/>
    <cellStyle name="Standard 3 3 2 2 10" xfId="14718" xr:uid="{00000000-0005-0000-0000-0000470C0000}"/>
    <cellStyle name="Standard 3 3 2 2 11" xfId="28201" xr:uid="{00000000-0005-0000-0000-0000470C0000}"/>
    <cellStyle name="Standard 3 3 2 2 12" xfId="41692" xr:uid="{00000000-0005-0000-0000-0000470C0000}"/>
    <cellStyle name="Standard 3 3 2 2 2" xfId="1483" xr:uid="{00000000-0005-0000-0000-0000480C0000}"/>
    <cellStyle name="Standard 3 3 2 2 2 10" xfId="28451" xr:uid="{00000000-0005-0000-0000-0000480C0000}"/>
    <cellStyle name="Standard 3 3 2 2 2 11" xfId="41942" xr:uid="{00000000-0005-0000-0000-0000480C0000}"/>
    <cellStyle name="Standard 3 3 2 2 2 2" xfId="2059" xr:uid="{00000000-0005-0000-0000-0000490C0000}"/>
    <cellStyle name="Standard 3 3 2 2 2 2 2" xfId="3200" xr:uid="{00000000-0005-0000-0000-00004A0C0000}"/>
    <cellStyle name="Standard 3 3 2 2 2 2 2 2" xfId="6561" xr:uid="{00000000-0005-0000-0000-00004A0C0000}"/>
    <cellStyle name="Standard 3 3 2 2 2 2 2 2 2" xfId="20012" xr:uid="{00000000-0005-0000-0000-00004A0C0000}"/>
    <cellStyle name="Standard 3 3 2 2 2 2 2 2 3" xfId="33496" xr:uid="{00000000-0005-0000-0000-00004A0C0000}"/>
    <cellStyle name="Standard 3 3 2 2 2 2 2 2 4" xfId="46987" xr:uid="{00000000-0005-0000-0000-00004A0C0000}"/>
    <cellStyle name="Standard 3 3 2 2 2 2 2 3" xfId="9917" xr:uid="{00000000-0005-0000-0000-00004A0C0000}"/>
    <cellStyle name="Standard 3 3 2 2 2 2 2 3 2" xfId="23368" xr:uid="{00000000-0005-0000-0000-00004A0C0000}"/>
    <cellStyle name="Standard 3 3 2 2 2 2 2 3 3" xfId="36852" xr:uid="{00000000-0005-0000-0000-00004A0C0000}"/>
    <cellStyle name="Standard 3 3 2 2 2 2 2 3 4" xfId="50343" xr:uid="{00000000-0005-0000-0000-00004A0C0000}"/>
    <cellStyle name="Standard 3 3 2 2 2 2 2 4" xfId="13273" xr:uid="{00000000-0005-0000-0000-00004A0C0000}"/>
    <cellStyle name="Standard 3 3 2 2 2 2 2 4 2" xfId="26724" xr:uid="{00000000-0005-0000-0000-00004A0C0000}"/>
    <cellStyle name="Standard 3 3 2 2 2 2 2 4 3" xfId="40208" xr:uid="{00000000-0005-0000-0000-00004A0C0000}"/>
    <cellStyle name="Standard 3 3 2 2 2 2 2 4 4" xfId="53699" xr:uid="{00000000-0005-0000-0000-00004A0C0000}"/>
    <cellStyle name="Standard 3 3 2 2 2 2 2 5" xfId="16655" xr:uid="{00000000-0005-0000-0000-00004A0C0000}"/>
    <cellStyle name="Standard 3 3 2 2 2 2 2 6" xfId="30139" xr:uid="{00000000-0005-0000-0000-00004A0C0000}"/>
    <cellStyle name="Standard 3 3 2 2 2 2 2 7" xfId="43630" xr:uid="{00000000-0005-0000-0000-00004A0C0000}"/>
    <cellStyle name="Standard 3 3 2 2 2 2 3" xfId="5434" xr:uid="{00000000-0005-0000-0000-0000490C0000}"/>
    <cellStyle name="Standard 3 3 2 2 2 2 3 2" xfId="18885" xr:uid="{00000000-0005-0000-0000-0000490C0000}"/>
    <cellStyle name="Standard 3 3 2 2 2 2 3 3" xfId="32369" xr:uid="{00000000-0005-0000-0000-0000490C0000}"/>
    <cellStyle name="Standard 3 3 2 2 2 2 3 4" xfId="45860" xr:uid="{00000000-0005-0000-0000-0000490C0000}"/>
    <cellStyle name="Standard 3 3 2 2 2 2 4" xfId="8790" xr:uid="{00000000-0005-0000-0000-0000490C0000}"/>
    <cellStyle name="Standard 3 3 2 2 2 2 4 2" xfId="22241" xr:uid="{00000000-0005-0000-0000-0000490C0000}"/>
    <cellStyle name="Standard 3 3 2 2 2 2 4 3" xfId="35725" xr:uid="{00000000-0005-0000-0000-0000490C0000}"/>
    <cellStyle name="Standard 3 3 2 2 2 2 4 4" xfId="49216" xr:uid="{00000000-0005-0000-0000-0000490C0000}"/>
    <cellStyle name="Standard 3 3 2 2 2 2 5" xfId="12146" xr:uid="{00000000-0005-0000-0000-0000490C0000}"/>
    <cellStyle name="Standard 3 3 2 2 2 2 5 2" xfId="25597" xr:uid="{00000000-0005-0000-0000-0000490C0000}"/>
    <cellStyle name="Standard 3 3 2 2 2 2 5 3" xfId="39081" xr:uid="{00000000-0005-0000-0000-0000490C0000}"/>
    <cellStyle name="Standard 3 3 2 2 2 2 5 4" xfId="52572" xr:uid="{00000000-0005-0000-0000-0000490C0000}"/>
    <cellStyle name="Standard 3 3 2 2 2 2 6" xfId="15528" xr:uid="{00000000-0005-0000-0000-0000490C0000}"/>
    <cellStyle name="Standard 3 3 2 2 2 2 7" xfId="29012" xr:uid="{00000000-0005-0000-0000-0000490C0000}"/>
    <cellStyle name="Standard 3 3 2 2 2 2 8" xfId="42503" xr:uid="{00000000-0005-0000-0000-0000490C0000}"/>
    <cellStyle name="Standard 3 3 2 2 2 3" xfId="2640" xr:uid="{00000000-0005-0000-0000-00004B0C0000}"/>
    <cellStyle name="Standard 3 3 2 2 2 3 2" xfId="6001" xr:uid="{00000000-0005-0000-0000-00004B0C0000}"/>
    <cellStyle name="Standard 3 3 2 2 2 3 2 2" xfId="19452" xr:uid="{00000000-0005-0000-0000-00004B0C0000}"/>
    <cellStyle name="Standard 3 3 2 2 2 3 2 3" xfId="32936" xr:uid="{00000000-0005-0000-0000-00004B0C0000}"/>
    <cellStyle name="Standard 3 3 2 2 2 3 2 4" xfId="46427" xr:uid="{00000000-0005-0000-0000-00004B0C0000}"/>
    <cellStyle name="Standard 3 3 2 2 2 3 3" xfId="9357" xr:uid="{00000000-0005-0000-0000-00004B0C0000}"/>
    <cellStyle name="Standard 3 3 2 2 2 3 3 2" xfId="22808" xr:uid="{00000000-0005-0000-0000-00004B0C0000}"/>
    <cellStyle name="Standard 3 3 2 2 2 3 3 3" xfId="36292" xr:uid="{00000000-0005-0000-0000-00004B0C0000}"/>
    <cellStyle name="Standard 3 3 2 2 2 3 3 4" xfId="49783" xr:uid="{00000000-0005-0000-0000-00004B0C0000}"/>
    <cellStyle name="Standard 3 3 2 2 2 3 4" xfId="12713" xr:uid="{00000000-0005-0000-0000-00004B0C0000}"/>
    <cellStyle name="Standard 3 3 2 2 2 3 4 2" xfId="26164" xr:uid="{00000000-0005-0000-0000-00004B0C0000}"/>
    <cellStyle name="Standard 3 3 2 2 2 3 4 3" xfId="39648" xr:uid="{00000000-0005-0000-0000-00004B0C0000}"/>
    <cellStyle name="Standard 3 3 2 2 2 3 4 4" xfId="53139" xr:uid="{00000000-0005-0000-0000-00004B0C0000}"/>
    <cellStyle name="Standard 3 3 2 2 2 3 5" xfId="16095" xr:uid="{00000000-0005-0000-0000-00004B0C0000}"/>
    <cellStyle name="Standard 3 3 2 2 2 3 6" xfId="29579" xr:uid="{00000000-0005-0000-0000-00004B0C0000}"/>
    <cellStyle name="Standard 3 3 2 2 2 3 7" xfId="43070" xr:uid="{00000000-0005-0000-0000-00004B0C0000}"/>
    <cellStyle name="Standard 3 3 2 2 2 4" xfId="3745" xr:uid="{00000000-0005-0000-0000-00004C0C0000}"/>
    <cellStyle name="Standard 3 3 2 2 2 4 2" xfId="7106" xr:uid="{00000000-0005-0000-0000-00004C0C0000}"/>
    <cellStyle name="Standard 3 3 2 2 2 4 2 2" xfId="20557" xr:uid="{00000000-0005-0000-0000-00004C0C0000}"/>
    <cellStyle name="Standard 3 3 2 2 2 4 2 3" xfId="34041" xr:uid="{00000000-0005-0000-0000-00004C0C0000}"/>
    <cellStyle name="Standard 3 3 2 2 2 4 2 4" xfId="47532" xr:uid="{00000000-0005-0000-0000-00004C0C0000}"/>
    <cellStyle name="Standard 3 3 2 2 2 4 3" xfId="10462" xr:uid="{00000000-0005-0000-0000-00004C0C0000}"/>
    <cellStyle name="Standard 3 3 2 2 2 4 3 2" xfId="23913" xr:uid="{00000000-0005-0000-0000-00004C0C0000}"/>
    <cellStyle name="Standard 3 3 2 2 2 4 3 3" xfId="37397" xr:uid="{00000000-0005-0000-0000-00004C0C0000}"/>
    <cellStyle name="Standard 3 3 2 2 2 4 3 4" xfId="50888" xr:uid="{00000000-0005-0000-0000-00004C0C0000}"/>
    <cellStyle name="Standard 3 3 2 2 2 4 4" xfId="13818" xr:uid="{00000000-0005-0000-0000-00004C0C0000}"/>
    <cellStyle name="Standard 3 3 2 2 2 4 4 2" xfId="27269" xr:uid="{00000000-0005-0000-0000-00004C0C0000}"/>
    <cellStyle name="Standard 3 3 2 2 2 4 4 3" xfId="40753" xr:uid="{00000000-0005-0000-0000-00004C0C0000}"/>
    <cellStyle name="Standard 3 3 2 2 2 4 4 4" xfId="54244" xr:uid="{00000000-0005-0000-0000-00004C0C0000}"/>
    <cellStyle name="Standard 3 3 2 2 2 4 5" xfId="17200" xr:uid="{00000000-0005-0000-0000-00004C0C0000}"/>
    <cellStyle name="Standard 3 3 2 2 2 4 6" xfId="30684" xr:uid="{00000000-0005-0000-0000-00004C0C0000}"/>
    <cellStyle name="Standard 3 3 2 2 2 4 7" xfId="44175" xr:uid="{00000000-0005-0000-0000-00004C0C0000}"/>
    <cellStyle name="Standard 3 3 2 2 2 5" xfId="4325" xr:uid="{00000000-0005-0000-0000-00004D0C0000}"/>
    <cellStyle name="Standard 3 3 2 2 2 5 2" xfId="7682" xr:uid="{00000000-0005-0000-0000-00004D0C0000}"/>
    <cellStyle name="Standard 3 3 2 2 2 5 2 2" xfId="21133" xr:uid="{00000000-0005-0000-0000-00004D0C0000}"/>
    <cellStyle name="Standard 3 3 2 2 2 5 2 3" xfId="34617" xr:uid="{00000000-0005-0000-0000-00004D0C0000}"/>
    <cellStyle name="Standard 3 3 2 2 2 5 2 4" xfId="48108" xr:uid="{00000000-0005-0000-0000-00004D0C0000}"/>
    <cellStyle name="Standard 3 3 2 2 2 5 3" xfId="11038" xr:uid="{00000000-0005-0000-0000-00004D0C0000}"/>
    <cellStyle name="Standard 3 3 2 2 2 5 3 2" xfId="24489" xr:uid="{00000000-0005-0000-0000-00004D0C0000}"/>
    <cellStyle name="Standard 3 3 2 2 2 5 3 3" xfId="37973" xr:uid="{00000000-0005-0000-0000-00004D0C0000}"/>
    <cellStyle name="Standard 3 3 2 2 2 5 3 4" xfId="51464" xr:uid="{00000000-0005-0000-0000-00004D0C0000}"/>
    <cellStyle name="Standard 3 3 2 2 2 5 4" xfId="14394" xr:uid="{00000000-0005-0000-0000-00004D0C0000}"/>
    <cellStyle name="Standard 3 3 2 2 2 5 4 2" xfId="27845" xr:uid="{00000000-0005-0000-0000-00004D0C0000}"/>
    <cellStyle name="Standard 3 3 2 2 2 5 4 3" xfId="41329" xr:uid="{00000000-0005-0000-0000-00004D0C0000}"/>
    <cellStyle name="Standard 3 3 2 2 2 5 4 4" xfId="54820" xr:uid="{00000000-0005-0000-0000-00004D0C0000}"/>
    <cellStyle name="Standard 3 3 2 2 2 5 5" xfId="17776" xr:uid="{00000000-0005-0000-0000-00004D0C0000}"/>
    <cellStyle name="Standard 3 3 2 2 2 5 6" xfId="31260" xr:uid="{00000000-0005-0000-0000-00004D0C0000}"/>
    <cellStyle name="Standard 3 3 2 2 2 5 7" xfId="44751" xr:uid="{00000000-0005-0000-0000-00004D0C0000}"/>
    <cellStyle name="Standard 3 3 2 2 2 6" xfId="4875" xr:uid="{00000000-0005-0000-0000-0000480C0000}"/>
    <cellStyle name="Standard 3 3 2 2 2 6 2" xfId="18326" xr:uid="{00000000-0005-0000-0000-0000480C0000}"/>
    <cellStyle name="Standard 3 3 2 2 2 6 3" xfId="31810" xr:uid="{00000000-0005-0000-0000-0000480C0000}"/>
    <cellStyle name="Standard 3 3 2 2 2 6 4" xfId="45301" xr:uid="{00000000-0005-0000-0000-0000480C0000}"/>
    <cellStyle name="Standard 3 3 2 2 2 7" xfId="8231" xr:uid="{00000000-0005-0000-0000-0000480C0000}"/>
    <cellStyle name="Standard 3 3 2 2 2 7 2" xfId="21682" xr:uid="{00000000-0005-0000-0000-0000480C0000}"/>
    <cellStyle name="Standard 3 3 2 2 2 7 3" xfId="35166" xr:uid="{00000000-0005-0000-0000-0000480C0000}"/>
    <cellStyle name="Standard 3 3 2 2 2 7 4" xfId="48657" xr:uid="{00000000-0005-0000-0000-0000480C0000}"/>
    <cellStyle name="Standard 3 3 2 2 2 8" xfId="11587" xr:uid="{00000000-0005-0000-0000-0000480C0000}"/>
    <cellStyle name="Standard 3 3 2 2 2 8 2" xfId="25038" xr:uid="{00000000-0005-0000-0000-0000480C0000}"/>
    <cellStyle name="Standard 3 3 2 2 2 8 3" xfId="38522" xr:uid="{00000000-0005-0000-0000-0000480C0000}"/>
    <cellStyle name="Standard 3 3 2 2 2 8 4" xfId="52013" xr:uid="{00000000-0005-0000-0000-0000480C0000}"/>
    <cellStyle name="Standard 3 3 2 2 2 9" xfId="14968" xr:uid="{00000000-0005-0000-0000-0000480C0000}"/>
    <cellStyle name="Standard 3 3 2 2 3" xfId="1810" xr:uid="{00000000-0005-0000-0000-00004E0C0000}"/>
    <cellStyle name="Standard 3 3 2 2 3 2" xfId="2950" xr:uid="{00000000-0005-0000-0000-00004F0C0000}"/>
    <cellStyle name="Standard 3 3 2 2 3 2 2" xfId="6311" xr:uid="{00000000-0005-0000-0000-00004F0C0000}"/>
    <cellStyle name="Standard 3 3 2 2 3 2 2 2" xfId="19762" xr:uid="{00000000-0005-0000-0000-00004F0C0000}"/>
    <cellStyle name="Standard 3 3 2 2 3 2 2 3" xfId="33246" xr:uid="{00000000-0005-0000-0000-00004F0C0000}"/>
    <cellStyle name="Standard 3 3 2 2 3 2 2 4" xfId="46737" xr:uid="{00000000-0005-0000-0000-00004F0C0000}"/>
    <cellStyle name="Standard 3 3 2 2 3 2 3" xfId="9667" xr:uid="{00000000-0005-0000-0000-00004F0C0000}"/>
    <cellStyle name="Standard 3 3 2 2 3 2 3 2" xfId="23118" xr:uid="{00000000-0005-0000-0000-00004F0C0000}"/>
    <cellStyle name="Standard 3 3 2 2 3 2 3 3" xfId="36602" xr:uid="{00000000-0005-0000-0000-00004F0C0000}"/>
    <cellStyle name="Standard 3 3 2 2 3 2 3 4" xfId="50093" xr:uid="{00000000-0005-0000-0000-00004F0C0000}"/>
    <cellStyle name="Standard 3 3 2 2 3 2 4" xfId="13023" xr:uid="{00000000-0005-0000-0000-00004F0C0000}"/>
    <cellStyle name="Standard 3 3 2 2 3 2 4 2" xfId="26474" xr:uid="{00000000-0005-0000-0000-00004F0C0000}"/>
    <cellStyle name="Standard 3 3 2 2 3 2 4 3" xfId="39958" xr:uid="{00000000-0005-0000-0000-00004F0C0000}"/>
    <cellStyle name="Standard 3 3 2 2 3 2 4 4" xfId="53449" xr:uid="{00000000-0005-0000-0000-00004F0C0000}"/>
    <cellStyle name="Standard 3 3 2 2 3 2 5" xfId="16405" xr:uid="{00000000-0005-0000-0000-00004F0C0000}"/>
    <cellStyle name="Standard 3 3 2 2 3 2 6" xfId="29889" xr:uid="{00000000-0005-0000-0000-00004F0C0000}"/>
    <cellStyle name="Standard 3 3 2 2 3 2 7" xfId="43380" xr:uid="{00000000-0005-0000-0000-00004F0C0000}"/>
    <cellStyle name="Standard 3 3 2 2 3 3" xfId="5184" xr:uid="{00000000-0005-0000-0000-00004E0C0000}"/>
    <cellStyle name="Standard 3 3 2 2 3 3 2" xfId="18635" xr:uid="{00000000-0005-0000-0000-00004E0C0000}"/>
    <cellStyle name="Standard 3 3 2 2 3 3 3" xfId="32119" xr:uid="{00000000-0005-0000-0000-00004E0C0000}"/>
    <cellStyle name="Standard 3 3 2 2 3 3 4" xfId="45610" xr:uid="{00000000-0005-0000-0000-00004E0C0000}"/>
    <cellStyle name="Standard 3 3 2 2 3 4" xfId="8540" xr:uid="{00000000-0005-0000-0000-00004E0C0000}"/>
    <cellStyle name="Standard 3 3 2 2 3 4 2" xfId="21991" xr:uid="{00000000-0005-0000-0000-00004E0C0000}"/>
    <cellStyle name="Standard 3 3 2 2 3 4 3" xfId="35475" xr:uid="{00000000-0005-0000-0000-00004E0C0000}"/>
    <cellStyle name="Standard 3 3 2 2 3 4 4" xfId="48966" xr:uid="{00000000-0005-0000-0000-00004E0C0000}"/>
    <cellStyle name="Standard 3 3 2 2 3 5" xfId="11896" xr:uid="{00000000-0005-0000-0000-00004E0C0000}"/>
    <cellStyle name="Standard 3 3 2 2 3 5 2" xfId="25347" xr:uid="{00000000-0005-0000-0000-00004E0C0000}"/>
    <cellStyle name="Standard 3 3 2 2 3 5 3" xfId="38831" xr:uid="{00000000-0005-0000-0000-00004E0C0000}"/>
    <cellStyle name="Standard 3 3 2 2 3 5 4" xfId="52322" xr:uid="{00000000-0005-0000-0000-00004E0C0000}"/>
    <cellStyle name="Standard 3 3 2 2 3 6" xfId="15278" xr:uid="{00000000-0005-0000-0000-00004E0C0000}"/>
    <cellStyle name="Standard 3 3 2 2 3 7" xfId="28762" xr:uid="{00000000-0005-0000-0000-00004E0C0000}"/>
    <cellStyle name="Standard 3 3 2 2 3 8" xfId="42253" xr:uid="{00000000-0005-0000-0000-00004E0C0000}"/>
    <cellStyle name="Standard 3 3 2 2 4" xfId="2389" xr:uid="{00000000-0005-0000-0000-0000500C0000}"/>
    <cellStyle name="Standard 3 3 2 2 4 2" xfId="5751" xr:uid="{00000000-0005-0000-0000-0000500C0000}"/>
    <cellStyle name="Standard 3 3 2 2 4 2 2" xfId="19202" xr:uid="{00000000-0005-0000-0000-0000500C0000}"/>
    <cellStyle name="Standard 3 3 2 2 4 2 3" xfId="32686" xr:uid="{00000000-0005-0000-0000-0000500C0000}"/>
    <cellStyle name="Standard 3 3 2 2 4 2 4" xfId="46177" xr:uid="{00000000-0005-0000-0000-0000500C0000}"/>
    <cellStyle name="Standard 3 3 2 2 4 3" xfId="9107" xr:uid="{00000000-0005-0000-0000-0000500C0000}"/>
    <cellStyle name="Standard 3 3 2 2 4 3 2" xfId="22558" xr:uid="{00000000-0005-0000-0000-0000500C0000}"/>
    <cellStyle name="Standard 3 3 2 2 4 3 3" xfId="36042" xr:uid="{00000000-0005-0000-0000-0000500C0000}"/>
    <cellStyle name="Standard 3 3 2 2 4 3 4" xfId="49533" xr:uid="{00000000-0005-0000-0000-0000500C0000}"/>
    <cellStyle name="Standard 3 3 2 2 4 4" xfId="12463" xr:uid="{00000000-0005-0000-0000-0000500C0000}"/>
    <cellStyle name="Standard 3 3 2 2 4 4 2" xfId="25914" xr:uid="{00000000-0005-0000-0000-0000500C0000}"/>
    <cellStyle name="Standard 3 3 2 2 4 4 3" xfId="39398" xr:uid="{00000000-0005-0000-0000-0000500C0000}"/>
    <cellStyle name="Standard 3 3 2 2 4 4 4" xfId="52889" xr:uid="{00000000-0005-0000-0000-0000500C0000}"/>
    <cellStyle name="Standard 3 3 2 2 4 5" xfId="15845" xr:uid="{00000000-0005-0000-0000-0000500C0000}"/>
    <cellStyle name="Standard 3 3 2 2 4 6" xfId="29329" xr:uid="{00000000-0005-0000-0000-0000500C0000}"/>
    <cellStyle name="Standard 3 3 2 2 4 7" xfId="42820" xr:uid="{00000000-0005-0000-0000-0000500C0000}"/>
    <cellStyle name="Standard 3 3 2 2 5" xfId="3495" xr:uid="{00000000-0005-0000-0000-0000510C0000}"/>
    <cellStyle name="Standard 3 3 2 2 5 2" xfId="6856" xr:uid="{00000000-0005-0000-0000-0000510C0000}"/>
    <cellStyle name="Standard 3 3 2 2 5 2 2" xfId="20307" xr:uid="{00000000-0005-0000-0000-0000510C0000}"/>
    <cellStyle name="Standard 3 3 2 2 5 2 3" xfId="33791" xr:uid="{00000000-0005-0000-0000-0000510C0000}"/>
    <cellStyle name="Standard 3 3 2 2 5 2 4" xfId="47282" xr:uid="{00000000-0005-0000-0000-0000510C0000}"/>
    <cellStyle name="Standard 3 3 2 2 5 3" xfId="10212" xr:uid="{00000000-0005-0000-0000-0000510C0000}"/>
    <cellStyle name="Standard 3 3 2 2 5 3 2" xfId="23663" xr:uid="{00000000-0005-0000-0000-0000510C0000}"/>
    <cellStyle name="Standard 3 3 2 2 5 3 3" xfId="37147" xr:uid="{00000000-0005-0000-0000-0000510C0000}"/>
    <cellStyle name="Standard 3 3 2 2 5 3 4" xfId="50638" xr:uid="{00000000-0005-0000-0000-0000510C0000}"/>
    <cellStyle name="Standard 3 3 2 2 5 4" xfId="13568" xr:uid="{00000000-0005-0000-0000-0000510C0000}"/>
    <cellStyle name="Standard 3 3 2 2 5 4 2" xfId="27019" xr:uid="{00000000-0005-0000-0000-0000510C0000}"/>
    <cellStyle name="Standard 3 3 2 2 5 4 3" xfId="40503" xr:uid="{00000000-0005-0000-0000-0000510C0000}"/>
    <cellStyle name="Standard 3 3 2 2 5 4 4" xfId="53994" xr:uid="{00000000-0005-0000-0000-0000510C0000}"/>
    <cellStyle name="Standard 3 3 2 2 5 5" xfId="16950" xr:uid="{00000000-0005-0000-0000-0000510C0000}"/>
    <cellStyle name="Standard 3 3 2 2 5 6" xfId="30434" xr:uid="{00000000-0005-0000-0000-0000510C0000}"/>
    <cellStyle name="Standard 3 3 2 2 5 7" xfId="43925" xr:uid="{00000000-0005-0000-0000-0000510C0000}"/>
    <cellStyle name="Standard 3 3 2 2 6" xfId="4075" xr:uid="{00000000-0005-0000-0000-0000520C0000}"/>
    <cellStyle name="Standard 3 3 2 2 6 2" xfId="7432" xr:uid="{00000000-0005-0000-0000-0000520C0000}"/>
    <cellStyle name="Standard 3 3 2 2 6 2 2" xfId="20883" xr:uid="{00000000-0005-0000-0000-0000520C0000}"/>
    <cellStyle name="Standard 3 3 2 2 6 2 3" xfId="34367" xr:uid="{00000000-0005-0000-0000-0000520C0000}"/>
    <cellStyle name="Standard 3 3 2 2 6 2 4" xfId="47858" xr:uid="{00000000-0005-0000-0000-0000520C0000}"/>
    <cellStyle name="Standard 3 3 2 2 6 3" xfId="10788" xr:uid="{00000000-0005-0000-0000-0000520C0000}"/>
    <cellStyle name="Standard 3 3 2 2 6 3 2" xfId="24239" xr:uid="{00000000-0005-0000-0000-0000520C0000}"/>
    <cellStyle name="Standard 3 3 2 2 6 3 3" xfId="37723" xr:uid="{00000000-0005-0000-0000-0000520C0000}"/>
    <cellStyle name="Standard 3 3 2 2 6 3 4" xfId="51214" xr:uid="{00000000-0005-0000-0000-0000520C0000}"/>
    <cellStyle name="Standard 3 3 2 2 6 4" xfId="14144" xr:uid="{00000000-0005-0000-0000-0000520C0000}"/>
    <cellStyle name="Standard 3 3 2 2 6 4 2" xfId="27595" xr:uid="{00000000-0005-0000-0000-0000520C0000}"/>
    <cellStyle name="Standard 3 3 2 2 6 4 3" xfId="41079" xr:uid="{00000000-0005-0000-0000-0000520C0000}"/>
    <cellStyle name="Standard 3 3 2 2 6 4 4" xfId="54570" xr:uid="{00000000-0005-0000-0000-0000520C0000}"/>
    <cellStyle name="Standard 3 3 2 2 6 5" xfId="17526" xr:uid="{00000000-0005-0000-0000-0000520C0000}"/>
    <cellStyle name="Standard 3 3 2 2 6 6" xfId="31010" xr:uid="{00000000-0005-0000-0000-0000520C0000}"/>
    <cellStyle name="Standard 3 3 2 2 6 7" xfId="44501" xr:uid="{00000000-0005-0000-0000-0000520C0000}"/>
    <cellStyle name="Standard 3 3 2 2 7" xfId="4625" xr:uid="{00000000-0005-0000-0000-0000470C0000}"/>
    <cellStyle name="Standard 3 3 2 2 7 2" xfId="18076" xr:uid="{00000000-0005-0000-0000-0000470C0000}"/>
    <cellStyle name="Standard 3 3 2 2 7 3" xfId="31560" xr:uid="{00000000-0005-0000-0000-0000470C0000}"/>
    <cellStyle name="Standard 3 3 2 2 7 4" xfId="45051" xr:uid="{00000000-0005-0000-0000-0000470C0000}"/>
    <cellStyle name="Standard 3 3 2 2 8" xfId="7981" xr:uid="{00000000-0005-0000-0000-0000470C0000}"/>
    <cellStyle name="Standard 3 3 2 2 8 2" xfId="21432" xr:uid="{00000000-0005-0000-0000-0000470C0000}"/>
    <cellStyle name="Standard 3 3 2 2 8 3" xfId="34916" xr:uid="{00000000-0005-0000-0000-0000470C0000}"/>
    <cellStyle name="Standard 3 3 2 2 8 4" xfId="48407" xr:uid="{00000000-0005-0000-0000-0000470C0000}"/>
    <cellStyle name="Standard 3 3 2 2 9" xfId="11337" xr:uid="{00000000-0005-0000-0000-0000470C0000}"/>
    <cellStyle name="Standard 3 3 2 2 9 2" xfId="24788" xr:uid="{00000000-0005-0000-0000-0000470C0000}"/>
    <cellStyle name="Standard 3 3 2 2 9 3" xfId="38272" xr:uid="{00000000-0005-0000-0000-0000470C0000}"/>
    <cellStyle name="Standard 3 3 2 2 9 4" xfId="51763" xr:uid="{00000000-0005-0000-0000-0000470C0000}"/>
    <cellStyle name="Standard 3 3 2 3" xfId="1323" xr:uid="{00000000-0005-0000-0000-0000530C0000}"/>
    <cellStyle name="Standard 3 3 2 3 10" xfId="14803" xr:uid="{00000000-0005-0000-0000-0000530C0000}"/>
    <cellStyle name="Standard 3 3 2 3 11" xfId="28286" xr:uid="{00000000-0005-0000-0000-0000530C0000}"/>
    <cellStyle name="Standard 3 3 2 3 12" xfId="41777" xr:uid="{00000000-0005-0000-0000-0000530C0000}"/>
    <cellStyle name="Standard 3 3 2 3 2" xfId="1567" xr:uid="{00000000-0005-0000-0000-0000540C0000}"/>
    <cellStyle name="Standard 3 3 2 3 2 10" xfId="28536" xr:uid="{00000000-0005-0000-0000-0000540C0000}"/>
    <cellStyle name="Standard 3 3 2 3 2 11" xfId="42027" xr:uid="{00000000-0005-0000-0000-0000540C0000}"/>
    <cellStyle name="Standard 3 3 2 3 2 2" xfId="2144" xr:uid="{00000000-0005-0000-0000-0000550C0000}"/>
    <cellStyle name="Standard 3 3 2 3 2 2 2" xfId="3285" xr:uid="{00000000-0005-0000-0000-0000560C0000}"/>
    <cellStyle name="Standard 3 3 2 3 2 2 2 2" xfId="6646" xr:uid="{00000000-0005-0000-0000-0000560C0000}"/>
    <cellStyle name="Standard 3 3 2 3 2 2 2 2 2" xfId="20097" xr:uid="{00000000-0005-0000-0000-0000560C0000}"/>
    <cellStyle name="Standard 3 3 2 3 2 2 2 2 3" xfId="33581" xr:uid="{00000000-0005-0000-0000-0000560C0000}"/>
    <cellStyle name="Standard 3 3 2 3 2 2 2 2 4" xfId="47072" xr:uid="{00000000-0005-0000-0000-0000560C0000}"/>
    <cellStyle name="Standard 3 3 2 3 2 2 2 3" xfId="10002" xr:uid="{00000000-0005-0000-0000-0000560C0000}"/>
    <cellStyle name="Standard 3 3 2 3 2 2 2 3 2" xfId="23453" xr:uid="{00000000-0005-0000-0000-0000560C0000}"/>
    <cellStyle name="Standard 3 3 2 3 2 2 2 3 3" xfId="36937" xr:uid="{00000000-0005-0000-0000-0000560C0000}"/>
    <cellStyle name="Standard 3 3 2 3 2 2 2 3 4" xfId="50428" xr:uid="{00000000-0005-0000-0000-0000560C0000}"/>
    <cellStyle name="Standard 3 3 2 3 2 2 2 4" xfId="13358" xr:uid="{00000000-0005-0000-0000-0000560C0000}"/>
    <cellStyle name="Standard 3 3 2 3 2 2 2 4 2" xfId="26809" xr:uid="{00000000-0005-0000-0000-0000560C0000}"/>
    <cellStyle name="Standard 3 3 2 3 2 2 2 4 3" xfId="40293" xr:uid="{00000000-0005-0000-0000-0000560C0000}"/>
    <cellStyle name="Standard 3 3 2 3 2 2 2 4 4" xfId="53784" xr:uid="{00000000-0005-0000-0000-0000560C0000}"/>
    <cellStyle name="Standard 3 3 2 3 2 2 2 5" xfId="16740" xr:uid="{00000000-0005-0000-0000-0000560C0000}"/>
    <cellStyle name="Standard 3 3 2 3 2 2 2 6" xfId="30224" xr:uid="{00000000-0005-0000-0000-0000560C0000}"/>
    <cellStyle name="Standard 3 3 2 3 2 2 2 7" xfId="43715" xr:uid="{00000000-0005-0000-0000-0000560C0000}"/>
    <cellStyle name="Standard 3 3 2 3 2 2 3" xfId="5519" xr:uid="{00000000-0005-0000-0000-0000550C0000}"/>
    <cellStyle name="Standard 3 3 2 3 2 2 3 2" xfId="18970" xr:uid="{00000000-0005-0000-0000-0000550C0000}"/>
    <cellStyle name="Standard 3 3 2 3 2 2 3 3" xfId="32454" xr:uid="{00000000-0005-0000-0000-0000550C0000}"/>
    <cellStyle name="Standard 3 3 2 3 2 2 3 4" xfId="45945" xr:uid="{00000000-0005-0000-0000-0000550C0000}"/>
    <cellStyle name="Standard 3 3 2 3 2 2 4" xfId="8875" xr:uid="{00000000-0005-0000-0000-0000550C0000}"/>
    <cellStyle name="Standard 3 3 2 3 2 2 4 2" xfId="22326" xr:uid="{00000000-0005-0000-0000-0000550C0000}"/>
    <cellStyle name="Standard 3 3 2 3 2 2 4 3" xfId="35810" xr:uid="{00000000-0005-0000-0000-0000550C0000}"/>
    <cellStyle name="Standard 3 3 2 3 2 2 4 4" xfId="49301" xr:uid="{00000000-0005-0000-0000-0000550C0000}"/>
    <cellStyle name="Standard 3 3 2 3 2 2 5" xfId="12231" xr:uid="{00000000-0005-0000-0000-0000550C0000}"/>
    <cellStyle name="Standard 3 3 2 3 2 2 5 2" xfId="25682" xr:uid="{00000000-0005-0000-0000-0000550C0000}"/>
    <cellStyle name="Standard 3 3 2 3 2 2 5 3" xfId="39166" xr:uid="{00000000-0005-0000-0000-0000550C0000}"/>
    <cellStyle name="Standard 3 3 2 3 2 2 5 4" xfId="52657" xr:uid="{00000000-0005-0000-0000-0000550C0000}"/>
    <cellStyle name="Standard 3 3 2 3 2 2 6" xfId="15613" xr:uid="{00000000-0005-0000-0000-0000550C0000}"/>
    <cellStyle name="Standard 3 3 2 3 2 2 7" xfId="29097" xr:uid="{00000000-0005-0000-0000-0000550C0000}"/>
    <cellStyle name="Standard 3 3 2 3 2 2 8" xfId="42588" xr:uid="{00000000-0005-0000-0000-0000550C0000}"/>
    <cellStyle name="Standard 3 3 2 3 2 3" xfId="2725" xr:uid="{00000000-0005-0000-0000-0000570C0000}"/>
    <cellStyle name="Standard 3 3 2 3 2 3 2" xfId="6086" xr:uid="{00000000-0005-0000-0000-0000570C0000}"/>
    <cellStyle name="Standard 3 3 2 3 2 3 2 2" xfId="19537" xr:uid="{00000000-0005-0000-0000-0000570C0000}"/>
    <cellStyle name="Standard 3 3 2 3 2 3 2 3" xfId="33021" xr:uid="{00000000-0005-0000-0000-0000570C0000}"/>
    <cellStyle name="Standard 3 3 2 3 2 3 2 4" xfId="46512" xr:uid="{00000000-0005-0000-0000-0000570C0000}"/>
    <cellStyle name="Standard 3 3 2 3 2 3 3" xfId="9442" xr:uid="{00000000-0005-0000-0000-0000570C0000}"/>
    <cellStyle name="Standard 3 3 2 3 2 3 3 2" xfId="22893" xr:uid="{00000000-0005-0000-0000-0000570C0000}"/>
    <cellStyle name="Standard 3 3 2 3 2 3 3 3" xfId="36377" xr:uid="{00000000-0005-0000-0000-0000570C0000}"/>
    <cellStyle name="Standard 3 3 2 3 2 3 3 4" xfId="49868" xr:uid="{00000000-0005-0000-0000-0000570C0000}"/>
    <cellStyle name="Standard 3 3 2 3 2 3 4" xfId="12798" xr:uid="{00000000-0005-0000-0000-0000570C0000}"/>
    <cellStyle name="Standard 3 3 2 3 2 3 4 2" xfId="26249" xr:uid="{00000000-0005-0000-0000-0000570C0000}"/>
    <cellStyle name="Standard 3 3 2 3 2 3 4 3" xfId="39733" xr:uid="{00000000-0005-0000-0000-0000570C0000}"/>
    <cellStyle name="Standard 3 3 2 3 2 3 4 4" xfId="53224" xr:uid="{00000000-0005-0000-0000-0000570C0000}"/>
    <cellStyle name="Standard 3 3 2 3 2 3 5" xfId="16180" xr:uid="{00000000-0005-0000-0000-0000570C0000}"/>
    <cellStyle name="Standard 3 3 2 3 2 3 6" xfId="29664" xr:uid="{00000000-0005-0000-0000-0000570C0000}"/>
    <cellStyle name="Standard 3 3 2 3 2 3 7" xfId="43155" xr:uid="{00000000-0005-0000-0000-0000570C0000}"/>
    <cellStyle name="Standard 3 3 2 3 2 4" xfId="3830" xr:uid="{00000000-0005-0000-0000-0000580C0000}"/>
    <cellStyle name="Standard 3 3 2 3 2 4 2" xfId="7191" xr:uid="{00000000-0005-0000-0000-0000580C0000}"/>
    <cellStyle name="Standard 3 3 2 3 2 4 2 2" xfId="20642" xr:uid="{00000000-0005-0000-0000-0000580C0000}"/>
    <cellStyle name="Standard 3 3 2 3 2 4 2 3" xfId="34126" xr:uid="{00000000-0005-0000-0000-0000580C0000}"/>
    <cellStyle name="Standard 3 3 2 3 2 4 2 4" xfId="47617" xr:uid="{00000000-0005-0000-0000-0000580C0000}"/>
    <cellStyle name="Standard 3 3 2 3 2 4 3" xfId="10547" xr:uid="{00000000-0005-0000-0000-0000580C0000}"/>
    <cellStyle name="Standard 3 3 2 3 2 4 3 2" xfId="23998" xr:uid="{00000000-0005-0000-0000-0000580C0000}"/>
    <cellStyle name="Standard 3 3 2 3 2 4 3 3" xfId="37482" xr:uid="{00000000-0005-0000-0000-0000580C0000}"/>
    <cellStyle name="Standard 3 3 2 3 2 4 3 4" xfId="50973" xr:uid="{00000000-0005-0000-0000-0000580C0000}"/>
    <cellStyle name="Standard 3 3 2 3 2 4 4" xfId="13903" xr:uid="{00000000-0005-0000-0000-0000580C0000}"/>
    <cellStyle name="Standard 3 3 2 3 2 4 4 2" xfId="27354" xr:uid="{00000000-0005-0000-0000-0000580C0000}"/>
    <cellStyle name="Standard 3 3 2 3 2 4 4 3" xfId="40838" xr:uid="{00000000-0005-0000-0000-0000580C0000}"/>
    <cellStyle name="Standard 3 3 2 3 2 4 4 4" xfId="54329" xr:uid="{00000000-0005-0000-0000-0000580C0000}"/>
    <cellStyle name="Standard 3 3 2 3 2 4 5" xfId="17285" xr:uid="{00000000-0005-0000-0000-0000580C0000}"/>
    <cellStyle name="Standard 3 3 2 3 2 4 6" xfId="30769" xr:uid="{00000000-0005-0000-0000-0000580C0000}"/>
    <cellStyle name="Standard 3 3 2 3 2 4 7" xfId="44260" xr:uid="{00000000-0005-0000-0000-0000580C0000}"/>
    <cellStyle name="Standard 3 3 2 3 2 5" xfId="4410" xr:uid="{00000000-0005-0000-0000-0000590C0000}"/>
    <cellStyle name="Standard 3 3 2 3 2 5 2" xfId="7767" xr:uid="{00000000-0005-0000-0000-0000590C0000}"/>
    <cellStyle name="Standard 3 3 2 3 2 5 2 2" xfId="21218" xr:uid="{00000000-0005-0000-0000-0000590C0000}"/>
    <cellStyle name="Standard 3 3 2 3 2 5 2 3" xfId="34702" xr:uid="{00000000-0005-0000-0000-0000590C0000}"/>
    <cellStyle name="Standard 3 3 2 3 2 5 2 4" xfId="48193" xr:uid="{00000000-0005-0000-0000-0000590C0000}"/>
    <cellStyle name="Standard 3 3 2 3 2 5 3" xfId="11123" xr:uid="{00000000-0005-0000-0000-0000590C0000}"/>
    <cellStyle name="Standard 3 3 2 3 2 5 3 2" xfId="24574" xr:uid="{00000000-0005-0000-0000-0000590C0000}"/>
    <cellStyle name="Standard 3 3 2 3 2 5 3 3" xfId="38058" xr:uid="{00000000-0005-0000-0000-0000590C0000}"/>
    <cellStyle name="Standard 3 3 2 3 2 5 3 4" xfId="51549" xr:uid="{00000000-0005-0000-0000-0000590C0000}"/>
    <cellStyle name="Standard 3 3 2 3 2 5 4" xfId="14479" xr:uid="{00000000-0005-0000-0000-0000590C0000}"/>
    <cellStyle name="Standard 3 3 2 3 2 5 4 2" xfId="27930" xr:uid="{00000000-0005-0000-0000-0000590C0000}"/>
    <cellStyle name="Standard 3 3 2 3 2 5 4 3" xfId="41414" xr:uid="{00000000-0005-0000-0000-0000590C0000}"/>
    <cellStyle name="Standard 3 3 2 3 2 5 4 4" xfId="54905" xr:uid="{00000000-0005-0000-0000-0000590C0000}"/>
    <cellStyle name="Standard 3 3 2 3 2 5 5" xfId="17861" xr:uid="{00000000-0005-0000-0000-0000590C0000}"/>
    <cellStyle name="Standard 3 3 2 3 2 5 6" xfId="31345" xr:uid="{00000000-0005-0000-0000-0000590C0000}"/>
    <cellStyle name="Standard 3 3 2 3 2 5 7" xfId="44836" xr:uid="{00000000-0005-0000-0000-0000590C0000}"/>
    <cellStyle name="Standard 3 3 2 3 2 6" xfId="4960" xr:uid="{00000000-0005-0000-0000-0000540C0000}"/>
    <cellStyle name="Standard 3 3 2 3 2 6 2" xfId="18411" xr:uid="{00000000-0005-0000-0000-0000540C0000}"/>
    <cellStyle name="Standard 3 3 2 3 2 6 3" xfId="31895" xr:uid="{00000000-0005-0000-0000-0000540C0000}"/>
    <cellStyle name="Standard 3 3 2 3 2 6 4" xfId="45386" xr:uid="{00000000-0005-0000-0000-0000540C0000}"/>
    <cellStyle name="Standard 3 3 2 3 2 7" xfId="8316" xr:uid="{00000000-0005-0000-0000-0000540C0000}"/>
    <cellStyle name="Standard 3 3 2 3 2 7 2" xfId="21767" xr:uid="{00000000-0005-0000-0000-0000540C0000}"/>
    <cellStyle name="Standard 3 3 2 3 2 7 3" xfId="35251" xr:uid="{00000000-0005-0000-0000-0000540C0000}"/>
    <cellStyle name="Standard 3 3 2 3 2 7 4" xfId="48742" xr:uid="{00000000-0005-0000-0000-0000540C0000}"/>
    <cellStyle name="Standard 3 3 2 3 2 8" xfId="11672" xr:uid="{00000000-0005-0000-0000-0000540C0000}"/>
    <cellStyle name="Standard 3 3 2 3 2 8 2" xfId="25123" xr:uid="{00000000-0005-0000-0000-0000540C0000}"/>
    <cellStyle name="Standard 3 3 2 3 2 8 3" xfId="38607" xr:uid="{00000000-0005-0000-0000-0000540C0000}"/>
    <cellStyle name="Standard 3 3 2 3 2 8 4" xfId="52098" xr:uid="{00000000-0005-0000-0000-0000540C0000}"/>
    <cellStyle name="Standard 3 3 2 3 2 9" xfId="15053" xr:uid="{00000000-0005-0000-0000-0000540C0000}"/>
    <cellStyle name="Standard 3 3 2 3 3" xfId="1895" xr:uid="{00000000-0005-0000-0000-00005A0C0000}"/>
    <cellStyle name="Standard 3 3 2 3 3 2" xfId="3035" xr:uid="{00000000-0005-0000-0000-00005B0C0000}"/>
    <cellStyle name="Standard 3 3 2 3 3 2 2" xfId="6396" xr:uid="{00000000-0005-0000-0000-00005B0C0000}"/>
    <cellStyle name="Standard 3 3 2 3 3 2 2 2" xfId="19847" xr:uid="{00000000-0005-0000-0000-00005B0C0000}"/>
    <cellStyle name="Standard 3 3 2 3 3 2 2 3" xfId="33331" xr:uid="{00000000-0005-0000-0000-00005B0C0000}"/>
    <cellStyle name="Standard 3 3 2 3 3 2 2 4" xfId="46822" xr:uid="{00000000-0005-0000-0000-00005B0C0000}"/>
    <cellStyle name="Standard 3 3 2 3 3 2 3" xfId="9752" xr:uid="{00000000-0005-0000-0000-00005B0C0000}"/>
    <cellStyle name="Standard 3 3 2 3 3 2 3 2" xfId="23203" xr:uid="{00000000-0005-0000-0000-00005B0C0000}"/>
    <cellStyle name="Standard 3 3 2 3 3 2 3 3" xfId="36687" xr:uid="{00000000-0005-0000-0000-00005B0C0000}"/>
    <cellStyle name="Standard 3 3 2 3 3 2 3 4" xfId="50178" xr:uid="{00000000-0005-0000-0000-00005B0C0000}"/>
    <cellStyle name="Standard 3 3 2 3 3 2 4" xfId="13108" xr:uid="{00000000-0005-0000-0000-00005B0C0000}"/>
    <cellStyle name="Standard 3 3 2 3 3 2 4 2" xfId="26559" xr:uid="{00000000-0005-0000-0000-00005B0C0000}"/>
    <cellStyle name="Standard 3 3 2 3 3 2 4 3" xfId="40043" xr:uid="{00000000-0005-0000-0000-00005B0C0000}"/>
    <cellStyle name="Standard 3 3 2 3 3 2 4 4" xfId="53534" xr:uid="{00000000-0005-0000-0000-00005B0C0000}"/>
    <cellStyle name="Standard 3 3 2 3 3 2 5" xfId="16490" xr:uid="{00000000-0005-0000-0000-00005B0C0000}"/>
    <cellStyle name="Standard 3 3 2 3 3 2 6" xfId="29974" xr:uid="{00000000-0005-0000-0000-00005B0C0000}"/>
    <cellStyle name="Standard 3 3 2 3 3 2 7" xfId="43465" xr:uid="{00000000-0005-0000-0000-00005B0C0000}"/>
    <cellStyle name="Standard 3 3 2 3 3 3" xfId="5269" xr:uid="{00000000-0005-0000-0000-00005A0C0000}"/>
    <cellStyle name="Standard 3 3 2 3 3 3 2" xfId="18720" xr:uid="{00000000-0005-0000-0000-00005A0C0000}"/>
    <cellStyle name="Standard 3 3 2 3 3 3 3" xfId="32204" xr:uid="{00000000-0005-0000-0000-00005A0C0000}"/>
    <cellStyle name="Standard 3 3 2 3 3 3 4" xfId="45695" xr:uid="{00000000-0005-0000-0000-00005A0C0000}"/>
    <cellStyle name="Standard 3 3 2 3 3 4" xfId="8625" xr:uid="{00000000-0005-0000-0000-00005A0C0000}"/>
    <cellStyle name="Standard 3 3 2 3 3 4 2" xfId="22076" xr:uid="{00000000-0005-0000-0000-00005A0C0000}"/>
    <cellStyle name="Standard 3 3 2 3 3 4 3" xfId="35560" xr:uid="{00000000-0005-0000-0000-00005A0C0000}"/>
    <cellStyle name="Standard 3 3 2 3 3 4 4" xfId="49051" xr:uid="{00000000-0005-0000-0000-00005A0C0000}"/>
    <cellStyle name="Standard 3 3 2 3 3 5" xfId="11981" xr:uid="{00000000-0005-0000-0000-00005A0C0000}"/>
    <cellStyle name="Standard 3 3 2 3 3 5 2" xfId="25432" xr:uid="{00000000-0005-0000-0000-00005A0C0000}"/>
    <cellStyle name="Standard 3 3 2 3 3 5 3" xfId="38916" xr:uid="{00000000-0005-0000-0000-00005A0C0000}"/>
    <cellStyle name="Standard 3 3 2 3 3 5 4" xfId="52407" xr:uid="{00000000-0005-0000-0000-00005A0C0000}"/>
    <cellStyle name="Standard 3 3 2 3 3 6" xfId="15363" xr:uid="{00000000-0005-0000-0000-00005A0C0000}"/>
    <cellStyle name="Standard 3 3 2 3 3 7" xfId="28847" xr:uid="{00000000-0005-0000-0000-00005A0C0000}"/>
    <cellStyle name="Standard 3 3 2 3 3 8" xfId="42338" xr:uid="{00000000-0005-0000-0000-00005A0C0000}"/>
    <cellStyle name="Standard 3 3 2 3 4" xfId="2474" xr:uid="{00000000-0005-0000-0000-00005C0C0000}"/>
    <cellStyle name="Standard 3 3 2 3 4 2" xfId="5836" xr:uid="{00000000-0005-0000-0000-00005C0C0000}"/>
    <cellStyle name="Standard 3 3 2 3 4 2 2" xfId="19287" xr:uid="{00000000-0005-0000-0000-00005C0C0000}"/>
    <cellStyle name="Standard 3 3 2 3 4 2 3" xfId="32771" xr:uid="{00000000-0005-0000-0000-00005C0C0000}"/>
    <cellStyle name="Standard 3 3 2 3 4 2 4" xfId="46262" xr:uid="{00000000-0005-0000-0000-00005C0C0000}"/>
    <cellStyle name="Standard 3 3 2 3 4 3" xfId="9192" xr:uid="{00000000-0005-0000-0000-00005C0C0000}"/>
    <cellStyle name="Standard 3 3 2 3 4 3 2" xfId="22643" xr:uid="{00000000-0005-0000-0000-00005C0C0000}"/>
    <cellStyle name="Standard 3 3 2 3 4 3 3" xfId="36127" xr:uid="{00000000-0005-0000-0000-00005C0C0000}"/>
    <cellStyle name="Standard 3 3 2 3 4 3 4" xfId="49618" xr:uid="{00000000-0005-0000-0000-00005C0C0000}"/>
    <cellStyle name="Standard 3 3 2 3 4 4" xfId="12548" xr:uid="{00000000-0005-0000-0000-00005C0C0000}"/>
    <cellStyle name="Standard 3 3 2 3 4 4 2" xfId="25999" xr:uid="{00000000-0005-0000-0000-00005C0C0000}"/>
    <cellStyle name="Standard 3 3 2 3 4 4 3" xfId="39483" xr:uid="{00000000-0005-0000-0000-00005C0C0000}"/>
    <cellStyle name="Standard 3 3 2 3 4 4 4" xfId="52974" xr:uid="{00000000-0005-0000-0000-00005C0C0000}"/>
    <cellStyle name="Standard 3 3 2 3 4 5" xfId="15930" xr:uid="{00000000-0005-0000-0000-00005C0C0000}"/>
    <cellStyle name="Standard 3 3 2 3 4 6" xfId="29414" xr:uid="{00000000-0005-0000-0000-00005C0C0000}"/>
    <cellStyle name="Standard 3 3 2 3 4 7" xfId="42905" xr:uid="{00000000-0005-0000-0000-00005C0C0000}"/>
    <cellStyle name="Standard 3 3 2 3 5" xfId="3580" xr:uid="{00000000-0005-0000-0000-00005D0C0000}"/>
    <cellStyle name="Standard 3 3 2 3 5 2" xfId="6941" xr:uid="{00000000-0005-0000-0000-00005D0C0000}"/>
    <cellStyle name="Standard 3 3 2 3 5 2 2" xfId="20392" xr:uid="{00000000-0005-0000-0000-00005D0C0000}"/>
    <cellStyle name="Standard 3 3 2 3 5 2 3" xfId="33876" xr:uid="{00000000-0005-0000-0000-00005D0C0000}"/>
    <cellStyle name="Standard 3 3 2 3 5 2 4" xfId="47367" xr:uid="{00000000-0005-0000-0000-00005D0C0000}"/>
    <cellStyle name="Standard 3 3 2 3 5 3" xfId="10297" xr:uid="{00000000-0005-0000-0000-00005D0C0000}"/>
    <cellStyle name="Standard 3 3 2 3 5 3 2" xfId="23748" xr:uid="{00000000-0005-0000-0000-00005D0C0000}"/>
    <cellStyle name="Standard 3 3 2 3 5 3 3" xfId="37232" xr:uid="{00000000-0005-0000-0000-00005D0C0000}"/>
    <cellStyle name="Standard 3 3 2 3 5 3 4" xfId="50723" xr:uid="{00000000-0005-0000-0000-00005D0C0000}"/>
    <cellStyle name="Standard 3 3 2 3 5 4" xfId="13653" xr:uid="{00000000-0005-0000-0000-00005D0C0000}"/>
    <cellStyle name="Standard 3 3 2 3 5 4 2" xfId="27104" xr:uid="{00000000-0005-0000-0000-00005D0C0000}"/>
    <cellStyle name="Standard 3 3 2 3 5 4 3" xfId="40588" xr:uid="{00000000-0005-0000-0000-00005D0C0000}"/>
    <cellStyle name="Standard 3 3 2 3 5 4 4" xfId="54079" xr:uid="{00000000-0005-0000-0000-00005D0C0000}"/>
    <cellStyle name="Standard 3 3 2 3 5 5" xfId="17035" xr:uid="{00000000-0005-0000-0000-00005D0C0000}"/>
    <cellStyle name="Standard 3 3 2 3 5 6" xfId="30519" xr:uid="{00000000-0005-0000-0000-00005D0C0000}"/>
    <cellStyle name="Standard 3 3 2 3 5 7" xfId="44010" xr:uid="{00000000-0005-0000-0000-00005D0C0000}"/>
    <cellStyle name="Standard 3 3 2 3 6" xfId="4160" xr:uid="{00000000-0005-0000-0000-00005E0C0000}"/>
    <cellStyle name="Standard 3 3 2 3 6 2" xfId="7517" xr:uid="{00000000-0005-0000-0000-00005E0C0000}"/>
    <cellStyle name="Standard 3 3 2 3 6 2 2" xfId="20968" xr:uid="{00000000-0005-0000-0000-00005E0C0000}"/>
    <cellStyle name="Standard 3 3 2 3 6 2 3" xfId="34452" xr:uid="{00000000-0005-0000-0000-00005E0C0000}"/>
    <cellStyle name="Standard 3 3 2 3 6 2 4" xfId="47943" xr:uid="{00000000-0005-0000-0000-00005E0C0000}"/>
    <cellStyle name="Standard 3 3 2 3 6 3" xfId="10873" xr:uid="{00000000-0005-0000-0000-00005E0C0000}"/>
    <cellStyle name="Standard 3 3 2 3 6 3 2" xfId="24324" xr:uid="{00000000-0005-0000-0000-00005E0C0000}"/>
    <cellStyle name="Standard 3 3 2 3 6 3 3" xfId="37808" xr:uid="{00000000-0005-0000-0000-00005E0C0000}"/>
    <cellStyle name="Standard 3 3 2 3 6 3 4" xfId="51299" xr:uid="{00000000-0005-0000-0000-00005E0C0000}"/>
    <cellStyle name="Standard 3 3 2 3 6 4" xfId="14229" xr:uid="{00000000-0005-0000-0000-00005E0C0000}"/>
    <cellStyle name="Standard 3 3 2 3 6 4 2" xfId="27680" xr:uid="{00000000-0005-0000-0000-00005E0C0000}"/>
    <cellStyle name="Standard 3 3 2 3 6 4 3" xfId="41164" xr:uid="{00000000-0005-0000-0000-00005E0C0000}"/>
    <cellStyle name="Standard 3 3 2 3 6 4 4" xfId="54655" xr:uid="{00000000-0005-0000-0000-00005E0C0000}"/>
    <cellStyle name="Standard 3 3 2 3 6 5" xfId="17611" xr:uid="{00000000-0005-0000-0000-00005E0C0000}"/>
    <cellStyle name="Standard 3 3 2 3 6 6" xfId="31095" xr:uid="{00000000-0005-0000-0000-00005E0C0000}"/>
    <cellStyle name="Standard 3 3 2 3 6 7" xfId="44586" xr:uid="{00000000-0005-0000-0000-00005E0C0000}"/>
    <cellStyle name="Standard 3 3 2 3 7" xfId="4710" xr:uid="{00000000-0005-0000-0000-0000530C0000}"/>
    <cellStyle name="Standard 3 3 2 3 7 2" xfId="18161" xr:uid="{00000000-0005-0000-0000-0000530C0000}"/>
    <cellStyle name="Standard 3 3 2 3 7 3" xfId="31645" xr:uid="{00000000-0005-0000-0000-0000530C0000}"/>
    <cellStyle name="Standard 3 3 2 3 7 4" xfId="45136" xr:uid="{00000000-0005-0000-0000-0000530C0000}"/>
    <cellStyle name="Standard 3 3 2 3 8" xfId="8066" xr:uid="{00000000-0005-0000-0000-0000530C0000}"/>
    <cellStyle name="Standard 3 3 2 3 8 2" xfId="21517" xr:uid="{00000000-0005-0000-0000-0000530C0000}"/>
    <cellStyle name="Standard 3 3 2 3 8 3" xfId="35001" xr:uid="{00000000-0005-0000-0000-0000530C0000}"/>
    <cellStyle name="Standard 3 3 2 3 8 4" xfId="48492" xr:uid="{00000000-0005-0000-0000-0000530C0000}"/>
    <cellStyle name="Standard 3 3 2 3 9" xfId="11422" xr:uid="{00000000-0005-0000-0000-0000530C0000}"/>
    <cellStyle name="Standard 3 3 2 3 9 2" xfId="24873" xr:uid="{00000000-0005-0000-0000-0000530C0000}"/>
    <cellStyle name="Standard 3 3 2 3 9 3" xfId="38357" xr:uid="{00000000-0005-0000-0000-0000530C0000}"/>
    <cellStyle name="Standard 3 3 2 3 9 4" xfId="51848" xr:uid="{00000000-0005-0000-0000-0000530C0000}"/>
    <cellStyle name="Standard 3 3 2 4" xfId="1385" xr:uid="{00000000-0005-0000-0000-00005F0C0000}"/>
    <cellStyle name="Standard 3 3 2 4 10" xfId="28350" xr:uid="{00000000-0005-0000-0000-00005F0C0000}"/>
    <cellStyle name="Standard 3 3 2 4 11" xfId="41841" xr:uid="{00000000-0005-0000-0000-00005F0C0000}"/>
    <cellStyle name="Standard 3 3 2 4 2" xfId="1959" xr:uid="{00000000-0005-0000-0000-0000600C0000}"/>
    <cellStyle name="Standard 3 3 2 4 2 2" xfId="3099" xr:uid="{00000000-0005-0000-0000-0000610C0000}"/>
    <cellStyle name="Standard 3 3 2 4 2 2 2" xfId="6460" xr:uid="{00000000-0005-0000-0000-0000610C0000}"/>
    <cellStyle name="Standard 3 3 2 4 2 2 2 2" xfId="19911" xr:uid="{00000000-0005-0000-0000-0000610C0000}"/>
    <cellStyle name="Standard 3 3 2 4 2 2 2 3" xfId="33395" xr:uid="{00000000-0005-0000-0000-0000610C0000}"/>
    <cellStyle name="Standard 3 3 2 4 2 2 2 4" xfId="46886" xr:uid="{00000000-0005-0000-0000-0000610C0000}"/>
    <cellStyle name="Standard 3 3 2 4 2 2 3" xfId="9816" xr:uid="{00000000-0005-0000-0000-0000610C0000}"/>
    <cellStyle name="Standard 3 3 2 4 2 2 3 2" xfId="23267" xr:uid="{00000000-0005-0000-0000-0000610C0000}"/>
    <cellStyle name="Standard 3 3 2 4 2 2 3 3" xfId="36751" xr:uid="{00000000-0005-0000-0000-0000610C0000}"/>
    <cellStyle name="Standard 3 3 2 4 2 2 3 4" xfId="50242" xr:uid="{00000000-0005-0000-0000-0000610C0000}"/>
    <cellStyle name="Standard 3 3 2 4 2 2 4" xfId="13172" xr:uid="{00000000-0005-0000-0000-0000610C0000}"/>
    <cellStyle name="Standard 3 3 2 4 2 2 4 2" xfId="26623" xr:uid="{00000000-0005-0000-0000-0000610C0000}"/>
    <cellStyle name="Standard 3 3 2 4 2 2 4 3" xfId="40107" xr:uid="{00000000-0005-0000-0000-0000610C0000}"/>
    <cellStyle name="Standard 3 3 2 4 2 2 4 4" xfId="53598" xr:uid="{00000000-0005-0000-0000-0000610C0000}"/>
    <cellStyle name="Standard 3 3 2 4 2 2 5" xfId="16554" xr:uid="{00000000-0005-0000-0000-0000610C0000}"/>
    <cellStyle name="Standard 3 3 2 4 2 2 6" xfId="30038" xr:uid="{00000000-0005-0000-0000-0000610C0000}"/>
    <cellStyle name="Standard 3 3 2 4 2 2 7" xfId="43529" xr:uid="{00000000-0005-0000-0000-0000610C0000}"/>
    <cellStyle name="Standard 3 3 2 4 2 3" xfId="5333" xr:uid="{00000000-0005-0000-0000-0000600C0000}"/>
    <cellStyle name="Standard 3 3 2 4 2 3 2" xfId="18784" xr:uid="{00000000-0005-0000-0000-0000600C0000}"/>
    <cellStyle name="Standard 3 3 2 4 2 3 3" xfId="32268" xr:uid="{00000000-0005-0000-0000-0000600C0000}"/>
    <cellStyle name="Standard 3 3 2 4 2 3 4" xfId="45759" xr:uid="{00000000-0005-0000-0000-0000600C0000}"/>
    <cellStyle name="Standard 3 3 2 4 2 4" xfId="8689" xr:uid="{00000000-0005-0000-0000-0000600C0000}"/>
    <cellStyle name="Standard 3 3 2 4 2 4 2" xfId="22140" xr:uid="{00000000-0005-0000-0000-0000600C0000}"/>
    <cellStyle name="Standard 3 3 2 4 2 4 3" xfId="35624" xr:uid="{00000000-0005-0000-0000-0000600C0000}"/>
    <cellStyle name="Standard 3 3 2 4 2 4 4" xfId="49115" xr:uid="{00000000-0005-0000-0000-0000600C0000}"/>
    <cellStyle name="Standard 3 3 2 4 2 5" xfId="12045" xr:uid="{00000000-0005-0000-0000-0000600C0000}"/>
    <cellStyle name="Standard 3 3 2 4 2 5 2" xfId="25496" xr:uid="{00000000-0005-0000-0000-0000600C0000}"/>
    <cellStyle name="Standard 3 3 2 4 2 5 3" xfId="38980" xr:uid="{00000000-0005-0000-0000-0000600C0000}"/>
    <cellStyle name="Standard 3 3 2 4 2 5 4" xfId="52471" xr:uid="{00000000-0005-0000-0000-0000600C0000}"/>
    <cellStyle name="Standard 3 3 2 4 2 6" xfId="15427" xr:uid="{00000000-0005-0000-0000-0000600C0000}"/>
    <cellStyle name="Standard 3 3 2 4 2 7" xfId="28911" xr:uid="{00000000-0005-0000-0000-0000600C0000}"/>
    <cellStyle name="Standard 3 3 2 4 2 8" xfId="42402" xr:uid="{00000000-0005-0000-0000-0000600C0000}"/>
    <cellStyle name="Standard 3 3 2 4 3" xfId="2539" xr:uid="{00000000-0005-0000-0000-0000620C0000}"/>
    <cellStyle name="Standard 3 3 2 4 3 2" xfId="5900" xr:uid="{00000000-0005-0000-0000-0000620C0000}"/>
    <cellStyle name="Standard 3 3 2 4 3 2 2" xfId="19351" xr:uid="{00000000-0005-0000-0000-0000620C0000}"/>
    <cellStyle name="Standard 3 3 2 4 3 2 3" xfId="32835" xr:uid="{00000000-0005-0000-0000-0000620C0000}"/>
    <cellStyle name="Standard 3 3 2 4 3 2 4" xfId="46326" xr:uid="{00000000-0005-0000-0000-0000620C0000}"/>
    <cellStyle name="Standard 3 3 2 4 3 3" xfId="9256" xr:uid="{00000000-0005-0000-0000-0000620C0000}"/>
    <cellStyle name="Standard 3 3 2 4 3 3 2" xfId="22707" xr:uid="{00000000-0005-0000-0000-0000620C0000}"/>
    <cellStyle name="Standard 3 3 2 4 3 3 3" xfId="36191" xr:uid="{00000000-0005-0000-0000-0000620C0000}"/>
    <cellStyle name="Standard 3 3 2 4 3 3 4" xfId="49682" xr:uid="{00000000-0005-0000-0000-0000620C0000}"/>
    <cellStyle name="Standard 3 3 2 4 3 4" xfId="12612" xr:uid="{00000000-0005-0000-0000-0000620C0000}"/>
    <cellStyle name="Standard 3 3 2 4 3 4 2" xfId="26063" xr:uid="{00000000-0005-0000-0000-0000620C0000}"/>
    <cellStyle name="Standard 3 3 2 4 3 4 3" xfId="39547" xr:uid="{00000000-0005-0000-0000-0000620C0000}"/>
    <cellStyle name="Standard 3 3 2 4 3 4 4" xfId="53038" xr:uid="{00000000-0005-0000-0000-0000620C0000}"/>
    <cellStyle name="Standard 3 3 2 4 3 5" xfId="15994" xr:uid="{00000000-0005-0000-0000-0000620C0000}"/>
    <cellStyle name="Standard 3 3 2 4 3 6" xfId="29478" xr:uid="{00000000-0005-0000-0000-0000620C0000}"/>
    <cellStyle name="Standard 3 3 2 4 3 7" xfId="42969" xr:uid="{00000000-0005-0000-0000-0000620C0000}"/>
    <cellStyle name="Standard 3 3 2 4 4" xfId="3644" xr:uid="{00000000-0005-0000-0000-0000630C0000}"/>
    <cellStyle name="Standard 3 3 2 4 4 2" xfId="7005" xr:uid="{00000000-0005-0000-0000-0000630C0000}"/>
    <cellStyle name="Standard 3 3 2 4 4 2 2" xfId="20456" xr:uid="{00000000-0005-0000-0000-0000630C0000}"/>
    <cellStyle name="Standard 3 3 2 4 4 2 3" xfId="33940" xr:uid="{00000000-0005-0000-0000-0000630C0000}"/>
    <cellStyle name="Standard 3 3 2 4 4 2 4" xfId="47431" xr:uid="{00000000-0005-0000-0000-0000630C0000}"/>
    <cellStyle name="Standard 3 3 2 4 4 3" xfId="10361" xr:uid="{00000000-0005-0000-0000-0000630C0000}"/>
    <cellStyle name="Standard 3 3 2 4 4 3 2" xfId="23812" xr:uid="{00000000-0005-0000-0000-0000630C0000}"/>
    <cellStyle name="Standard 3 3 2 4 4 3 3" xfId="37296" xr:uid="{00000000-0005-0000-0000-0000630C0000}"/>
    <cellStyle name="Standard 3 3 2 4 4 3 4" xfId="50787" xr:uid="{00000000-0005-0000-0000-0000630C0000}"/>
    <cellStyle name="Standard 3 3 2 4 4 4" xfId="13717" xr:uid="{00000000-0005-0000-0000-0000630C0000}"/>
    <cellStyle name="Standard 3 3 2 4 4 4 2" xfId="27168" xr:uid="{00000000-0005-0000-0000-0000630C0000}"/>
    <cellStyle name="Standard 3 3 2 4 4 4 3" xfId="40652" xr:uid="{00000000-0005-0000-0000-0000630C0000}"/>
    <cellStyle name="Standard 3 3 2 4 4 4 4" xfId="54143" xr:uid="{00000000-0005-0000-0000-0000630C0000}"/>
    <cellStyle name="Standard 3 3 2 4 4 5" xfId="17099" xr:uid="{00000000-0005-0000-0000-0000630C0000}"/>
    <cellStyle name="Standard 3 3 2 4 4 6" xfId="30583" xr:uid="{00000000-0005-0000-0000-0000630C0000}"/>
    <cellStyle name="Standard 3 3 2 4 4 7" xfId="44074" xr:uid="{00000000-0005-0000-0000-0000630C0000}"/>
    <cellStyle name="Standard 3 3 2 4 5" xfId="4224" xr:uid="{00000000-0005-0000-0000-0000640C0000}"/>
    <cellStyle name="Standard 3 3 2 4 5 2" xfId="7581" xr:uid="{00000000-0005-0000-0000-0000640C0000}"/>
    <cellStyle name="Standard 3 3 2 4 5 2 2" xfId="21032" xr:uid="{00000000-0005-0000-0000-0000640C0000}"/>
    <cellStyle name="Standard 3 3 2 4 5 2 3" xfId="34516" xr:uid="{00000000-0005-0000-0000-0000640C0000}"/>
    <cellStyle name="Standard 3 3 2 4 5 2 4" xfId="48007" xr:uid="{00000000-0005-0000-0000-0000640C0000}"/>
    <cellStyle name="Standard 3 3 2 4 5 3" xfId="10937" xr:uid="{00000000-0005-0000-0000-0000640C0000}"/>
    <cellStyle name="Standard 3 3 2 4 5 3 2" xfId="24388" xr:uid="{00000000-0005-0000-0000-0000640C0000}"/>
    <cellStyle name="Standard 3 3 2 4 5 3 3" xfId="37872" xr:uid="{00000000-0005-0000-0000-0000640C0000}"/>
    <cellStyle name="Standard 3 3 2 4 5 3 4" xfId="51363" xr:uid="{00000000-0005-0000-0000-0000640C0000}"/>
    <cellStyle name="Standard 3 3 2 4 5 4" xfId="14293" xr:uid="{00000000-0005-0000-0000-0000640C0000}"/>
    <cellStyle name="Standard 3 3 2 4 5 4 2" xfId="27744" xr:uid="{00000000-0005-0000-0000-0000640C0000}"/>
    <cellStyle name="Standard 3 3 2 4 5 4 3" xfId="41228" xr:uid="{00000000-0005-0000-0000-0000640C0000}"/>
    <cellStyle name="Standard 3 3 2 4 5 4 4" xfId="54719" xr:uid="{00000000-0005-0000-0000-0000640C0000}"/>
    <cellStyle name="Standard 3 3 2 4 5 5" xfId="17675" xr:uid="{00000000-0005-0000-0000-0000640C0000}"/>
    <cellStyle name="Standard 3 3 2 4 5 6" xfId="31159" xr:uid="{00000000-0005-0000-0000-0000640C0000}"/>
    <cellStyle name="Standard 3 3 2 4 5 7" xfId="44650" xr:uid="{00000000-0005-0000-0000-0000640C0000}"/>
    <cellStyle name="Standard 3 3 2 4 6" xfId="4774" xr:uid="{00000000-0005-0000-0000-00005F0C0000}"/>
    <cellStyle name="Standard 3 3 2 4 6 2" xfId="18225" xr:uid="{00000000-0005-0000-0000-00005F0C0000}"/>
    <cellStyle name="Standard 3 3 2 4 6 3" xfId="31709" xr:uid="{00000000-0005-0000-0000-00005F0C0000}"/>
    <cellStyle name="Standard 3 3 2 4 6 4" xfId="45200" xr:uid="{00000000-0005-0000-0000-00005F0C0000}"/>
    <cellStyle name="Standard 3 3 2 4 7" xfId="8130" xr:uid="{00000000-0005-0000-0000-00005F0C0000}"/>
    <cellStyle name="Standard 3 3 2 4 7 2" xfId="21581" xr:uid="{00000000-0005-0000-0000-00005F0C0000}"/>
    <cellStyle name="Standard 3 3 2 4 7 3" xfId="35065" xr:uid="{00000000-0005-0000-0000-00005F0C0000}"/>
    <cellStyle name="Standard 3 3 2 4 7 4" xfId="48556" xr:uid="{00000000-0005-0000-0000-00005F0C0000}"/>
    <cellStyle name="Standard 3 3 2 4 8" xfId="11486" xr:uid="{00000000-0005-0000-0000-00005F0C0000}"/>
    <cellStyle name="Standard 3 3 2 4 8 2" xfId="24937" xr:uid="{00000000-0005-0000-0000-00005F0C0000}"/>
    <cellStyle name="Standard 3 3 2 4 8 3" xfId="38421" xr:uid="{00000000-0005-0000-0000-00005F0C0000}"/>
    <cellStyle name="Standard 3 3 2 4 8 4" xfId="51912" xr:uid="{00000000-0005-0000-0000-00005F0C0000}"/>
    <cellStyle name="Standard 3 3 2 4 9" xfId="14867" xr:uid="{00000000-0005-0000-0000-00005F0C0000}"/>
    <cellStyle name="Standard 3 3 2 5" xfId="1710" xr:uid="{00000000-0005-0000-0000-0000650C0000}"/>
    <cellStyle name="Standard 3 3 2 5 2" xfId="2849" xr:uid="{00000000-0005-0000-0000-0000660C0000}"/>
    <cellStyle name="Standard 3 3 2 5 2 2" xfId="6210" xr:uid="{00000000-0005-0000-0000-0000660C0000}"/>
    <cellStyle name="Standard 3 3 2 5 2 2 2" xfId="19661" xr:uid="{00000000-0005-0000-0000-0000660C0000}"/>
    <cellStyle name="Standard 3 3 2 5 2 2 3" xfId="33145" xr:uid="{00000000-0005-0000-0000-0000660C0000}"/>
    <cellStyle name="Standard 3 3 2 5 2 2 4" xfId="46636" xr:uid="{00000000-0005-0000-0000-0000660C0000}"/>
    <cellStyle name="Standard 3 3 2 5 2 3" xfId="9566" xr:uid="{00000000-0005-0000-0000-0000660C0000}"/>
    <cellStyle name="Standard 3 3 2 5 2 3 2" xfId="23017" xr:uid="{00000000-0005-0000-0000-0000660C0000}"/>
    <cellStyle name="Standard 3 3 2 5 2 3 3" xfId="36501" xr:uid="{00000000-0005-0000-0000-0000660C0000}"/>
    <cellStyle name="Standard 3 3 2 5 2 3 4" xfId="49992" xr:uid="{00000000-0005-0000-0000-0000660C0000}"/>
    <cellStyle name="Standard 3 3 2 5 2 4" xfId="12922" xr:uid="{00000000-0005-0000-0000-0000660C0000}"/>
    <cellStyle name="Standard 3 3 2 5 2 4 2" xfId="26373" xr:uid="{00000000-0005-0000-0000-0000660C0000}"/>
    <cellStyle name="Standard 3 3 2 5 2 4 3" xfId="39857" xr:uid="{00000000-0005-0000-0000-0000660C0000}"/>
    <cellStyle name="Standard 3 3 2 5 2 4 4" xfId="53348" xr:uid="{00000000-0005-0000-0000-0000660C0000}"/>
    <cellStyle name="Standard 3 3 2 5 2 5" xfId="16304" xr:uid="{00000000-0005-0000-0000-0000660C0000}"/>
    <cellStyle name="Standard 3 3 2 5 2 6" xfId="29788" xr:uid="{00000000-0005-0000-0000-0000660C0000}"/>
    <cellStyle name="Standard 3 3 2 5 2 7" xfId="43279" xr:uid="{00000000-0005-0000-0000-0000660C0000}"/>
    <cellStyle name="Standard 3 3 2 5 3" xfId="5083" xr:uid="{00000000-0005-0000-0000-0000650C0000}"/>
    <cellStyle name="Standard 3 3 2 5 3 2" xfId="18534" xr:uid="{00000000-0005-0000-0000-0000650C0000}"/>
    <cellStyle name="Standard 3 3 2 5 3 3" xfId="32018" xr:uid="{00000000-0005-0000-0000-0000650C0000}"/>
    <cellStyle name="Standard 3 3 2 5 3 4" xfId="45509" xr:uid="{00000000-0005-0000-0000-0000650C0000}"/>
    <cellStyle name="Standard 3 3 2 5 4" xfId="8439" xr:uid="{00000000-0005-0000-0000-0000650C0000}"/>
    <cellStyle name="Standard 3 3 2 5 4 2" xfId="21890" xr:uid="{00000000-0005-0000-0000-0000650C0000}"/>
    <cellStyle name="Standard 3 3 2 5 4 3" xfId="35374" xr:uid="{00000000-0005-0000-0000-0000650C0000}"/>
    <cellStyle name="Standard 3 3 2 5 4 4" xfId="48865" xr:uid="{00000000-0005-0000-0000-0000650C0000}"/>
    <cellStyle name="Standard 3 3 2 5 5" xfId="11795" xr:uid="{00000000-0005-0000-0000-0000650C0000}"/>
    <cellStyle name="Standard 3 3 2 5 5 2" xfId="25246" xr:uid="{00000000-0005-0000-0000-0000650C0000}"/>
    <cellStyle name="Standard 3 3 2 5 5 3" xfId="38730" xr:uid="{00000000-0005-0000-0000-0000650C0000}"/>
    <cellStyle name="Standard 3 3 2 5 5 4" xfId="52221" xr:uid="{00000000-0005-0000-0000-0000650C0000}"/>
    <cellStyle name="Standard 3 3 2 5 6" xfId="15177" xr:uid="{00000000-0005-0000-0000-0000650C0000}"/>
    <cellStyle name="Standard 3 3 2 5 7" xfId="28661" xr:uid="{00000000-0005-0000-0000-0000650C0000}"/>
    <cellStyle name="Standard 3 3 2 5 8" xfId="42152" xr:uid="{00000000-0005-0000-0000-0000650C0000}"/>
    <cellStyle name="Standard 3 3 2 6" xfId="2286" xr:uid="{00000000-0005-0000-0000-0000670C0000}"/>
    <cellStyle name="Standard 3 3 2 6 2" xfId="5649" xr:uid="{00000000-0005-0000-0000-0000670C0000}"/>
    <cellStyle name="Standard 3 3 2 6 2 2" xfId="19100" xr:uid="{00000000-0005-0000-0000-0000670C0000}"/>
    <cellStyle name="Standard 3 3 2 6 2 3" xfId="32584" xr:uid="{00000000-0005-0000-0000-0000670C0000}"/>
    <cellStyle name="Standard 3 3 2 6 2 4" xfId="46075" xr:uid="{00000000-0005-0000-0000-0000670C0000}"/>
    <cellStyle name="Standard 3 3 2 6 3" xfId="9005" xr:uid="{00000000-0005-0000-0000-0000670C0000}"/>
    <cellStyle name="Standard 3 3 2 6 3 2" xfId="22456" xr:uid="{00000000-0005-0000-0000-0000670C0000}"/>
    <cellStyle name="Standard 3 3 2 6 3 3" xfId="35940" xr:uid="{00000000-0005-0000-0000-0000670C0000}"/>
    <cellStyle name="Standard 3 3 2 6 3 4" xfId="49431" xr:uid="{00000000-0005-0000-0000-0000670C0000}"/>
    <cellStyle name="Standard 3 3 2 6 4" xfId="12361" xr:uid="{00000000-0005-0000-0000-0000670C0000}"/>
    <cellStyle name="Standard 3 3 2 6 4 2" xfId="25812" xr:uid="{00000000-0005-0000-0000-0000670C0000}"/>
    <cellStyle name="Standard 3 3 2 6 4 3" xfId="39296" xr:uid="{00000000-0005-0000-0000-0000670C0000}"/>
    <cellStyle name="Standard 3 3 2 6 4 4" xfId="52787" xr:uid="{00000000-0005-0000-0000-0000670C0000}"/>
    <cellStyle name="Standard 3 3 2 6 5" xfId="15743" xr:uid="{00000000-0005-0000-0000-0000670C0000}"/>
    <cellStyle name="Standard 3 3 2 6 6" xfId="29227" xr:uid="{00000000-0005-0000-0000-0000670C0000}"/>
    <cellStyle name="Standard 3 3 2 6 7" xfId="42718" xr:uid="{00000000-0005-0000-0000-0000670C0000}"/>
    <cellStyle name="Standard 3 3 2 7" xfId="3393" xr:uid="{00000000-0005-0000-0000-0000680C0000}"/>
    <cellStyle name="Standard 3 3 2 7 2" xfId="6754" xr:uid="{00000000-0005-0000-0000-0000680C0000}"/>
    <cellStyle name="Standard 3 3 2 7 2 2" xfId="20205" xr:uid="{00000000-0005-0000-0000-0000680C0000}"/>
    <cellStyle name="Standard 3 3 2 7 2 3" xfId="33689" xr:uid="{00000000-0005-0000-0000-0000680C0000}"/>
    <cellStyle name="Standard 3 3 2 7 2 4" xfId="47180" xr:uid="{00000000-0005-0000-0000-0000680C0000}"/>
    <cellStyle name="Standard 3 3 2 7 3" xfId="10110" xr:uid="{00000000-0005-0000-0000-0000680C0000}"/>
    <cellStyle name="Standard 3 3 2 7 3 2" xfId="23561" xr:uid="{00000000-0005-0000-0000-0000680C0000}"/>
    <cellStyle name="Standard 3 3 2 7 3 3" xfId="37045" xr:uid="{00000000-0005-0000-0000-0000680C0000}"/>
    <cellStyle name="Standard 3 3 2 7 3 4" xfId="50536" xr:uid="{00000000-0005-0000-0000-0000680C0000}"/>
    <cellStyle name="Standard 3 3 2 7 4" xfId="13466" xr:uid="{00000000-0005-0000-0000-0000680C0000}"/>
    <cellStyle name="Standard 3 3 2 7 4 2" xfId="26917" xr:uid="{00000000-0005-0000-0000-0000680C0000}"/>
    <cellStyle name="Standard 3 3 2 7 4 3" xfId="40401" xr:uid="{00000000-0005-0000-0000-0000680C0000}"/>
    <cellStyle name="Standard 3 3 2 7 4 4" xfId="53892" xr:uid="{00000000-0005-0000-0000-0000680C0000}"/>
    <cellStyle name="Standard 3 3 2 7 5" xfId="16848" xr:uid="{00000000-0005-0000-0000-0000680C0000}"/>
    <cellStyle name="Standard 3 3 2 7 6" xfId="30332" xr:uid="{00000000-0005-0000-0000-0000680C0000}"/>
    <cellStyle name="Standard 3 3 2 7 7" xfId="43823" xr:uid="{00000000-0005-0000-0000-0000680C0000}"/>
    <cellStyle name="Standard 3 3 2 8" xfId="3973" xr:uid="{00000000-0005-0000-0000-0000690C0000}"/>
    <cellStyle name="Standard 3 3 2 8 2" xfId="7330" xr:uid="{00000000-0005-0000-0000-0000690C0000}"/>
    <cellStyle name="Standard 3 3 2 8 2 2" xfId="20781" xr:uid="{00000000-0005-0000-0000-0000690C0000}"/>
    <cellStyle name="Standard 3 3 2 8 2 3" xfId="34265" xr:uid="{00000000-0005-0000-0000-0000690C0000}"/>
    <cellStyle name="Standard 3 3 2 8 2 4" xfId="47756" xr:uid="{00000000-0005-0000-0000-0000690C0000}"/>
    <cellStyle name="Standard 3 3 2 8 3" xfId="10686" xr:uid="{00000000-0005-0000-0000-0000690C0000}"/>
    <cellStyle name="Standard 3 3 2 8 3 2" xfId="24137" xr:uid="{00000000-0005-0000-0000-0000690C0000}"/>
    <cellStyle name="Standard 3 3 2 8 3 3" xfId="37621" xr:uid="{00000000-0005-0000-0000-0000690C0000}"/>
    <cellStyle name="Standard 3 3 2 8 3 4" xfId="51112" xr:uid="{00000000-0005-0000-0000-0000690C0000}"/>
    <cellStyle name="Standard 3 3 2 8 4" xfId="14042" xr:uid="{00000000-0005-0000-0000-0000690C0000}"/>
    <cellStyle name="Standard 3 3 2 8 4 2" xfId="27493" xr:uid="{00000000-0005-0000-0000-0000690C0000}"/>
    <cellStyle name="Standard 3 3 2 8 4 3" xfId="40977" xr:uid="{00000000-0005-0000-0000-0000690C0000}"/>
    <cellStyle name="Standard 3 3 2 8 4 4" xfId="54468" xr:uid="{00000000-0005-0000-0000-0000690C0000}"/>
    <cellStyle name="Standard 3 3 2 8 5" xfId="17424" xr:uid="{00000000-0005-0000-0000-0000690C0000}"/>
    <cellStyle name="Standard 3 3 2 8 6" xfId="30908" xr:uid="{00000000-0005-0000-0000-0000690C0000}"/>
    <cellStyle name="Standard 3 3 2 8 7" xfId="44399" xr:uid="{00000000-0005-0000-0000-0000690C0000}"/>
    <cellStyle name="Standard 3 3 2 9" xfId="4523" xr:uid="{00000000-0005-0000-0000-0000460C0000}"/>
    <cellStyle name="Standard 3 3 2 9 2" xfId="17974" xr:uid="{00000000-0005-0000-0000-0000460C0000}"/>
    <cellStyle name="Standard 3 3 2 9 3" xfId="31458" xr:uid="{00000000-0005-0000-0000-0000460C0000}"/>
    <cellStyle name="Standard 3 3 2 9 4" xfId="44949" xr:uid="{00000000-0005-0000-0000-0000460C0000}"/>
    <cellStyle name="Standard 3 4" xfId="365" xr:uid="{00000000-0005-0000-0000-000050020000}"/>
    <cellStyle name="Standard 3 4 2" xfId="497" xr:uid="{00000000-0005-0000-0000-000051020000}"/>
    <cellStyle name="Standard 3 4 3" xfId="689" xr:uid="{00000000-0005-0000-0000-000052020000}"/>
    <cellStyle name="Standard 3 5" xfId="451" xr:uid="{00000000-0005-0000-0000-000053020000}"/>
    <cellStyle name="Standard 3 6" xfId="802" xr:uid="{00000000-0005-0000-0000-000054020000}"/>
    <cellStyle name="Standard 3 6 10" xfId="11198" xr:uid="{00000000-0005-0000-0000-00006E0C0000}"/>
    <cellStyle name="Standard 3 6 10 2" xfId="24649" xr:uid="{00000000-0005-0000-0000-00006E0C0000}"/>
    <cellStyle name="Standard 3 6 10 3" xfId="38133" xr:uid="{00000000-0005-0000-0000-00006E0C0000}"/>
    <cellStyle name="Standard 3 6 10 4" xfId="51624" xr:uid="{00000000-0005-0000-0000-00006E0C0000}"/>
    <cellStyle name="Standard 3 6 11" xfId="14579" xr:uid="{00000000-0005-0000-0000-00006E0C0000}"/>
    <cellStyle name="Standard 3 6 12" xfId="28049" xr:uid="{00000000-0005-0000-0000-00006E0C0000}"/>
    <cellStyle name="Standard 3 6 13" xfId="41516" xr:uid="{00000000-0005-0000-0000-00006E0C0000}"/>
    <cellStyle name="Standard 3 6 2" xfId="1219" xr:uid="{00000000-0005-0000-0000-00006F0C0000}"/>
    <cellStyle name="Standard 3 6 2 10" xfId="14683" xr:uid="{00000000-0005-0000-0000-00006F0C0000}"/>
    <cellStyle name="Standard 3 6 2 11" xfId="28166" xr:uid="{00000000-0005-0000-0000-00006F0C0000}"/>
    <cellStyle name="Standard 3 6 2 12" xfId="41657" xr:uid="{00000000-0005-0000-0000-00006F0C0000}"/>
    <cellStyle name="Standard 3 6 2 2" xfId="1451" xr:uid="{00000000-0005-0000-0000-0000700C0000}"/>
    <cellStyle name="Standard 3 6 2 2 10" xfId="28416" xr:uid="{00000000-0005-0000-0000-0000700C0000}"/>
    <cellStyle name="Standard 3 6 2 2 11" xfId="41907" xr:uid="{00000000-0005-0000-0000-0000700C0000}"/>
    <cellStyle name="Standard 3 6 2 2 2" xfId="2025" xr:uid="{00000000-0005-0000-0000-0000710C0000}"/>
    <cellStyle name="Standard 3 6 2 2 2 2" xfId="3165" xr:uid="{00000000-0005-0000-0000-0000720C0000}"/>
    <cellStyle name="Standard 3 6 2 2 2 2 2" xfId="6526" xr:uid="{00000000-0005-0000-0000-0000720C0000}"/>
    <cellStyle name="Standard 3 6 2 2 2 2 2 2" xfId="19977" xr:uid="{00000000-0005-0000-0000-0000720C0000}"/>
    <cellStyle name="Standard 3 6 2 2 2 2 2 3" xfId="33461" xr:uid="{00000000-0005-0000-0000-0000720C0000}"/>
    <cellStyle name="Standard 3 6 2 2 2 2 2 4" xfId="46952" xr:uid="{00000000-0005-0000-0000-0000720C0000}"/>
    <cellStyle name="Standard 3 6 2 2 2 2 3" xfId="9882" xr:uid="{00000000-0005-0000-0000-0000720C0000}"/>
    <cellStyle name="Standard 3 6 2 2 2 2 3 2" xfId="23333" xr:uid="{00000000-0005-0000-0000-0000720C0000}"/>
    <cellStyle name="Standard 3 6 2 2 2 2 3 3" xfId="36817" xr:uid="{00000000-0005-0000-0000-0000720C0000}"/>
    <cellStyle name="Standard 3 6 2 2 2 2 3 4" xfId="50308" xr:uid="{00000000-0005-0000-0000-0000720C0000}"/>
    <cellStyle name="Standard 3 6 2 2 2 2 4" xfId="13238" xr:uid="{00000000-0005-0000-0000-0000720C0000}"/>
    <cellStyle name="Standard 3 6 2 2 2 2 4 2" xfId="26689" xr:uid="{00000000-0005-0000-0000-0000720C0000}"/>
    <cellStyle name="Standard 3 6 2 2 2 2 4 3" xfId="40173" xr:uid="{00000000-0005-0000-0000-0000720C0000}"/>
    <cellStyle name="Standard 3 6 2 2 2 2 4 4" xfId="53664" xr:uid="{00000000-0005-0000-0000-0000720C0000}"/>
    <cellStyle name="Standard 3 6 2 2 2 2 5" xfId="16620" xr:uid="{00000000-0005-0000-0000-0000720C0000}"/>
    <cellStyle name="Standard 3 6 2 2 2 2 6" xfId="30104" xr:uid="{00000000-0005-0000-0000-0000720C0000}"/>
    <cellStyle name="Standard 3 6 2 2 2 2 7" xfId="43595" xr:uid="{00000000-0005-0000-0000-0000720C0000}"/>
    <cellStyle name="Standard 3 6 2 2 2 3" xfId="5399" xr:uid="{00000000-0005-0000-0000-0000710C0000}"/>
    <cellStyle name="Standard 3 6 2 2 2 3 2" xfId="18850" xr:uid="{00000000-0005-0000-0000-0000710C0000}"/>
    <cellStyle name="Standard 3 6 2 2 2 3 3" xfId="32334" xr:uid="{00000000-0005-0000-0000-0000710C0000}"/>
    <cellStyle name="Standard 3 6 2 2 2 3 4" xfId="45825" xr:uid="{00000000-0005-0000-0000-0000710C0000}"/>
    <cellStyle name="Standard 3 6 2 2 2 4" xfId="8755" xr:uid="{00000000-0005-0000-0000-0000710C0000}"/>
    <cellStyle name="Standard 3 6 2 2 2 4 2" xfId="22206" xr:uid="{00000000-0005-0000-0000-0000710C0000}"/>
    <cellStyle name="Standard 3 6 2 2 2 4 3" xfId="35690" xr:uid="{00000000-0005-0000-0000-0000710C0000}"/>
    <cellStyle name="Standard 3 6 2 2 2 4 4" xfId="49181" xr:uid="{00000000-0005-0000-0000-0000710C0000}"/>
    <cellStyle name="Standard 3 6 2 2 2 5" xfId="12111" xr:uid="{00000000-0005-0000-0000-0000710C0000}"/>
    <cellStyle name="Standard 3 6 2 2 2 5 2" xfId="25562" xr:uid="{00000000-0005-0000-0000-0000710C0000}"/>
    <cellStyle name="Standard 3 6 2 2 2 5 3" xfId="39046" xr:uid="{00000000-0005-0000-0000-0000710C0000}"/>
    <cellStyle name="Standard 3 6 2 2 2 5 4" xfId="52537" xr:uid="{00000000-0005-0000-0000-0000710C0000}"/>
    <cellStyle name="Standard 3 6 2 2 2 6" xfId="15493" xr:uid="{00000000-0005-0000-0000-0000710C0000}"/>
    <cellStyle name="Standard 3 6 2 2 2 7" xfId="28977" xr:uid="{00000000-0005-0000-0000-0000710C0000}"/>
    <cellStyle name="Standard 3 6 2 2 2 8" xfId="42468" xr:uid="{00000000-0005-0000-0000-0000710C0000}"/>
    <cellStyle name="Standard 3 6 2 2 3" xfId="2605" xr:uid="{00000000-0005-0000-0000-0000730C0000}"/>
    <cellStyle name="Standard 3 6 2 2 3 2" xfId="5966" xr:uid="{00000000-0005-0000-0000-0000730C0000}"/>
    <cellStyle name="Standard 3 6 2 2 3 2 2" xfId="19417" xr:uid="{00000000-0005-0000-0000-0000730C0000}"/>
    <cellStyle name="Standard 3 6 2 2 3 2 3" xfId="32901" xr:uid="{00000000-0005-0000-0000-0000730C0000}"/>
    <cellStyle name="Standard 3 6 2 2 3 2 4" xfId="46392" xr:uid="{00000000-0005-0000-0000-0000730C0000}"/>
    <cellStyle name="Standard 3 6 2 2 3 3" xfId="9322" xr:uid="{00000000-0005-0000-0000-0000730C0000}"/>
    <cellStyle name="Standard 3 6 2 2 3 3 2" xfId="22773" xr:uid="{00000000-0005-0000-0000-0000730C0000}"/>
    <cellStyle name="Standard 3 6 2 2 3 3 3" xfId="36257" xr:uid="{00000000-0005-0000-0000-0000730C0000}"/>
    <cellStyle name="Standard 3 6 2 2 3 3 4" xfId="49748" xr:uid="{00000000-0005-0000-0000-0000730C0000}"/>
    <cellStyle name="Standard 3 6 2 2 3 4" xfId="12678" xr:uid="{00000000-0005-0000-0000-0000730C0000}"/>
    <cellStyle name="Standard 3 6 2 2 3 4 2" xfId="26129" xr:uid="{00000000-0005-0000-0000-0000730C0000}"/>
    <cellStyle name="Standard 3 6 2 2 3 4 3" xfId="39613" xr:uid="{00000000-0005-0000-0000-0000730C0000}"/>
    <cellStyle name="Standard 3 6 2 2 3 4 4" xfId="53104" xr:uid="{00000000-0005-0000-0000-0000730C0000}"/>
    <cellStyle name="Standard 3 6 2 2 3 5" xfId="16060" xr:uid="{00000000-0005-0000-0000-0000730C0000}"/>
    <cellStyle name="Standard 3 6 2 2 3 6" xfId="29544" xr:uid="{00000000-0005-0000-0000-0000730C0000}"/>
    <cellStyle name="Standard 3 6 2 2 3 7" xfId="43035" xr:uid="{00000000-0005-0000-0000-0000730C0000}"/>
    <cellStyle name="Standard 3 6 2 2 4" xfId="3710" xr:uid="{00000000-0005-0000-0000-0000740C0000}"/>
    <cellStyle name="Standard 3 6 2 2 4 2" xfId="7071" xr:uid="{00000000-0005-0000-0000-0000740C0000}"/>
    <cellStyle name="Standard 3 6 2 2 4 2 2" xfId="20522" xr:uid="{00000000-0005-0000-0000-0000740C0000}"/>
    <cellStyle name="Standard 3 6 2 2 4 2 3" xfId="34006" xr:uid="{00000000-0005-0000-0000-0000740C0000}"/>
    <cellStyle name="Standard 3 6 2 2 4 2 4" xfId="47497" xr:uid="{00000000-0005-0000-0000-0000740C0000}"/>
    <cellStyle name="Standard 3 6 2 2 4 3" xfId="10427" xr:uid="{00000000-0005-0000-0000-0000740C0000}"/>
    <cellStyle name="Standard 3 6 2 2 4 3 2" xfId="23878" xr:uid="{00000000-0005-0000-0000-0000740C0000}"/>
    <cellStyle name="Standard 3 6 2 2 4 3 3" xfId="37362" xr:uid="{00000000-0005-0000-0000-0000740C0000}"/>
    <cellStyle name="Standard 3 6 2 2 4 3 4" xfId="50853" xr:uid="{00000000-0005-0000-0000-0000740C0000}"/>
    <cellStyle name="Standard 3 6 2 2 4 4" xfId="13783" xr:uid="{00000000-0005-0000-0000-0000740C0000}"/>
    <cellStyle name="Standard 3 6 2 2 4 4 2" xfId="27234" xr:uid="{00000000-0005-0000-0000-0000740C0000}"/>
    <cellStyle name="Standard 3 6 2 2 4 4 3" xfId="40718" xr:uid="{00000000-0005-0000-0000-0000740C0000}"/>
    <cellStyle name="Standard 3 6 2 2 4 4 4" xfId="54209" xr:uid="{00000000-0005-0000-0000-0000740C0000}"/>
    <cellStyle name="Standard 3 6 2 2 4 5" xfId="17165" xr:uid="{00000000-0005-0000-0000-0000740C0000}"/>
    <cellStyle name="Standard 3 6 2 2 4 6" xfId="30649" xr:uid="{00000000-0005-0000-0000-0000740C0000}"/>
    <cellStyle name="Standard 3 6 2 2 4 7" xfId="44140" xr:uid="{00000000-0005-0000-0000-0000740C0000}"/>
    <cellStyle name="Standard 3 6 2 2 5" xfId="4290" xr:uid="{00000000-0005-0000-0000-0000750C0000}"/>
    <cellStyle name="Standard 3 6 2 2 5 2" xfId="7647" xr:uid="{00000000-0005-0000-0000-0000750C0000}"/>
    <cellStyle name="Standard 3 6 2 2 5 2 2" xfId="21098" xr:uid="{00000000-0005-0000-0000-0000750C0000}"/>
    <cellStyle name="Standard 3 6 2 2 5 2 3" xfId="34582" xr:uid="{00000000-0005-0000-0000-0000750C0000}"/>
    <cellStyle name="Standard 3 6 2 2 5 2 4" xfId="48073" xr:uid="{00000000-0005-0000-0000-0000750C0000}"/>
    <cellStyle name="Standard 3 6 2 2 5 3" xfId="11003" xr:uid="{00000000-0005-0000-0000-0000750C0000}"/>
    <cellStyle name="Standard 3 6 2 2 5 3 2" xfId="24454" xr:uid="{00000000-0005-0000-0000-0000750C0000}"/>
    <cellStyle name="Standard 3 6 2 2 5 3 3" xfId="37938" xr:uid="{00000000-0005-0000-0000-0000750C0000}"/>
    <cellStyle name="Standard 3 6 2 2 5 3 4" xfId="51429" xr:uid="{00000000-0005-0000-0000-0000750C0000}"/>
    <cellStyle name="Standard 3 6 2 2 5 4" xfId="14359" xr:uid="{00000000-0005-0000-0000-0000750C0000}"/>
    <cellStyle name="Standard 3 6 2 2 5 4 2" xfId="27810" xr:uid="{00000000-0005-0000-0000-0000750C0000}"/>
    <cellStyle name="Standard 3 6 2 2 5 4 3" xfId="41294" xr:uid="{00000000-0005-0000-0000-0000750C0000}"/>
    <cellStyle name="Standard 3 6 2 2 5 4 4" xfId="54785" xr:uid="{00000000-0005-0000-0000-0000750C0000}"/>
    <cellStyle name="Standard 3 6 2 2 5 5" xfId="17741" xr:uid="{00000000-0005-0000-0000-0000750C0000}"/>
    <cellStyle name="Standard 3 6 2 2 5 6" xfId="31225" xr:uid="{00000000-0005-0000-0000-0000750C0000}"/>
    <cellStyle name="Standard 3 6 2 2 5 7" xfId="44716" xr:uid="{00000000-0005-0000-0000-0000750C0000}"/>
    <cellStyle name="Standard 3 6 2 2 6" xfId="4840" xr:uid="{00000000-0005-0000-0000-0000700C0000}"/>
    <cellStyle name="Standard 3 6 2 2 6 2" xfId="18291" xr:uid="{00000000-0005-0000-0000-0000700C0000}"/>
    <cellStyle name="Standard 3 6 2 2 6 3" xfId="31775" xr:uid="{00000000-0005-0000-0000-0000700C0000}"/>
    <cellStyle name="Standard 3 6 2 2 6 4" xfId="45266" xr:uid="{00000000-0005-0000-0000-0000700C0000}"/>
    <cellStyle name="Standard 3 6 2 2 7" xfId="8196" xr:uid="{00000000-0005-0000-0000-0000700C0000}"/>
    <cellStyle name="Standard 3 6 2 2 7 2" xfId="21647" xr:uid="{00000000-0005-0000-0000-0000700C0000}"/>
    <cellStyle name="Standard 3 6 2 2 7 3" xfId="35131" xr:uid="{00000000-0005-0000-0000-0000700C0000}"/>
    <cellStyle name="Standard 3 6 2 2 7 4" xfId="48622" xr:uid="{00000000-0005-0000-0000-0000700C0000}"/>
    <cellStyle name="Standard 3 6 2 2 8" xfId="11552" xr:uid="{00000000-0005-0000-0000-0000700C0000}"/>
    <cellStyle name="Standard 3 6 2 2 8 2" xfId="25003" xr:uid="{00000000-0005-0000-0000-0000700C0000}"/>
    <cellStyle name="Standard 3 6 2 2 8 3" xfId="38487" xr:uid="{00000000-0005-0000-0000-0000700C0000}"/>
    <cellStyle name="Standard 3 6 2 2 8 4" xfId="51978" xr:uid="{00000000-0005-0000-0000-0000700C0000}"/>
    <cellStyle name="Standard 3 6 2 2 9" xfId="14933" xr:uid="{00000000-0005-0000-0000-0000700C0000}"/>
    <cellStyle name="Standard 3 6 2 3" xfId="1776" xr:uid="{00000000-0005-0000-0000-0000760C0000}"/>
    <cellStyle name="Standard 3 6 2 3 2" xfId="2915" xr:uid="{00000000-0005-0000-0000-0000770C0000}"/>
    <cellStyle name="Standard 3 6 2 3 2 2" xfId="6276" xr:uid="{00000000-0005-0000-0000-0000770C0000}"/>
    <cellStyle name="Standard 3 6 2 3 2 2 2" xfId="19727" xr:uid="{00000000-0005-0000-0000-0000770C0000}"/>
    <cellStyle name="Standard 3 6 2 3 2 2 3" xfId="33211" xr:uid="{00000000-0005-0000-0000-0000770C0000}"/>
    <cellStyle name="Standard 3 6 2 3 2 2 4" xfId="46702" xr:uid="{00000000-0005-0000-0000-0000770C0000}"/>
    <cellStyle name="Standard 3 6 2 3 2 3" xfId="9632" xr:uid="{00000000-0005-0000-0000-0000770C0000}"/>
    <cellStyle name="Standard 3 6 2 3 2 3 2" xfId="23083" xr:uid="{00000000-0005-0000-0000-0000770C0000}"/>
    <cellStyle name="Standard 3 6 2 3 2 3 3" xfId="36567" xr:uid="{00000000-0005-0000-0000-0000770C0000}"/>
    <cellStyle name="Standard 3 6 2 3 2 3 4" xfId="50058" xr:uid="{00000000-0005-0000-0000-0000770C0000}"/>
    <cellStyle name="Standard 3 6 2 3 2 4" xfId="12988" xr:uid="{00000000-0005-0000-0000-0000770C0000}"/>
    <cellStyle name="Standard 3 6 2 3 2 4 2" xfId="26439" xr:uid="{00000000-0005-0000-0000-0000770C0000}"/>
    <cellStyle name="Standard 3 6 2 3 2 4 3" xfId="39923" xr:uid="{00000000-0005-0000-0000-0000770C0000}"/>
    <cellStyle name="Standard 3 6 2 3 2 4 4" xfId="53414" xr:uid="{00000000-0005-0000-0000-0000770C0000}"/>
    <cellStyle name="Standard 3 6 2 3 2 5" xfId="16370" xr:uid="{00000000-0005-0000-0000-0000770C0000}"/>
    <cellStyle name="Standard 3 6 2 3 2 6" xfId="29854" xr:uid="{00000000-0005-0000-0000-0000770C0000}"/>
    <cellStyle name="Standard 3 6 2 3 2 7" xfId="43345" xr:uid="{00000000-0005-0000-0000-0000770C0000}"/>
    <cellStyle name="Standard 3 6 2 3 3" xfId="5149" xr:uid="{00000000-0005-0000-0000-0000760C0000}"/>
    <cellStyle name="Standard 3 6 2 3 3 2" xfId="18600" xr:uid="{00000000-0005-0000-0000-0000760C0000}"/>
    <cellStyle name="Standard 3 6 2 3 3 3" xfId="32084" xr:uid="{00000000-0005-0000-0000-0000760C0000}"/>
    <cellStyle name="Standard 3 6 2 3 3 4" xfId="45575" xr:uid="{00000000-0005-0000-0000-0000760C0000}"/>
    <cellStyle name="Standard 3 6 2 3 4" xfId="8505" xr:uid="{00000000-0005-0000-0000-0000760C0000}"/>
    <cellStyle name="Standard 3 6 2 3 4 2" xfId="21956" xr:uid="{00000000-0005-0000-0000-0000760C0000}"/>
    <cellStyle name="Standard 3 6 2 3 4 3" xfId="35440" xr:uid="{00000000-0005-0000-0000-0000760C0000}"/>
    <cellStyle name="Standard 3 6 2 3 4 4" xfId="48931" xr:uid="{00000000-0005-0000-0000-0000760C0000}"/>
    <cellStyle name="Standard 3 6 2 3 5" xfId="11861" xr:uid="{00000000-0005-0000-0000-0000760C0000}"/>
    <cellStyle name="Standard 3 6 2 3 5 2" xfId="25312" xr:uid="{00000000-0005-0000-0000-0000760C0000}"/>
    <cellStyle name="Standard 3 6 2 3 5 3" xfId="38796" xr:uid="{00000000-0005-0000-0000-0000760C0000}"/>
    <cellStyle name="Standard 3 6 2 3 5 4" xfId="52287" xr:uid="{00000000-0005-0000-0000-0000760C0000}"/>
    <cellStyle name="Standard 3 6 2 3 6" xfId="15243" xr:uid="{00000000-0005-0000-0000-0000760C0000}"/>
    <cellStyle name="Standard 3 6 2 3 7" xfId="28727" xr:uid="{00000000-0005-0000-0000-0000760C0000}"/>
    <cellStyle name="Standard 3 6 2 3 8" xfId="42218" xr:uid="{00000000-0005-0000-0000-0000760C0000}"/>
    <cellStyle name="Standard 3 6 2 4" xfId="2354" xr:uid="{00000000-0005-0000-0000-0000780C0000}"/>
    <cellStyle name="Standard 3 6 2 4 2" xfId="5716" xr:uid="{00000000-0005-0000-0000-0000780C0000}"/>
    <cellStyle name="Standard 3 6 2 4 2 2" xfId="19167" xr:uid="{00000000-0005-0000-0000-0000780C0000}"/>
    <cellStyle name="Standard 3 6 2 4 2 3" xfId="32651" xr:uid="{00000000-0005-0000-0000-0000780C0000}"/>
    <cellStyle name="Standard 3 6 2 4 2 4" xfId="46142" xr:uid="{00000000-0005-0000-0000-0000780C0000}"/>
    <cellStyle name="Standard 3 6 2 4 3" xfId="9072" xr:uid="{00000000-0005-0000-0000-0000780C0000}"/>
    <cellStyle name="Standard 3 6 2 4 3 2" xfId="22523" xr:uid="{00000000-0005-0000-0000-0000780C0000}"/>
    <cellStyle name="Standard 3 6 2 4 3 3" xfId="36007" xr:uid="{00000000-0005-0000-0000-0000780C0000}"/>
    <cellStyle name="Standard 3 6 2 4 3 4" xfId="49498" xr:uid="{00000000-0005-0000-0000-0000780C0000}"/>
    <cellStyle name="Standard 3 6 2 4 4" xfId="12428" xr:uid="{00000000-0005-0000-0000-0000780C0000}"/>
    <cellStyle name="Standard 3 6 2 4 4 2" xfId="25879" xr:uid="{00000000-0005-0000-0000-0000780C0000}"/>
    <cellStyle name="Standard 3 6 2 4 4 3" xfId="39363" xr:uid="{00000000-0005-0000-0000-0000780C0000}"/>
    <cellStyle name="Standard 3 6 2 4 4 4" xfId="52854" xr:uid="{00000000-0005-0000-0000-0000780C0000}"/>
    <cellStyle name="Standard 3 6 2 4 5" xfId="15810" xr:uid="{00000000-0005-0000-0000-0000780C0000}"/>
    <cellStyle name="Standard 3 6 2 4 6" xfId="29294" xr:uid="{00000000-0005-0000-0000-0000780C0000}"/>
    <cellStyle name="Standard 3 6 2 4 7" xfId="42785" xr:uid="{00000000-0005-0000-0000-0000780C0000}"/>
    <cellStyle name="Standard 3 6 2 5" xfId="3460" xr:uid="{00000000-0005-0000-0000-0000790C0000}"/>
    <cellStyle name="Standard 3 6 2 5 2" xfId="6821" xr:uid="{00000000-0005-0000-0000-0000790C0000}"/>
    <cellStyle name="Standard 3 6 2 5 2 2" xfId="20272" xr:uid="{00000000-0005-0000-0000-0000790C0000}"/>
    <cellStyle name="Standard 3 6 2 5 2 3" xfId="33756" xr:uid="{00000000-0005-0000-0000-0000790C0000}"/>
    <cellStyle name="Standard 3 6 2 5 2 4" xfId="47247" xr:uid="{00000000-0005-0000-0000-0000790C0000}"/>
    <cellStyle name="Standard 3 6 2 5 3" xfId="10177" xr:uid="{00000000-0005-0000-0000-0000790C0000}"/>
    <cellStyle name="Standard 3 6 2 5 3 2" xfId="23628" xr:uid="{00000000-0005-0000-0000-0000790C0000}"/>
    <cellStyle name="Standard 3 6 2 5 3 3" xfId="37112" xr:uid="{00000000-0005-0000-0000-0000790C0000}"/>
    <cellStyle name="Standard 3 6 2 5 3 4" xfId="50603" xr:uid="{00000000-0005-0000-0000-0000790C0000}"/>
    <cellStyle name="Standard 3 6 2 5 4" xfId="13533" xr:uid="{00000000-0005-0000-0000-0000790C0000}"/>
    <cellStyle name="Standard 3 6 2 5 4 2" xfId="26984" xr:uid="{00000000-0005-0000-0000-0000790C0000}"/>
    <cellStyle name="Standard 3 6 2 5 4 3" xfId="40468" xr:uid="{00000000-0005-0000-0000-0000790C0000}"/>
    <cellStyle name="Standard 3 6 2 5 4 4" xfId="53959" xr:uid="{00000000-0005-0000-0000-0000790C0000}"/>
    <cellStyle name="Standard 3 6 2 5 5" xfId="16915" xr:uid="{00000000-0005-0000-0000-0000790C0000}"/>
    <cellStyle name="Standard 3 6 2 5 6" xfId="30399" xr:uid="{00000000-0005-0000-0000-0000790C0000}"/>
    <cellStyle name="Standard 3 6 2 5 7" xfId="43890" xr:uid="{00000000-0005-0000-0000-0000790C0000}"/>
    <cellStyle name="Standard 3 6 2 6" xfId="4040" xr:uid="{00000000-0005-0000-0000-00007A0C0000}"/>
    <cellStyle name="Standard 3 6 2 6 2" xfId="7397" xr:uid="{00000000-0005-0000-0000-00007A0C0000}"/>
    <cellStyle name="Standard 3 6 2 6 2 2" xfId="20848" xr:uid="{00000000-0005-0000-0000-00007A0C0000}"/>
    <cellStyle name="Standard 3 6 2 6 2 3" xfId="34332" xr:uid="{00000000-0005-0000-0000-00007A0C0000}"/>
    <cellStyle name="Standard 3 6 2 6 2 4" xfId="47823" xr:uid="{00000000-0005-0000-0000-00007A0C0000}"/>
    <cellStyle name="Standard 3 6 2 6 3" xfId="10753" xr:uid="{00000000-0005-0000-0000-00007A0C0000}"/>
    <cellStyle name="Standard 3 6 2 6 3 2" xfId="24204" xr:uid="{00000000-0005-0000-0000-00007A0C0000}"/>
    <cellStyle name="Standard 3 6 2 6 3 3" xfId="37688" xr:uid="{00000000-0005-0000-0000-00007A0C0000}"/>
    <cellStyle name="Standard 3 6 2 6 3 4" xfId="51179" xr:uid="{00000000-0005-0000-0000-00007A0C0000}"/>
    <cellStyle name="Standard 3 6 2 6 4" xfId="14109" xr:uid="{00000000-0005-0000-0000-00007A0C0000}"/>
    <cellStyle name="Standard 3 6 2 6 4 2" xfId="27560" xr:uid="{00000000-0005-0000-0000-00007A0C0000}"/>
    <cellStyle name="Standard 3 6 2 6 4 3" xfId="41044" xr:uid="{00000000-0005-0000-0000-00007A0C0000}"/>
    <cellStyle name="Standard 3 6 2 6 4 4" xfId="54535" xr:uid="{00000000-0005-0000-0000-00007A0C0000}"/>
    <cellStyle name="Standard 3 6 2 6 5" xfId="17491" xr:uid="{00000000-0005-0000-0000-00007A0C0000}"/>
    <cellStyle name="Standard 3 6 2 6 6" xfId="30975" xr:uid="{00000000-0005-0000-0000-00007A0C0000}"/>
    <cellStyle name="Standard 3 6 2 6 7" xfId="44466" xr:uid="{00000000-0005-0000-0000-00007A0C0000}"/>
    <cellStyle name="Standard 3 6 2 7" xfId="4590" xr:uid="{00000000-0005-0000-0000-00006F0C0000}"/>
    <cellStyle name="Standard 3 6 2 7 2" xfId="18041" xr:uid="{00000000-0005-0000-0000-00006F0C0000}"/>
    <cellStyle name="Standard 3 6 2 7 3" xfId="31525" xr:uid="{00000000-0005-0000-0000-00006F0C0000}"/>
    <cellStyle name="Standard 3 6 2 7 4" xfId="45016" xr:uid="{00000000-0005-0000-0000-00006F0C0000}"/>
    <cellStyle name="Standard 3 6 2 8" xfId="7946" xr:uid="{00000000-0005-0000-0000-00006F0C0000}"/>
    <cellStyle name="Standard 3 6 2 8 2" xfId="21397" xr:uid="{00000000-0005-0000-0000-00006F0C0000}"/>
    <cellStyle name="Standard 3 6 2 8 3" xfId="34881" xr:uid="{00000000-0005-0000-0000-00006F0C0000}"/>
    <cellStyle name="Standard 3 6 2 8 4" xfId="48372" xr:uid="{00000000-0005-0000-0000-00006F0C0000}"/>
    <cellStyle name="Standard 3 6 2 9" xfId="11302" xr:uid="{00000000-0005-0000-0000-00006F0C0000}"/>
    <cellStyle name="Standard 3 6 2 9 2" xfId="24753" xr:uid="{00000000-0005-0000-0000-00006F0C0000}"/>
    <cellStyle name="Standard 3 6 2 9 3" xfId="38237" xr:uid="{00000000-0005-0000-0000-00006F0C0000}"/>
    <cellStyle name="Standard 3 6 2 9 4" xfId="51728" xr:uid="{00000000-0005-0000-0000-00006F0C0000}"/>
    <cellStyle name="Standard 3 6 3" xfId="1353" xr:uid="{00000000-0005-0000-0000-00007B0C0000}"/>
    <cellStyle name="Standard 3 6 3 10" xfId="28315" xr:uid="{00000000-0005-0000-0000-00007B0C0000}"/>
    <cellStyle name="Standard 3 6 3 11" xfId="41806" xr:uid="{00000000-0005-0000-0000-00007B0C0000}"/>
    <cellStyle name="Standard 3 6 3 2" xfId="1924" xr:uid="{00000000-0005-0000-0000-00007C0C0000}"/>
    <cellStyle name="Standard 3 6 3 2 2" xfId="3064" xr:uid="{00000000-0005-0000-0000-00007D0C0000}"/>
    <cellStyle name="Standard 3 6 3 2 2 2" xfId="6425" xr:uid="{00000000-0005-0000-0000-00007D0C0000}"/>
    <cellStyle name="Standard 3 6 3 2 2 2 2" xfId="19876" xr:uid="{00000000-0005-0000-0000-00007D0C0000}"/>
    <cellStyle name="Standard 3 6 3 2 2 2 3" xfId="33360" xr:uid="{00000000-0005-0000-0000-00007D0C0000}"/>
    <cellStyle name="Standard 3 6 3 2 2 2 4" xfId="46851" xr:uid="{00000000-0005-0000-0000-00007D0C0000}"/>
    <cellStyle name="Standard 3 6 3 2 2 3" xfId="9781" xr:uid="{00000000-0005-0000-0000-00007D0C0000}"/>
    <cellStyle name="Standard 3 6 3 2 2 3 2" xfId="23232" xr:uid="{00000000-0005-0000-0000-00007D0C0000}"/>
    <cellStyle name="Standard 3 6 3 2 2 3 3" xfId="36716" xr:uid="{00000000-0005-0000-0000-00007D0C0000}"/>
    <cellStyle name="Standard 3 6 3 2 2 3 4" xfId="50207" xr:uid="{00000000-0005-0000-0000-00007D0C0000}"/>
    <cellStyle name="Standard 3 6 3 2 2 4" xfId="13137" xr:uid="{00000000-0005-0000-0000-00007D0C0000}"/>
    <cellStyle name="Standard 3 6 3 2 2 4 2" xfId="26588" xr:uid="{00000000-0005-0000-0000-00007D0C0000}"/>
    <cellStyle name="Standard 3 6 3 2 2 4 3" xfId="40072" xr:uid="{00000000-0005-0000-0000-00007D0C0000}"/>
    <cellStyle name="Standard 3 6 3 2 2 4 4" xfId="53563" xr:uid="{00000000-0005-0000-0000-00007D0C0000}"/>
    <cellStyle name="Standard 3 6 3 2 2 5" xfId="16519" xr:uid="{00000000-0005-0000-0000-00007D0C0000}"/>
    <cellStyle name="Standard 3 6 3 2 2 6" xfId="30003" xr:uid="{00000000-0005-0000-0000-00007D0C0000}"/>
    <cellStyle name="Standard 3 6 3 2 2 7" xfId="43494" xr:uid="{00000000-0005-0000-0000-00007D0C0000}"/>
    <cellStyle name="Standard 3 6 3 2 3" xfId="5298" xr:uid="{00000000-0005-0000-0000-00007C0C0000}"/>
    <cellStyle name="Standard 3 6 3 2 3 2" xfId="18749" xr:uid="{00000000-0005-0000-0000-00007C0C0000}"/>
    <cellStyle name="Standard 3 6 3 2 3 3" xfId="32233" xr:uid="{00000000-0005-0000-0000-00007C0C0000}"/>
    <cellStyle name="Standard 3 6 3 2 3 4" xfId="45724" xr:uid="{00000000-0005-0000-0000-00007C0C0000}"/>
    <cellStyle name="Standard 3 6 3 2 4" xfId="8654" xr:uid="{00000000-0005-0000-0000-00007C0C0000}"/>
    <cellStyle name="Standard 3 6 3 2 4 2" xfId="22105" xr:uid="{00000000-0005-0000-0000-00007C0C0000}"/>
    <cellStyle name="Standard 3 6 3 2 4 3" xfId="35589" xr:uid="{00000000-0005-0000-0000-00007C0C0000}"/>
    <cellStyle name="Standard 3 6 3 2 4 4" xfId="49080" xr:uid="{00000000-0005-0000-0000-00007C0C0000}"/>
    <cellStyle name="Standard 3 6 3 2 5" xfId="12010" xr:uid="{00000000-0005-0000-0000-00007C0C0000}"/>
    <cellStyle name="Standard 3 6 3 2 5 2" xfId="25461" xr:uid="{00000000-0005-0000-0000-00007C0C0000}"/>
    <cellStyle name="Standard 3 6 3 2 5 3" xfId="38945" xr:uid="{00000000-0005-0000-0000-00007C0C0000}"/>
    <cellStyle name="Standard 3 6 3 2 5 4" xfId="52436" xr:uid="{00000000-0005-0000-0000-00007C0C0000}"/>
    <cellStyle name="Standard 3 6 3 2 6" xfId="15392" xr:uid="{00000000-0005-0000-0000-00007C0C0000}"/>
    <cellStyle name="Standard 3 6 3 2 7" xfId="28876" xr:uid="{00000000-0005-0000-0000-00007C0C0000}"/>
    <cellStyle name="Standard 3 6 3 2 8" xfId="42367" xr:uid="{00000000-0005-0000-0000-00007C0C0000}"/>
    <cellStyle name="Standard 3 6 3 3" xfId="2504" xr:uid="{00000000-0005-0000-0000-00007E0C0000}"/>
    <cellStyle name="Standard 3 6 3 3 2" xfId="5865" xr:uid="{00000000-0005-0000-0000-00007E0C0000}"/>
    <cellStyle name="Standard 3 6 3 3 2 2" xfId="19316" xr:uid="{00000000-0005-0000-0000-00007E0C0000}"/>
    <cellStyle name="Standard 3 6 3 3 2 3" xfId="32800" xr:uid="{00000000-0005-0000-0000-00007E0C0000}"/>
    <cellStyle name="Standard 3 6 3 3 2 4" xfId="46291" xr:uid="{00000000-0005-0000-0000-00007E0C0000}"/>
    <cellStyle name="Standard 3 6 3 3 3" xfId="9221" xr:uid="{00000000-0005-0000-0000-00007E0C0000}"/>
    <cellStyle name="Standard 3 6 3 3 3 2" xfId="22672" xr:uid="{00000000-0005-0000-0000-00007E0C0000}"/>
    <cellStyle name="Standard 3 6 3 3 3 3" xfId="36156" xr:uid="{00000000-0005-0000-0000-00007E0C0000}"/>
    <cellStyle name="Standard 3 6 3 3 3 4" xfId="49647" xr:uid="{00000000-0005-0000-0000-00007E0C0000}"/>
    <cellStyle name="Standard 3 6 3 3 4" xfId="12577" xr:uid="{00000000-0005-0000-0000-00007E0C0000}"/>
    <cellStyle name="Standard 3 6 3 3 4 2" xfId="26028" xr:uid="{00000000-0005-0000-0000-00007E0C0000}"/>
    <cellStyle name="Standard 3 6 3 3 4 3" xfId="39512" xr:uid="{00000000-0005-0000-0000-00007E0C0000}"/>
    <cellStyle name="Standard 3 6 3 3 4 4" xfId="53003" xr:uid="{00000000-0005-0000-0000-00007E0C0000}"/>
    <cellStyle name="Standard 3 6 3 3 5" xfId="15959" xr:uid="{00000000-0005-0000-0000-00007E0C0000}"/>
    <cellStyle name="Standard 3 6 3 3 6" xfId="29443" xr:uid="{00000000-0005-0000-0000-00007E0C0000}"/>
    <cellStyle name="Standard 3 6 3 3 7" xfId="42934" xr:uid="{00000000-0005-0000-0000-00007E0C0000}"/>
    <cellStyle name="Standard 3 6 3 4" xfId="3609" xr:uid="{00000000-0005-0000-0000-00007F0C0000}"/>
    <cellStyle name="Standard 3 6 3 4 2" xfId="6970" xr:uid="{00000000-0005-0000-0000-00007F0C0000}"/>
    <cellStyle name="Standard 3 6 3 4 2 2" xfId="20421" xr:uid="{00000000-0005-0000-0000-00007F0C0000}"/>
    <cellStyle name="Standard 3 6 3 4 2 3" xfId="33905" xr:uid="{00000000-0005-0000-0000-00007F0C0000}"/>
    <cellStyle name="Standard 3 6 3 4 2 4" xfId="47396" xr:uid="{00000000-0005-0000-0000-00007F0C0000}"/>
    <cellStyle name="Standard 3 6 3 4 3" xfId="10326" xr:uid="{00000000-0005-0000-0000-00007F0C0000}"/>
    <cellStyle name="Standard 3 6 3 4 3 2" xfId="23777" xr:uid="{00000000-0005-0000-0000-00007F0C0000}"/>
    <cellStyle name="Standard 3 6 3 4 3 3" xfId="37261" xr:uid="{00000000-0005-0000-0000-00007F0C0000}"/>
    <cellStyle name="Standard 3 6 3 4 3 4" xfId="50752" xr:uid="{00000000-0005-0000-0000-00007F0C0000}"/>
    <cellStyle name="Standard 3 6 3 4 4" xfId="13682" xr:uid="{00000000-0005-0000-0000-00007F0C0000}"/>
    <cellStyle name="Standard 3 6 3 4 4 2" xfId="27133" xr:uid="{00000000-0005-0000-0000-00007F0C0000}"/>
    <cellStyle name="Standard 3 6 3 4 4 3" xfId="40617" xr:uid="{00000000-0005-0000-0000-00007F0C0000}"/>
    <cellStyle name="Standard 3 6 3 4 4 4" xfId="54108" xr:uid="{00000000-0005-0000-0000-00007F0C0000}"/>
    <cellStyle name="Standard 3 6 3 4 5" xfId="17064" xr:uid="{00000000-0005-0000-0000-00007F0C0000}"/>
    <cellStyle name="Standard 3 6 3 4 6" xfId="30548" xr:uid="{00000000-0005-0000-0000-00007F0C0000}"/>
    <cellStyle name="Standard 3 6 3 4 7" xfId="44039" xr:uid="{00000000-0005-0000-0000-00007F0C0000}"/>
    <cellStyle name="Standard 3 6 3 5" xfId="4189" xr:uid="{00000000-0005-0000-0000-0000800C0000}"/>
    <cellStyle name="Standard 3 6 3 5 2" xfId="7546" xr:uid="{00000000-0005-0000-0000-0000800C0000}"/>
    <cellStyle name="Standard 3 6 3 5 2 2" xfId="20997" xr:uid="{00000000-0005-0000-0000-0000800C0000}"/>
    <cellStyle name="Standard 3 6 3 5 2 3" xfId="34481" xr:uid="{00000000-0005-0000-0000-0000800C0000}"/>
    <cellStyle name="Standard 3 6 3 5 2 4" xfId="47972" xr:uid="{00000000-0005-0000-0000-0000800C0000}"/>
    <cellStyle name="Standard 3 6 3 5 3" xfId="10902" xr:uid="{00000000-0005-0000-0000-0000800C0000}"/>
    <cellStyle name="Standard 3 6 3 5 3 2" xfId="24353" xr:uid="{00000000-0005-0000-0000-0000800C0000}"/>
    <cellStyle name="Standard 3 6 3 5 3 3" xfId="37837" xr:uid="{00000000-0005-0000-0000-0000800C0000}"/>
    <cellStyle name="Standard 3 6 3 5 3 4" xfId="51328" xr:uid="{00000000-0005-0000-0000-0000800C0000}"/>
    <cellStyle name="Standard 3 6 3 5 4" xfId="14258" xr:uid="{00000000-0005-0000-0000-0000800C0000}"/>
    <cellStyle name="Standard 3 6 3 5 4 2" xfId="27709" xr:uid="{00000000-0005-0000-0000-0000800C0000}"/>
    <cellStyle name="Standard 3 6 3 5 4 3" xfId="41193" xr:uid="{00000000-0005-0000-0000-0000800C0000}"/>
    <cellStyle name="Standard 3 6 3 5 4 4" xfId="54684" xr:uid="{00000000-0005-0000-0000-0000800C0000}"/>
    <cellStyle name="Standard 3 6 3 5 5" xfId="17640" xr:uid="{00000000-0005-0000-0000-0000800C0000}"/>
    <cellStyle name="Standard 3 6 3 5 6" xfId="31124" xr:uid="{00000000-0005-0000-0000-0000800C0000}"/>
    <cellStyle name="Standard 3 6 3 5 7" xfId="44615" xr:uid="{00000000-0005-0000-0000-0000800C0000}"/>
    <cellStyle name="Standard 3 6 3 6" xfId="4739" xr:uid="{00000000-0005-0000-0000-00007B0C0000}"/>
    <cellStyle name="Standard 3 6 3 6 2" xfId="18190" xr:uid="{00000000-0005-0000-0000-00007B0C0000}"/>
    <cellStyle name="Standard 3 6 3 6 3" xfId="31674" xr:uid="{00000000-0005-0000-0000-00007B0C0000}"/>
    <cellStyle name="Standard 3 6 3 6 4" xfId="45165" xr:uid="{00000000-0005-0000-0000-00007B0C0000}"/>
    <cellStyle name="Standard 3 6 3 7" xfId="8095" xr:uid="{00000000-0005-0000-0000-00007B0C0000}"/>
    <cellStyle name="Standard 3 6 3 7 2" xfId="21546" xr:uid="{00000000-0005-0000-0000-00007B0C0000}"/>
    <cellStyle name="Standard 3 6 3 7 3" xfId="35030" xr:uid="{00000000-0005-0000-0000-00007B0C0000}"/>
    <cellStyle name="Standard 3 6 3 7 4" xfId="48521" xr:uid="{00000000-0005-0000-0000-00007B0C0000}"/>
    <cellStyle name="Standard 3 6 3 8" xfId="11451" xr:uid="{00000000-0005-0000-0000-00007B0C0000}"/>
    <cellStyle name="Standard 3 6 3 8 2" xfId="24902" xr:uid="{00000000-0005-0000-0000-00007B0C0000}"/>
    <cellStyle name="Standard 3 6 3 8 3" xfId="38386" xr:uid="{00000000-0005-0000-0000-00007B0C0000}"/>
    <cellStyle name="Standard 3 6 3 8 4" xfId="51877" xr:uid="{00000000-0005-0000-0000-00007B0C0000}"/>
    <cellStyle name="Standard 3 6 3 9" xfId="14832" xr:uid="{00000000-0005-0000-0000-00007B0C0000}"/>
    <cellStyle name="Standard 3 6 4" xfId="1678" xr:uid="{00000000-0005-0000-0000-0000810C0000}"/>
    <cellStyle name="Standard 3 6 4 2" xfId="2814" xr:uid="{00000000-0005-0000-0000-0000820C0000}"/>
    <cellStyle name="Standard 3 6 4 2 2" xfId="6175" xr:uid="{00000000-0005-0000-0000-0000820C0000}"/>
    <cellStyle name="Standard 3 6 4 2 2 2" xfId="19626" xr:uid="{00000000-0005-0000-0000-0000820C0000}"/>
    <cellStyle name="Standard 3 6 4 2 2 3" xfId="33110" xr:uid="{00000000-0005-0000-0000-0000820C0000}"/>
    <cellStyle name="Standard 3 6 4 2 2 4" xfId="46601" xr:uid="{00000000-0005-0000-0000-0000820C0000}"/>
    <cellStyle name="Standard 3 6 4 2 3" xfId="9531" xr:uid="{00000000-0005-0000-0000-0000820C0000}"/>
    <cellStyle name="Standard 3 6 4 2 3 2" xfId="22982" xr:uid="{00000000-0005-0000-0000-0000820C0000}"/>
    <cellStyle name="Standard 3 6 4 2 3 3" xfId="36466" xr:uid="{00000000-0005-0000-0000-0000820C0000}"/>
    <cellStyle name="Standard 3 6 4 2 3 4" xfId="49957" xr:uid="{00000000-0005-0000-0000-0000820C0000}"/>
    <cellStyle name="Standard 3 6 4 2 4" xfId="12887" xr:uid="{00000000-0005-0000-0000-0000820C0000}"/>
    <cellStyle name="Standard 3 6 4 2 4 2" xfId="26338" xr:uid="{00000000-0005-0000-0000-0000820C0000}"/>
    <cellStyle name="Standard 3 6 4 2 4 3" xfId="39822" xr:uid="{00000000-0005-0000-0000-0000820C0000}"/>
    <cellStyle name="Standard 3 6 4 2 4 4" xfId="53313" xr:uid="{00000000-0005-0000-0000-0000820C0000}"/>
    <cellStyle name="Standard 3 6 4 2 5" xfId="16269" xr:uid="{00000000-0005-0000-0000-0000820C0000}"/>
    <cellStyle name="Standard 3 6 4 2 6" xfId="29753" xr:uid="{00000000-0005-0000-0000-0000820C0000}"/>
    <cellStyle name="Standard 3 6 4 2 7" xfId="43244" xr:uid="{00000000-0005-0000-0000-0000820C0000}"/>
    <cellStyle name="Standard 3 6 4 3" xfId="5048" xr:uid="{00000000-0005-0000-0000-0000810C0000}"/>
    <cellStyle name="Standard 3 6 4 3 2" xfId="18499" xr:uid="{00000000-0005-0000-0000-0000810C0000}"/>
    <cellStyle name="Standard 3 6 4 3 3" xfId="31983" xr:uid="{00000000-0005-0000-0000-0000810C0000}"/>
    <cellStyle name="Standard 3 6 4 3 4" xfId="45474" xr:uid="{00000000-0005-0000-0000-0000810C0000}"/>
    <cellStyle name="Standard 3 6 4 4" xfId="8404" xr:uid="{00000000-0005-0000-0000-0000810C0000}"/>
    <cellStyle name="Standard 3 6 4 4 2" xfId="21855" xr:uid="{00000000-0005-0000-0000-0000810C0000}"/>
    <cellStyle name="Standard 3 6 4 4 3" xfId="35339" xr:uid="{00000000-0005-0000-0000-0000810C0000}"/>
    <cellStyle name="Standard 3 6 4 4 4" xfId="48830" xr:uid="{00000000-0005-0000-0000-0000810C0000}"/>
    <cellStyle name="Standard 3 6 4 5" xfId="11760" xr:uid="{00000000-0005-0000-0000-0000810C0000}"/>
    <cellStyle name="Standard 3 6 4 5 2" xfId="25211" xr:uid="{00000000-0005-0000-0000-0000810C0000}"/>
    <cellStyle name="Standard 3 6 4 5 3" xfId="38695" xr:uid="{00000000-0005-0000-0000-0000810C0000}"/>
    <cellStyle name="Standard 3 6 4 5 4" xfId="52186" xr:uid="{00000000-0005-0000-0000-0000810C0000}"/>
    <cellStyle name="Standard 3 6 4 6" xfId="15142" xr:uid="{00000000-0005-0000-0000-0000810C0000}"/>
    <cellStyle name="Standard 3 6 4 7" xfId="28626" xr:uid="{00000000-0005-0000-0000-0000810C0000}"/>
    <cellStyle name="Standard 3 6 4 8" xfId="42117" xr:uid="{00000000-0005-0000-0000-0000810C0000}"/>
    <cellStyle name="Standard 3 6 5" xfId="2238" xr:uid="{00000000-0005-0000-0000-0000830C0000}"/>
    <cellStyle name="Standard 3 6 5 2" xfId="5612" xr:uid="{00000000-0005-0000-0000-0000830C0000}"/>
    <cellStyle name="Standard 3 6 5 2 2" xfId="19063" xr:uid="{00000000-0005-0000-0000-0000830C0000}"/>
    <cellStyle name="Standard 3 6 5 2 3" xfId="32547" xr:uid="{00000000-0005-0000-0000-0000830C0000}"/>
    <cellStyle name="Standard 3 6 5 2 4" xfId="46038" xr:uid="{00000000-0005-0000-0000-0000830C0000}"/>
    <cellStyle name="Standard 3 6 5 3" xfId="8968" xr:uid="{00000000-0005-0000-0000-0000830C0000}"/>
    <cellStyle name="Standard 3 6 5 3 2" xfId="22419" xr:uid="{00000000-0005-0000-0000-0000830C0000}"/>
    <cellStyle name="Standard 3 6 5 3 3" xfId="35903" xr:uid="{00000000-0005-0000-0000-0000830C0000}"/>
    <cellStyle name="Standard 3 6 5 3 4" xfId="49394" xr:uid="{00000000-0005-0000-0000-0000830C0000}"/>
    <cellStyle name="Standard 3 6 5 4" xfId="12324" xr:uid="{00000000-0005-0000-0000-0000830C0000}"/>
    <cellStyle name="Standard 3 6 5 4 2" xfId="25775" xr:uid="{00000000-0005-0000-0000-0000830C0000}"/>
    <cellStyle name="Standard 3 6 5 4 3" xfId="39259" xr:uid="{00000000-0005-0000-0000-0000830C0000}"/>
    <cellStyle name="Standard 3 6 5 4 4" xfId="52750" xr:uid="{00000000-0005-0000-0000-0000830C0000}"/>
    <cellStyle name="Standard 3 6 5 5" xfId="15706" xr:uid="{00000000-0005-0000-0000-0000830C0000}"/>
    <cellStyle name="Standard 3 6 5 6" xfId="29190" xr:uid="{00000000-0005-0000-0000-0000830C0000}"/>
    <cellStyle name="Standard 3 6 5 7" xfId="42681" xr:uid="{00000000-0005-0000-0000-0000830C0000}"/>
    <cellStyle name="Standard 3 6 6" xfId="3356" xr:uid="{00000000-0005-0000-0000-0000840C0000}"/>
    <cellStyle name="Standard 3 6 6 2" xfId="6717" xr:uid="{00000000-0005-0000-0000-0000840C0000}"/>
    <cellStyle name="Standard 3 6 6 2 2" xfId="20168" xr:uid="{00000000-0005-0000-0000-0000840C0000}"/>
    <cellStyle name="Standard 3 6 6 2 3" xfId="33652" xr:uid="{00000000-0005-0000-0000-0000840C0000}"/>
    <cellStyle name="Standard 3 6 6 2 4" xfId="47143" xr:uid="{00000000-0005-0000-0000-0000840C0000}"/>
    <cellStyle name="Standard 3 6 6 3" xfId="10073" xr:uid="{00000000-0005-0000-0000-0000840C0000}"/>
    <cellStyle name="Standard 3 6 6 3 2" xfId="23524" xr:uid="{00000000-0005-0000-0000-0000840C0000}"/>
    <cellStyle name="Standard 3 6 6 3 3" xfId="37008" xr:uid="{00000000-0005-0000-0000-0000840C0000}"/>
    <cellStyle name="Standard 3 6 6 3 4" xfId="50499" xr:uid="{00000000-0005-0000-0000-0000840C0000}"/>
    <cellStyle name="Standard 3 6 6 4" xfId="13429" xr:uid="{00000000-0005-0000-0000-0000840C0000}"/>
    <cellStyle name="Standard 3 6 6 4 2" xfId="26880" xr:uid="{00000000-0005-0000-0000-0000840C0000}"/>
    <cellStyle name="Standard 3 6 6 4 3" xfId="40364" xr:uid="{00000000-0005-0000-0000-0000840C0000}"/>
    <cellStyle name="Standard 3 6 6 4 4" xfId="53855" xr:uid="{00000000-0005-0000-0000-0000840C0000}"/>
    <cellStyle name="Standard 3 6 6 5" xfId="16811" xr:uid="{00000000-0005-0000-0000-0000840C0000}"/>
    <cellStyle name="Standard 3 6 6 6" xfId="30295" xr:uid="{00000000-0005-0000-0000-0000840C0000}"/>
    <cellStyle name="Standard 3 6 6 7" xfId="43786" xr:uid="{00000000-0005-0000-0000-0000840C0000}"/>
    <cellStyle name="Standard 3 6 7" xfId="3936" xr:uid="{00000000-0005-0000-0000-0000850C0000}"/>
    <cellStyle name="Standard 3 6 7 2" xfId="7293" xr:uid="{00000000-0005-0000-0000-0000850C0000}"/>
    <cellStyle name="Standard 3 6 7 2 2" xfId="20744" xr:uid="{00000000-0005-0000-0000-0000850C0000}"/>
    <cellStyle name="Standard 3 6 7 2 3" xfId="34228" xr:uid="{00000000-0005-0000-0000-0000850C0000}"/>
    <cellStyle name="Standard 3 6 7 2 4" xfId="47719" xr:uid="{00000000-0005-0000-0000-0000850C0000}"/>
    <cellStyle name="Standard 3 6 7 3" xfId="10649" xr:uid="{00000000-0005-0000-0000-0000850C0000}"/>
    <cellStyle name="Standard 3 6 7 3 2" xfId="24100" xr:uid="{00000000-0005-0000-0000-0000850C0000}"/>
    <cellStyle name="Standard 3 6 7 3 3" xfId="37584" xr:uid="{00000000-0005-0000-0000-0000850C0000}"/>
    <cellStyle name="Standard 3 6 7 3 4" xfId="51075" xr:uid="{00000000-0005-0000-0000-0000850C0000}"/>
    <cellStyle name="Standard 3 6 7 4" xfId="14005" xr:uid="{00000000-0005-0000-0000-0000850C0000}"/>
    <cellStyle name="Standard 3 6 7 4 2" xfId="27456" xr:uid="{00000000-0005-0000-0000-0000850C0000}"/>
    <cellStyle name="Standard 3 6 7 4 3" xfId="40940" xr:uid="{00000000-0005-0000-0000-0000850C0000}"/>
    <cellStyle name="Standard 3 6 7 4 4" xfId="54431" xr:uid="{00000000-0005-0000-0000-0000850C0000}"/>
    <cellStyle name="Standard 3 6 7 5" xfId="17387" xr:uid="{00000000-0005-0000-0000-0000850C0000}"/>
    <cellStyle name="Standard 3 6 7 6" xfId="30871" xr:uid="{00000000-0005-0000-0000-0000850C0000}"/>
    <cellStyle name="Standard 3 6 7 7" xfId="44362" xr:uid="{00000000-0005-0000-0000-0000850C0000}"/>
    <cellStyle name="Standard 3 6 8" xfId="4486" xr:uid="{00000000-0005-0000-0000-00006E0C0000}"/>
    <cellStyle name="Standard 3 6 8 2" xfId="17937" xr:uid="{00000000-0005-0000-0000-00006E0C0000}"/>
    <cellStyle name="Standard 3 6 8 3" xfId="31421" xr:uid="{00000000-0005-0000-0000-00006E0C0000}"/>
    <cellStyle name="Standard 3 6 8 4" xfId="44912" xr:uid="{00000000-0005-0000-0000-00006E0C0000}"/>
    <cellStyle name="Standard 3 6 9" xfId="7842" xr:uid="{00000000-0005-0000-0000-00006E0C0000}"/>
    <cellStyle name="Standard 3 6 9 2" xfId="21293" xr:uid="{00000000-0005-0000-0000-00006E0C0000}"/>
    <cellStyle name="Standard 3 6 9 3" xfId="34777" xr:uid="{00000000-0005-0000-0000-00006E0C0000}"/>
    <cellStyle name="Standard 3 6 9 4" xfId="48268" xr:uid="{00000000-0005-0000-0000-00006E0C0000}"/>
    <cellStyle name="Standard 3 7" xfId="1170" xr:uid="{00000000-0005-0000-0000-0000860C0000}"/>
    <cellStyle name="Standard 3 7 10" xfId="11254" xr:uid="{00000000-0005-0000-0000-0000860C0000}"/>
    <cellStyle name="Standard 3 7 10 2" xfId="24705" xr:uid="{00000000-0005-0000-0000-0000860C0000}"/>
    <cellStyle name="Standard 3 7 10 3" xfId="38189" xr:uid="{00000000-0005-0000-0000-0000860C0000}"/>
    <cellStyle name="Standard 3 7 10 4" xfId="51680" xr:uid="{00000000-0005-0000-0000-0000860C0000}"/>
    <cellStyle name="Standard 3 7 11" xfId="14635" xr:uid="{00000000-0005-0000-0000-0000860C0000}"/>
    <cellStyle name="Standard 3 7 12" xfId="28118" xr:uid="{00000000-0005-0000-0000-0000860C0000}"/>
    <cellStyle name="Standard 3 7 13" xfId="41609" xr:uid="{00000000-0005-0000-0000-0000860C0000}"/>
    <cellStyle name="Standard 3 7 2" xfId="1264" xr:uid="{00000000-0005-0000-0000-0000870C0000}"/>
    <cellStyle name="Standard 3 7 2 10" xfId="14737" xr:uid="{00000000-0005-0000-0000-0000870C0000}"/>
    <cellStyle name="Standard 3 7 2 11" xfId="28220" xr:uid="{00000000-0005-0000-0000-0000870C0000}"/>
    <cellStyle name="Standard 3 7 2 12" xfId="41711" xr:uid="{00000000-0005-0000-0000-0000870C0000}"/>
    <cellStyle name="Standard 3 7 2 2" xfId="1502" xr:uid="{00000000-0005-0000-0000-0000880C0000}"/>
    <cellStyle name="Standard 3 7 2 2 10" xfId="28470" xr:uid="{00000000-0005-0000-0000-0000880C0000}"/>
    <cellStyle name="Standard 3 7 2 2 11" xfId="41961" xr:uid="{00000000-0005-0000-0000-0000880C0000}"/>
    <cellStyle name="Standard 3 7 2 2 2" xfId="2078" xr:uid="{00000000-0005-0000-0000-0000890C0000}"/>
    <cellStyle name="Standard 3 7 2 2 2 2" xfId="3219" xr:uid="{00000000-0005-0000-0000-00008A0C0000}"/>
    <cellStyle name="Standard 3 7 2 2 2 2 2" xfId="6580" xr:uid="{00000000-0005-0000-0000-00008A0C0000}"/>
    <cellStyle name="Standard 3 7 2 2 2 2 2 2" xfId="20031" xr:uid="{00000000-0005-0000-0000-00008A0C0000}"/>
    <cellStyle name="Standard 3 7 2 2 2 2 2 3" xfId="33515" xr:uid="{00000000-0005-0000-0000-00008A0C0000}"/>
    <cellStyle name="Standard 3 7 2 2 2 2 2 4" xfId="47006" xr:uid="{00000000-0005-0000-0000-00008A0C0000}"/>
    <cellStyle name="Standard 3 7 2 2 2 2 3" xfId="9936" xr:uid="{00000000-0005-0000-0000-00008A0C0000}"/>
    <cellStyle name="Standard 3 7 2 2 2 2 3 2" xfId="23387" xr:uid="{00000000-0005-0000-0000-00008A0C0000}"/>
    <cellStyle name="Standard 3 7 2 2 2 2 3 3" xfId="36871" xr:uid="{00000000-0005-0000-0000-00008A0C0000}"/>
    <cellStyle name="Standard 3 7 2 2 2 2 3 4" xfId="50362" xr:uid="{00000000-0005-0000-0000-00008A0C0000}"/>
    <cellStyle name="Standard 3 7 2 2 2 2 4" xfId="13292" xr:uid="{00000000-0005-0000-0000-00008A0C0000}"/>
    <cellStyle name="Standard 3 7 2 2 2 2 4 2" xfId="26743" xr:uid="{00000000-0005-0000-0000-00008A0C0000}"/>
    <cellStyle name="Standard 3 7 2 2 2 2 4 3" xfId="40227" xr:uid="{00000000-0005-0000-0000-00008A0C0000}"/>
    <cellStyle name="Standard 3 7 2 2 2 2 4 4" xfId="53718" xr:uid="{00000000-0005-0000-0000-00008A0C0000}"/>
    <cellStyle name="Standard 3 7 2 2 2 2 5" xfId="16674" xr:uid="{00000000-0005-0000-0000-00008A0C0000}"/>
    <cellStyle name="Standard 3 7 2 2 2 2 6" xfId="30158" xr:uid="{00000000-0005-0000-0000-00008A0C0000}"/>
    <cellStyle name="Standard 3 7 2 2 2 2 7" xfId="43649" xr:uid="{00000000-0005-0000-0000-00008A0C0000}"/>
    <cellStyle name="Standard 3 7 2 2 2 3" xfId="5453" xr:uid="{00000000-0005-0000-0000-0000890C0000}"/>
    <cellStyle name="Standard 3 7 2 2 2 3 2" xfId="18904" xr:uid="{00000000-0005-0000-0000-0000890C0000}"/>
    <cellStyle name="Standard 3 7 2 2 2 3 3" xfId="32388" xr:uid="{00000000-0005-0000-0000-0000890C0000}"/>
    <cellStyle name="Standard 3 7 2 2 2 3 4" xfId="45879" xr:uid="{00000000-0005-0000-0000-0000890C0000}"/>
    <cellStyle name="Standard 3 7 2 2 2 4" xfId="8809" xr:uid="{00000000-0005-0000-0000-0000890C0000}"/>
    <cellStyle name="Standard 3 7 2 2 2 4 2" xfId="22260" xr:uid="{00000000-0005-0000-0000-0000890C0000}"/>
    <cellStyle name="Standard 3 7 2 2 2 4 3" xfId="35744" xr:uid="{00000000-0005-0000-0000-0000890C0000}"/>
    <cellStyle name="Standard 3 7 2 2 2 4 4" xfId="49235" xr:uid="{00000000-0005-0000-0000-0000890C0000}"/>
    <cellStyle name="Standard 3 7 2 2 2 5" xfId="12165" xr:uid="{00000000-0005-0000-0000-0000890C0000}"/>
    <cellStyle name="Standard 3 7 2 2 2 5 2" xfId="25616" xr:uid="{00000000-0005-0000-0000-0000890C0000}"/>
    <cellStyle name="Standard 3 7 2 2 2 5 3" xfId="39100" xr:uid="{00000000-0005-0000-0000-0000890C0000}"/>
    <cellStyle name="Standard 3 7 2 2 2 5 4" xfId="52591" xr:uid="{00000000-0005-0000-0000-0000890C0000}"/>
    <cellStyle name="Standard 3 7 2 2 2 6" xfId="15547" xr:uid="{00000000-0005-0000-0000-0000890C0000}"/>
    <cellStyle name="Standard 3 7 2 2 2 7" xfId="29031" xr:uid="{00000000-0005-0000-0000-0000890C0000}"/>
    <cellStyle name="Standard 3 7 2 2 2 8" xfId="42522" xr:uid="{00000000-0005-0000-0000-0000890C0000}"/>
    <cellStyle name="Standard 3 7 2 2 3" xfId="2659" xr:uid="{00000000-0005-0000-0000-00008B0C0000}"/>
    <cellStyle name="Standard 3 7 2 2 3 2" xfId="6020" xr:uid="{00000000-0005-0000-0000-00008B0C0000}"/>
    <cellStyle name="Standard 3 7 2 2 3 2 2" xfId="19471" xr:uid="{00000000-0005-0000-0000-00008B0C0000}"/>
    <cellStyle name="Standard 3 7 2 2 3 2 3" xfId="32955" xr:uid="{00000000-0005-0000-0000-00008B0C0000}"/>
    <cellStyle name="Standard 3 7 2 2 3 2 4" xfId="46446" xr:uid="{00000000-0005-0000-0000-00008B0C0000}"/>
    <cellStyle name="Standard 3 7 2 2 3 3" xfId="9376" xr:uid="{00000000-0005-0000-0000-00008B0C0000}"/>
    <cellStyle name="Standard 3 7 2 2 3 3 2" xfId="22827" xr:uid="{00000000-0005-0000-0000-00008B0C0000}"/>
    <cellStyle name="Standard 3 7 2 2 3 3 3" xfId="36311" xr:uid="{00000000-0005-0000-0000-00008B0C0000}"/>
    <cellStyle name="Standard 3 7 2 2 3 3 4" xfId="49802" xr:uid="{00000000-0005-0000-0000-00008B0C0000}"/>
    <cellStyle name="Standard 3 7 2 2 3 4" xfId="12732" xr:uid="{00000000-0005-0000-0000-00008B0C0000}"/>
    <cellStyle name="Standard 3 7 2 2 3 4 2" xfId="26183" xr:uid="{00000000-0005-0000-0000-00008B0C0000}"/>
    <cellStyle name="Standard 3 7 2 2 3 4 3" xfId="39667" xr:uid="{00000000-0005-0000-0000-00008B0C0000}"/>
    <cellStyle name="Standard 3 7 2 2 3 4 4" xfId="53158" xr:uid="{00000000-0005-0000-0000-00008B0C0000}"/>
    <cellStyle name="Standard 3 7 2 2 3 5" xfId="16114" xr:uid="{00000000-0005-0000-0000-00008B0C0000}"/>
    <cellStyle name="Standard 3 7 2 2 3 6" xfId="29598" xr:uid="{00000000-0005-0000-0000-00008B0C0000}"/>
    <cellStyle name="Standard 3 7 2 2 3 7" xfId="43089" xr:uid="{00000000-0005-0000-0000-00008B0C0000}"/>
    <cellStyle name="Standard 3 7 2 2 4" xfId="3764" xr:uid="{00000000-0005-0000-0000-00008C0C0000}"/>
    <cellStyle name="Standard 3 7 2 2 4 2" xfId="7125" xr:uid="{00000000-0005-0000-0000-00008C0C0000}"/>
    <cellStyle name="Standard 3 7 2 2 4 2 2" xfId="20576" xr:uid="{00000000-0005-0000-0000-00008C0C0000}"/>
    <cellStyle name="Standard 3 7 2 2 4 2 3" xfId="34060" xr:uid="{00000000-0005-0000-0000-00008C0C0000}"/>
    <cellStyle name="Standard 3 7 2 2 4 2 4" xfId="47551" xr:uid="{00000000-0005-0000-0000-00008C0C0000}"/>
    <cellStyle name="Standard 3 7 2 2 4 3" xfId="10481" xr:uid="{00000000-0005-0000-0000-00008C0C0000}"/>
    <cellStyle name="Standard 3 7 2 2 4 3 2" xfId="23932" xr:uid="{00000000-0005-0000-0000-00008C0C0000}"/>
    <cellStyle name="Standard 3 7 2 2 4 3 3" xfId="37416" xr:uid="{00000000-0005-0000-0000-00008C0C0000}"/>
    <cellStyle name="Standard 3 7 2 2 4 3 4" xfId="50907" xr:uid="{00000000-0005-0000-0000-00008C0C0000}"/>
    <cellStyle name="Standard 3 7 2 2 4 4" xfId="13837" xr:uid="{00000000-0005-0000-0000-00008C0C0000}"/>
    <cellStyle name="Standard 3 7 2 2 4 4 2" xfId="27288" xr:uid="{00000000-0005-0000-0000-00008C0C0000}"/>
    <cellStyle name="Standard 3 7 2 2 4 4 3" xfId="40772" xr:uid="{00000000-0005-0000-0000-00008C0C0000}"/>
    <cellStyle name="Standard 3 7 2 2 4 4 4" xfId="54263" xr:uid="{00000000-0005-0000-0000-00008C0C0000}"/>
    <cellStyle name="Standard 3 7 2 2 4 5" xfId="17219" xr:uid="{00000000-0005-0000-0000-00008C0C0000}"/>
    <cellStyle name="Standard 3 7 2 2 4 6" xfId="30703" xr:uid="{00000000-0005-0000-0000-00008C0C0000}"/>
    <cellStyle name="Standard 3 7 2 2 4 7" xfId="44194" xr:uid="{00000000-0005-0000-0000-00008C0C0000}"/>
    <cellStyle name="Standard 3 7 2 2 5" xfId="4344" xr:uid="{00000000-0005-0000-0000-00008D0C0000}"/>
    <cellStyle name="Standard 3 7 2 2 5 2" xfId="7701" xr:uid="{00000000-0005-0000-0000-00008D0C0000}"/>
    <cellStyle name="Standard 3 7 2 2 5 2 2" xfId="21152" xr:uid="{00000000-0005-0000-0000-00008D0C0000}"/>
    <cellStyle name="Standard 3 7 2 2 5 2 3" xfId="34636" xr:uid="{00000000-0005-0000-0000-00008D0C0000}"/>
    <cellStyle name="Standard 3 7 2 2 5 2 4" xfId="48127" xr:uid="{00000000-0005-0000-0000-00008D0C0000}"/>
    <cellStyle name="Standard 3 7 2 2 5 3" xfId="11057" xr:uid="{00000000-0005-0000-0000-00008D0C0000}"/>
    <cellStyle name="Standard 3 7 2 2 5 3 2" xfId="24508" xr:uid="{00000000-0005-0000-0000-00008D0C0000}"/>
    <cellStyle name="Standard 3 7 2 2 5 3 3" xfId="37992" xr:uid="{00000000-0005-0000-0000-00008D0C0000}"/>
    <cellStyle name="Standard 3 7 2 2 5 3 4" xfId="51483" xr:uid="{00000000-0005-0000-0000-00008D0C0000}"/>
    <cellStyle name="Standard 3 7 2 2 5 4" xfId="14413" xr:uid="{00000000-0005-0000-0000-00008D0C0000}"/>
    <cellStyle name="Standard 3 7 2 2 5 4 2" xfId="27864" xr:uid="{00000000-0005-0000-0000-00008D0C0000}"/>
    <cellStyle name="Standard 3 7 2 2 5 4 3" xfId="41348" xr:uid="{00000000-0005-0000-0000-00008D0C0000}"/>
    <cellStyle name="Standard 3 7 2 2 5 4 4" xfId="54839" xr:uid="{00000000-0005-0000-0000-00008D0C0000}"/>
    <cellStyle name="Standard 3 7 2 2 5 5" xfId="17795" xr:uid="{00000000-0005-0000-0000-00008D0C0000}"/>
    <cellStyle name="Standard 3 7 2 2 5 6" xfId="31279" xr:uid="{00000000-0005-0000-0000-00008D0C0000}"/>
    <cellStyle name="Standard 3 7 2 2 5 7" xfId="44770" xr:uid="{00000000-0005-0000-0000-00008D0C0000}"/>
    <cellStyle name="Standard 3 7 2 2 6" xfId="4894" xr:uid="{00000000-0005-0000-0000-0000880C0000}"/>
    <cellStyle name="Standard 3 7 2 2 6 2" xfId="18345" xr:uid="{00000000-0005-0000-0000-0000880C0000}"/>
    <cellStyle name="Standard 3 7 2 2 6 3" xfId="31829" xr:uid="{00000000-0005-0000-0000-0000880C0000}"/>
    <cellStyle name="Standard 3 7 2 2 6 4" xfId="45320" xr:uid="{00000000-0005-0000-0000-0000880C0000}"/>
    <cellStyle name="Standard 3 7 2 2 7" xfId="8250" xr:uid="{00000000-0005-0000-0000-0000880C0000}"/>
    <cellStyle name="Standard 3 7 2 2 7 2" xfId="21701" xr:uid="{00000000-0005-0000-0000-0000880C0000}"/>
    <cellStyle name="Standard 3 7 2 2 7 3" xfId="35185" xr:uid="{00000000-0005-0000-0000-0000880C0000}"/>
    <cellStyle name="Standard 3 7 2 2 7 4" xfId="48676" xr:uid="{00000000-0005-0000-0000-0000880C0000}"/>
    <cellStyle name="Standard 3 7 2 2 8" xfId="11606" xr:uid="{00000000-0005-0000-0000-0000880C0000}"/>
    <cellStyle name="Standard 3 7 2 2 8 2" xfId="25057" xr:uid="{00000000-0005-0000-0000-0000880C0000}"/>
    <cellStyle name="Standard 3 7 2 2 8 3" xfId="38541" xr:uid="{00000000-0005-0000-0000-0000880C0000}"/>
    <cellStyle name="Standard 3 7 2 2 8 4" xfId="52032" xr:uid="{00000000-0005-0000-0000-0000880C0000}"/>
    <cellStyle name="Standard 3 7 2 2 9" xfId="14987" xr:uid="{00000000-0005-0000-0000-0000880C0000}"/>
    <cellStyle name="Standard 3 7 2 3" xfId="1829" xr:uid="{00000000-0005-0000-0000-00008E0C0000}"/>
    <cellStyle name="Standard 3 7 2 3 2" xfId="2969" xr:uid="{00000000-0005-0000-0000-00008F0C0000}"/>
    <cellStyle name="Standard 3 7 2 3 2 2" xfId="6330" xr:uid="{00000000-0005-0000-0000-00008F0C0000}"/>
    <cellStyle name="Standard 3 7 2 3 2 2 2" xfId="19781" xr:uid="{00000000-0005-0000-0000-00008F0C0000}"/>
    <cellStyle name="Standard 3 7 2 3 2 2 3" xfId="33265" xr:uid="{00000000-0005-0000-0000-00008F0C0000}"/>
    <cellStyle name="Standard 3 7 2 3 2 2 4" xfId="46756" xr:uid="{00000000-0005-0000-0000-00008F0C0000}"/>
    <cellStyle name="Standard 3 7 2 3 2 3" xfId="9686" xr:uid="{00000000-0005-0000-0000-00008F0C0000}"/>
    <cellStyle name="Standard 3 7 2 3 2 3 2" xfId="23137" xr:uid="{00000000-0005-0000-0000-00008F0C0000}"/>
    <cellStyle name="Standard 3 7 2 3 2 3 3" xfId="36621" xr:uid="{00000000-0005-0000-0000-00008F0C0000}"/>
    <cellStyle name="Standard 3 7 2 3 2 3 4" xfId="50112" xr:uid="{00000000-0005-0000-0000-00008F0C0000}"/>
    <cellStyle name="Standard 3 7 2 3 2 4" xfId="13042" xr:uid="{00000000-0005-0000-0000-00008F0C0000}"/>
    <cellStyle name="Standard 3 7 2 3 2 4 2" xfId="26493" xr:uid="{00000000-0005-0000-0000-00008F0C0000}"/>
    <cellStyle name="Standard 3 7 2 3 2 4 3" xfId="39977" xr:uid="{00000000-0005-0000-0000-00008F0C0000}"/>
    <cellStyle name="Standard 3 7 2 3 2 4 4" xfId="53468" xr:uid="{00000000-0005-0000-0000-00008F0C0000}"/>
    <cellStyle name="Standard 3 7 2 3 2 5" xfId="16424" xr:uid="{00000000-0005-0000-0000-00008F0C0000}"/>
    <cellStyle name="Standard 3 7 2 3 2 6" xfId="29908" xr:uid="{00000000-0005-0000-0000-00008F0C0000}"/>
    <cellStyle name="Standard 3 7 2 3 2 7" xfId="43399" xr:uid="{00000000-0005-0000-0000-00008F0C0000}"/>
    <cellStyle name="Standard 3 7 2 3 3" xfId="5203" xr:uid="{00000000-0005-0000-0000-00008E0C0000}"/>
    <cellStyle name="Standard 3 7 2 3 3 2" xfId="18654" xr:uid="{00000000-0005-0000-0000-00008E0C0000}"/>
    <cellStyle name="Standard 3 7 2 3 3 3" xfId="32138" xr:uid="{00000000-0005-0000-0000-00008E0C0000}"/>
    <cellStyle name="Standard 3 7 2 3 3 4" xfId="45629" xr:uid="{00000000-0005-0000-0000-00008E0C0000}"/>
    <cellStyle name="Standard 3 7 2 3 4" xfId="8559" xr:uid="{00000000-0005-0000-0000-00008E0C0000}"/>
    <cellStyle name="Standard 3 7 2 3 4 2" xfId="22010" xr:uid="{00000000-0005-0000-0000-00008E0C0000}"/>
    <cellStyle name="Standard 3 7 2 3 4 3" xfId="35494" xr:uid="{00000000-0005-0000-0000-00008E0C0000}"/>
    <cellStyle name="Standard 3 7 2 3 4 4" xfId="48985" xr:uid="{00000000-0005-0000-0000-00008E0C0000}"/>
    <cellStyle name="Standard 3 7 2 3 5" xfId="11915" xr:uid="{00000000-0005-0000-0000-00008E0C0000}"/>
    <cellStyle name="Standard 3 7 2 3 5 2" xfId="25366" xr:uid="{00000000-0005-0000-0000-00008E0C0000}"/>
    <cellStyle name="Standard 3 7 2 3 5 3" xfId="38850" xr:uid="{00000000-0005-0000-0000-00008E0C0000}"/>
    <cellStyle name="Standard 3 7 2 3 5 4" xfId="52341" xr:uid="{00000000-0005-0000-0000-00008E0C0000}"/>
    <cellStyle name="Standard 3 7 2 3 6" xfId="15297" xr:uid="{00000000-0005-0000-0000-00008E0C0000}"/>
    <cellStyle name="Standard 3 7 2 3 7" xfId="28781" xr:uid="{00000000-0005-0000-0000-00008E0C0000}"/>
    <cellStyle name="Standard 3 7 2 3 8" xfId="42272" xr:uid="{00000000-0005-0000-0000-00008E0C0000}"/>
    <cellStyle name="Standard 3 7 2 4" xfId="2408" xr:uid="{00000000-0005-0000-0000-0000900C0000}"/>
    <cellStyle name="Standard 3 7 2 4 2" xfId="5770" xr:uid="{00000000-0005-0000-0000-0000900C0000}"/>
    <cellStyle name="Standard 3 7 2 4 2 2" xfId="19221" xr:uid="{00000000-0005-0000-0000-0000900C0000}"/>
    <cellStyle name="Standard 3 7 2 4 2 3" xfId="32705" xr:uid="{00000000-0005-0000-0000-0000900C0000}"/>
    <cellStyle name="Standard 3 7 2 4 2 4" xfId="46196" xr:uid="{00000000-0005-0000-0000-0000900C0000}"/>
    <cellStyle name="Standard 3 7 2 4 3" xfId="9126" xr:uid="{00000000-0005-0000-0000-0000900C0000}"/>
    <cellStyle name="Standard 3 7 2 4 3 2" xfId="22577" xr:uid="{00000000-0005-0000-0000-0000900C0000}"/>
    <cellStyle name="Standard 3 7 2 4 3 3" xfId="36061" xr:uid="{00000000-0005-0000-0000-0000900C0000}"/>
    <cellStyle name="Standard 3 7 2 4 3 4" xfId="49552" xr:uid="{00000000-0005-0000-0000-0000900C0000}"/>
    <cellStyle name="Standard 3 7 2 4 4" xfId="12482" xr:uid="{00000000-0005-0000-0000-0000900C0000}"/>
    <cellStyle name="Standard 3 7 2 4 4 2" xfId="25933" xr:uid="{00000000-0005-0000-0000-0000900C0000}"/>
    <cellStyle name="Standard 3 7 2 4 4 3" xfId="39417" xr:uid="{00000000-0005-0000-0000-0000900C0000}"/>
    <cellStyle name="Standard 3 7 2 4 4 4" xfId="52908" xr:uid="{00000000-0005-0000-0000-0000900C0000}"/>
    <cellStyle name="Standard 3 7 2 4 5" xfId="15864" xr:uid="{00000000-0005-0000-0000-0000900C0000}"/>
    <cellStyle name="Standard 3 7 2 4 6" xfId="29348" xr:uid="{00000000-0005-0000-0000-0000900C0000}"/>
    <cellStyle name="Standard 3 7 2 4 7" xfId="42839" xr:uid="{00000000-0005-0000-0000-0000900C0000}"/>
    <cellStyle name="Standard 3 7 2 5" xfId="3514" xr:uid="{00000000-0005-0000-0000-0000910C0000}"/>
    <cellStyle name="Standard 3 7 2 5 2" xfId="6875" xr:uid="{00000000-0005-0000-0000-0000910C0000}"/>
    <cellStyle name="Standard 3 7 2 5 2 2" xfId="20326" xr:uid="{00000000-0005-0000-0000-0000910C0000}"/>
    <cellStyle name="Standard 3 7 2 5 2 3" xfId="33810" xr:uid="{00000000-0005-0000-0000-0000910C0000}"/>
    <cellStyle name="Standard 3 7 2 5 2 4" xfId="47301" xr:uid="{00000000-0005-0000-0000-0000910C0000}"/>
    <cellStyle name="Standard 3 7 2 5 3" xfId="10231" xr:uid="{00000000-0005-0000-0000-0000910C0000}"/>
    <cellStyle name="Standard 3 7 2 5 3 2" xfId="23682" xr:uid="{00000000-0005-0000-0000-0000910C0000}"/>
    <cellStyle name="Standard 3 7 2 5 3 3" xfId="37166" xr:uid="{00000000-0005-0000-0000-0000910C0000}"/>
    <cellStyle name="Standard 3 7 2 5 3 4" xfId="50657" xr:uid="{00000000-0005-0000-0000-0000910C0000}"/>
    <cellStyle name="Standard 3 7 2 5 4" xfId="13587" xr:uid="{00000000-0005-0000-0000-0000910C0000}"/>
    <cellStyle name="Standard 3 7 2 5 4 2" xfId="27038" xr:uid="{00000000-0005-0000-0000-0000910C0000}"/>
    <cellStyle name="Standard 3 7 2 5 4 3" xfId="40522" xr:uid="{00000000-0005-0000-0000-0000910C0000}"/>
    <cellStyle name="Standard 3 7 2 5 4 4" xfId="54013" xr:uid="{00000000-0005-0000-0000-0000910C0000}"/>
    <cellStyle name="Standard 3 7 2 5 5" xfId="16969" xr:uid="{00000000-0005-0000-0000-0000910C0000}"/>
    <cellStyle name="Standard 3 7 2 5 6" xfId="30453" xr:uid="{00000000-0005-0000-0000-0000910C0000}"/>
    <cellStyle name="Standard 3 7 2 5 7" xfId="43944" xr:uid="{00000000-0005-0000-0000-0000910C0000}"/>
    <cellStyle name="Standard 3 7 2 6" xfId="4094" xr:uid="{00000000-0005-0000-0000-0000920C0000}"/>
    <cellStyle name="Standard 3 7 2 6 2" xfId="7451" xr:uid="{00000000-0005-0000-0000-0000920C0000}"/>
    <cellStyle name="Standard 3 7 2 6 2 2" xfId="20902" xr:uid="{00000000-0005-0000-0000-0000920C0000}"/>
    <cellStyle name="Standard 3 7 2 6 2 3" xfId="34386" xr:uid="{00000000-0005-0000-0000-0000920C0000}"/>
    <cellStyle name="Standard 3 7 2 6 2 4" xfId="47877" xr:uid="{00000000-0005-0000-0000-0000920C0000}"/>
    <cellStyle name="Standard 3 7 2 6 3" xfId="10807" xr:uid="{00000000-0005-0000-0000-0000920C0000}"/>
    <cellStyle name="Standard 3 7 2 6 3 2" xfId="24258" xr:uid="{00000000-0005-0000-0000-0000920C0000}"/>
    <cellStyle name="Standard 3 7 2 6 3 3" xfId="37742" xr:uid="{00000000-0005-0000-0000-0000920C0000}"/>
    <cellStyle name="Standard 3 7 2 6 3 4" xfId="51233" xr:uid="{00000000-0005-0000-0000-0000920C0000}"/>
    <cellStyle name="Standard 3 7 2 6 4" xfId="14163" xr:uid="{00000000-0005-0000-0000-0000920C0000}"/>
    <cellStyle name="Standard 3 7 2 6 4 2" xfId="27614" xr:uid="{00000000-0005-0000-0000-0000920C0000}"/>
    <cellStyle name="Standard 3 7 2 6 4 3" xfId="41098" xr:uid="{00000000-0005-0000-0000-0000920C0000}"/>
    <cellStyle name="Standard 3 7 2 6 4 4" xfId="54589" xr:uid="{00000000-0005-0000-0000-0000920C0000}"/>
    <cellStyle name="Standard 3 7 2 6 5" xfId="17545" xr:uid="{00000000-0005-0000-0000-0000920C0000}"/>
    <cellStyle name="Standard 3 7 2 6 6" xfId="31029" xr:uid="{00000000-0005-0000-0000-0000920C0000}"/>
    <cellStyle name="Standard 3 7 2 6 7" xfId="44520" xr:uid="{00000000-0005-0000-0000-0000920C0000}"/>
    <cellStyle name="Standard 3 7 2 7" xfId="4644" xr:uid="{00000000-0005-0000-0000-0000870C0000}"/>
    <cellStyle name="Standard 3 7 2 7 2" xfId="18095" xr:uid="{00000000-0005-0000-0000-0000870C0000}"/>
    <cellStyle name="Standard 3 7 2 7 3" xfId="31579" xr:uid="{00000000-0005-0000-0000-0000870C0000}"/>
    <cellStyle name="Standard 3 7 2 7 4" xfId="45070" xr:uid="{00000000-0005-0000-0000-0000870C0000}"/>
    <cellStyle name="Standard 3 7 2 8" xfId="8000" xr:uid="{00000000-0005-0000-0000-0000870C0000}"/>
    <cellStyle name="Standard 3 7 2 8 2" xfId="21451" xr:uid="{00000000-0005-0000-0000-0000870C0000}"/>
    <cellStyle name="Standard 3 7 2 8 3" xfId="34935" xr:uid="{00000000-0005-0000-0000-0000870C0000}"/>
    <cellStyle name="Standard 3 7 2 8 4" xfId="48426" xr:uid="{00000000-0005-0000-0000-0000870C0000}"/>
    <cellStyle name="Standard 3 7 2 9" xfId="11356" xr:uid="{00000000-0005-0000-0000-0000870C0000}"/>
    <cellStyle name="Standard 3 7 2 9 2" xfId="24807" xr:uid="{00000000-0005-0000-0000-0000870C0000}"/>
    <cellStyle name="Standard 3 7 2 9 3" xfId="38291" xr:uid="{00000000-0005-0000-0000-0000870C0000}"/>
    <cellStyle name="Standard 3 7 2 9 4" xfId="51782" xr:uid="{00000000-0005-0000-0000-0000870C0000}"/>
    <cellStyle name="Standard 3 7 3" xfId="1404" xr:uid="{00000000-0005-0000-0000-0000930C0000}"/>
    <cellStyle name="Standard 3 7 3 10" xfId="28369" xr:uid="{00000000-0005-0000-0000-0000930C0000}"/>
    <cellStyle name="Standard 3 7 3 11" xfId="41860" xr:uid="{00000000-0005-0000-0000-0000930C0000}"/>
    <cellStyle name="Standard 3 7 3 2" xfId="1978" xr:uid="{00000000-0005-0000-0000-0000940C0000}"/>
    <cellStyle name="Standard 3 7 3 2 2" xfId="3118" xr:uid="{00000000-0005-0000-0000-0000950C0000}"/>
    <cellStyle name="Standard 3 7 3 2 2 2" xfId="6479" xr:uid="{00000000-0005-0000-0000-0000950C0000}"/>
    <cellStyle name="Standard 3 7 3 2 2 2 2" xfId="19930" xr:uid="{00000000-0005-0000-0000-0000950C0000}"/>
    <cellStyle name="Standard 3 7 3 2 2 2 3" xfId="33414" xr:uid="{00000000-0005-0000-0000-0000950C0000}"/>
    <cellStyle name="Standard 3 7 3 2 2 2 4" xfId="46905" xr:uid="{00000000-0005-0000-0000-0000950C0000}"/>
    <cellStyle name="Standard 3 7 3 2 2 3" xfId="9835" xr:uid="{00000000-0005-0000-0000-0000950C0000}"/>
    <cellStyle name="Standard 3 7 3 2 2 3 2" xfId="23286" xr:uid="{00000000-0005-0000-0000-0000950C0000}"/>
    <cellStyle name="Standard 3 7 3 2 2 3 3" xfId="36770" xr:uid="{00000000-0005-0000-0000-0000950C0000}"/>
    <cellStyle name="Standard 3 7 3 2 2 3 4" xfId="50261" xr:uid="{00000000-0005-0000-0000-0000950C0000}"/>
    <cellStyle name="Standard 3 7 3 2 2 4" xfId="13191" xr:uid="{00000000-0005-0000-0000-0000950C0000}"/>
    <cellStyle name="Standard 3 7 3 2 2 4 2" xfId="26642" xr:uid="{00000000-0005-0000-0000-0000950C0000}"/>
    <cellStyle name="Standard 3 7 3 2 2 4 3" xfId="40126" xr:uid="{00000000-0005-0000-0000-0000950C0000}"/>
    <cellStyle name="Standard 3 7 3 2 2 4 4" xfId="53617" xr:uid="{00000000-0005-0000-0000-0000950C0000}"/>
    <cellStyle name="Standard 3 7 3 2 2 5" xfId="16573" xr:uid="{00000000-0005-0000-0000-0000950C0000}"/>
    <cellStyle name="Standard 3 7 3 2 2 6" xfId="30057" xr:uid="{00000000-0005-0000-0000-0000950C0000}"/>
    <cellStyle name="Standard 3 7 3 2 2 7" xfId="43548" xr:uid="{00000000-0005-0000-0000-0000950C0000}"/>
    <cellStyle name="Standard 3 7 3 2 3" xfId="5352" xr:uid="{00000000-0005-0000-0000-0000940C0000}"/>
    <cellStyle name="Standard 3 7 3 2 3 2" xfId="18803" xr:uid="{00000000-0005-0000-0000-0000940C0000}"/>
    <cellStyle name="Standard 3 7 3 2 3 3" xfId="32287" xr:uid="{00000000-0005-0000-0000-0000940C0000}"/>
    <cellStyle name="Standard 3 7 3 2 3 4" xfId="45778" xr:uid="{00000000-0005-0000-0000-0000940C0000}"/>
    <cellStyle name="Standard 3 7 3 2 4" xfId="8708" xr:uid="{00000000-0005-0000-0000-0000940C0000}"/>
    <cellStyle name="Standard 3 7 3 2 4 2" xfId="22159" xr:uid="{00000000-0005-0000-0000-0000940C0000}"/>
    <cellStyle name="Standard 3 7 3 2 4 3" xfId="35643" xr:uid="{00000000-0005-0000-0000-0000940C0000}"/>
    <cellStyle name="Standard 3 7 3 2 4 4" xfId="49134" xr:uid="{00000000-0005-0000-0000-0000940C0000}"/>
    <cellStyle name="Standard 3 7 3 2 5" xfId="12064" xr:uid="{00000000-0005-0000-0000-0000940C0000}"/>
    <cellStyle name="Standard 3 7 3 2 5 2" xfId="25515" xr:uid="{00000000-0005-0000-0000-0000940C0000}"/>
    <cellStyle name="Standard 3 7 3 2 5 3" xfId="38999" xr:uid="{00000000-0005-0000-0000-0000940C0000}"/>
    <cellStyle name="Standard 3 7 3 2 5 4" xfId="52490" xr:uid="{00000000-0005-0000-0000-0000940C0000}"/>
    <cellStyle name="Standard 3 7 3 2 6" xfId="15446" xr:uid="{00000000-0005-0000-0000-0000940C0000}"/>
    <cellStyle name="Standard 3 7 3 2 7" xfId="28930" xr:uid="{00000000-0005-0000-0000-0000940C0000}"/>
    <cellStyle name="Standard 3 7 3 2 8" xfId="42421" xr:uid="{00000000-0005-0000-0000-0000940C0000}"/>
    <cellStyle name="Standard 3 7 3 3" xfId="2558" xr:uid="{00000000-0005-0000-0000-0000960C0000}"/>
    <cellStyle name="Standard 3 7 3 3 2" xfId="5919" xr:uid="{00000000-0005-0000-0000-0000960C0000}"/>
    <cellStyle name="Standard 3 7 3 3 2 2" xfId="19370" xr:uid="{00000000-0005-0000-0000-0000960C0000}"/>
    <cellStyle name="Standard 3 7 3 3 2 3" xfId="32854" xr:uid="{00000000-0005-0000-0000-0000960C0000}"/>
    <cellStyle name="Standard 3 7 3 3 2 4" xfId="46345" xr:uid="{00000000-0005-0000-0000-0000960C0000}"/>
    <cellStyle name="Standard 3 7 3 3 3" xfId="9275" xr:uid="{00000000-0005-0000-0000-0000960C0000}"/>
    <cellStyle name="Standard 3 7 3 3 3 2" xfId="22726" xr:uid="{00000000-0005-0000-0000-0000960C0000}"/>
    <cellStyle name="Standard 3 7 3 3 3 3" xfId="36210" xr:uid="{00000000-0005-0000-0000-0000960C0000}"/>
    <cellStyle name="Standard 3 7 3 3 3 4" xfId="49701" xr:uid="{00000000-0005-0000-0000-0000960C0000}"/>
    <cellStyle name="Standard 3 7 3 3 4" xfId="12631" xr:uid="{00000000-0005-0000-0000-0000960C0000}"/>
    <cellStyle name="Standard 3 7 3 3 4 2" xfId="26082" xr:uid="{00000000-0005-0000-0000-0000960C0000}"/>
    <cellStyle name="Standard 3 7 3 3 4 3" xfId="39566" xr:uid="{00000000-0005-0000-0000-0000960C0000}"/>
    <cellStyle name="Standard 3 7 3 3 4 4" xfId="53057" xr:uid="{00000000-0005-0000-0000-0000960C0000}"/>
    <cellStyle name="Standard 3 7 3 3 5" xfId="16013" xr:uid="{00000000-0005-0000-0000-0000960C0000}"/>
    <cellStyle name="Standard 3 7 3 3 6" xfId="29497" xr:uid="{00000000-0005-0000-0000-0000960C0000}"/>
    <cellStyle name="Standard 3 7 3 3 7" xfId="42988" xr:uid="{00000000-0005-0000-0000-0000960C0000}"/>
    <cellStyle name="Standard 3 7 3 4" xfId="3663" xr:uid="{00000000-0005-0000-0000-0000970C0000}"/>
    <cellStyle name="Standard 3 7 3 4 2" xfId="7024" xr:uid="{00000000-0005-0000-0000-0000970C0000}"/>
    <cellStyle name="Standard 3 7 3 4 2 2" xfId="20475" xr:uid="{00000000-0005-0000-0000-0000970C0000}"/>
    <cellStyle name="Standard 3 7 3 4 2 3" xfId="33959" xr:uid="{00000000-0005-0000-0000-0000970C0000}"/>
    <cellStyle name="Standard 3 7 3 4 2 4" xfId="47450" xr:uid="{00000000-0005-0000-0000-0000970C0000}"/>
    <cellStyle name="Standard 3 7 3 4 3" xfId="10380" xr:uid="{00000000-0005-0000-0000-0000970C0000}"/>
    <cellStyle name="Standard 3 7 3 4 3 2" xfId="23831" xr:uid="{00000000-0005-0000-0000-0000970C0000}"/>
    <cellStyle name="Standard 3 7 3 4 3 3" xfId="37315" xr:uid="{00000000-0005-0000-0000-0000970C0000}"/>
    <cellStyle name="Standard 3 7 3 4 3 4" xfId="50806" xr:uid="{00000000-0005-0000-0000-0000970C0000}"/>
    <cellStyle name="Standard 3 7 3 4 4" xfId="13736" xr:uid="{00000000-0005-0000-0000-0000970C0000}"/>
    <cellStyle name="Standard 3 7 3 4 4 2" xfId="27187" xr:uid="{00000000-0005-0000-0000-0000970C0000}"/>
    <cellStyle name="Standard 3 7 3 4 4 3" xfId="40671" xr:uid="{00000000-0005-0000-0000-0000970C0000}"/>
    <cellStyle name="Standard 3 7 3 4 4 4" xfId="54162" xr:uid="{00000000-0005-0000-0000-0000970C0000}"/>
    <cellStyle name="Standard 3 7 3 4 5" xfId="17118" xr:uid="{00000000-0005-0000-0000-0000970C0000}"/>
    <cellStyle name="Standard 3 7 3 4 6" xfId="30602" xr:uid="{00000000-0005-0000-0000-0000970C0000}"/>
    <cellStyle name="Standard 3 7 3 4 7" xfId="44093" xr:uid="{00000000-0005-0000-0000-0000970C0000}"/>
    <cellStyle name="Standard 3 7 3 5" xfId="4243" xr:uid="{00000000-0005-0000-0000-0000980C0000}"/>
    <cellStyle name="Standard 3 7 3 5 2" xfId="7600" xr:uid="{00000000-0005-0000-0000-0000980C0000}"/>
    <cellStyle name="Standard 3 7 3 5 2 2" xfId="21051" xr:uid="{00000000-0005-0000-0000-0000980C0000}"/>
    <cellStyle name="Standard 3 7 3 5 2 3" xfId="34535" xr:uid="{00000000-0005-0000-0000-0000980C0000}"/>
    <cellStyle name="Standard 3 7 3 5 2 4" xfId="48026" xr:uid="{00000000-0005-0000-0000-0000980C0000}"/>
    <cellStyle name="Standard 3 7 3 5 3" xfId="10956" xr:uid="{00000000-0005-0000-0000-0000980C0000}"/>
    <cellStyle name="Standard 3 7 3 5 3 2" xfId="24407" xr:uid="{00000000-0005-0000-0000-0000980C0000}"/>
    <cellStyle name="Standard 3 7 3 5 3 3" xfId="37891" xr:uid="{00000000-0005-0000-0000-0000980C0000}"/>
    <cellStyle name="Standard 3 7 3 5 3 4" xfId="51382" xr:uid="{00000000-0005-0000-0000-0000980C0000}"/>
    <cellStyle name="Standard 3 7 3 5 4" xfId="14312" xr:uid="{00000000-0005-0000-0000-0000980C0000}"/>
    <cellStyle name="Standard 3 7 3 5 4 2" xfId="27763" xr:uid="{00000000-0005-0000-0000-0000980C0000}"/>
    <cellStyle name="Standard 3 7 3 5 4 3" xfId="41247" xr:uid="{00000000-0005-0000-0000-0000980C0000}"/>
    <cellStyle name="Standard 3 7 3 5 4 4" xfId="54738" xr:uid="{00000000-0005-0000-0000-0000980C0000}"/>
    <cellStyle name="Standard 3 7 3 5 5" xfId="17694" xr:uid="{00000000-0005-0000-0000-0000980C0000}"/>
    <cellStyle name="Standard 3 7 3 5 6" xfId="31178" xr:uid="{00000000-0005-0000-0000-0000980C0000}"/>
    <cellStyle name="Standard 3 7 3 5 7" xfId="44669" xr:uid="{00000000-0005-0000-0000-0000980C0000}"/>
    <cellStyle name="Standard 3 7 3 6" xfId="4793" xr:uid="{00000000-0005-0000-0000-0000930C0000}"/>
    <cellStyle name="Standard 3 7 3 6 2" xfId="18244" xr:uid="{00000000-0005-0000-0000-0000930C0000}"/>
    <cellStyle name="Standard 3 7 3 6 3" xfId="31728" xr:uid="{00000000-0005-0000-0000-0000930C0000}"/>
    <cellStyle name="Standard 3 7 3 6 4" xfId="45219" xr:uid="{00000000-0005-0000-0000-0000930C0000}"/>
    <cellStyle name="Standard 3 7 3 7" xfId="8149" xr:uid="{00000000-0005-0000-0000-0000930C0000}"/>
    <cellStyle name="Standard 3 7 3 7 2" xfId="21600" xr:uid="{00000000-0005-0000-0000-0000930C0000}"/>
    <cellStyle name="Standard 3 7 3 7 3" xfId="35084" xr:uid="{00000000-0005-0000-0000-0000930C0000}"/>
    <cellStyle name="Standard 3 7 3 7 4" xfId="48575" xr:uid="{00000000-0005-0000-0000-0000930C0000}"/>
    <cellStyle name="Standard 3 7 3 8" xfId="11505" xr:uid="{00000000-0005-0000-0000-0000930C0000}"/>
    <cellStyle name="Standard 3 7 3 8 2" xfId="24956" xr:uid="{00000000-0005-0000-0000-0000930C0000}"/>
    <cellStyle name="Standard 3 7 3 8 3" xfId="38440" xr:uid="{00000000-0005-0000-0000-0000930C0000}"/>
    <cellStyle name="Standard 3 7 3 8 4" xfId="51931" xr:uid="{00000000-0005-0000-0000-0000930C0000}"/>
    <cellStyle name="Standard 3 7 3 9" xfId="14886" xr:uid="{00000000-0005-0000-0000-0000930C0000}"/>
    <cellStyle name="Standard 3 7 4" xfId="1729" xr:uid="{00000000-0005-0000-0000-0000990C0000}"/>
    <cellStyle name="Standard 3 7 4 2" xfId="2868" xr:uid="{00000000-0005-0000-0000-00009A0C0000}"/>
    <cellStyle name="Standard 3 7 4 2 2" xfId="6229" xr:uid="{00000000-0005-0000-0000-00009A0C0000}"/>
    <cellStyle name="Standard 3 7 4 2 2 2" xfId="19680" xr:uid="{00000000-0005-0000-0000-00009A0C0000}"/>
    <cellStyle name="Standard 3 7 4 2 2 3" xfId="33164" xr:uid="{00000000-0005-0000-0000-00009A0C0000}"/>
    <cellStyle name="Standard 3 7 4 2 2 4" xfId="46655" xr:uid="{00000000-0005-0000-0000-00009A0C0000}"/>
    <cellStyle name="Standard 3 7 4 2 3" xfId="9585" xr:uid="{00000000-0005-0000-0000-00009A0C0000}"/>
    <cellStyle name="Standard 3 7 4 2 3 2" xfId="23036" xr:uid="{00000000-0005-0000-0000-00009A0C0000}"/>
    <cellStyle name="Standard 3 7 4 2 3 3" xfId="36520" xr:uid="{00000000-0005-0000-0000-00009A0C0000}"/>
    <cellStyle name="Standard 3 7 4 2 3 4" xfId="50011" xr:uid="{00000000-0005-0000-0000-00009A0C0000}"/>
    <cellStyle name="Standard 3 7 4 2 4" xfId="12941" xr:uid="{00000000-0005-0000-0000-00009A0C0000}"/>
    <cellStyle name="Standard 3 7 4 2 4 2" xfId="26392" xr:uid="{00000000-0005-0000-0000-00009A0C0000}"/>
    <cellStyle name="Standard 3 7 4 2 4 3" xfId="39876" xr:uid="{00000000-0005-0000-0000-00009A0C0000}"/>
    <cellStyle name="Standard 3 7 4 2 4 4" xfId="53367" xr:uid="{00000000-0005-0000-0000-00009A0C0000}"/>
    <cellStyle name="Standard 3 7 4 2 5" xfId="16323" xr:uid="{00000000-0005-0000-0000-00009A0C0000}"/>
    <cellStyle name="Standard 3 7 4 2 6" xfId="29807" xr:uid="{00000000-0005-0000-0000-00009A0C0000}"/>
    <cellStyle name="Standard 3 7 4 2 7" xfId="43298" xr:uid="{00000000-0005-0000-0000-00009A0C0000}"/>
    <cellStyle name="Standard 3 7 4 3" xfId="5102" xr:uid="{00000000-0005-0000-0000-0000990C0000}"/>
    <cellStyle name="Standard 3 7 4 3 2" xfId="18553" xr:uid="{00000000-0005-0000-0000-0000990C0000}"/>
    <cellStyle name="Standard 3 7 4 3 3" xfId="32037" xr:uid="{00000000-0005-0000-0000-0000990C0000}"/>
    <cellStyle name="Standard 3 7 4 3 4" xfId="45528" xr:uid="{00000000-0005-0000-0000-0000990C0000}"/>
    <cellStyle name="Standard 3 7 4 4" xfId="8458" xr:uid="{00000000-0005-0000-0000-0000990C0000}"/>
    <cellStyle name="Standard 3 7 4 4 2" xfId="21909" xr:uid="{00000000-0005-0000-0000-0000990C0000}"/>
    <cellStyle name="Standard 3 7 4 4 3" xfId="35393" xr:uid="{00000000-0005-0000-0000-0000990C0000}"/>
    <cellStyle name="Standard 3 7 4 4 4" xfId="48884" xr:uid="{00000000-0005-0000-0000-0000990C0000}"/>
    <cellStyle name="Standard 3 7 4 5" xfId="11814" xr:uid="{00000000-0005-0000-0000-0000990C0000}"/>
    <cellStyle name="Standard 3 7 4 5 2" xfId="25265" xr:uid="{00000000-0005-0000-0000-0000990C0000}"/>
    <cellStyle name="Standard 3 7 4 5 3" xfId="38749" xr:uid="{00000000-0005-0000-0000-0000990C0000}"/>
    <cellStyle name="Standard 3 7 4 5 4" xfId="52240" xr:uid="{00000000-0005-0000-0000-0000990C0000}"/>
    <cellStyle name="Standard 3 7 4 6" xfId="15196" xr:uid="{00000000-0005-0000-0000-0000990C0000}"/>
    <cellStyle name="Standard 3 7 4 7" xfId="28680" xr:uid="{00000000-0005-0000-0000-0000990C0000}"/>
    <cellStyle name="Standard 3 7 4 8" xfId="42171" xr:uid="{00000000-0005-0000-0000-0000990C0000}"/>
    <cellStyle name="Standard 3 7 5" xfId="2306" xr:uid="{00000000-0005-0000-0000-00009B0C0000}"/>
    <cellStyle name="Standard 3 7 5 2" xfId="5668" xr:uid="{00000000-0005-0000-0000-00009B0C0000}"/>
    <cellStyle name="Standard 3 7 5 2 2" xfId="19119" xr:uid="{00000000-0005-0000-0000-00009B0C0000}"/>
    <cellStyle name="Standard 3 7 5 2 3" xfId="32603" xr:uid="{00000000-0005-0000-0000-00009B0C0000}"/>
    <cellStyle name="Standard 3 7 5 2 4" xfId="46094" xr:uid="{00000000-0005-0000-0000-00009B0C0000}"/>
    <cellStyle name="Standard 3 7 5 3" xfId="9024" xr:uid="{00000000-0005-0000-0000-00009B0C0000}"/>
    <cellStyle name="Standard 3 7 5 3 2" xfId="22475" xr:uid="{00000000-0005-0000-0000-00009B0C0000}"/>
    <cellStyle name="Standard 3 7 5 3 3" xfId="35959" xr:uid="{00000000-0005-0000-0000-00009B0C0000}"/>
    <cellStyle name="Standard 3 7 5 3 4" xfId="49450" xr:uid="{00000000-0005-0000-0000-00009B0C0000}"/>
    <cellStyle name="Standard 3 7 5 4" xfId="12380" xr:uid="{00000000-0005-0000-0000-00009B0C0000}"/>
    <cellStyle name="Standard 3 7 5 4 2" xfId="25831" xr:uid="{00000000-0005-0000-0000-00009B0C0000}"/>
    <cellStyle name="Standard 3 7 5 4 3" xfId="39315" xr:uid="{00000000-0005-0000-0000-00009B0C0000}"/>
    <cellStyle name="Standard 3 7 5 4 4" xfId="52806" xr:uid="{00000000-0005-0000-0000-00009B0C0000}"/>
    <cellStyle name="Standard 3 7 5 5" xfId="15762" xr:uid="{00000000-0005-0000-0000-00009B0C0000}"/>
    <cellStyle name="Standard 3 7 5 6" xfId="29246" xr:uid="{00000000-0005-0000-0000-00009B0C0000}"/>
    <cellStyle name="Standard 3 7 5 7" xfId="42737" xr:uid="{00000000-0005-0000-0000-00009B0C0000}"/>
    <cellStyle name="Standard 3 7 6" xfId="3412" xr:uid="{00000000-0005-0000-0000-00009C0C0000}"/>
    <cellStyle name="Standard 3 7 6 2" xfId="6773" xr:uid="{00000000-0005-0000-0000-00009C0C0000}"/>
    <cellStyle name="Standard 3 7 6 2 2" xfId="20224" xr:uid="{00000000-0005-0000-0000-00009C0C0000}"/>
    <cellStyle name="Standard 3 7 6 2 3" xfId="33708" xr:uid="{00000000-0005-0000-0000-00009C0C0000}"/>
    <cellStyle name="Standard 3 7 6 2 4" xfId="47199" xr:uid="{00000000-0005-0000-0000-00009C0C0000}"/>
    <cellStyle name="Standard 3 7 6 3" xfId="10129" xr:uid="{00000000-0005-0000-0000-00009C0C0000}"/>
    <cellStyle name="Standard 3 7 6 3 2" xfId="23580" xr:uid="{00000000-0005-0000-0000-00009C0C0000}"/>
    <cellStyle name="Standard 3 7 6 3 3" xfId="37064" xr:uid="{00000000-0005-0000-0000-00009C0C0000}"/>
    <cellStyle name="Standard 3 7 6 3 4" xfId="50555" xr:uid="{00000000-0005-0000-0000-00009C0C0000}"/>
    <cellStyle name="Standard 3 7 6 4" xfId="13485" xr:uid="{00000000-0005-0000-0000-00009C0C0000}"/>
    <cellStyle name="Standard 3 7 6 4 2" xfId="26936" xr:uid="{00000000-0005-0000-0000-00009C0C0000}"/>
    <cellStyle name="Standard 3 7 6 4 3" xfId="40420" xr:uid="{00000000-0005-0000-0000-00009C0C0000}"/>
    <cellStyle name="Standard 3 7 6 4 4" xfId="53911" xr:uid="{00000000-0005-0000-0000-00009C0C0000}"/>
    <cellStyle name="Standard 3 7 6 5" xfId="16867" xr:uid="{00000000-0005-0000-0000-00009C0C0000}"/>
    <cellStyle name="Standard 3 7 6 6" xfId="30351" xr:uid="{00000000-0005-0000-0000-00009C0C0000}"/>
    <cellStyle name="Standard 3 7 6 7" xfId="43842" xr:uid="{00000000-0005-0000-0000-00009C0C0000}"/>
    <cellStyle name="Standard 3 7 7" xfId="3992" xr:uid="{00000000-0005-0000-0000-00009D0C0000}"/>
    <cellStyle name="Standard 3 7 7 2" xfId="7349" xr:uid="{00000000-0005-0000-0000-00009D0C0000}"/>
    <cellStyle name="Standard 3 7 7 2 2" xfId="20800" xr:uid="{00000000-0005-0000-0000-00009D0C0000}"/>
    <cellStyle name="Standard 3 7 7 2 3" xfId="34284" xr:uid="{00000000-0005-0000-0000-00009D0C0000}"/>
    <cellStyle name="Standard 3 7 7 2 4" xfId="47775" xr:uid="{00000000-0005-0000-0000-00009D0C0000}"/>
    <cellStyle name="Standard 3 7 7 3" xfId="10705" xr:uid="{00000000-0005-0000-0000-00009D0C0000}"/>
    <cellStyle name="Standard 3 7 7 3 2" xfId="24156" xr:uid="{00000000-0005-0000-0000-00009D0C0000}"/>
    <cellStyle name="Standard 3 7 7 3 3" xfId="37640" xr:uid="{00000000-0005-0000-0000-00009D0C0000}"/>
    <cellStyle name="Standard 3 7 7 3 4" xfId="51131" xr:uid="{00000000-0005-0000-0000-00009D0C0000}"/>
    <cellStyle name="Standard 3 7 7 4" xfId="14061" xr:uid="{00000000-0005-0000-0000-00009D0C0000}"/>
    <cellStyle name="Standard 3 7 7 4 2" xfId="27512" xr:uid="{00000000-0005-0000-0000-00009D0C0000}"/>
    <cellStyle name="Standard 3 7 7 4 3" xfId="40996" xr:uid="{00000000-0005-0000-0000-00009D0C0000}"/>
    <cellStyle name="Standard 3 7 7 4 4" xfId="54487" xr:uid="{00000000-0005-0000-0000-00009D0C0000}"/>
    <cellStyle name="Standard 3 7 7 5" xfId="17443" xr:uid="{00000000-0005-0000-0000-00009D0C0000}"/>
    <cellStyle name="Standard 3 7 7 6" xfId="30927" xr:uid="{00000000-0005-0000-0000-00009D0C0000}"/>
    <cellStyle name="Standard 3 7 7 7" xfId="44418" xr:uid="{00000000-0005-0000-0000-00009D0C0000}"/>
    <cellStyle name="Standard 3 7 8" xfId="4542" xr:uid="{00000000-0005-0000-0000-0000860C0000}"/>
    <cellStyle name="Standard 3 7 8 2" xfId="17993" xr:uid="{00000000-0005-0000-0000-0000860C0000}"/>
    <cellStyle name="Standard 3 7 8 3" xfId="31477" xr:uid="{00000000-0005-0000-0000-0000860C0000}"/>
    <cellStyle name="Standard 3 7 8 4" xfId="44968" xr:uid="{00000000-0005-0000-0000-0000860C0000}"/>
    <cellStyle name="Standard 3 7 9" xfId="7898" xr:uid="{00000000-0005-0000-0000-0000860C0000}"/>
    <cellStyle name="Standard 3 7 9 2" xfId="21349" xr:uid="{00000000-0005-0000-0000-0000860C0000}"/>
    <cellStyle name="Standard 3 7 9 3" xfId="34833" xr:uid="{00000000-0005-0000-0000-0000860C0000}"/>
    <cellStyle name="Standard 3 7 9 4" xfId="48324" xr:uid="{00000000-0005-0000-0000-0000860C0000}"/>
    <cellStyle name="Standard 3 8" xfId="1211" xr:uid="{00000000-0005-0000-0000-00009E0C0000}"/>
    <cellStyle name="Standard 3 8 10" xfId="14674" xr:uid="{00000000-0005-0000-0000-00009E0C0000}"/>
    <cellStyle name="Standard 3 8 11" xfId="28157" xr:uid="{00000000-0005-0000-0000-00009E0C0000}"/>
    <cellStyle name="Standard 3 8 12" xfId="41648" xr:uid="{00000000-0005-0000-0000-00009E0C0000}"/>
    <cellStyle name="Standard 3 8 2" xfId="1442" xr:uid="{00000000-0005-0000-0000-00009F0C0000}"/>
    <cellStyle name="Standard 3 8 2 10" xfId="28407" xr:uid="{00000000-0005-0000-0000-00009F0C0000}"/>
    <cellStyle name="Standard 3 8 2 11" xfId="41898" xr:uid="{00000000-0005-0000-0000-00009F0C0000}"/>
    <cellStyle name="Standard 3 8 2 2" xfId="2016" xr:uid="{00000000-0005-0000-0000-0000A00C0000}"/>
    <cellStyle name="Standard 3 8 2 2 2" xfId="3156" xr:uid="{00000000-0005-0000-0000-0000A10C0000}"/>
    <cellStyle name="Standard 3 8 2 2 2 2" xfId="6517" xr:uid="{00000000-0005-0000-0000-0000A10C0000}"/>
    <cellStyle name="Standard 3 8 2 2 2 2 2" xfId="19968" xr:uid="{00000000-0005-0000-0000-0000A10C0000}"/>
    <cellStyle name="Standard 3 8 2 2 2 2 3" xfId="33452" xr:uid="{00000000-0005-0000-0000-0000A10C0000}"/>
    <cellStyle name="Standard 3 8 2 2 2 2 4" xfId="46943" xr:uid="{00000000-0005-0000-0000-0000A10C0000}"/>
    <cellStyle name="Standard 3 8 2 2 2 3" xfId="9873" xr:uid="{00000000-0005-0000-0000-0000A10C0000}"/>
    <cellStyle name="Standard 3 8 2 2 2 3 2" xfId="23324" xr:uid="{00000000-0005-0000-0000-0000A10C0000}"/>
    <cellStyle name="Standard 3 8 2 2 2 3 3" xfId="36808" xr:uid="{00000000-0005-0000-0000-0000A10C0000}"/>
    <cellStyle name="Standard 3 8 2 2 2 3 4" xfId="50299" xr:uid="{00000000-0005-0000-0000-0000A10C0000}"/>
    <cellStyle name="Standard 3 8 2 2 2 4" xfId="13229" xr:uid="{00000000-0005-0000-0000-0000A10C0000}"/>
    <cellStyle name="Standard 3 8 2 2 2 4 2" xfId="26680" xr:uid="{00000000-0005-0000-0000-0000A10C0000}"/>
    <cellStyle name="Standard 3 8 2 2 2 4 3" xfId="40164" xr:uid="{00000000-0005-0000-0000-0000A10C0000}"/>
    <cellStyle name="Standard 3 8 2 2 2 4 4" xfId="53655" xr:uid="{00000000-0005-0000-0000-0000A10C0000}"/>
    <cellStyle name="Standard 3 8 2 2 2 5" xfId="16611" xr:uid="{00000000-0005-0000-0000-0000A10C0000}"/>
    <cellStyle name="Standard 3 8 2 2 2 6" xfId="30095" xr:uid="{00000000-0005-0000-0000-0000A10C0000}"/>
    <cellStyle name="Standard 3 8 2 2 2 7" xfId="43586" xr:uid="{00000000-0005-0000-0000-0000A10C0000}"/>
    <cellStyle name="Standard 3 8 2 2 3" xfId="5390" xr:uid="{00000000-0005-0000-0000-0000A00C0000}"/>
    <cellStyle name="Standard 3 8 2 2 3 2" xfId="18841" xr:uid="{00000000-0005-0000-0000-0000A00C0000}"/>
    <cellStyle name="Standard 3 8 2 2 3 3" xfId="32325" xr:uid="{00000000-0005-0000-0000-0000A00C0000}"/>
    <cellStyle name="Standard 3 8 2 2 3 4" xfId="45816" xr:uid="{00000000-0005-0000-0000-0000A00C0000}"/>
    <cellStyle name="Standard 3 8 2 2 4" xfId="8746" xr:uid="{00000000-0005-0000-0000-0000A00C0000}"/>
    <cellStyle name="Standard 3 8 2 2 4 2" xfId="22197" xr:uid="{00000000-0005-0000-0000-0000A00C0000}"/>
    <cellStyle name="Standard 3 8 2 2 4 3" xfId="35681" xr:uid="{00000000-0005-0000-0000-0000A00C0000}"/>
    <cellStyle name="Standard 3 8 2 2 4 4" xfId="49172" xr:uid="{00000000-0005-0000-0000-0000A00C0000}"/>
    <cellStyle name="Standard 3 8 2 2 5" xfId="12102" xr:uid="{00000000-0005-0000-0000-0000A00C0000}"/>
    <cellStyle name="Standard 3 8 2 2 5 2" xfId="25553" xr:uid="{00000000-0005-0000-0000-0000A00C0000}"/>
    <cellStyle name="Standard 3 8 2 2 5 3" xfId="39037" xr:uid="{00000000-0005-0000-0000-0000A00C0000}"/>
    <cellStyle name="Standard 3 8 2 2 5 4" xfId="52528" xr:uid="{00000000-0005-0000-0000-0000A00C0000}"/>
    <cellStyle name="Standard 3 8 2 2 6" xfId="15484" xr:uid="{00000000-0005-0000-0000-0000A00C0000}"/>
    <cellStyle name="Standard 3 8 2 2 7" xfId="28968" xr:uid="{00000000-0005-0000-0000-0000A00C0000}"/>
    <cellStyle name="Standard 3 8 2 2 8" xfId="42459" xr:uid="{00000000-0005-0000-0000-0000A00C0000}"/>
    <cellStyle name="Standard 3 8 2 3" xfId="2596" xr:uid="{00000000-0005-0000-0000-0000A20C0000}"/>
    <cellStyle name="Standard 3 8 2 3 2" xfId="5957" xr:uid="{00000000-0005-0000-0000-0000A20C0000}"/>
    <cellStyle name="Standard 3 8 2 3 2 2" xfId="19408" xr:uid="{00000000-0005-0000-0000-0000A20C0000}"/>
    <cellStyle name="Standard 3 8 2 3 2 3" xfId="32892" xr:uid="{00000000-0005-0000-0000-0000A20C0000}"/>
    <cellStyle name="Standard 3 8 2 3 2 4" xfId="46383" xr:uid="{00000000-0005-0000-0000-0000A20C0000}"/>
    <cellStyle name="Standard 3 8 2 3 3" xfId="9313" xr:uid="{00000000-0005-0000-0000-0000A20C0000}"/>
    <cellStyle name="Standard 3 8 2 3 3 2" xfId="22764" xr:uid="{00000000-0005-0000-0000-0000A20C0000}"/>
    <cellStyle name="Standard 3 8 2 3 3 3" xfId="36248" xr:uid="{00000000-0005-0000-0000-0000A20C0000}"/>
    <cellStyle name="Standard 3 8 2 3 3 4" xfId="49739" xr:uid="{00000000-0005-0000-0000-0000A20C0000}"/>
    <cellStyle name="Standard 3 8 2 3 4" xfId="12669" xr:uid="{00000000-0005-0000-0000-0000A20C0000}"/>
    <cellStyle name="Standard 3 8 2 3 4 2" xfId="26120" xr:uid="{00000000-0005-0000-0000-0000A20C0000}"/>
    <cellStyle name="Standard 3 8 2 3 4 3" xfId="39604" xr:uid="{00000000-0005-0000-0000-0000A20C0000}"/>
    <cellStyle name="Standard 3 8 2 3 4 4" xfId="53095" xr:uid="{00000000-0005-0000-0000-0000A20C0000}"/>
    <cellStyle name="Standard 3 8 2 3 5" xfId="16051" xr:uid="{00000000-0005-0000-0000-0000A20C0000}"/>
    <cellStyle name="Standard 3 8 2 3 6" xfId="29535" xr:uid="{00000000-0005-0000-0000-0000A20C0000}"/>
    <cellStyle name="Standard 3 8 2 3 7" xfId="43026" xr:uid="{00000000-0005-0000-0000-0000A20C0000}"/>
    <cellStyle name="Standard 3 8 2 4" xfId="3701" xr:uid="{00000000-0005-0000-0000-0000A30C0000}"/>
    <cellStyle name="Standard 3 8 2 4 2" xfId="7062" xr:uid="{00000000-0005-0000-0000-0000A30C0000}"/>
    <cellStyle name="Standard 3 8 2 4 2 2" xfId="20513" xr:uid="{00000000-0005-0000-0000-0000A30C0000}"/>
    <cellStyle name="Standard 3 8 2 4 2 3" xfId="33997" xr:uid="{00000000-0005-0000-0000-0000A30C0000}"/>
    <cellStyle name="Standard 3 8 2 4 2 4" xfId="47488" xr:uid="{00000000-0005-0000-0000-0000A30C0000}"/>
    <cellStyle name="Standard 3 8 2 4 3" xfId="10418" xr:uid="{00000000-0005-0000-0000-0000A30C0000}"/>
    <cellStyle name="Standard 3 8 2 4 3 2" xfId="23869" xr:uid="{00000000-0005-0000-0000-0000A30C0000}"/>
    <cellStyle name="Standard 3 8 2 4 3 3" xfId="37353" xr:uid="{00000000-0005-0000-0000-0000A30C0000}"/>
    <cellStyle name="Standard 3 8 2 4 3 4" xfId="50844" xr:uid="{00000000-0005-0000-0000-0000A30C0000}"/>
    <cellStyle name="Standard 3 8 2 4 4" xfId="13774" xr:uid="{00000000-0005-0000-0000-0000A30C0000}"/>
    <cellStyle name="Standard 3 8 2 4 4 2" xfId="27225" xr:uid="{00000000-0005-0000-0000-0000A30C0000}"/>
    <cellStyle name="Standard 3 8 2 4 4 3" xfId="40709" xr:uid="{00000000-0005-0000-0000-0000A30C0000}"/>
    <cellStyle name="Standard 3 8 2 4 4 4" xfId="54200" xr:uid="{00000000-0005-0000-0000-0000A30C0000}"/>
    <cellStyle name="Standard 3 8 2 4 5" xfId="17156" xr:uid="{00000000-0005-0000-0000-0000A30C0000}"/>
    <cellStyle name="Standard 3 8 2 4 6" xfId="30640" xr:uid="{00000000-0005-0000-0000-0000A30C0000}"/>
    <cellStyle name="Standard 3 8 2 4 7" xfId="44131" xr:uid="{00000000-0005-0000-0000-0000A30C0000}"/>
    <cellStyle name="Standard 3 8 2 5" xfId="4281" xr:uid="{00000000-0005-0000-0000-0000A40C0000}"/>
    <cellStyle name="Standard 3 8 2 5 2" xfId="7638" xr:uid="{00000000-0005-0000-0000-0000A40C0000}"/>
    <cellStyle name="Standard 3 8 2 5 2 2" xfId="21089" xr:uid="{00000000-0005-0000-0000-0000A40C0000}"/>
    <cellStyle name="Standard 3 8 2 5 2 3" xfId="34573" xr:uid="{00000000-0005-0000-0000-0000A40C0000}"/>
    <cellStyle name="Standard 3 8 2 5 2 4" xfId="48064" xr:uid="{00000000-0005-0000-0000-0000A40C0000}"/>
    <cellStyle name="Standard 3 8 2 5 3" xfId="10994" xr:uid="{00000000-0005-0000-0000-0000A40C0000}"/>
    <cellStyle name="Standard 3 8 2 5 3 2" xfId="24445" xr:uid="{00000000-0005-0000-0000-0000A40C0000}"/>
    <cellStyle name="Standard 3 8 2 5 3 3" xfId="37929" xr:uid="{00000000-0005-0000-0000-0000A40C0000}"/>
    <cellStyle name="Standard 3 8 2 5 3 4" xfId="51420" xr:uid="{00000000-0005-0000-0000-0000A40C0000}"/>
    <cellStyle name="Standard 3 8 2 5 4" xfId="14350" xr:uid="{00000000-0005-0000-0000-0000A40C0000}"/>
    <cellStyle name="Standard 3 8 2 5 4 2" xfId="27801" xr:uid="{00000000-0005-0000-0000-0000A40C0000}"/>
    <cellStyle name="Standard 3 8 2 5 4 3" xfId="41285" xr:uid="{00000000-0005-0000-0000-0000A40C0000}"/>
    <cellStyle name="Standard 3 8 2 5 4 4" xfId="54776" xr:uid="{00000000-0005-0000-0000-0000A40C0000}"/>
    <cellStyle name="Standard 3 8 2 5 5" xfId="17732" xr:uid="{00000000-0005-0000-0000-0000A40C0000}"/>
    <cellStyle name="Standard 3 8 2 5 6" xfId="31216" xr:uid="{00000000-0005-0000-0000-0000A40C0000}"/>
    <cellStyle name="Standard 3 8 2 5 7" xfId="44707" xr:uid="{00000000-0005-0000-0000-0000A40C0000}"/>
    <cellStyle name="Standard 3 8 2 6" xfId="4831" xr:uid="{00000000-0005-0000-0000-00009F0C0000}"/>
    <cellStyle name="Standard 3 8 2 6 2" xfId="18282" xr:uid="{00000000-0005-0000-0000-00009F0C0000}"/>
    <cellStyle name="Standard 3 8 2 6 3" xfId="31766" xr:uid="{00000000-0005-0000-0000-00009F0C0000}"/>
    <cellStyle name="Standard 3 8 2 6 4" xfId="45257" xr:uid="{00000000-0005-0000-0000-00009F0C0000}"/>
    <cellStyle name="Standard 3 8 2 7" xfId="8187" xr:uid="{00000000-0005-0000-0000-00009F0C0000}"/>
    <cellStyle name="Standard 3 8 2 7 2" xfId="21638" xr:uid="{00000000-0005-0000-0000-00009F0C0000}"/>
    <cellStyle name="Standard 3 8 2 7 3" xfId="35122" xr:uid="{00000000-0005-0000-0000-00009F0C0000}"/>
    <cellStyle name="Standard 3 8 2 7 4" xfId="48613" xr:uid="{00000000-0005-0000-0000-00009F0C0000}"/>
    <cellStyle name="Standard 3 8 2 8" xfId="11543" xr:uid="{00000000-0005-0000-0000-00009F0C0000}"/>
    <cellStyle name="Standard 3 8 2 8 2" xfId="24994" xr:uid="{00000000-0005-0000-0000-00009F0C0000}"/>
    <cellStyle name="Standard 3 8 2 8 3" xfId="38478" xr:uid="{00000000-0005-0000-0000-00009F0C0000}"/>
    <cellStyle name="Standard 3 8 2 8 4" xfId="51969" xr:uid="{00000000-0005-0000-0000-00009F0C0000}"/>
    <cellStyle name="Standard 3 8 2 9" xfId="14924" xr:uid="{00000000-0005-0000-0000-00009F0C0000}"/>
    <cellStyle name="Standard 3 8 3" xfId="1767" xr:uid="{00000000-0005-0000-0000-0000A50C0000}"/>
    <cellStyle name="Standard 3 8 3 2" xfId="2906" xr:uid="{00000000-0005-0000-0000-0000A60C0000}"/>
    <cellStyle name="Standard 3 8 3 2 2" xfId="6267" xr:uid="{00000000-0005-0000-0000-0000A60C0000}"/>
    <cellStyle name="Standard 3 8 3 2 2 2" xfId="19718" xr:uid="{00000000-0005-0000-0000-0000A60C0000}"/>
    <cellStyle name="Standard 3 8 3 2 2 3" xfId="33202" xr:uid="{00000000-0005-0000-0000-0000A60C0000}"/>
    <cellStyle name="Standard 3 8 3 2 2 4" xfId="46693" xr:uid="{00000000-0005-0000-0000-0000A60C0000}"/>
    <cellStyle name="Standard 3 8 3 2 3" xfId="9623" xr:uid="{00000000-0005-0000-0000-0000A60C0000}"/>
    <cellStyle name="Standard 3 8 3 2 3 2" xfId="23074" xr:uid="{00000000-0005-0000-0000-0000A60C0000}"/>
    <cellStyle name="Standard 3 8 3 2 3 3" xfId="36558" xr:uid="{00000000-0005-0000-0000-0000A60C0000}"/>
    <cellStyle name="Standard 3 8 3 2 3 4" xfId="50049" xr:uid="{00000000-0005-0000-0000-0000A60C0000}"/>
    <cellStyle name="Standard 3 8 3 2 4" xfId="12979" xr:uid="{00000000-0005-0000-0000-0000A60C0000}"/>
    <cellStyle name="Standard 3 8 3 2 4 2" xfId="26430" xr:uid="{00000000-0005-0000-0000-0000A60C0000}"/>
    <cellStyle name="Standard 3 8 3 2 4 3" xfId="39914" xr:uid="{00000000-0005-0000-0000-0000A60C0000}"/>
    <cellStyle name="Standard 3 8 3 2 4 4" xfId="53405" xr:uid="{00000000-0005-0000-0000-0000A60C0000}"/>
    <cellStyle name="Standard 3 8 3 2 5" xfId="16361" xr:uid="{00000000-0005-0000-0000-0000A60C0000}"/>
    <cellStyle name="Standard 3 8 3 2 6" xfId="29845" xr:uid="{00000000-0005-0000-0000-0000A60C0000}"/>
    <cellStyle name="Standard 3 8 3 2 7" xfId="43336" xr:uid="{00000000-0005-0000-0000-0000A60C0000}"/>
    <cellStyle name="Standard 3 8 3 3" xfId="5140" xr:uid="{00000000-0005-0000-0000-0000A50C0000}"/>
    <cellStyle name="Standard 3 8 3 3 2" xfId="18591" xr:uid="{00000000-0005-0000-0000-0000A50C0000}"/>
    <cellStyle name="Standard 3 8 3 3 3" xfId="32075" xr:uid="{00000000-0005-0000-0000-0000A50C0000}"/>
    <cellStyle name="Standard 3 8 3 3 4" xfId="45566" xr:uid="{00000000-0005-0000-0000-0000A50C0000}"/>
    <cellStyle name="Standard 3 8 3 4" xfId="8496" xr:uid="{00000000-0005-0000-0000-0000A50C0000}"/>
    <cellStyle name="Standard 3 8 3 4 2" xfId="21947" xr:uid="{00000000-0005-0000-0000-0000A50C0000}"/>
    <cellStyle name="Standard 3 8 3 4 3" xfId="35431" xr:uid="{00000000-0005-0000-0000-0000A50C0000}"/>
    <cellStyle name="Standard 3 8 3 4 4" xfId="48922" xr:uid="{00000000-0005-0000-0000-0000A50C0000}"/>
    <cellStyle name="Standard 3 8 3 5" xfId="11852" xr:uid="{00000000-0005-0000-0000-0000A50C0000}"/>
    <cellStyle name="Standard 3 8 3 5 2" xfId="25303" xr:uid="{00000000-0005-0000-0000-0000A50C0000}"/>
    <cellStyle name="Standard 3 8 3 5 3" xfId="38787" xr:uid="{00000000-0005-0000-0000-0000A50C0000}"/>
    <cellStyle name="Standard 3 8 3 5 4" xfId="52278" xr:uid="{00000000-0005-0000-0000-0000A50C0000}"/>
    <cellStyle name="Standard 3 8 3 6" xfId="15234" xr:uid="{00000000-0005-0000-0000-0000A50C0000}"/>
    <cellStyle name="Standard 3 8 3 7" xfId="28718" xr:uid="{00000000-0005-0000-0000-0000A50C0000}"/>
    <cellStyle name="Standard 3 8 3 8" xfId="42209" xr:uid="{00000000-0005-0000-0000-0000A50C0000}"/>
    <cellStyle name="Standard 3 8 4" xfId="2345" xr:uid="{00000000-0005-0000-0000-0000A70C0000}"/>
    <cellStyle name="Standard 3 8 4 2" xfId="5707" xr:uid="{00000000-0005-0000-0000-0000A70C0000}"/>
    <cellStyle name="Standard 3 8 4 2 2" xfId="19158" xr:uid="{00000000-0005-0000-0000-0000A70C0000}"/>
    <cellStyle name="Standard 3 8 4 2 3" xfId="32642" xr:uid="{00000000-0005-0000-0000-0000A70C0000}"/>
    <cellStyle name="Standard 3 8 4 2 4" xfId="46133" xr:uid="{00000000-0005-0000-0000-0000A70C0000}"/>
    <cellStyle name="Standard 3 8 4 3" xfId="9063" xr:uid="{00000000-0005-0000-0000-0000A70C0000}"/>
    <cellStyle name="Standard 3 8 4 3 2" xfId="22514" xr:uid="{00000000-0005-0000-0000-0000A70C0000}"/>
    <cellStyle name="Standard 3 8 4 3 3" xfId="35998" xr:uid="{00000000-0005-0000-0000-0000A70C0000}"/>
    <cellStyle name="Standard 3 8 4 3 4" xfId="49489" xr:uid="{00000000-0005-0000-0000-0000A70C0000}"/>
    <cellStyle name="Standard 3 8 4 4" xfId="12419" xr:uid="{00000000-0005-0000-0000-0000A70C0000}"/>
    <cellStyle name="Standard 3 8 4 4 2" xfId="25870" xr:uid="{00000000-0005-0000-0000-0000A70C0000}"/>
    <cellStyle name="Standard 3 8 4 4 3" xfId="39354" xr:uid="{00000000-0005-0000-0000-0000A70C0000}"/>
    <cellStyle name="Standard 3 8 4 4 4" xfId="52845" xr:uid="{00000000-0005-0000-0000-0000A70C0000}"/>
    <cellStyle name="Standard 3 8 4 5" xfId="15801" xr:uid="{00000000-0005-0000-0000-0000A70C0000}"/>
    <cellStyle name="Standard 3 8 4 6" xfId="29285" xr:uid="{00000000-0005-0000-0000-0000A70C0000}"/>
    <cellStyle name="Standard 3 8 4 7" xfId="42776" xr:uid="{00000000-0005-0000-0000-0000A70C0000}"/>
    <cellStyle name="Standard 3 8 5" xfId="3451" xr:uid="{00000000-0005-0000-0000-0000A80C0000}"/>
    <cellStyle name="Standard 3 8 5 2" xfId="6812" xr:uid="{00000000-0005-0000-0000-0000A80C0000}"/>
    <cellStyle name="Standard 3 8 5 2 2" xfId="20263" xr:uid="{00000000-0005-0000-0000-0000A80C0000}"/>
    <cellStyle name="Standard 3 8 5 2 3" xfId="33747" xr:uid="{00000000-0005-0000-0000-0000A80C0000}"/>
    <cellStyle name="Standard 3 8 5 2 4" xfId="47238" xr:uid="{00000000-0005-0000-0000-0000A80C0000}"/>
    <cellStyle name="Standard 3 8 5 3" xfId="10168" xr:uid="{00000000-0005-0000-0000-0000A80C0000}"/>
    <cellStyle name="Standard 3 8 5 3 2" xfId="23619" xr:uid="{00000000-0005-0000-0000-0000A80C0000}"/>
    <cellStyle name="Standard 3 8 5 3 3" xfId="37103" xr:uid="{00000000-0005-0000-0000-0000A80C0000}"/>
    <cellStyle name="Standard 3 8 5 3 4" xfId="50594" xr:uid="{00000000-0005-0000-0000-0000A80C0000}"/>
    <cellStyle name="Standard 3 8 5 4" xfId="13524" xr:uid="{00000000-0005-0000-0000-0000A80C0000}"/>
    <cellStyle name="Standard 3 8 5 4 2" xfId="26975" xr:uid="{00000000-0005-0000-0000-0000A80C0000}"/>
    <cellStyle name="Standard 3 8 5 4 3" xfId="40459" xr:uid="{00000000-0005-0000-0000-0000A80C0000}"/>
    <cellStyle name="Standard 3 8 5 4 4" xfId="53950" xr:uid="{00000000-0005-0000-0000-0000A80C0000}"/>
    <cellStyle name="Standard 3 8 5 5" xfId="16906" xr:uid="{00000000-0005-0000-0000-0000A80C0000}"/>
    <cellStyle name="Standard 3 8 5 6" xfId="30390" xr:uid="{00000000-0005-0000-0000-0000A80C0000}"/>
    <cellStyle name="Standard 3 8 5 7" xfId="43881" xr:uid="{00000000-0005-0000-0000-0000A80C0000}"/>
    <cellStyle name="Standard 3 8 6" xfId="4031" xr:uid="{00000000-0005-0000-0000-0000A90C0000}"/>
    <cellStyle name="Standard 3 8 6 2" xfId="7388" xr:uid="{00000000-0005-0000-0000-0000A90C0000}"/>
    <cellStyle name="Standard 3 8 6 2 2" xfId="20839" xr:uid="{00000000-0005-0000-0000-0000A90C0000}"/>
    <cellStyle name="Standard 3 8 6 2 3" xfId="34323" xr:uid="{00000000-0005-0000-0000-0000A90C0000}"/>
    <cellStyle name="Standard 3 8 6 2 4" xfId="47814" xr:uid="{00000000-0005-0000-0000-0000A90C0000}"/>
    <cellStyle name="Standard 3 8 6 3" xfId="10744" xr:uid="{00000000-0005-0000-0000-0000A90C0000}"/>
    <cellStyle name="Standard 3 8 6 3 2" xfId="24195" xr:uid="{00000000-0005-0000-0000-0000A90C0000}"/>
    <cellStyle name="Standard 3 8 6 3 3" xfId="37679" xr:uid="{00000000-0005-0000-0000-0000A90C0000}"/>
    <cellStyle name="Standard 3 8 6 3 4" xfId="51170" xr:uid="{00000000-0005-0000-0000-0000A90C0000}"/>
    <cellStyle name="Standard 3 8 6 4" xfId="14100" xr:uid="{00000000-0005-0000-0000-0000A90C0000}"/>
    <cellStyle name="Standard 3 8 6 4 2" xfId="27551" xr:uid="{00000000-0005-0000-0000-0000A90C0000}"/>
    <cellStyle name="Standard 3 8 6 4 3" xfId="41035" xr:uid="{00000000-0005-0000-0000-0000A90C0000}"/>
    <cellStyle name="Standard 3 8 6 4 4" xfId="54526" xr:uid="{00000000-0005-0000-0000-0000A90C0000}"/>
    <cellStyle name="Standard 3 8 6 5" xfId="17482" xr:uid="{00000000-0005-0000-0000-0000A90C0000}"/>
    <cellStyle name="Standard 3 8 6 6" xfId="30966" xr:uid="{00000000-0005-0000-0000-0000A90C0000}"/>
    <cellStyle name="Standard 3 8 6 7" xfId="44457" xr:uid="{00000000-0005-0000-0000-0000A90C0000}"/>
    <cellStyle name="Standard 3 8 7" xfId="4581" xr:uid="{00000000-0005-0000-0000-00009E0C0000}"/>
    <cellStyle name="Standard 3 8 7 2" xfId="18032" xr:uid="{00000000-0005-0000-0000-00009E0C0000}"/>
    <cellStyle name="Standard 3 8 7 3" xfId="31516" xr:uid="{00000000-0005-0000-0000-00009E0C0000}"/>
    <cellStyle name="Standard 3 8 7 4" xfId="45007" xr:uid="{00000000-0005-0000-0000-00009E0C0000}"/>
    <cellStyle name="Standard 3 8 8" xfId="7937" xr:uid="{00000000-0005-0000-0000-00009E0C0000}"/>
    <cellStyle name="Standard 3 8 8 2" xfId="21388" xr:uid="{00000000-0005-0000-0000-00009E0C0000}"/>
    <cellStyle name="Standard 3 8 8 3" xfId="34872" xr:uid="{00000000-0005-0000-0000-00009E0C0000}"/>
    <cellStyle name="Standard 3 8 8 4" xfId="48363" xr:uid="{00000000-0005-0000-0000-00009E0C0000}"/>
    <cellStyle name="Standard 3 8 9" xfId="11293" xr:uid="{00000000-0005-0000-0000-00009E0C0000}"/>
    <cellStyle name="Standard 3 8 9 2" xfId="24744" xr:uid="{00000000-0005-0000-0000-00009E0C0000}"/>
    <cellStyle name="Standard 3 8 9 3" xfId="38228" xr:uid="{00000000-0005-0000-0000-00009E0C0000}"/>
    <cellStyle name="Standard 3 8 9 4" xfId="51719" xr:uid="{00000000-0005-0000-0000-00009E0C0000}"/>
    <cellStyle name="Standard 3 9" xfId="1333" xr:uid="{00000000-0005-0000-0000-0000AA0C0000}"/>
    <cellStyle name="Standard 3 9 10" xfId="28294" xr:uid="{00000000-0005-0000-0000-0000AA0C0000}"/>
    <cellStyle name="Standard 3 9 11" xfId="41785" xr:uid="{00000000-0005-0000-0000-0000AA0C0000}"/>
    <cellStyle name="Standard 3 9 2" xfId="1903" xr:uid="{00000000-0005-0000-0000-0000AB0C0000}"/>
    <cellStyle name="Standard 3 9 2 2" xfId="3043" xr:uid="{00000000-0005-0000-0000-0000AC0C0000}"/>
    <cellStyle name="Standard 3 9 2 2 2" xfId="6404" xr:uid="{00000000-0005-0000-0000-0000AC0C0000}"/>
    <cellStyle name="Standard 3 9 2 2 2 2" xfId="19855" xr:uid="{00000000-0005-0000-0000-0000AC0C0000}"/>
    <cellStyle name="Standard 3 9 2 2 2 3" xfId="33339" xr:uid="{00000000-0005-0000-0000-0000AC0C0000}"/>
    <cellStyle name="Standard 3 9 2 2 2 4" xfId="46830" xr:uid="{00000000-0005-0000-0000-0000AC0C0000}"/>
    <cellStyle name="Standard 3 9 2 2 3" xfId="9760" xr:uid="{00000000-0005-0000-0000-0000AC0C0000}"/>
    <cellStyle name="Standard 3 9 2 2 3 2" xfId="23211" xr:uid="{00000000-0005-0000-0000-0000AC0C0000}"/>
    <cellStyle name="Standard 3 9 2 2 3 3" xfId="36695" xr:uid="{00000000-0005-0000-0000-0000AC0C0000}"/>
    <cellStyle name="Standard 3 9 2 2 3 4" xfId="50186" xr:uid="{00000000-0005-0000-0000-0000AC0C0000}"/>
    <cellStyle name="Standard 3 9 2 2 4" xfId="13116" xr:uid="{00000000-0005-0000-0000-0000AC0C0000}"/>
    <cellStyle name="Standard 3 9 2 2 4 2" xfId="26567" xr:uid="{00000000-0005-0000-0000-0000AC0C0000}"/>
    <cellStyle name="Standard 3 9 2 2 4 3" xfId="40051" xr:uid="{00000000-0005-0000-0000-0000AC0C0000}"/>
    <cellStyle name="Standard 3 9 2 2 4 4" xfId="53542" xr:uid="{00000000-0005-0000-0000-0000AC0C0000}"/>
    <cellStyle name="Standard 3 9 2 2 5" xfId="16498" xr:uid="{00000000-0005-0000-0000-0000AC0C0000}"/>
    <cellStyle name="Standard 3 9 2 2 6" xfId="29982" xr:uid="{00000000-0005-0000-0000-0000AC0C0000}"/>
    <cellStyle name="Standard 3 9 2 2 7" xfId="43473" xr:uid="{00000000-0005-0000-0000-0000AC0C0000}"/>
    <cellStyle name="Standard 3 9 2 3" xfId="5277" xr:uid="{00000000-0005-0000-0000-0000AB0C0000}"/>
    <cellStyle name="Standard 3 9 2 3 2" xfId="18728" xr:uid="{00000000-0005-0000-0000-0000AB0C0000}"/>
    <cellStyle name="Standard 3 9 2 3 3" xfId="32212" xr:uid="{00000000-0005-0000-0000-0000AB0C0000}"/>
    <cellStyle name="Standard 3 9 2 3 4" xfId="45703" xr:uid="{00000000-0005-0000-0000-0000AB0C0000}"/>
    <cellStyle name="Standard 3 9 2 4" xfId="8633" xr:uid="{00000000-0005-0000-0000-0000AB0C0000}"/>
    <cellStyle name="Standard 3 9 2 4 2" xfId="22084" xr:uid="{00000000-0005-0000-0000-0000AB0C0000}"/>
    <cellStyle name="Standard 3 9 2 4 3" xfId="35568" xr:uid="{00000000-0005-0000-0000-0000AB0C0000}"/>
    <cellStyle name="Standard 3 9 2 4 4" xfId="49059" xr:uid="{00000000-0005-0000-0000-0000AB0C0000}"/>
    <cellStyle name="Standard 3 9 2 5" xfId="11989" xr:uid="{00000000-0005-0000-0000-0000AB0C0000}"/>
    <cellStyle name="Standard 3 9 2 5 2" xfId="25440" xr:uid="{00000000-0005-0000-0000-0000AB0C0000}"/>
    <cellStyle name="Standard 3 9 2 5 3" xfId="38924" xr:uid="{00000000-0005-0000-0000-0000AB0C0000}"/>
    <cellStyle name="Standard 3 9 2 5 4" xfId="52415" xr:uid="{00000000-0005-0000-0000-0000AB0C0000}"/>
    <cellStyle name="Standard 3 9 2 6" xfId="15371" xr:uid="{00000000-0005-0000-0000-0000AB0C0000}"/>
    <cellStyle name="Standard 3 9 2 7" xfId="28855" xr:uid="{00000000-0005-0000-0000-0000AB0C0000}"/>
    <cellStyle name="Standard 3 9 2 8" xfId="42346" xr:uid="{00000000-0005-0000-0000-0000AB0C0000}"/>
    <cellStyle name="Standard 3 9 3" xfId="2483" xr:uid="{00000000-0005-0000-0000-0000AD0C0000}"/>
    <cellStyle name="Standard 3 9 3 2" xfId="5844" xr:uid="{00000000-0005-0000-0000-0000AD0C0000}"/>
    <cellStyle name="Standard 3 9 3 2 2" xfId="19295" xr:uid="{00000000-0005-0000-0000-0000AD0C0000}"/>
    <cellStyle name="Standard 3 9 3 2 3" xfId="32779" xr:uid="{00000000-0005-0000-0000-0000AD0C0000}"/>
    <cellStyle name="Standard 3 9 3 2 4" xfId="46270" xr:uid="{00000000-0005-0000-0000-0000AD0C0000}"/>
    <cellStyle name="Standard 3 9 3 3" xfId="9200" xr:uid="{00000000-0005-0000-0000-0000AD0C0000}"/>
    <cellStyle name="Standard 3 9 3 3 2" xfId="22651" xr:uid="{00000000-0005-0000-0000-0000AD0C0000}"/>
    <cellStyle name="Standard 3 9 3 3 3" xfId="36135" xr:uid="{00000000-0005-0000-0000-0000AD0C0000}"/>
    <cellStyle name="Standard 3 9 3 3 4" xfId="49626" xr:uid="{00000000-0005-0000-0000-0000AD0C0000}"/>
    <cellStyle name="Standard 3 9 3 4" xfId="12556" xr:uid="{00000000-0005-0000-0000-0000AD0C0000}"/>
    <cellStyle name="Standard 3 9 3 4 2" xfId="26007" xr:uid="{00000000-0005-0000-0000-0000AD0C0000}"/>
    <cellStyle name="Standard 3 9 3 4 3" xfId="39491" xr:uid="{00000000-0005-0000-0000-0000AD0C0000}"/>
    <cellStyle name="Standard 3 9 3 4 4" xfId="52982" xr:uid="{00000000-0005-0000-0000-0000AD0C0000}"/>
    <cellStyle name="Standard 3 9 3 5" xfId="15938" xr:uid="{00000000-0005-0000-0000-0000AD0C0000}"/>
    <cellStyle name="Standard 3 9 3 6" xfId="29422" xr:uid="{00000000-0005-0000-0000-0000AD0C0000}"/>
    <cellStyle name="Standard 3 9 3 7" xfId="42913" xr:uid="{00000000-0005-0000-0000-0000AD0C0000}"/>
    <cellStyle name="Standard 3 9 4" xfId="3588" xr:uid="{00000000-0005-0000-0000-0000AE0C0000}"/>
    <cellStyle name="Standard 3 9 4 2" xfId="6949" xr:uid="{00000000-0005-0000-0000-0000AE0C0000}"/>
    <cellStyle name="Standard 3 9 4 2 2" xfId="20400" xr:uid="{00000000-0005-0000-0000-0000AE0C0000}"/>
    <cellStyle name="Standard 3 9 4 2 3" xfId="33884" xr:uid="{00000000-0005-0000-0000-0000AE0C0000}"/>
    <cellStyle name="Standard 3 9 4 2 4" xfId="47375" xr:uid="{00000000-0005-0000-0000-0000AE0C0000}"/>
    <cellStyle name="Standard 3 9 4 3" xfId="10305" xr:uid="{00000000-0005-0000-0000-0000AE0C0000}"/>
    <cellStyle name="Standard 3 9 4 3 2" xfId="23756" xr:uid="{00000000-0005-0000-0000-0000AE0C0000}"/>
    <cellStyle name="Standard 3 9 4 3 3" xfId="37240" xr:uid="{00000000-0005-0000-0000-0000AE0C0000}"/>
    <cellStyle name="Standard 3 9 4 3 4" xfId="50731" xr:uid="{00000000-0005-0000-0000-0000AE0C0000}"/>
    <cellStyle name="Standard 3 9 4 4" xfId="13661" xr:uid="{00000000-0005-0000-0000-0000AE0C0000}"/>
    <cellStyle name="Standard 3 9 4 4 2" xfId="27112" xr:uid="{00000000-0005-0000-0000-0000AE0C0000}"/>
    <cellStyle name="Standard 3 9 4 4 3" xfId="40596" xr:uid="{00000000-0005-0000-0000-0000AE0C0000}"/>
    <cellStyle name="Standard 3 9 4 4 4" xfId="54087" xr:uid="{00000000-0005-0000-0000-0000AE0C0000}"/>
    <cellStyle name="Standard 3 9 4 5" xfId="17043" xr:uid="{00000000-0005-0000-0000-0000AE0C0000}"/>
    <cellStyle name="Standard 3 9 4 6" xfId="30527" xr:uid="{00000000-0005-0000-0000-0000AE0C0000}"/>
    <cellStyle name="Standard 3 9 4 7" xfId="44018" xr:uid="{00000000-0005-0000-0000-0000AE0C0000}"/>
    <cellStyle name="Standard 3 9 5" xfId="4168" xr:uid="{00000000-0005-0000-0000-0000AF0C0000}"/>
    <cellStyle name="Standard 3 9 5 2" xfId="7525" xr:uid="{00000000-0005-0000-0000-0000AF0C0000}"/>
    <cellStyle name="Standard 3 9 5 2 2" xfId="20976" xr:uid="{00000000-0005-0000-0000-0000AF0C0000}"/>
    <cellStyle name="Standard 3 9 5 2 3" xfId="34460" xr:uid="{00000000-0005-0000-0000-0000AF0C0000}"/>
    <cellStyle name="Standard 3 9 5 2 4" xfId="47951" xr:uid="{00000000-0005-0000-0000-0000AF0C0000}"/>
    <cellStyle name="Standard 3 9 5 3" xfId="10881" xr:uid="{00000000-0005-0000-0000-0000AF0C0000}"/>
    <cellStyle name="Standard 3 9 5 3 2" xfId="24332" xr:uid="{00000000-0005-0000-0000-0000AF0C0000}"/>
    <cellStyle name="Standard 3 9 5 3 3" xfId="37816" xr:uid="{00000000-0005-0000-0000-0000AF0C0000}"/>
    <cellStyle name="Standard 3 9 5 3 4" xfId="51307" xr:uid="{00000000-0005-0000-0000-0000AF0C0000}"/>
    <cellStyle name="Standard 3 9 5 4" xfId="14237" xr:uid="{00000000-0005-0000-0000-0000AF0C0000}"/>
    <cellStyle name="Standard 3 9 5 4 2" xfId="27688" xr:uid="{00000000-0005-0000-0000-0000AF0C0000}"/>
    <cellStyle name="Standard 3 9 5 4 3" xfId="41172" xr:uid="{00000000-0005-0000-0000-0000AF0C0000}"/>
    <cellStyle name="Standard 3 9 5 4 4" xfId="54663" xr:uid="{00000000-0005-0000-0000-0000AF0C0000}"/>
    <cellStyle name="Standard 3 9 5 5" xfId="17619" xr:uid="{00000000-0005-0000-0000-0000AF0C0000}"/>
    <cellStyle name="Standard 3 9 5 6" xfId="31103" xr:uid="{00000000-0005-0000-0000-0000AF0C0000}"/>
    <cellStyle name="Standard 3 9 5 7" xfId="44594" xr:uid="{00000000-0005-0000-0000-0000AF0C0000}"/>
    <cellStyle name="Standard 3 9 6" xfId="4718" xr:uid="{00000000-0005-0000-0000-0000AA0C0000}"/>
    <cellStyle name="Standard 3 9 6 2" xfId="18169" xr:uid="{00000000-0005-0000-0000-0000AA0C0000}"/>
    <cellStyle name="Standard 3 9 6 3" xfId="31653" xr:uid="{00000000-0005-0000-0000-0000AA0C0000}"/>
    <cellStyle name="Standard 3 9 6 4" xfId="45144" xr:uid="{00000000-0005-0000-0000-0000AA0C0000}"/>
    <cellStyle name="Standard 3 9 7" xfId="8074" xr:uid="{00000000-0005-0000-0000-0000AA0C0000}"/>
    <cellStyle name="Standard 3 9 7 2" xfId="21525" xr:uid="{00000000-0005-0000-0000-0000AA0C0000}"/>
    <cellStyle name="Standard 3 9 7 3" xfId="35009" xr:uid="{00000000-0005-0000-0000-0000AA0C0000}"/>
    <cellStyle name="Standard 3 9 7 4" xfId="48500" xr:uid="{00000000-0005-0000-0000-0000AA0C0000}"/>
    <cellStyle name="Standard 3 9 8" xfId="11430" xr:uid="{00000000-0005-0000-0000-0000AA0C0000}"/>
    <cellStyle name="Standard 3 9 8 2" xfId="24881" xr:uid="{00000000-0005-0000-0000-0000AA0C0000}"/>
    <cellStyle name="Standard 3 9 8 3" xfId="38365" xr:uid="{00000000-0005-0000-0000-0000AA0C0000}"/>
    <cellStyle name="Standard 3 9 8 4" xfId="51856" xr:uid="{00000000-0005-0000-0000-0000AA0C0000}"/>
    <cellStyle name="Standard 3 9 9" xfId="14811" xr:uid="{00000000-0005-0000-0000-0000AA0C0000}"/>
    <cellStyle name="Standard 30" xfId="14523" xr:uid="{00000000-0005-0000-0000-00001A230000}"/>
    <cellStyle name="Standard 31" xfId="14510" xr:uid="{00000000-0005-0000-0000-000084580000}"/>
    <cellStyle name="Standard 32" xfId="27972" xr:uid="{00000000-0005-0000-0000-00007F6B0000}"/>
    <cellStyle name="Standard 33" xfId="27976" xr:uid="{00000000-0005-0000-0000-0000826B0000}"/>
    <cellStyle name="Standard 34" xfId="995" xr:uid="{00000000-0005-0000-0000-0000C78A0000}"/>
    <cellStyle name="Standard 4" xfId="46" xr:uid="{00000000-0005-0000-0000-000055020000}"/>
    <cellStyle name="Standard 4 10" xfId="27963" xr:uid="{00000000-0005-0000-0000-00000E000000}"/>
    <cellStyle name="Standard 4 11" xfId="27969" xr:uid="{00000000-0005-0000-0000-00001E000000}"/>
    <cellStyle name="Standard 4 2" xfId="75" xr:uid="{00000000-0005-0000-0000-000056020000}"/>
    <cellStyle name="Standard 4 2 2" xfId="549" xr:uid="{00000000-0005-0000-0000-000057020000}"/>
    <cellStyle name="Standard 4 2 3" xfId="518" xr:uid="{00000000-0005-0000-0000-000058020000}"/>
    <cellStyle name="Standard 4 2 4" xfId="456" xr:uid="{00000000-0005-0000-0000-000059020000}"/>
    <cellStyle name="Standard 4 2 5" xfId="1006" xr:uid="{00000000-0005-0000-0000-000062000000}"/>
    <cellStyle name="Standard 4 3" xfId="142" xr:uid="{00000000-0005-0000-0000-00005A020000}"/>
    <cellStyle name="Standard 4 3 2" xfId="1149" xr:uid="{00000000-0005-0000-0000-0000B60C0000}"/>
    <cellStyle name="Standard 4 4" xfId="173" xr:uid="{00000000-0005-0000-0000-00005B020000}"/>
    <cellStyle name="Standard 4 4 2" xfId="349" xr:uid="{00000000-0005-0000-0000-00005C020000}"/>
    <cellStyle name="Standard 4 4 2 2" xfId="419" xr:uid="{00000000-0005-0000-0000-00005D020000}"/>
    <cellStyle name="Standard 4 4 3" xfId="380" xr:uid="{00000000-0005-0000-0000-00005E020000}"/>
    <cellStyle name="Standard 4 4 4" xfId="348" xr:uid="{00000000-0005-0000-0000-00005F020000}"/>
    <cellStyle name="Standard 4 5" xfId="350" xr:uid="{00000000-0005-0000-0000-000060020000}"/>
    <cellStyle name="Standard 4 5 2" xfId="412" xr:uid="{00000000-0005-0000-0000-000061020000}"/>
    <cellStyle name="Standard 4 5 3" xfId="420" xr:uid="{00000000-0005-0000-0000-000062020000}"/>
    <cellStyle name="Standard 4 6" xfId="1112" xr:uid="{00000000-0005-0000-0000-0000B90C0000}"/>
    <cellStyle name="Standard 4 7" xfId="1109" xr:uid="{00000000-0005-0000-0000-0000BA0C0000}"/>
    <cellStyle name="Standard 4 8" xfId="1171" xr:uid="{00000000-0005-0000-0000-0000BB0C0000}"/>
    <cellStyle name="Standard 4 8 10" xfId="11255" xr:uid="{00000000-0005-0000-0000-0000BB0C0000}"/>
    <cellStyle name="Standard 4 8 10 2" xfId="24706" xr:uid="{00000000-0005-0000-0000-0000BB0C0000}"/>
    <cellStyle name="Standard 4 8 10 3" xfId="38190" xr:uid="{00000000-0005-0000-0000-0000BB0C0000}"/>
    <cellStyle name="Standard 4 8 10 4" xfId="51681" xr:uid="{00000000-0005-0000-0000-0000BB0C0000}"/>
    <cellStyle name="Standard 4 8 11" xfId="14636" xr:uid="{00000000-0005-0000-0000-0000BB0C0000}"/>
    <cellStyle name="Standard 4 8 12" xfId="28119" xr:uid="{00000000-0005-0000-0000-0000BB0C0000}"/>
    <cellStyle name="Standard 4 8 13" xfId="41610" xr:uid="{00000000-0005-0000-0000-0000BB0C0000}"/>
    <cellStyle name="Standard 4 8 2" xfId="1265" xr:uid="{00000000-0005-0000-0000-0000BC0C0000}"/>
    <cellStyle name="Standard 4 8 2 10" xfId="14738" xr:uid="{00000000-0005-0000-0000-0000BC0C0000}"/>
    <cellStyle name="Standard 4 8 2 11" xfId="28221" xr:uid="{00000000-0005-0000-0000-0000BC0C0000}"/>
    <cellStyle name="Standard 4 8 2 12" xfId="41712" xr:uid="{00000000-0005-0000-0000-0000BC0C0000}"/>
    <cellStyle name="Standard 4 8 2 2" xfId="1503" xr:uid="{00000000-0005-0000-0000-0000BD0C0000}"/>
    <cellStyle name="Standard 4 8 2 2 10" xfId="28471" xr:uid="{00000000-0005-0000-0000-0000BD0C0000}"/>
    <cellStyle name="Standard 4 8 2 2 11" xfId="41962" xr:uid="{00000000-0005-0000-0000-0000BD0C0000}"/>
    <cellStyle name="Standard 4 8 2 2 2" xfId="2079" xr:uid="{00000000-0005-0000-0000-0000BE0C0000}"/>
    <cellStyle name="Standard 4 8 2 2 2 2" xfId="3220" xr:uid="{00000000-0005-0000-0000-0000BF0C0000}"/>
    <cellStyle name="Standard 4 8 2 2 2 2 2" xfId="6581" xr:uid="{00000000-0005-0000-0000-0000BF0C0000}"/>
    <cellStyle name="Standard 4 8 2 2 2 2 2 2" xfId="20032" xr:uid="{00000000-0005-0000-0000-0000BF0C0000}"/>
    <cellStyle name="Standard 4 8 2 2 2 2 2 3" xfId="33516" xr:uid="{00000000-0005-0000-0000-0000BF0C0000}"/>
    <cellStyle name="Standard 4 8 2 2 2 2 2 4" xfId="47007" xr:uid="{00000000-0005-0000-0000-0000BF0C0000}"/>
    <cellStyle name="Standard 4 8 2 2 2 2 3" xfId="9937" xr:uid="{00000000-0005-0000-0000-0000BF0C0000}"/>
    <cellStyle name="Standard 4 8 2 2 2 2 3 2" xfId="23388" xr:uid="{00000000-0005-0000-0000-0000BF0C0000}"/>
    <cellStyle name="Standard 4 8 2 2 2 2 3 3" xfId="36872" xr:uid="{00000000-0005-0000-0000-0000BF0C0000}"/>
    <cellStyle name="Standard 4 8 2 2 2 2 3 4" xfId="50363" xr:uid="{00000000-0005-0000-0000-0000BF0C0000}"/>
    <cellStyle name="Standard 4 8 2 2 2 2 4" xfId="13293" xr:uid="{00000000-0005-0000-0000-0000BF0C0000}"/>
    <cellStyle name="Standard 4 8 2 2 2 2 4 2" xfId="26744" xr:uid="{00000000-0005-0000-0000-0000BF0C0000}"/>
    <cellStyle name="Standard 4 8 2 2 2 2 4 3" xfId="40228" xr:uid="{00000000-0005-0000-0000-0000BF0C0000}"/>
    <cellStyle name="Standard 4 8 2 2 2 2 4 4" xfId="53719" xr:uid="{00000000-0005-0000-0000-0000BF0C0000}"/>
    <cellStyle name="Standard 4 8 2 2 2 2 5" xfId="16675" xr:uid="{00000000-0005-0000-0000-0000BF0C0000}"/>
    <cellStyle name="Standard 4 8 2 2 2 2 6" xfId="30159" xr:uid="{00000000-0005-0000-0000-0000BF0C0000}"/>
    <cellStyle name="Standard 4 8 2 2 2 2 7" xfId="43650" xr:uid="{00000000-0005-0000-0000-0000BF0C0000}"/>
    <cellStyle name="Standard 4 8 2 2 2 3" xfId="5454" xr:uid="{00000000-0005-0000-0000-0000BE0C0000}"/>
    <cellStyle name="Standard 4 8 2 2 2 3 2" xfId="18905" xr:uid="{00000000-0005-0000-0000-0000BE0C0000}"/>
    <cellStyle name="Standard 4 8 2 2 2 3 3" xfId="32389" xr:uid="{00000000-0005-0000-0000-0000BE0C0000}"/>
    <cellStyle name="Standard 4 8 2 2 2 3 4" xfId="45880" xr:uid="{00000000-0005-0000-0000-0000BE0C0000}"/>
    <cellStyle name="Standard 4 8 2 2 2 4" xfId="8810" xr:uid="{00000000-0005-0000-0000-0000BE0C0000}"/>
    <cellStyle name="Standard 4 8 2 2 2 4 2" xfId="22261" xr:uid="{00000000-0005-0000-0000-0000BE0C0000}"/>
    <cellStyle name="Standard 4 8 2 2 2 4 3" xfId="35745" xr:uid="{00000000-0005-0000-0000-0000BE0C0000}"/>
    <cellStyle name="Standard 4 8 2 2 2 4 4" xfId="49236" xr:uid="{00000000-0005-0000-0000-0000BE0C0000}"/>
    <cellStyle name="Standard 4 8 2 2 2 5" xfId="12166" xr:uid="{00000000-0005-0000-0000-0000BE0C0000}"/>
    <cellStyle name="Standard 4 8 2 2 2 5 2" xfId="25617" xr:uid="{00000000-0005-0000-0000-0000BE0C0000}"/>
    <cellStyle name="Standard 4 8 2 2 2 5 3" xfId="39101" xr:uid="{00000000-0005-0000-0000-0000BE0C0000}"/>
    <cellStyle name="Standard 4 8 2 2 2 5 4" xfId="52592" xr:uid="{00000000-0005-0000-0000-0000BE0C0000}"/>
    <cellStyle name="Standard 4 8 2 2 2 6" xfId="15548" xr:uid="{00000000-0005-0000-0000-0000BE0C0000}"/>
    <cellStyle name="Standard 4 8 2 2 2 7" xfId="29032" xr:uid="{00000000-0005-0000-0000-0000BE0C0000}"/>
    <cellStyle name="Standard 4 8 2 2 2 8" xfId="42523" xr:uid="{00000000-0005-0000-0000-0000BE0C0000}"/>
    <cellStyle name="Standard 4 8 2 2 3" xfId="2660" xr:uid="{00000000-0005-0000-0000-0000C00C0000}"/>
    <cellStyle name="Standard 4 8 2 2 3 2" xfId="6021" xr:uid="{00000000-0005-0000-0000-0000C00C0000}"/>
    <cellStyle name="Standard 4 8 2 2 3 2 2" xfId="19472" xr:uid="{00000000-0005-0000-0000-0000C00C0000}"/>
    <cellStyle name="Standard 4 8 2 2 3 2 3" xfId="32956" xr:uid="{00000000-0005-0000-0000-0000C00C0000}"/>
    <cellStyle name="Standard 4 8 2 2 3 2 4" xfId="46447" xr:uid="{00000000-0005-0000-0000-0000C00C0000}"/>
    <cellStyle name="Standard 4 8 2 2 3 3" xfId="9377" xr:uid="{00000000-0005-0000-0000-0000C00C0000}"/>
    <cellStyle name="Standard 4 8 2 2 3 3 2" xfId="22828" xr:uid="{00000000-0005-0000-0000-0000C00C0000}"/>
    <cellStyle name="Standard 4 8 2 2 3 3 3" xfId="36312" xr:uid="{00000000-0005-0000-0000-0000C00C0000}"/>
    <cellStyle name="Standard 4 8 2 2 3 3 4" xfId="49803" xr:uid="{00000000-0005-0000-0000-0000C00C0000}"/>
    <cellStyle name="Standard 4 8 2 2 3 4" xfId="12733" xr:uid="{00000000-0005-0000-0000-0000C00C0000}"/>
    <cellStyle name="Standard 4 8 2 2 3 4 2" xfId="26184" xr:uid="{00000000-0005-0000-0000-0000C00C0000}"/>
    <cellStyle name="Standard 4 8 2 2 3 4 3" xfId="39668" xr:uid="{00000000-0005-0000-0000-0000C00C0000}"/>
    <cellStyle name="Standard 4 8 2 2 3 4 4" xfId="53159" xr:uid="{00000000-0005-0000-0000-0000C00C0000}"/>
    <cellStyle name="Standard 4 8 2 2 3 5" xfId="16115" xr:uid="{00000000-0005-0000-0000-0000C00C0000}"/>
    <cellStyle name="Standard 4 8 2 2 3 6" xfId="29599" xr:uid="{00000000-0005-0000-0000-0000C00C0000}"/>
    <cellStyle name="Standard 4 8 2 2 3 7" xfId="43090" xr:uid="{00000000-0005-0000-0000-0000C00C0000}"/>
    <cellStyle name="Standard 4 8 2 2 4" xfId="3765" xr:uid="{00000000-0005-0000-0000-0000C10C0000}"/>
    <cellStyle name="Standard 4 8 2 2 4 2" xfId="7126" xr:uid="{00000000-0005-0000-0000-0000C10C0000}"/>
    <cellStyle name="Standard 4 8 2 2 4 2 2" xfId="20577" xr:uid="{00000000-0005-0000-0000-0000C10C0000}"/>
    <cellStyle name="Standard 4 8 2 2 4 2 3" xfId="34061" xr:uid="{00000000-0005-0000-0000-0000C10C0000}"/>
    <cellStyle name="Standard 4 8 2 2 4 2 4" xfId="47552" xr:uid="{00000000-0005-0000-0000-0000C10C0000}"/>
    <cellStyle name="Standard 4 8 2 2 4 3" xfId="10482" xr:uid="{00000000-0005-0000-0000-0000C10C0000}"/>
    <cellStyle name="Standard 4 8 2 2 4 3 2" xfId="23933" xr:uid="{00000000-0005-0000-0000-0000C10C0000}"/>
    <cellStyle name="Standard 4 8 2 2 4 3 3" xfId="37417" xr:uid="{00000000-0005-0000-0000-0000C10C0000}"/>
    <cellStyle name="Standard 4 8 2 2 4 3 4" xfId="50908" xr:uid="{00000000-0005-0000-0000-0000C10C0000}"/>
    <cellStyle name="Standard 4 8 2 2 4 4" xfId="13838" xr:uid="{00000000-0005-0000-0000-0000C10C0000}"/>
    <cellStyle name="Standard 4 8 2 2 4 4 2" xfId="27289" xr:uid="{00000000-0005-0000-0000-0000C10C0000}"/>
    <cellStyle name="Standard 4 8 2 2 4 4 3" xfId="40773" xr:uid="{00000000-0005-0000-0000-0000C10C0000}"/>
    <cellStyle name="Standard 4 8 2 2 4 4 4" xfId="54264" xr:uid="{00000000-0005-0000-0000-0000C10C0000}"/>
    <cellStyle name="Standard 4 8 2 2 4 5" xfId="17220" xr:uid="{00000000-0005-0000-0000-0000C10C0000}"/>
    <cellStyle name="Standard 4 8 2 2 4 6" xfId="30704" xr:uid="{00000000-0005-0000-0000-0000C10C0000}"/>
    <cellStyle name="Standard 4 8 2 2 4 7" xfId="44195" xr:uid="{00000000-0005-0000-0000-0000C10C0000}"/>
    <cellStyle name="Standard 4 8 2 2 5" xfId="4345" xr:uid="{00000000-0005-0000-0000-0000C20C0000}"/>
    <cellStyle name="Standard 4 8 2 2 5 2" xfId="7702" xr:uid="{00000000-0005-0000-0000-0000C20C0000}"/>
    <cellStyle name="Standard 4 8 2 2 5 2 2" xfId="21153" xr:uid="{00000000-0005-0000-0000-0000C20C0000}"/>
    <cellStyle name="Standard 4 8 2 2 5 2 3" xfId="34637" xr:uid="{00000000-0005-0000-0000-0000C20C0000}"/>
    <cellStyle name="Standard 4 8 2 2 5 2 4" xfId="48128" xr:uid="{00000000-0005-0000-0000-0000C20C0000}"/>
    <cellStyle name="Standard 4 8 2 2 5 3" xfId="11058" xr:uid="{00000000-0005-0000-0000-0000C20C0000}"/>
    <cellStyle name="Standard 4 8 2 2 5 3 2" xfId="24509" xr:uid="{00000000-0005-0000-0000-0000C20C0000}"/>
    <cellStyle name="Standard 4 8 2 2 5 3 3" xfId="37993" xr:uid="{00000000-0005-0000-0000-0000C20C0000}"/>
    <cellStyle name="Standard 4 8 2 2 5 3 4" xfId="51484" xr:uid="{00000000-0005-0000-0000-0000C20C0000}"/>
    <cellStyle name="Standard 4 8 2 2 5 4" xfId="14414" xr:uid="{00000000-0005-0000-0000-0000C20C0000}"/>
    <cellStyle name="Standard 4 8 2 2 5 4 2" xfId="27865" xr:uid="{00000000-0005-0000-0000-0000C20C0000}"/>
    <cellStyle name="Standard 4 8 2 2 5 4 3" xfId="41349" xr:uid="{00000000-0005-0000-0000-0000C20C0000}"/>
    <cellStyle name="Standard 4 8 2 2 5 4 4" xfId="54840" xr:uid="{00000000-0005-0000-0000-0000C20C0000}"/>
    <cellStyle name="Standard 4 8 2 2 5 5" xfId="17796" xr:uid="{00000000-0005-0000-0000-0000C20C0000}"/>
    <cellStyle name="Standard 4 8 2 2 5 6" xfId="31280" xr:uid="{00000000-0005-0000-0000-0000C20C0000}"/>
    <cellStyle name="Standard 4 8 2 2 5 7" xfId="44771" xr:uid="{00000000-0005-0000-0000-0000C20C0000}"/>
    <cellStyle name="Standard 4 8 2 2 6" xfId="4895" xr:uid="{00000000-0005-0000-0000-0000BD0C0000}"/>
    <cellStyle name="Standard 4 8 2 2 6 2" xfId="18346" xr:uid="{00000000-0005-0000-0000-0000BD0C0000}"/>
    <cellStyle name="Standard 4 8 2 2 6 3" xfId="31830" xr:uid="{00000000-0005-0000-0000-0000BD0C0000}"/>
    <cellStyle name="Standard 4 8 2 2 6 4" xfId="45321" xr:uid="{00000000-0005-0000-0000-0000BD0C0000}"/>
    <cellStyle name="Standard 4 8 2 2 7" xfId="8251" xr:uid="{00000000-0005-0000-0000-0000BD0C0000}"/>
    <cellStyle name="Standard 4 8 2 2 7 2" xfId="21702" xr:uid="{00000000-0005-0000-0000-0000BD0C0000}"/>
    <cellStyle name="Standard 4 8 2 2 7 3" xfId="35186" xr:uid="{00000000-0005-0000-0000-0000BD0C0000}"/>
    <cellStyle name="Standard 4 8 2 2 7 4" xfId="48677" xr:uid="{00000000-0005-0000-0000-0000BD0C0000}"/>
    <cellStyle name="Standard 4 8 2 2 8" xfId="11607" xr:uid="{00000000-0005-0000-0000-0000BD0C0000}"/>
    <cellStyle name="Standard 4 8 2 2 8 2" xfId="25058" xr:uid="{00000000-0005-0000-0000-0000BD0C0000}"/>
    <cellStyle name="Standard 4 8 2 2 8 3" xfId="38542" xr:uid="{00000000-0005-0000-0000-0000BD0C0000}"/>
    <cellStyle name="Standard 4 8 2 2 8 4" xfId="52033" xr:uid="{00000000-0005-0000-0000-0000BD0C0000}"/>
    <cellStyle name="Standard 4 8 2 2 9" xfId="14988" xr:uid="{00000000-0005-0000-0000-0000BD0C0000}"/>
    <cellStyle name="Standard 4 8 2 3" xfId="1830" xr:uid="{00000000-0005-0000-0000-0000C30C0000}"/>
    <cellStyle name="Standard 4 8 2 3 2" xfId="2970" xr:uid="{00000000-0005-0000-0000-0000C40C0000}"/>
    <cellStyle name="Standard 4 8 2 3 2 2" xfId="6331" xr:uid="{00000000-0005-0000-0000-0000C40C0000}"/>
    <cellStyle name="Standard 4 8 2 3 2 2 2" xfId="19782" xr:uid="{00000000-0005-0000-0000-0000C40C0000}"/>
    <cellStyle name="Standard 4 8 2 3 2 2 3" xfId="33266" xr:uid="{00000000-0005-0000-0000-0000C40C0000}"/>
    <cellStyle name="Standard 4 8 2 3 2 2 4" xfId="46757" xr:uid="{00000000-0005-0000-0000-0000C40C0000}"/>
    <cellStyle name="Standard 4 8 2 3 2 3" xfId="9687" xr:uid="{00000000-0005-0000-0000-0000C40C0000}"/>
    <cellStyle name="Standard 4 8 2 3 2 3 2" xfId="23138" xr:uid="{00000000-0005-0000-0000-0000C40C0000}"/>
    <cellStyle name="Standard 4 8 2 3 2 3 3" xfId="36622" xr:uid="{00000000-0005-0000-0000-0000C40C0000}"/>
    <cellStyle name="Standard 4 8 2 3 2 3 4" xfId="50113" xr:uid="{00000000-0005-0000-0000-0000C40C0000}"/>
    <cellStyle name="Standard 4 8 2 3 2 4" xfId="13043" xr:uid="{00000000-0005-0000-0000-0000C40C0000}"/>
    <cellStyle name="Standard 4 8 2 3 2 4 2" xfId="26494" xr:uid="{00000000-0005-0000-0000-0000C40C0000}"/>
    <cellStyle name="Standard 4 8 2 3 2 4 3" xfId="39978" xr:uid="{00000000-0005-0000-0000-0000C40C0000}"/>
    <cellStyle name="Standard 4 8 2 3 2 4 4" xfId="53469" xr:uid="{00000000-0005-0000-0000-0000C40C0000}"/>
    <cellStyle name="Standard 4 8 2 3 2 5" xfId="16425" xr:uid="{00000000-0005-0000-0000-0000C40C0000}"/>
    <cellStyle name="Standard 4 8 2 3 2 6" xfId="29909" xr:uid="{00000000-0005-0000-0000-0000C40C0000}"/>
    <cellStyle name="Standard 4 8 2 3 2 7" xfId="43400" xr:uid="{00000000-0005-0000-0000-0000C40C0000}"/>
    <cellStyle name="Standard 4 8 2 3 3" xfId="5204" xr:uid="{00000000-0005-0000-0000-0000C30C0000}"/>
    <cellStyle name="Standard 4 8 2 3 3 2" xfId="18655" xr:uid="{00000000-0005-0000-0000-0000C30C0000}"/>
    <cellStyle name="Standard 4 8 2 3 3 3" xfId="32139" xr:uid="{00000000-0005-0000-0000-0000C30C0000}"/>
    <cellStyle name="Standard 4 8 2 3 3 4" xfId="45630" xr:uid="{00000000-0005-0000-0000-0000C30C0000}"/>
    <cellStyle name="Standard 4 8 2 3 4" xfId="8560" xr:uid="{00000000-0005-0000-0000-0000C30C0000}"/>
    <cellStyle name="Standard 4 8 2 3 4 2" xfId="22011" xr:uid="{00000000-0005-0000-0000-0000C30C0000}"/>
    <cellStyle name="Standard 4 8 2 3 4 3" xfId="35495" xr:uid="{00000000-0005-0000-0000-0000C30C0000}"/>
    <cellStyle name="Standard 4 8 2 3 4 4" xfId="48986" xr:uid="{00000000-0005-0000-0000-0000C30C0000}"/>
    <cellStyle name="Standard 4 8 2 3 5" xfId="11916" xr:uid="{00000000-0005-0000-0000-0000C30C0000}"/>
    <cellStyle name="Standard 4 8 2 3 5 2" xfId="25367" xr:uid="{00000000-0005-0000-0000-0000C30C0000}"/>
    <cellStyle name="Standard 4 8 2 3 5 3" xfId="38851" xr:uid="{00000000-0005-0000-0000-0000C30C0000}"/>
    <cellStyle name="Standard 4 8 2 3 5 4" xfId="52342" xr:uid="{00000000-0005-0000-0000-0000C30C0000}"/>
    <cellStyle name="Standard 4 8 2 3 6" xfId="15298" xr:uid="{00000000-0005-0000-0000-0000C30C0000}"/>
    <cellStyle name="Standard 4 8 2 3 7" xfId="28782" xr:uid="{00000000-0005-0000-0000-0000C30C0000}"/>
    <cellStyle name="Standard 4 8 2 3 8" xfId="42273" xr:uid="{00000000-0005-0000-0000-0000C30C0000}"/>
    <cellStyle name="Standard 4 8 2 4" xfId="2409" xr:uid="{00000000-0005-0000-0000-0000C50C0000}"/>
    <cellStyle name="Standard 4 8 2 4 2" xfId="5771" xr:uid="{00000000-0005-0000-0000-0000C50C0000}"/>
    <cellStyle name="Standard 4 8 2 4 2 2" xfId="19222" xr:uid="{00000000-0005-0000-0000-0000C50C0000}"/>
    <cellStyle name="Standard 4 8 2 4 2 3" xfId="32706" xr:uid="{00000000-0005-0000-0000-0000C50C0000}"/>
    <cellStyle name="Standard 4 8 2 4 2 4" xfId="46197" xr:uid="{00000000-0005-0000-0000-0000C50C0000}"/>
    <cellStyle name="Standard 4 8 2 4 3" xfId="9127" xr:uid="{00000000-0005-0000-0000-0000C50C0000}"/>
    <cellStyle name="Standard 4 8 2 4 3 2" xfId="22578" xr:uid="{00000000-0005-0000-0000-0000C50C0000}"/>
    <cellStyle name="Standard 4 8 2 4 3 3" xfId="36062" xr:uid="{00000000-0005-0000-0000-0000C50C0000}"/>
    <cellStyle name="Standard 4 8 2 4 3 4" xfId="49553" xr:uid="{00000000-0005-0000-0000-0000C50C0000}"/>
    <cellStyle name="Standard 4 8 2 4 4" xfId="12483" xr:uid="{00000000-0005-0000-0000-0000C50C0000}"/>
    <cellStyle name="Standard 4 8 2 4 4 2" xfId="25934" xr:uid="{00000000-0005-0000-0000-0000C50C0000}"/>
    <cellStyle name="Standard 4 8 2 4 4 3" xfId="39418" xr:uid="{00000000-0005-0000-0000-0000C50C0000}"/>
    <cellStyle name="Standard 4 8 2 4 4 4" xfId="52909" xr:uid="{00000000-0005-0000-0000-0000C50C0000}"/>
    <cellStyle name="Standard 4 8 2 4 5" xfId="15865" xr:uid="{00000000-0005-0000-0000-0000C50C0000}"/>
    <cellStyle name="Standard 4 8 2 4 6" xfId="29349" xr:uid="{00000000-0005-0000-0000-0000C50C0000}"/>
    <cellStyle name="Standard 4 8 2 4 7" xfId="42840" xr:uid="{00000000-0005-0000-0000-0000C50C0000}"/>
    <cellStyle name="Standard 4 8 2 5" xfId="3515" xr:uid="{00000000-0005-0000-0000-0000C60C0000}"/>
    <cellStyle name="Standard 4 8 2 5 2" xfId="6876" xr:uid="{00000000-0005-0000-0000-0000C60C0000}"/>
    <cellStyle name="Standard 4 8 2 5 2 2" xfId="20327" xr:uid="{00000000-0005-0000-0000-0000C60C0000}"/>
    <cellStyle name="Standard 4 8 2 5 2 3" xfId="33811" xr:uid="{00000000-0005-0000-0000-0000C60C0000}"/>
    <cellStyle name="Standard 4 8 2 5 2 4" xfId="47302" xr:uid="{00000000-0005-0000-0000-0000C60C0000}"/>
    <cellStyle name="Standard 4 8 2 5 3" xfId="10232" xr:uid="{00000000-0005-0000-0000-0000C60C0000}"/>
    <cellStyle name="Standard 4 8 2 5 3 2" xfId="23683" xr:uid="{00000000-0005-0000-0000-0000C60C0000}"/>
    <cellStyle name="Standard 4 8 2 5 3 3" xfId="37167" xr:uid="{00000000-0005-0000-0000-0000C60C0000}"/>
    <cellStyle name="Standard 4 8 2 5 3 4" xfId="50658" xr:uid="{00000000-0005-0000-0000-0000C60C0000}"/>
    <cellStyle name="Standard 4 8 2 5 4" xfId="13588" xr:uid="{00000000-0005-0000-0000-0000C60C0000}"/>
    <cellStyle name="Standard 4 8 2 5 4 2" xfId="27039" xr:uid="{00000000-0005-0000-0000-0000C60C0000}"/>
    <cellStyle name="Standard 4 8 2 5 4 3" xfId="40523" xr:uid="{00000000-0005-0000-0000-0000C60C0000}"/>
    <cellStyle name="Standard 4 8 2 5 4 4" xfId="54014" xr:uid="{00000000-0005-0000-0000-0000C60C0000}"/>
    <cellStyle name="Standard 4 8 2 5 5" xfId="16970" xr:uid="{00000000-0005-0000-0000-0000C60C0000}"/>
    <cellStyle name="Standard 4 8 2 5 6" xfId="30454" xr:uid="{00000000-0005-0000-0000-0000C60C0000}"/>
    <cellStyle name="Standard 4 8 2 5 7" xfId="43945" xr:uid="{00000000-0005-0000-0000-0000C60C0000}"/>
    <cellStyle name="Standard 4 8 2 6" xfId="4095" xr:uid="{00000000-0005-0000-0000-0000C70C0000}"/>
    <cellStyle name="Standard 4 8 2 6 2" xfId="7452" xr:uid="{00000000-0005-0000-0000-0000C70C0000}"/>
    <cellStyle name="Standard 4 8 2 6 2 2" xfId="20903" xr:uid="{00000000-0005-0000-0000-0000C70C0000}"/>
    <cellStyle name="Standard 4 8 2 6 2 3" xfId="34387" xr:uid="{00000000-0005-0000-0000-0000C70C0000}"/>
    <cellStyle name="Standard 4 8 2 6 2 4" xfId="47878" xr:uid="{00000000-0005-0000-0000-0000C70C0000}"/>
    <cellStyle name="Standard 4 8 2 6 3" xfId="10808" xr:uid="{00000000-0005-0000-0000-0000C70C0000}"/>
    <cellStyle name="Standard 4 8 2 6 3 2" xfId="24259" xr:uid="{00000000-0005-0000-0000-0000C70C0000}"/>
    <cellStyle name="Standard 4 8 2 6 3 3" xfId="37743" xr:uid="{00000000-0005-0000-0000-0000C70C0000}"/>
    <cellStyle name="Standard 4 8 2 6 3 4" xfId="51234" xr:uid="{00000000-0005-0000-0000-0000C70C0000}"/>
    <cellStyle name="Standard 4 8 2 6 4" xfId="14164" xr:uid="{00000000-0005-0000-0000-0000C70C0000}"/>
    <cellStyle name="Standard 4 8 2 6 4 2" xfId="27615" xr:uid="{00000000-0005-0000-0000-0000C70C0000}"/>
    <cellStyle name="Standard 4 8 2 6 4 3" xfId="41099" xr:uid="{00000000-0005-0000-0000-0000C70C0000}"/>
    <cellStyle name="Standard 4 8 2 6 4 4" xfId="54590" xr:uid="{00000000-0005-0000-0000-0000C70C0000}"/>
    <cellStyle name="Standard 4 8 2 6 5" xfId="17546" xr:uid="{00000000-0005-0000-0000-0000C70C0000}"/>
    <cellStyle name="Standard 4 8 2 6 6" xfId="31030" xr:uid="{00000000-0005-0000-0000-0000C70C0000}"/>
    <cellStyle name="Standard 4 8 2 6 7" xfId="44521" xr:uid="{00000000-0005-0000-0000-0000C70C0000}"/>
    <cellStyle name="Standard 4 8 2 7" xfId="4645" xr:uid="{00000000-0005-0000-0000-0000BC0C0000}"/>
    <cellStyle name="Standard 4 8 2 7 2" xfId="18096" xr:uid="{00000000-0005-0000-0000-0000BC0C0000}"/>
    <cellStyle name="Standard 4 8 2 7 3" xfId="31580" xr:uid="{00000000-0005-0000-0000-0000BC0C0000}"/>
    <cellStyle name="Standard 4 8 2 7 4" xfId="45071" xr:uid="{00000000-0005-0000-0000-0000BC0C0000}"/>
    <cellStyle name="Standard 4 8 2 8" xfId="8001" xr:uid="{00000000-0005-0000-0000-0000BC0C0000}"/>
    <cellStyle name="Standard 4 8 2 8 2" xfId="21452" xr:uid="{00000000-0005-0000-0000-0000BC0C0000}"/>
    <cellStyle name="Standard 4 8 2 8 3" xfId="34936" xr:uid="{00000000-0005-0000-0000-0000BC0C0000}"/>
    <cellStyle name="Standard 4 8 2 8 4" xfId="48427" xr:uid="{00000000-0005-0000-0000-0000BC0C0000}"/>
    <cellStyle name="Standard 4 8 2 9" xfId="11357" xr:uid="{00000000-0005-0000-0000-0000BC0C0000}"/>
    <cellStyle name="Standard 4 8 2 9 2" xfId="24808" xr:uid="{00000000-0005-0000-0000-0000BC0C0000}"/>
    <cellStyle name="Standard 4 8 2 9 3" xfId="38292" xr:uid="{00000000-0005-0000-0000-0000BC0C0000}"/>
    <cellStyle name="Standard 4 8 2 9 4" xfId="51783" xr:uid="{00000000-0005-0000-0000-0000BC0C0000}"/>
    <cellStyle name="Standard 4 8 3" xfId="1405" xr:uid="{00000000-0005-0000-0000-0000C80C0000}"/>
    <cellStyle name="Standard 4 8 3 10" xfId="28370" xr:uid="{00000000-0005-0000-0000-0000C80C0000}"/>
    <cellStyle name="Standard 4 8 3 11" xfId="41861" xr:uid="{00000000-0005-0000-0000-0000C80C0000}"/>
    <cellStyle name="Standard 4 8 3 2" xfId="1979" xr:uid="{00000000-0005-0000-0000-0000C90C0000}"/>
    <cellStyle name="Standard 4 8 3 2 2" xfId="3119" xr:uid="{00000000-0005-0000-0000-0000CA0C0000}"/>
    <cellStyle name="Standard 4 8 3 2 2 2" xfId="6480" xr:uid="{00000000-0005-0000-0000-0000CA0C0000}"/>
    <cellStyle name="Standard 4 8 3 2 2 2 2" xfId="19931" xr:uid="{00000000-0005-0000-0000-0000CA0C0000}"/>
    <cellStyle name="Standard 4 8 3 2 2 2 3" xfId="33415" xr:uid="{00000000-0005-0000-0000-0000CA0C0000}"/>
    <cellStyle name="Standard 4 8 3 2 2 2 4" xfId="46906" xr:uid="{00000000-0005-0000-0000-0000CA0C0000}"/>
    <cellStyle name="Standard 4 8 3 2 2 3" xfId="9836" xr:uid="{00000000-0005-0000-0000-0000CA0C0000}"/>
    <cellStyle name="Standard 4 8 3 2 2 3 2" xfId="23287" xr:uid="{00000000-0005-0000-0000-0000CA0C0000}"/>
    <cellStyle name="Standard 4 8 3 2 2 3 3" xfId="36771" xr:uid="{00000000-0005-0000-0000-0000CA0C0000}"/>
    <cellStyle name="Standard 4 8 3 2 2 3 4" xfId="50262" xr:uid="{00000000-0005-0000-0000-0000CA0C0000}"/>
    <cellStyle name="Standard 4 8 3 2 2 4" xfId="13192" xr:uid="{00000000-0005-0000-0000-0000CA0C0000}"/>
    <cellStyle name="Standard 4 8 3 2 2 4 2" xfId="26643" xr:uid="{00000000-0005-0000-0000-0000CA0C0000}"/>
    <cellStyle name="Standard 4 8 3 2 2 4 3" xfId="40127" xr:uid="{00000000-0005-0000-0000-0000CA0C0000}"/>
    <cellStyle name="Standard 4 8 3 2 2 4 4" xfId="53618" xr:uid="{00000000-0005-0000-0000-0000CA0C0000}"/>
    <cellStyle name="Standard 4 8 3 2 2 5" xfId="16574" xr:uid="{00000000-0005-0000-0000-0000CA0C0000}"/>
    <cellStyle name="Standard 4 8 3 2 2 6" xfId="30058" xr:uid="{00000000-0005-0000-0000-0000CA0C0000}"/>
    <cellStyle name="Standard 4 8 3 2 2 7" xfId="43549" xr:uid="{00000000-0005-0000-0000-0000CA0C0000}"/>
    <cellStyle name="Standard 4 8 3 2 3" xfId="5353" xr:uid="{00000000-0005-0000-0000-0000C90C0000}"/>
    <cellStyle name="Standard 4 8 3 2 3 2" xfId="18804" xr:uid="{00000000-0005-0000-0000-0000C90C0000}"/>
    <cellStyle name="Standard 4 8 3 2 3 3" xfId="32288" xr:uid="{00000000-0005-0000-0000-0000C90C0000}"/>
    <cellStyle name="Standard 4 8 3 2 3 4" xfId="45779" xr:uid="{00000000-0005-0000-0000-0000C90C0000}"/>
    <cellStyle name="Standard 4 8 3 2 4" xfId="8709" xr:uid="{00000000-0005-0000-0000-0000C90C0000}"/>
    <cellStyle name="Standard 4 8 3 2 4 2" xfId="22160" xr:uid="{00000000-0005-0000-0000-0000C90C0000}"/>
    <cellStyle name="Standard 4 8 3 2 4 3" xfId="35644" xr:uid="{00000000-0005-0000-0000-0000C90C0000}"/>
    <cellStyle name="Standard 4 8 3 2 4 4" xfId="49135" xr:uid="{00000000-0005-0000-0000-0000C90C0000}"/>
    <cellStyle name="Standard 4 8 3 2 5" xfId="12065" xr:uid="{00000000-0005-0000-0000-0000C90C0000}"/>
    <cellStyle name="Standard 4 8 3 2 5 2" xfId="25516" xr:uid="{00000000-0005-0000-0000-0000C90C0000}"/>
    <cellStyle name="Standard 4 8 3 2 5 3" xfId="39000" xr:uid="{00000000-0005-0000-0000-0000C90C0000}"/>
    <cellStyle name="Standard 4 8 3 2 5 4" xfId="52491" xr:uid="{00000000-0005-0000-0000-0000C90C0000}"/>
    <cellStyle name="Standard 4 8 3 2 6" xfId="15447" xr:uid="{00000000-0005-0000-0000-0000C90C0000}"/>
    <cellStyle name="Standard 4 8 3 2 7" xfId="28931" xr:uid="{00000000-0005-0000-0000-0000C90C0000}"/>
    <cellStyle name="Standard 4 8 3 2 8" xfId="42422" xr:uid="{00000000-0005-0000-0000-0000C90C0000}"/>
    <cellStyle name="Standard 4 8 3 3" xfId="2559" xr:uid="{00000000-0005-0000-0000-0000CB0C0000}"/>
    <cellStyle name="Standard 4 8 3 3 2" xfId="5920" xr:uid="{00000000-0005-0000-0000-0000CB0C0000}"/>
    <cellStyle name="Standard 4 8 3 3 2 2" xfId="19371" xr:uid="{00000000-0005-0000-0000-0000CB0C0000}"/>
    <cellStyle name="Standard 4 8 3 3 2 3" xfId="32855" xr:uid="{00000000-0005-0000-0000-0000CB0C0000}"/>
    <cellStyle name="Standard 4 8 3 3 2 4" xfId="46346" xr:uid="{00000000-0005-0000-0000-0000CB0C0000}"/>
    <cellStyle name="Standard 4 8 3 3 3" xfId="9276" xr:uid="{00000000-0005-0000-0000-0000CB0C0000}"/>
    <cellStyle name="Standard 4 8 3 3 3 2" xfId="22727" xr:uid="{00000000-0005-0000-0000-0000CB0C0000}"/>
    <cellStyle name="Standard 4 8 3 3 3 3" xfId="36211" xr:uid="{00000000-0005-0000-0000-0000CB0C0000}"/>
    <cellStyle name="Standard 4 8 3 3 3 4" xfId="49702" xr:uid="{00000000-0005-0000-0000-0000CB0C0000}"/>
    <cellStyle name="Standard 4 8 3 3 4" xfId="12632" xr:uid="{00000000-0005-0000-0000-0000CB0C0000}"/>
    <cellStyle name="Standard 4 8 3 3 4 2" xfId="26083" xr:uid="{00000000-0005-0000-0000-0000CB0C0000}"/>
    <cellStyle name="Standard 4 8 3 3 4 3" xfId="39567" xr:uid="{00000000-0005-0000-0000-0000CB0C0000}"/>
    <cellStyle name="Standard 4 8 3 3 4 4" xfId="53058" xr:uid="{00000000-0005-0000-0000-0000CB0C0000}"/>
    <cellStyle name="Standard 4 8 3 3 5" xfId="16014" xr:uid="{00000000-0005-0000-0000-0000CB0C0000}"/>
    <cellStyle name="Standard 4 8 3 3 6" xfId="29498" xr:uid="{00000000-0005-0000-0000-0000CB0C0000}"/>
    <cellStyle name="Standard 4 8 3 3 7" xfId="42989" xr:uid="{00000000-0005-0000-0000-0000CB0C0000}"/>
    <cellStyle name="Standard 4 8 3 4" xfId="3664" xr:uid="{00000000-0005-0000-0000-0000CC0C0000}"/>
    <cellStyle name="Standard 4 8 3 4 2" xfId="7025" xr:uid="{00000000-0005-0000-0000-0000CC0C0000}"/>
    <cellStyle name="Standard 4 8 3 4 2 2" xfId="20476" xr:uid="{00000000-0005-0000-0000-0000CC0C0000}"/>
    <cellStyle name="Standard 4 8 3 4 2 3" xfId="33960" xr:uid="{00000000-0005-0000-0000-0000CC0C0000}"/>
    <cellStyle name="Standard 4 8 3 4 2 4" xfId="47451" xr:uid="{00000000-0005-0000-0000-0000CC0C0000}"/>
    <cellStyle name="Standard 4 8 3 4 3" xfId="10381" xr:uid="{00000000-0005-0000-0000-0000CC0C0000}"/>
    <cellStyle name="Standard 4 8 3 4 3 2" xfId="23832" xr:uid="{00000000-0005-0000-0000-0000CC0C0000}"/>
    <cellStyle name="Standard 4 8 3 4 3 3" xfId="37316" xr:uid="{00000000-0005-0000-0000-0000CC0C0000}"/>
    <cellStyle name="Standard 4 8 3 4 3 4" xfId="50807" xr:uid="{00000000-0005-0000-0000-0000CC0C0000}"/>
    <cellStyle name="Standard 4 8 3 4 4" xfId="13737" xr:uid="{00000000-0005-0000-0000-0000CC0C0000}"/>
    <cellStyle name="Standard 4 8 3 4 4 2" xfId="27188" xr:uid="{00000000-0005-0000-0000-0000CC0C0000}"/>
    <cellStyle name="Standard 4 8 3 4 4 3" xfId="40672" xr:uid="{00000000-0005-0000-0000-0000CC0C0000}"/>
    <cellStyle name="Standard 4 8 3 4 4 4" xfId="54163" xr:uid="{00000000-0005-0000-0000-0000CC0C0000}"/>
    <cellStyle name="Standard 4 8 3 4 5" xfId="17119" xr:uid="{00000000-0005-0000-0000-0000CC0C0000}"/>
    <cellStyle name="Standard 4 8 3 4 6" xfId="30603" xr:uid="{00000000-0005-0000-0000-0000CC0C0000}"/>
    <cellStyle name="Standard 4 8 3 4 7" xfId="44094" xr:uid="{00000000-0005-0000-0000-0000CC0C0000}"/>
    <cellStyle name="Standard 4 8 3 5" xfId="4244" xr:uid="{00000000-0005-0000-0000-0000CD0C0000}"/>
    <cellStyle name="Standard 4 8 3 5 2" xfId="7601" xr:uid="{00000000-0005-0000-0000-0000CD0C0000}"/>
    <cellStyle name="Standard 4 8 3 5 2 2" xfId="21052" xr:uid="{00000000-0005-0000-0000-0000CD0C0000}"/>
    <cellStyle name="Standard 4 8 3 5 2 3" xfId="34536" xr:uid="{00000000-0005-0000-0000-0000CD0C0000}"/>
    <cellStyle name="Standard 4 8 3 5 2 4" xfId="48027" xr:uid="{00000000-0005-0000-0000-0000CD0C0000}"/>
    <cellStyle name="Standard 4 8 3 5 3" xfId="10957" xr:uid="{00000000-0005-0000-0000-0000CD0C0000}"/>
    <cellStyle name="Standard 4 8 3 5 3 2" xfId="24408" xr:uid="{00000000-0005-0000-0000-0000CD0C0000}"/>
    <cellStyle name="Standard 4 8 3 5 3 3" xfId="37892" xr:uid="{00000000-0005-0000-0000-0000CD0C0000}"/>
    <cellStyle name="Standard 4 8 3 5 3 4" xfId="51383" xr:uid="{00000000-0005-0000-0000-0000CD0C0000}"/>
    <cellStyle name="Standard 4 8 3 5 4" xfId="14313" xr:uid="{00000000-0005-0000-0000-0000CD0C0000}"/>
    <cellStyle name="Standard 4 8 3 5 4 2" xfId="27764" xr:uid="{00000000-0005-0000-0000-0000CD0C0000}"/>
    <cellStyle name="Standard 4 8 3 5 4 3" xfId="41248" xr:uid="{00000000-0005-0000-0000-0000CD0C0000}"/>
    <cellStyle name="Standard 4 8 3 5 4 4" xfId="54739" xr:uid="{00000000-0005-0000-0000-0000CD0C0000}"/>
    <cellStyle name="Standard 4 8 3 5 5" xfId="17695" xr:uid="{00000000-0005-0000-0000-0000CD0C0000}"/>
    <cellStyle name="Standard 4 8 3 5 6" xfId="31179" xr:uid="{00000000-0005-0000-0000-0000CD0C0000}"/>
    <cellStyle name="Standard 4 8 3 5 7" xfId="44670" xr:uid="{00000000-0005-0000-0000-0000CD0C0000}"/>
    <cellStyle name="Standard 4 8 3 6" xfId="4794" xr:uid="{00000000-0005-0000-0000-0000C80C0000}"/>
    <cellStyle name="Standard 4 8 3 6 2" xfId="18245" xr:uid="{00000000-0005-0000-0000-0000C80C0000}"/>
    <cellStyle name="Standard 4 8 3 6 3" xfId="31729" xr:uid="{00000000-0005-0000-0000-0000C80C0000}"/>
    <cellStyle name="Standard 4 8 3 6 4" xfId="45220" xr:uid="{00000000-0005-0000-0000-0000C80C0000}"/>
    <cellStyle name="Standard 4 8 3 7" xfId="8150" xr:uid="{00000000-0005-0000-0000-0000C80C0000}"/>
    <cellStyle name="Standard 4 8 3 7 2" xfId="21601" xr:uid="{00000000-0005-0000-0000-0000C80C0000}"/>
    <cellStyle name="Standard 4 8 3 7 3" xfId="35085" xr:uid="{00000000-0005-0000-0000-0000C80C0000}"/>
    <cellStyle name="Standard 4 8 3 7 4" xfId="48576" xr:uid="{00000000-0005-0000-0000-0000C80C0000}"/>
    <cellStyle name="Standard 4 8 3 8" xfId="11506" xr:uid="{00000000-0005-0000-0000-0000C80C0000}"/>
    <cellStyle name="Standard 4 8 3 8 2" xfId="24957" xr:uid="{00000000-0005-0000-0000-0000C80C0000}"/>
    <cellStyle name="Standard 4 8 3 8 3" xfId="38441" xr:uid="{00000000-0005-0000-0000-0000C80C0000}"/>
    <cellStyle name="Standard 4 8 3 8 4" xfId="51932" xr:uid="{00000000-0005-0000-0000-0000C80C0000}"/>
    <cellStyle name="Standard 4 8 3 9" xfId="14887" xr:uid="{00000000-0005-0000-0000-0000C80C0000}"/>
    <cellStyle name="Standard 4 8 4" xfId="1730" xr:uid="{00000000-0005-0000-0000-0000CE0C0000}"/>
    <cellStyle name="Standard 4 8 4 2" xfId="2869" xr:uid="{00000000-0005-0000-0000-0000CF0C0000}"/>
    <cellStyle name="Standard 4 8 4 2 2" xfId="6230" xr:uid="{00000000-0005-0000-0000-0000CF0C0000}"/>
    <cellStyle name="Standard 4 8 4 2 2 2" xfId="19681" xr:uid="{00000000-0005-0000-0000-0000CF0C0000}"/>
    <cellStyle name="Standard 4 8 4 2 2 3" xfId="33165" xr:uid="{00000000-0005-0000-0000-0000CF0C0000}"/>
    <cellStyle name="Standard 4 8 4 2 2 4" xfId="46656" xr:uid="{00000000-0005-0000-0000-0000CF0C0000}"/>
    <cellStyle name="Standard 4 8 4 2 3" xfId="9586" xr:uid="{00000000-0005-0000-0000-0000CF0C0000}"/>
    <cellStyle name="Standard 4 8 4 2 3 2" xfId="23037" xr:uid="{00000000-0005-0000-0000-0000CF0C0000}"/>
    <cellStyle name="Standard 4 8 4 2 3 3" xfId="36521" xr:uid="{00000000-0005-0000-0000-0000CF0C0000}"/>
    <cellStyle name="Standard 4 8 4 2 3 4" xfId="50012" xr:uid="{00000000-0005-0000-0000-0000CF0C0000}"/>
    <cellStyle name="Standard 4 8 4 2 4" xfId="12942" xr:uid="{00000000-0005-0000-0000-0000CF0C0000}"/>
    <cellStyle name="Standard 4 8 4 2 4 2" xfId="26393" xr:uid="{00000000-0005-0000-0000-0000CF0C0000}"/>
    <cellStyle name="Standard 4 8 4 2 4 3" xfId="39877" xr:uid="{00000000-0005-0000-0000-0000CF0C0000}"/>
    <cellStyle name="Standard 4 8 4 2 4 4" xfId="53368" xr:uid="{00000000-0005-0000-0000-0000CF0C0000}"/>
    <cellStyle name="Standard 4 8 4 2 5" xfId="16324" xr:uid="{00000000-0005-0000-0000-0000CF0C0000}"/>
    <cellStyle name="Standard 4 8 4 2 6" xfId="29808" xr:uid="{00000000-0005-0000-0000-0000CF0C0000}"/>
    <cellStyle name="Standard 4 8 4 2 7" xfId="43299" xr:uid="{00000000-0005-0000-0000-0000CF0C0000}"/>
    <cellStyle name="Standard 4 8 4 3" xfId="5103" xr:uid="{00000000-0005-0000-0000-0000CE0C0000}"/>
    <cellStyle name="Standard 4 8 4 3 2" xfId="18554" xr:uid="{00000000-0005-0000-0000-0000CE0C0000}"/>
    <cellStyle name="Standard 4 8 4 3 3" xfId="32038" xr:uid="{00000000-0005-0000-0000-0000CE0C0000}"/>
    <cellStyle name="Standard 4 8 4 3 4" xfId="45529" xr:uid="{00000000-0005-0000-0000-0000CE0C0000}"/>
    <cellStyle name="Standard 4 8 4 4" xfId="8459" xr:uid="{00000000-0005-0000-0000-0000CE0C0000}"/>
    <cellStyle name="Standard 4 8 4 4 2" xfId="21910" xr:uid="{00000000-0005-0000-0000-0000CE0C0000}"/>
    <cellStyle name="Standard 4 8 4 4 3" xfId="35394" xr:uid="{00000000-0005-0000-0000-0000CE0C0000}"/>
    <cellStyle name="Standard 4 8 4 4 4" xfId="48885" xr:uid="{00000000-0005-0000-0000-0000CE0C0000}"/>
    <cellStyle name="Standard 4 8 4 5" xfId="11815" xr:uid="{00000000-0005-0000-0000-0000CE0C0000}"/>
    <cellStyle name="Standard 4 8 4 5 2" xfId="25266" xr:uid="{00000000-0005-0000-0000-0000CE0C0000}"/>
    <cellStyle name="Standard 4 8 4 5 3" xfId="38750" xr:uid="{00000000-0005-0000-0000-0000CE0C0000}"/>
    <cellStyle name="Standard 4 8 4 5 4" xfId="52241" xr:uid="{00000000-0005-0000-0000-0000CE0C0000}"/>
    <cellStyle name="Standard 4 8 4 6" xfId="15197" xr:uid="{00000000-0005-0000-0000-0000CE0C0000}"/>
    <cellStyle name="Standard 4 8 4 7" xfId="28681" xr:uid="{00000000-0005-0000-0000-0000CE0C0000}"/>
    <cellStyle name="Standard 4 8 4 8" xfId="42172" xr:uid="{00000000-0005-0000-0000-0000CE0C0000}"/>
    <cellStyle name="Standard 4 8 5" xfId="2307" xr:uid="{00000000-0005-0000-0000-0000D00C0000}"/>
    <cellStyle name="Standard 4 8 5 2" xfId="5669" xr:uid="{00000000-0005-0000-0000-0000D00C0000}"/>
    <cellStyle name="Standard 4 8 5 2 2" xfId="19120" xr:uid="{00000000-0005-0000-0000-0000D00C0000}"/>
    <cellStyle name="Standard 4 8 5 2 3" xfId="32604" xr:uid="{00000000-0005-0000-0000-0000D00C0000}"/>
    <cellStyle name="Standard 4 8 5 2 4" xfId="46095" xr:uid="{00000000-0005-0000-0000-0000D00C0000}"/>
    <cellStyle name="Standard 4 8 5 3" xfId="9025" xr:uid="{00000000-0005-0000-0000-0000D00C0000}"/>
    <cellStyle name="Standard 4 8 5 3 2" xfId="22476" xr:uid="{00000000-0005-0000-0000-0000D00C0000}"/>
    <cellStyle name="Standard 4 8 5 3 3" xfId="35960" xr:uid="{00000000-0005-0000-0000-0000D00C0000}"/>
    <cellStyle name="Standard 4 8 5 3 4" xfId="49451" xr:uid="{00000000-0005-0000-0000-0000D00C0000}"/>
    <cellStyle name="Standard 4 8 5 4" xfId="12381" xr:uid="{00000000-0005-0000-0000-0000D00C0000}"/>
    <cellStyle name="Standard 4 8 5 4 2" xfId="25832" xr:uid="{00000000-0005-0000-0000-0000D00C0000}"/>
    <cellStyle name="Standard 4 8 5 4 3" xfId="39316" xr:uid="{00000000-0005-0000-0000-0000D00C0000}"/>
    <cellStyle name="Standard 4 8 5 4 4" xfId="52807" xr:uid="{00000000-0005-0000-0000-0000D00C0000}"/>
    <cellStyle name="Standard 4 8 5 5" xfId="15763" xr:uid="{00000000-0005-0000-0000-0000D00C0000}"/>
    <cellStyle name="Standard 4 8 5 6" xfId="29247" xr:uid="{00000000-0005-0000-0000-0000D00C0000}"/>
    <cellStyle name="Standard 4 8 5 7" xfId="42738" xr:uid="{00000000-0005-0000-0000-0000D00C0000}"/>
    <cellStyle name="Standard 4 8 6" xfId="3413" xr:uid="{00000000-0005-0000-0000-0000D10C0000}"/>
    <cellStyle name="Standard 4 8 6 2" xfId="6774" xr:uid="{00000000-0005-0000-0000-0000D10C0000}"/>
    <cellStyle name="Standard 4 8 6 2 2" xfId="20225" xr:uid="{00000000-0005-0000-0000-0000D10C0000}"/>
    <cellStyle name="Standard 4 8 6 2 3" xfId="33709" xr:uid="{00000000-0005-0000-0000-0000D10C0000}"/>
    <cellStyle name="Standard 4 8 6 2 4" xfId="47200" xr:uid="{00000000-0005-0000-0000-0000D10C0000}"/>
    <cellStyle name="Standard 4 8 6 3" xfId="10130" xr:uid="{00000000-0005-0000-0000-0000D10C0000}"/>
    <cellStyle name="Standard 4 8 6 3 2" xfId="23581" xr:uid="{00000000-0005-0000-0000-0000D10C0000}"/>
    <cellStyle name="Standard 4 8 6 3 3" xfId="37065" xr:uid="{00000000-0005-0000-0000-0000D10C0000}"/>
    <cellStyle name="Standard 4 8 6 3 4" xfId="50556" xr:uid="{00000000-0005-0000-0000-0000D10C0000}"/>
    <cellStyle name="Standard 4 8 6 4" xfId="13486" xr:uid="{00000000-0005-0000-0000-0000D10C0000}"/>
    <cellStyle name="Standard 4 8 6 4 2" xfId="26937" xr:uid="{00000000-0005-0000-0000-0000D10C0000}"/>
    <cellStyle name="Standard 4 8 6 4 3" xfId="40421" xr:uid="{00000000-0005-0000-0000-0000D10C0000}"/>
    <cellStyle name="Standard 4 8 6 4 4" xfId="53912" xr:uid="{00000000-0005-0000-0000-0000D10C0000}"/>
    <cellStyle name="Standard 4 8 6 5" xfId="16868" xr:uid="{00000000-0005-0000-0000-0000D10C0000}"/>
    <cellStyle name="Standard 4 8 6 6" xfId="30352" xr:uid="{00000000-0005-0000-0000-0000D10C0000}"/>
    <cellStyle name="Standard 4 8 6 7" xfId="43843" xr:uid="{00000000-0005-0000-0000-0000D10C0000}"/>
    <cellStyle name="Standard 4 8 7" xfId="3993" xr:uid="{00000000-0005-0000-0000-0000D20C0000}"/>
    <cellStyle name="Standard 4 8 7 2" xfId="7350" xr:uid="{00000000-0005-0000-0000-0000D20C0000}"/>
    <cellStyle name="Standard 4 8 7 2 2" xfId="20801" xr:uid="{00000000-0005-0000-0000-0000D20C0000}"/>
    <cellStyle name="Standard 4 8 7 2 3" xfId="34285" xr:uid="{00000000-0005-0000-0000-0000D20C0000}"/>
    <cellStyle name="Standard 4 8 7 2 4" xfId="47776" xr:uid="{00000000-0005-0000-0000-0000D20C0000}"/>
    <cellStyle name="Standard 4 8 7 3" xfId="10706" xr:uid="{00000000-0005-0000-0000-0000D20C0000}"/>
    <cellStyle name="Standard 4 8 7 3 2" xfId="24157" xr:uid="{00000000-0005-0000-0000-0000D20C0000}"/>
    <cellStyle name="Standard 4 8 7 3 3" xfId="37641" xr:uid="{00000000-0005-0000-0000-0000D20C0000}"/>
    <cellStyle name="Standard 4 8 7 3 4" xfId="51132" xr:uid="{00000000-0005-0000-0000-0000D20C0000}"/>
    <cellStyle name="Standard 4 8 7 4" xfId="14062" xr:uid="{00000000-0005-0000-0000-0000D20C0000}"/>
    <cellStyle name="Standard 4 8 7 4 2" xfId="27513" xr:uid="{00000000-0005-0000-0000-0000D20C0000}"/>
    <cellStyle name="Standard 4 8 7 4 3" xfId="40997" xr:uid="{00000000-0005-0000-0000-0000D20C0000}"/>
    <cellStyle name="Standard 4 8 7 4 4" xfId="54488" xr:uid="{00000000-0005-0000-0000-0000D20C0000}"/>
    <cellStyle name="Standard 4 8 7 5" xfId="17444" xr:uid="{00000000-0005-0000-0000-0000D20C0000}"/>
    <cellStyle name="Standard 4 8 7 6" xfId="30928" xr:uid="{00000000-0005-0000-0000-0000D20C0000}"/>
    <cellStyle name="Standard 4 8 7 7" xfId="44419" xr:uid="{00000000-0005-0000-0000-0000D20C0000}"/>
    <cellStyle name="Standard 4 8 8" xfId="4543" xr:uid="{00000000-0005-0000-0000-0000BB0C0000}"/>
    <cellStyle name="Standard 4 8 8 2" xfId="17994" xr:uid="{00000000-0005-0000-0000-0000BB0C0000}"/>
    <cellStyle name="Standard 4 8 8 3" xfId="31478" xr:uid="{00000000-0005-0000-0000-0000BB0C0000}"/>
    <cellStyle name="Standard 4 8 8 4" xfId="44969" xr:uid="{00000000-0005-0000-0000-0000BB0C0000}"/>
    <cellStyle name="Standard 4 8 9" xfId="7899" xr:uid="{00000000-0005-0000-0000-0000BB0C0000}"/>
    <cellStyle name="Standard 4 8 9 2" xfId="21350" xr:uid="{00000000-0005-0000-0000-0000BB0C0000}"/>
    <cellStyle name="Standard 4 8 9 3" xfId="34834" xr:uid="{00000000-0005-0000-0000-0000BB0C0000}"/>
    <cellStyle name="Standard 4 8 9 4" xfId="48325" xr:uid="{00000000-0005-0000-0000-0000BB0C0000}"/>
    <cellStyle name="Standard 4 9" xfId="1611" xr:uid="{00000000-0005-0000-0000-0000D30C0000}"/>
    <cellStyle name="Standard 4 9 10" xfId="28560" xr:uid="{00000000-0005-0000-0000-0000D30C0000}"/>
    <cellStyle name="Standard 4 9 11" xfId="42051" xr:uid="{00000000-0005-0000-0000-0000D30C0000}"/>
    <cellStyle name="Standard 4 9 2" xfId="2166" xr:uid="{00000000-0005-0000-0000-0000D40C0000}"/>
    <cellStyle name="Standard 4 9 2 2" xfId="3307" xr:uid="{00000000-0005-0000-0000-0000D50C0000}"/>
    <cellStyle name="Standard 4 9 2 2 2" xfId="6668" xr:uid="{00000000-0005-0000-0000-0000D50C0000}"/>
    <cellStyle name="Standard 4 9 2 2 2 2" xfId="20119" xr:uid="{00000000-0005-0000-0000-0000D50C0000}"/>
    <cellStyle name="Standard 4 9 2 2 2 3" xfId="33603" xr:uid="{00000000-0005-0000-0000-0000D50C0000}"/>
    <cellStyle name="Standard 4 9 2 2 2 4" xfId="47094" xr:uid="{00000000-0005-0000-0000-0000D50C0000}"/>
    <cellStyle name="Standard 4 9 2 2 3" xfId="10024" xr:uid="{00000000-0005-0000-0000-0000D50C0000}"/>
    <cellStyle name="Standard 4 9 2 2 3 2" xfId="23475" xr:uid="{00000000-0005-0000-0000-0000D50C0000}"/>
    <cellStyle name="Standard 4 9 2 2 3 3" xfId="36959" xr:uid="{00000000-0005-0000-0000-0000D50C0000}"/>
    <cellStyle name="Standard 4 9 2 2 3 4" xfId="50450" xr:uid="{00000000-0005-0000-0000-0000D50C0000}"/>
    <cellStyle name="Standard 4 9 2 2 4" xfId="13380" xr:uid="{00000000-0005-0000-0000-0000D50C0000}"/>
    <cellStyle name="Standard 4 9 2 2 4 2" xfId="26831" xr:uid="{00000000-0005-0000-0000-0000D50C0000}"/>
    <cellStyle name="Standard 4 9 2 2 4 3" xfId="40315" xr:uid="{00000000-0005-0000-0000-0000D50C0000}"/>
    <cellStyle name="Standard 4 9 2 2 4 4" xfId="53806" xr:uid="{00000000-0005-0000-0000-0000D50C0000}"/>
    <cellStyle name="Standard 4 9 2 2 5" xfId="16762" xr:uid="{00000000-0005-0000-0000-0000D50C0000}"/>
    <cellStyle name="Standard 4 9 2 2 6" xfId="30246" xr:uid="{00000000-0005-0000-0000-0000D50C0000}"/>
    <cellStyle name="Standard 4 9 2 2 7" xfId="43737" xr:uid="{00000000-0005-0000-0000-0000D50C0000}"/>
    <cellStyle name="Standard 4 9 2 3" xfId="5541" xr:uid="{00000000-0005-0000-0000-0000D40C0000}"/>
    <cellStyle name="Standard 4 9 2 3 2" xfId="18992" xr:uid="{00000000-0005-0000-0000-0000D40C0000}"/>
    <cellStyle name="Standard 4 9 2 3 3" xfId="32476" xr:uid="{00000000-0005-0000-0000-0000D40C0000}"/>
    <cellStyle name="Standard 4 9 2 3 4" xfId="45967" xr:uid="{00000000-0005-0000-0000-0000D40C0000}"/>
    <cellStyle name="Standard 4 9 2 4" xfId="8897" xr:uid="{00000000-0005-0000-0000-0000D40C0000}"/>
    <cellStyle name="Standard 4 9 2 4 2" xfId="22348" xr:uid="{00000000-0005-0000-0000-0000D40C0000}"/>
    <cellStyle name="Standard 4 9 2 4 3" xfId="35832" xr:uid="{00000000-0005-0000-0000-0000D40C0000}"/>
    <cellStyle name="Standard 4 9 2 4 4" xfId="49323" xr:uid="{00000000-0005-0000-0000-0000D40C0000}"/>
    <cellStyle name="Standard 4 9 2 5" xfId="12253" xr:uid="{00000000-0005-0000-0000-0000D40C0000}"/>
    <cellStyle name="Standard 4 9 2 5 2" xfId="25704" xr:uid="{00000000-0005-0000-0000-0000D40C0000}"/>
    <cellStyle name="Standard 4 9 2 5 3" xfId="39188" xr:uid="{00000000-0005-0000-0000-0000D40C0000}"/>
    <cellStyle name="Standard 4 9 2 5 4" xfId="52679" xr:uid="{00000000-0005-0000-0000-0000D40C0000}"/>
    <cellStyle name="Standard 4 9 2 6" xfId="15635" xr:uid="{00000000-0005-0000-0000-0000D40C0000}"/>
    <cellStyle name="Standard 4 9 2 7" xfId="29119" xr:uid="{00000000-0005-0000-0000-0000D40C0000}"/>
    <cellStyle name="Standard 4 9 2 8" xfId="42610" xr:uid="{00000000-0005-0000-0000-0000D40C0000}"/>
    <cellStyle name="Standard 4 9 3" xfId="2748" xr:uid="{00000000-0005-0000-0000-0000D60C0000}"/>
    <cellStyle name="Standard 4 9 3 2" xfId="6109" xr:uid="{00000000-0005-0000-0000-0000D60C0000}"/>
    <cellStyle name="Standard 4 9 3 2 2" xfId="19560" xr:uid="{00000000-0005-0000-0000-0000D60C0000}"/>
    <cellStyle name="Standard 4 9 3 2 3" xfId="33044" xr:uid="{00000000-0005-0000-0000-0000D60C0000}"/>
    <cellStyle name="Standard 4 9 3 2 4" xfId="46535" xr:uid="{00000000-0005-0000-0000-0000D60C0000}"/>
    <cellStyle name="Standard 4 9 3 3" xfId="9465" xr:uid="{00000000-0005-0000-0000-0000D60C0000}"/>
    <cellStyle name="Standard 4 9 3 3 2" xfId="22916" xr:uid="{00000000-0005-0000-0000-0000D60C0000}"/>
    <cellStyle name="Standard 4 9 3 3 3" xfId="36400" xr:uid="{00000000-0005-0000-0000-0000D60C0000}"/>
    <cellStyle name="Standard 4 9 3 3 4" xfId="49891" xr:uid="{00000000-0005-0000-0000-0000D60C0000}"/>
    <cellStyle name="Standard 4 9 3 4" xfId="12821" xr:uid="{00000000-0005-0000-0000-0000D60C0000}"/>
    <cellStyle name="Standard 4 9 3 4 2" xfId="26272" xr:uid="{00000000-0005-0000-0000-0000D60C0000}"/>
    <cellStyle name="Standard 4 9 3 4 3" xfId="39756" xr:uid="{00000000-0005-0000-0000-0000D60C0000}"/>
    <cellStyle name="Standard 4 9 3 4 4" xfId="53247" xr:uid="{00000000-0005-0000-0000-0000D60C0000}"/>
    <cellStyle name="Standard 4 9 3 5" xfId="16203" xr:uid="{00000000-0005-0000-0000-0000D60C0000}"/>
    <cellStyle name="Standard 4 9 3 6" xfId="29687" xr:uid="{00000000-0005-0000-0000-0000D60C0000}"/>
    <cellStyle name="Standard 4 9 3 7" xfId="43178" xr:uid="{00000000-0005-0000-0000-0000D60C0000}"/>
    <cellStyle name="Standard 4 9 4" xfId="3852" xr:uid="{00000000-0005-0000-0000-0000D70C0000}"/>
    <cellStyle name="Standard 4 9 4 2" xfId="7213" xr:uid="{00000000-0005-0000-0000-0000D70C0000}"/>
    <cellStyle name="Standard 4 9 4 2 2" xfId="20664" xr:uid="{00000000-0005-0000-0000-0000D70C0000}"/>
    <cellStyle name="Standard 4 9 4 2 3" xfId="34148" xr:uid="{00000000-0005-0000-0000-0000D70C0000}"/>
    <cellStyle name="Standard 4 9 4 2 4" xfId="47639" xr:uid="{00000000-0005-0000-0000-0000D70C0000}"/>
    <cellStyle name="Standard 4 9 4 3" xfId="10569" xr:uid="{00000000-0005-0000-0000-0000D70C0000}"/>
    <cellStyle name="Standard 4 9 4 3 2" xfId="24020" xr:uid="{00000000-0005-0000-0000-0000D70C0000}"/>
    <cellStyle name="Standard 4 9 4 3 3" xfId="37504" xr:uid="{00000000-0005-0000-0000-0000D70C0000}"/>
    <cellStyle name="Standard 4 9 4 3 4" xfId="50995" xr:uid="{00000000-0005-0000-0000-0000D70C0000}"/>
    <cellStyle name="Standard 4 9 4 4" xfId="13925" xr:uid="{00000000-0005-0000-0000-0000D70C0000}"/>
    <cellStyle name="Standard 4 9 4 4 2" xfId="27376" xr:uid="{00000000-0005-0000-0000-0000D70C0000}"/>
    <cellStyle name="Standard 4 9 4 4 3" xfId="40860" xr:uid="{00000000-0005-0000-0000-0000D70C0000}"/>
    <cellStyle name="Standard 4 9 4 4 4" xfId="54351" xr:uid="{00000000-0005-0000-0000-0000D70C0000}"/>
    <cellStyle name="Standard 4 9 4 5" xfId="17307" xr:uid="{00000000-0005-0000-0000-0000D70C0000}"/>
    <cellStyle name="Standard 4 9 4 6" xfId="30791" xr:uid="{00000000-0005-0000-0000-0000D70C0000}"/>
    <cellStyle name="Standard 4 9 4 7" xfId="44282" xr:uid="{00000000-0005-0000-0000-0000D70C0000}"/>
    <cellStyle name="Standard 4 9 5" xfId="4432" xr:uid="{00000000-0005-0000-0000-0000D80C0000}"/>
    <cellStyle name="Standard 4 9 5 2" xfId="7789" xr:uid="{00000000-0005-0000-0000-0000D80C0000}"/>
    <cellStyle name="Standard 4 9 5 2 2" xfId="21240" xr:uid="{00000000-0005-0000-0000-0000D80C0000}"/>
    <cellStyle name="Standard 4 9 5 2 3" xfId="34724" xr:uid="{00000000-0005-0000-0000-0000D80C0000}"/>
    <cellStyle name="Standard 4 9 5 2 4" xfId="48215" xr:uid="{00000000-0005-0000-0000-0000D80C0000}"/>
    <cellStyle name="Standard 4 9 5 3" xfId="11145" xr:uid="{00000000-0005-0000-0000-0000D80C0000}"/>
    <cellStyle name="Standard 4 9 5 3 2" xfId="24596" xr:uid="{00000000-0005-0000-0000-0000D80C0000}"/>
    <cellStyle name="Standard 4 9 5 3 3" xfId="38080" xr:uid="{00000000-0005-0000-0000-0000D80C0000}"/>
    <cellStyle name="Standard 4 9 5 3 4" xfId="51571" xr:uid="{00000000-0005-0000-0000-0000D80C0000}"/>
    <cellStyle name="Standard 4 9 5 4" xfId="14501" xr:uid="{00000000-0005-0000-0000-0000D80C0000}"/>
    <cellStyle name="Standard 4 9 5 4 2" xfId="27952" xr:uid="{00000000-0005-0000-0000-0000D80C0000}"/>
    <cellStyle name="Standard 4 9 5 4 3" xfId="41436" xr:uid="{00000000-0005-0000-0000-0000D80C0000}"/>
    <cellStyle name="Standard 4 9 5 4 4" xfId="54927" xr:uid="{00000000-0005-0000-0000-0000D80C0000}"/>
    <cellStyle name="Standard 4 9 5 5" xfId="17883" xr:uid="{00000000-0005-0000-0000-0000D80C0000}"/>
    <cellStyle name="Standard 4 9 5 6" xfId="31367" xr:uid="{00000000-0005-0000-0000-0000D80C0000}"/>
    <cellStyle name="Standard 4 9 5 7" xfId="44858" xr:uid="{00000000-0005-0000-0000-0000D80C0000}"/>
    <cellStyle name="Standard 4 9 6" xfId="4982" xr:uid="{00000000-0005-0000-0000-0000D30C0000}"/>
    <cellStyle name="Standard 4 9 6 2" xfId="18433" xr:uid="{00000000-0005-0000-0000-0000D30C0000}"/>
    <cellStyle name="Standard 4 9 6 3" xfId="31917" xr:uid="{00000000-0005-0000-0000-0000D30C0000}"/>
    <cellStyle name="Standard 4 9 6 4" xfId="45408" xr:uid="{00000000-0005-0000-0000-0000D30C0000}"/>
    <cellStyle name="Standard 4 9 7" xfId="8338" xr:uid="{00000000-0005-0000-0000-0000D30C0000}"/>
    <cellStyle name="Standard 4 9 7 2" xfId="21789" xr:uid="{00000000-0005-0000-0000-0000D30C0000}"/>
    <cellStyle name="Standard 4 9 7 3" xfId="35273" xr:uid="{00000000-0005-0000-0000-0000D30C0000}"/>
    <cellStyle name="Standard 4 9 7 4" xfId="48764" xr:uid="{00000000-0005-0000-0000-0000D30C0000}"/>
    <cellStyle name="Standard 4 9 8" xfId="11694" xr:uid="{00000000-0005-0000-0000-0000D30C0000}"/>
    <cellStyle name="Standard 4 9 8 2" xfId="25145" xr:uid="{00000000-0005-0000-0000-0000D30C0000}"/>
    <cellStyle name="Standard 4 9 8 3" xfId="38629" xr:uid="{00000000-0005-0000-0000-0000D30C0000}"/>
    <cellStyle name="Standard 4 9 8 4" xfId="52120" xr:uid="{00000000-0005-0000-0000-0000D30C0000}"/>
    <cellStyle name="Standard 4 9 9" xfId="15076" xr:uid="{00000000-0005-0000-0000-0000D30C0000}"/>
    <cellStyle name="Standard 5" xfId="50" xr:uid="{00000000-0005-0000-0000-000063020000}"/>
    <cellStyle name="Standard 5 10" xfId="1612" xr:uid="{00000000-0005-0000-0000-0000DA0C0000}"/>
    <cellStyle name="Standard 5 10 10" xfId="28561" xr:uid="{00000000-0005-0000-0000-0000DA0C0000}"/>
    <cellStyle name="Standard 5 10 11" xfId="42052" xr:uid="{00000000-0005-0000-0000-0000DA0C0000}"/>
    <cellStyle name="Standard 5 10 2" xfId="2167" xr:uid="{00000000-0005-0000-0000-0000DB0C0000}"/>
    <cellStyle name="Standard 5 10 2 2" xfId="3308" xr:uid="{00000000-0005-0000-0000-0000DC0C0000}"/>
    <cellStyle name="Standard 5 10 2 2 2" xfId="6669" xr:uid="{00000000-0005-0000-0000-0000DC0C0000}"/>
    <cellStyle name="Standard 5 10 2 2 2 2" xfId="20120" xr:uid="{00000000-0005-0000-0000-0000DC0C0000}"/>
    <cellStyle name="Standard 5 10 2 2 2 3" xfId="33604" xr:uid="{00000000-0005-0000-0000-0000DC0C0000}"/>
    <cellStyle name="Standard 5 10 2 2 2 4" xfId="47095" xr:uid="{00000000-0005-0000-0000-0000DC0C0000}"/>
    <cellStyle name="Standard 5 10 2 2 3" xfId="10025" xr:uid="{00000000-0005-0000-0000-0000DC0C0000}"/>
    <cellStyle name="Standard 5 10 2 2 3 2" xfId="23476" xr:uid="{00000000-0005-0000-0000-0000DC0C0000}"/>
    <cellStyle name="Standard 5 10 2 2 3 3" xfId="36960" xr:uid="{00000000-0005-0000-0000-0000DC0C0000}"/>
    <cellStyle name="Standard 5 10 2 2 3 4" xfId="50451" xr:uid="{00000000-0005-0000-0000-0000DC0C0000}"/>
    <cellStyle name="Standard 5 10 2 2 4" xfId="13381" xr:uid="{00000000-0005-0000-0000-0000DC0C0000}"/>
    <cellStyle name="Standard 5 10 2 2 4 2" xfId="26832" xr:uid="{00000000-0005-0000-0000-0000DC0C0000}"/>
    <cellStyle name="Standard 5 10 2 2 4 3" xfId="40316" xr:uid="{00000000-0005-0000-0000-0000DC0C0000}"/>
    <cellStyle name="Standard 5 10 2 2 4 4" xfId="53807" xr:uid="{00000000-0005-0000-0000-0000DC0C0000}"/>
    <cellStyle name="Standard 5 10 2 2 5" xfId="16763" xr:uid="{00000000-0005-0000-0000-0000DC0C0000}"/>
    <cellStyle name="Standard 5 10 2 2 6" xfId="30247" xr:uid="{00000000-0005-0000-0000-0000DC0C0000}"/>
    <cellStyle name="Standard 5 10 2 2 7" xfId="43738" xr:uid="{00000000-0005-0000-0000-0000DC0C0000}"/>
    <cellStyle name="Standard 5 10 2 3" xfId="5542" xr:uid="{00000000-0005-0000-0000-0000DB0C0000}"/>
    <cellStyle name="Standard 5 10 2 3 2" xfId="18993" xr:uid="{00000000-0005-0000-0000-0000DB0C0000}"/>
    <cellStyle name="Standard 5 10 2 3 3" xfId="32477" xr:uid="{00000000-0005-0000-0000-0000DB0C0000}"/>
    <cellStyle name="Standard 5 10 2 3 4" xfId="45968" xr:uid="{00000000-0005-0000-0000-0000DB0C0000}"/>
    <cellStyle name="Standard 5 10 2 4" xfId="8898" xr:uid="{00000000-0005-0000-0000-0000DB0C0000}"/>
    <cellStyle name="Standard 5 10 2 4 2" xfId="22349" xr:uid="{00000000-0005-0000-0000-0000DB0C0000}"/>
    <cellStyle name="Standard 5 10 2 4 3" xfId="35833" xr:uid="{00000000-0005-0000-0000-0000DB0C0000}"/>
    <cellStyle name="Standard 5 10 2 4 4" xfId="49324" xr:uid="{00000000-0005-0000-0000-0000DB0C0000}"/>
    <cellStyle name="Standard 5 10 2 5" xfId="12254" xr:uid="{00000000-0005-0000-0000-0000DB0C0000}"/>
    <cellStyle name="Standard 5 10 2 5 2" xfId="25705" xr:uid="{00000000-0005-0000-0000-0000DB0C0000}"/>
    <cellStyle name="Standard 5 10 2 5 3" xfId="39189" xr:uid="{00000000-0005-0000-0000-0000DB0C0000}"/>
    <cellStyle name="Standard 5 10 2 5 4" xfId="52680" xr:uid="{00000000-0005-0000-0000-0000DB0C0000}"/>
    <cellStyle name="Standard 5 10 2 6" xfId="15636" xr:uid="{00000000-0005-0000-0000-0000DB0C0000}"/>
    <cellStyle name="Standard 5 10 2 7" xfId="29120" xr:uid="{00000000-0005-0000-0000-0000DB0C0000}"/>
    <cellStyle name="Standard 5 10 2 8" xfId="42611" xr:uid="{00000000-0005-0000-0000-0000DB0C0000}"/>
    <cellStyle name="Standard 5 10 3" xfId="2749" xr:uid="{00000000-0005-0000-0000-0000DD0C0000}"/>
    <cellStyle name="Standard 5 10 3 2" xfId="6110" xr:uid="{00000000-0005-0000-0000-0000DD0C0000}"/>
    <cellStyle name="Standard 5 10 3 2 2" xfId="19561" xr:uid="{00000000-0005-0000-0000-0000DD0C0000}"/>
    <cellStyle name="Standard 5 10 3 2 3" xfId="33045" xr:uid="{00000000-0005-0000-0000-0000DD0C0000}"/>
    <cellStyle name="Standard 5 10 3 2 4" xfId="46536" xr:uid="{00000000-0005-0000-0000-0000DD0C0000}"/>
    <cellStyle name="Standard 5 10 3 3" xfId="9466" xr:uid="{00000000-0005-0000-0000-0000DD0C0000}"/>
    <cellStyle name="Standard 5 10 3 3 2" xfId="22917" xr:uid="{00000000-0005-0000-0000-0000DD0C0000}"/>
    <cellStyle name="Standard 5 10 3 3 3" xfId="36401" xr:uid="{00000000-0005-0000-0000-0000DD0C0000}"/>
    <cellStyle name="Standard 5 10 3 3 4" xfId="49892" xr:uid="{00000000-0005-0000-0000-0000DD0C0000}"/>
    <cellStyle name="Standard 5 10 3 4" xfId="12822" xr:uid="{00000000-0005-0000-0000-0000DD0C0000}"/>
    <cellStyle name="Standard 5 10 3 4 2" xfId="26273" xr:uid="{00000000-0005-0000-0000-0000DD0C0000}"/>
    <cellStyle name="Standard 5 10 3 4 3" xfId="39757" xr:uid="{00000000-0005-0000-0000-0000DD0C0000}"/>
    <cellStyle name="Standard 5 10 3 4 4" xfId="53248" xr:uid="{00000000-0005-0000-0000-0000DD0C0000}"/>
    <cellStyle name="Standard 5 10 3 5" xfId="16204" xr:uid="{00000000-0005-0000-0000-0000DD0C0000}"/>
    <cellStyle name="Standard 5 10 3 6" xfId="29688" xr:uid="{00000000-0005-0000-0000-0000DD0C0000}"/>
    <cellStyle name="Standard 5 10 3 7" xfId="43179" xr:uid="{00000000-0005-0000-0000-0000DD0C0000}"/>
    <cellStyle name="Standard 5 10 4" xfId="3853" xr:uid="{00000000-0005-0000-0000-0000DE0C0000}"/>
    <cellStyle name="Standard 5 10 4 2" xfId="7214" xr:uid="{00000000-0005-0000-0000-0000DE0C0000}"/>
    <cellStyle name="Standard 5 10 4 2 2" xfId="20665" xr:uid="{00000000-0005-0000-0000-0000DE0C0000}"/>
    <cellStyle name="Standard 5 10 4 2 3" xfId="34149" xr:uid="{00000000-0005-0000-0000-0000DE0C0000}"/>
    <cellStyle name="Standard 5 10 4 2 4" xfId="47640" xr:uid="{00000000-0005-0000-0000-0000DE0C0000}"/>
    <cellStyle name="Standard 5 10 4 3" xfId="10570" xr:uid="{00000000-0005-0000-0000-0000DE0C0000}"/>
    <cellStyle name="Standard 5 10 4 3 2" xfId="24021" xr:uid="{00000000-0005-0000-0000-0000DE0C0000}"/>
    <cellStyle name="Standard 5 10 4 3 3" xfId="37505" xr:uid="{00000000-0005-0000-0000-0000DE0C0000}"/>
    <cellStyle name="Standard 5 10 4 3 4" xfId="50996" xr:uid="{00000000-0005-0000-0000-0000DE0C0000}"/>
    <cellStyle name="Standard 5 10 4 4" xfId="13926" xr:uid="{00000000-0005-0000-0000-0000DE0C0000}"/>
    <cellStyle name="Standard 5 10 4 4 2" xfId="27377" xr:uid="{00000000-0005-0000-0000-0000DE0C0000}"/>
    <cellStyle name="Standard 5 10 4 4 3" xfId="40861" xr:uid="{00000000-0005-0000-0000-0000DE0C0000}"/>
    <cellStyle name="Standard 5 10 4 4 4" xfId="54352" xr:uid="{00000000-0005-0000-0000-0000DE0C0000}"/>
    <cellStyle name="Standard 5 10 4 5" xfId="17308" xr:uid="{00000000-0005-0000-0000-0000DE0C0000}"/>
    <cellStyle name="Standard 5 10 4 6" xfId="30792" xr:uid="{00000000-0005-0000-0000-0000DE0C0000}"/>
    <cellStyle name="Standard 5 10 4 7" xfId="44283" xr:uid="{00000000-0005-0000-0000-0000DE0C0000}"/>
    <cellStyle name="Standard 5 10 5" xfId="4433" xr:uid="{00000000-0005-0000-0000-0000DF0C0000}"/>
    <cellStyle name="Standard 5 10 5 2" xfId="7790" xr:uid="{00000000-0005-0000-0000-0000DF0C0000}"/>
    <cellStyle name="Standard 5 10 5 2 2" xfId="21241" xr:uid="{00000000-0005-0000-0000-0000DF0C0000}"/>
    <cellStyle name="Standard 5 10 5 2 3" xfId="34725" xr:uid="{00000000-0005-0000-0000-0000DF0C0000}"/>
    <cellStyle name="Standard 5 10 5 2 4" xfId="48216" xr:uid="{00000000-0005-0000-0000-0000DF0C0000}"/>
    <cellStyle name="Standard 5 10 5 3" xfId="11146" xr:uid="{00000000-0005-0000-0000-0000DF0C0000}"/>
    <cellStyle name="Standard 5 10 5 3 2" xfId="24597" xr:uid="{00000000-0005-0000-0000-0000DF0C0000}"/>
    <cellStyle name="Standard 5 10 5 3 3" xfId="38081" xr:uid="{00000000-0005-0000-0000-0000DF0C0000}"/>
    <cellStyle name="Standard 5 10 5 3 4" xfId="51572" xr:uid="{00000000-0005-0000-0000-0000DF0C0000}"/>
    <cellStyle name="Standard 5 10 5 4" xfId="14502" xr:uid="{00000000-0005-0000-0000-0000DF0C0000}"/>
    <cellStyle name="Standard 5 10 5 4 2" xfId="27953" xr:uid="{00000000-0005-0000-0000-0000DF0C0000}"/>
    <cellStyle name="Standard 5 10 5 4 3" xfId="41437" xr:uid="{00000000-0005-0000-0000-0000DF0C0000}"/>
    <cellStyle name="Standard 5 10 5 4 4" xfId="54928" xr:uid="{00000000-0005-0000-0000-0000DF0C0000}"/>
    <cellStyle name="Standard 5 10 5 5" xfId="17884" xr:uid="{00000000-0005-0000-0000-0000DF0C0000}"/>
    <cellStyle name="Standard 5 10 5 6" xfId="31368" xr:uid="{00000000-0005-0000-0000-0000DF0C0000}"/>
    <cellStyle name="Standard 5 10 5 7" xfId="44859" xr:uid="{00000000-0005-0000-0000-0000DF0C0000}"/>
    <cellStyle name="Standard 5 10 6" xfId="4983" xr:uid="{00000000-0005-0000-0000-0000DA0C0000}"/>
    <cellStyle name="Standard 5 10 6 2" xfId="18434" xr:uid="{00000000-0005-0000-0000-0000DA0C0000}"/>
    <cellStyle name="Standard 5 10 6 3" xfId="31918" xr:uid="{00000000-0005-0000-0000-0000DA0C0000}"/>
    <cellStyle name="Standard 5 10 6 4" xfId="45409" xr:uid="{00000000-0005-0000-0000-0000DA0C0000}"/>
    <cellStyle name="Standard 5 10 7" xfId="8339" xr:uid="{00000000-0005-0000-0000-0000DA0C0000}"/>
    <cellStyle name="Standard 5 10 7 2" xfId="21790" xr:uid="{00000000-0005-0000-0000-0000DA0C0000}"/>
    <cellStyle name="Standard 5 10 7 3" xfId="35274" xr:uid="{00000000-0005-0000-0000-0000DA0C0000}"/>
    <cellStyle name="Standard 5 10 7 4" xfId="48765" xr:uid="{00000000-0005-0000-0000-0000DA0C0000}"/>
    <cellStyle name="Standard 5 10 8" xfId="11695" xr:uid="{00000000-0005-0000-0000-0000DA0C0000}"/>
    <cellStyle name="Standard 5 10 8 2" xfId="25146" xr:uid="{00000000-0005-0000-0000-0000DA0C0000}"/>
    <cellStyle name="Standard 5 10 8 3" xfId="38630" xr:uid="{00000000-0005-0000-0000-0000DA0C0000}"/>
    <cellStyle name="Standard 5 10 8 4" xfId="52121" xr:uid="{00000000-0005-0000-0000-0000DA0C0000}"/>
    <cellStyle name="Standard 5 10 9" xfId="15077" xr:uid="{00000000-0005-0000-0000-0000DA0C0000}"/>
    <cellStyle name="Standard 5 11" xfId="14506" xr:uid="{00000000-0005-0000-0000-000023000000}"/>
    <cellStyle name="Standard 5 11 2" xfId="27957" xr:uid="{00000000-0005-0000-0000-000023000000}"/>
    <cellStyle name="Standard 5 11 3" xfId="41441" xr:uid="{00000000-0005-0000-0000-000023000000}"/>
    <cellStyle name="Standard 5 11 4" xfId="54932" xr:uid="{00000000-0005-0000-0000-000023000000}"/>
    <cellStyle name="Standard 5 12" xfId="27964" xr:uid="{00000000-0005-0000-0000-00000F000000}"/>
    <cellStyle name="Standard 5 13" xfId="27970" xr:uid="{00000000-0005-0000-0000-00001F000000}"/>
    <cellStyle name="Standard 5 14" xfId="27974" xr:uid="{00000000-0005-0000-0000-000023000000}"/>
    <cellStyle name="Standard 5 15" xfId="1001" xr:uid="{00000000-0005-0000-0000-000063000000}"/>
    <cellStyle name="Standard 5 2" xfId="182" xr:uid="{00000000-0005-0000-0000-000064020000}"/>
    <cellStyle name="Standard 5 2 2" xfId="388" xr:uid="{00000000-0005-0000-0000-000065020000}"/>
    <cellStyle name="Standard 5 2 2 10" xfId="3945" xr:uid="{00000000-0005-0000-0000-0000E20C0000}"/>
    <cellStyle name="Standard 5 2 2 10 2" xfId="7302" xr:uid="{00000000-0005-0000-0000-0000E20C0000}"/>
    <cellStyle name="Standard 5 2 2 10 2 2" xfId="20753" xr:uid="{00000000-0005-0000-0000-0000E20C0000}"/>
    <cellStyle name="Standard 5 2 2 10 2 3" xfId="34237" xr:uid="{00000000-0005-0000-0000-0000E20C0000}"/>
    <cellStyle name="Standard 5 2 2 10 2 4" xfId="47728" xr:uid="{00000000-0005-0000-0000-0000E20C0000}"/>
    <cellStyle name="Standard 5 2 2 10 3" xfId="10658" xr:uid="{00000000-0005-0000-0000-0000E20C0000}"/>
    <cellStyle name="Standard 5 2 2 10 3 2" xfId="24109" xr:uid="{00000000-0005-0000-0000-0000E20C0000}"/>
    <cellStyle name="Standard 5 2 2 10 3 3" xfId="37593" xr:uid="{00000000-0005-0000-0000-0000E20C0000}"/>
    <cellStyle name="Standard 5 2 2 10 3 4" xfId="51084" xr:uid="{00000000-0005-0000-0000-0000E20C0000}"/>
    <cellStyle name="Standard 5 2 2 10 4" xfId="14014" xr:uid="{00000000-0005-0000-0000-0000E20C0000}"/>
    <cellStyle name="Standard 5 2 2 10 4 2" xfId="27465" xr:uid="{00000000-0005-0000-0000-0000E20C0000}"/>
    <cellStyle name="Standard 5 2 2 10 4 3" xfId="40949" xr:uid="{00000000-0005-0000-0000-0000E20C0000}"/>
    <cellStyle name="Standard 5 2 2 10 4 4" xfId="54440" xr:uid="{00000000-0005-0000-0000-0000E20C0000}"/>
    <cellStyle name="Standard 5 2 2 10 5" xfId="17396" xr:uid="{00000000-0005-0000-0000-0000E20C0000}"/>
    <cellStyle name="Standard 5 2 2 10 6" xfId="30880" xr:uid="{00000000-0005-0000-0000-0000E20C0000}"/>
    <cellStyle name="Standard 5 2 2 10 7" xfId="44371" xr:uid="{00000000-0005-0000-0000-0000E20C0000}"/>
    <cellStyle name="Standard 5 2 2 11" xfId="4495" xr:uid="{00000000-0005-0000-0000-0000E10C0000}"/>
    <cellStyle name="Standard 5 2 2 11 2" xfId="17946" xr:uid="{00000000-0005-0000-0000-0000E10C0000}"/>
    <cellStyle name="Standard 5 2 2 11 3" xfId="31430" xr:uid="{00000000-0005-0000-0000-0000E10C0000}"/>
    <cellStyle name="Standard 5 2 2 11 4" xfId="44921" xr:uid="{00000000-0005-0000-0000-0000E10C0000}"/>
    <cellStyle name="Standard 5 2 2 12" xfId="7851" xr:uid="{00000000-0005-0000-0000-0000E10C0000}"/>
    <cellStyle name="Standard 5 2 2 12 2" xfId="21302" xr:uid="{00000000-0005-0000-0000-0000E10C0000}"/>
    <cellStyle name="Standard 5 2 2 12 3" xfId="34786" xr:uid="{00000000-0005-0000-0000-0000E10C0000}"/>
    <cellStyle name="Standard 5 2 2 12 4" xfId="48277" xr:uid="{00000000-0005-0000-0000-0000E10C0000}"/>
    <cellStyle name="Standard 5 2 2 13" xfId="11207" xr:uid="{00000000-0005-0000-0000-0000E10C0000}"/>
    <cellStyle name="Standard 5 2 2 13 2" xfId="24658" xr:uid="{00000000-0005-0000-0000-0000E10C0000}"/>
    <cellStyle name="Standard 5 2 2 13 3" xfId="38142" xr:uid="{00000000-0005-0000-0000-0000E10C0000}"/>
    <cellStyle name="Standard 5 2 2 13 4" xfId="51633" xr:uid="{00000000-0005-0000-0000-0000E10C0000}"/>
    <cellStyle name="Standard 5 2 2 14" xfId="14588" xr:uid="{00000000-0005-0000-0000-0000E10C0000}"/>
    <cellStyle name="Standard 5 2 2 15" xfId="28063" xr:uid="{00000000-0005-0000-0000-0000E10C0000}"/>
    <cellStyle name="Standard 5 2 2 16" xfId="41537" xr:uid="{00000000-0005-0000-0000-0000E10C0000}"/>
    <cellStyle name="Standard 5 2 2 2" xfId="425" xr:uid="{00000000-0005-0000-0000-000066020000}"/>
    <cellStyle name="Standard 5 2 2 2 10" xfId="4518" xr:uid="{00000000-0005-0000-0000-0000E30C0000}"/>
    <cellStyle name="Standard 5 2 2 2 10 2" xfId="17969" xr:uid="{00000000-0005-0000-0000-0000E30C0000}"/>
    <cellStyle name="Standard 5 2 2 2 10 3" xfId="31453" xr:uid="{00000000-0005-0000-0000-0000E30C0000}"/>
    <cellStyle name="Standard 5 2 2 2 10 4" xfId="44944" xr:uid="{00000000-0005-0000-0000-0000E30C0000}"/>
    <cellStyle name="Standard 5 2 2 2 11" xfId="7874" xr:uid="{00000000-0005-0000-0000-0000E30C0000}"/>
    <cellStyle name="Standard 5 2 2 2 11 2" xfId="21325" xr:uid="{00000000-0005-0000-0000-0000E30C0000}"/>
    <cellStyle name="Standard 5 2 2 2 11 3" xfId="34809" xr:uid="{00000000-0005-0000-0000-0000E30C0000}"/>
    <cellStyle name="Standard 5 2 2 2 11 4" xfId="48300" xr:uid="{00000000-0005-0000-0000-0000E30C0000}"/>
    <cellStyle name="Standard 5 2 2 2 12" xfId="11230" xr:uid="{00000000-0005-0000-0000-0000E30C0000}"/>
    <cellStyle name="Standard 5 2 2 2 12 2" xfId="24681" xr:uid="{00000000-0005-0000-0000-0000E30C0000}"/>
    <cellStyle name="Standard 5 2 2 2 12 3" xfId="38165" xr:uid="{00000000-0005-0000-0000-0000E30C0000}"/>
    <cellStyle name="Standard 5 2 2 2 12 4" xfId="51656" xr:uid="{00000000-0005-0000-0000-0000E30C0000}"/>
    <cellStyle name="Standard 5 2 2 2 13" xfId="14611" xr:uid="{00000000-0005-0000-0000-0000E30C0000}"/>
    <cellStyle name="Standard 5 2 2 2 14" xfId="28094" xr:uid="{00000000-0005-0000-0000-0000E30C0000}"/>
    <cellStyle name="Standard 5 2 2 2 15" xfId="41585" xr:uid="{00000000-0005-0000-0000-0000E30C0000}"/>
    <cellStyle name="Standard 5 2 2 2 2" xfId="445" xr:uid="{00000000-0005-0000-0000-000067020000}"/>
    <cellStyle name="Standard 5 2 2 2 2 10" xfId="14713" xr:uid="{00000000-0005-0000-0000-0000E40C0000}"/>
    <cellStyle name="Standard 5 2 2 2 2 11" xfId="28196" xr:uid="{00000000-0005-0000-0000-0000E40C0000}"/>
    <cellStyle name="Standard 5 2 2 2 2 12" xfId="41687" xr:uid="{00000000-0005-0000-0000-0000E40C0000}"/>
    <cellStyle name="Standard 5 2 2 2 2 2" xfId="1478" xr:uid="{00000000-0005-0000-0000-0000E50C0000}"/>
    <cellStyle name="Standard 5 2 2 2 2 2 10" xfId="28446" xr:uid="{00000000-0005-0000-0000-0000E50C0000}"/>
    <cellStyle name="Standard 5 2 2 2 2 2 11" xfId="41937" xr:uid="{00000000-0005-0000-0000-0000E50C0000}"/>
    <cellStyle name="Standard 5 2 2 2 2 2 2" xfId="2054" xr:uid="{00000000-0005-0000-0000-0000E60C0000}"/>
    <cellStyle name="Standard 5 2 2 2 2 2 2 2" xfId="3195" xr:uid="{00000000-0005-0000-0000-0000E70C0000}"/>
    <cellStyle name="Standard 5 2 2 2 2 2 2 2 2" xfId="6556" xr:uid="{00000000-0005-0000-0000-0000E70C0000}"/>
    <cellStyle name="Standard 5 2 2 2 2 2 2 2 2 2" xfId="20007" xr:uid="{00000000-0005-0000-0000-0000E70C0000}"/>
    <cellStyle name="Standard 5 2 2 2 2 2 2 2 2 3" xfId="33491" xr:uid="{00000000-0005-0000-0000-0000E70C0000}"/>
    <cellStyle name="Standard 5 2 2 2 2 2 2 2 2 4" xfId="46982" xr:uid="{00000000-0005-0000-0000-0000E70C0000}"/>
    <cellStyle name="Standard 5 2 2 2 2 2 2 2 3" xfId="9912" xr:uid="{00000000-0005-0000-0000-0000E70C0000}"/>
    <cellStyle name="Standard 5 2 2 2 2 2 2 2 3 2" xfId="23363" xr:uid="{00000000-0005-0000-0000-0000E70C0000}"/>
    <cellStyle name="Standard 5 2 2 2 2 2 2 2 3 3" xfId="36847" xr:uid="{00000000-0005-0000-0000-0000E70C0000}"/>
    <cellStyle name="Standard 5 2 2 2 2 2 2 2 3 4" xfId="50338" xr:uid="{00000000-0005-0000-0000-0000E70C0000}"/>
    <cellStyle name="Standard 5 2 2 2 2 2 2 2 4" xfId="13268" xr:uid="{00000000-0005-0000-0000-0000E70C0000}"/>
    <cellStyle name="Standard 5 2 2 2 2 2 2 2 4 2" xfId="26719" xr:uid="{00000000-0005-0000-0000-0000E70C0000}"/>
    <cellStyle name="Standard 5 2 2 2 2 2 2 2 4 3" xfId="40203" xr:uid="{00000000-0005-0000-0000-0000E70C0000}"/>
    <cellStyle name="Standard 5 2 2 2 2 2 2 2 4 4" xfId="53694" xr:uid="{00000000-0005-0000-0000-0000E70C0000}"/>
    <cellStyle name="Standard 5 2 2 2 2 2 2 2 5" xfId="16650" xr:uid="{00000000-0005-0000-0000-0000E70C0000}"/>
    <cellStyle name="Standard 5 2 2 2 2 2 2 2 6" xfId="30134" xr:uid="{00000000-0005-0000-0000-0000E70C0000}"/>
    <cellStyle name="Standard 5 2 2 2 2 2 2 2 7" xfId="43625" xr:uid="{00000000-0005-0000-0000-0000E70C0000}"/>
    <cellStyle name="Standard 5 2 2 2 2 2 2 3" xfId="5429" xr:uid="{00000000-0005-0000-0000-0000E60C0000}"/>
    <cellStyle name="Standard 5 2 2 2 2 2 2 3 2" xfId="18880" xr:uid="{00000000-0005-0000-0000-0000E60C0000}"/>
    <cellStyle name="Standard 5 2 2 2 2 2 2 3 3" xfId="32364" xr:uid="{00000000-0005-0000-0000-0000E60C0000}"/>
    <cellStyle name="Standard 5 2 2 2 2 2 2 3 4" xfId="45855" xr:uid="{00000000-0005-0000-0000-0000E60C0000}"/>
    <cellStyle name="Standard 5 2 2 2 2 2 2 4" xfId="8785" xr:uid="{00000000-0005-0000-0000-0000E60C0000}"/>
    <cellStyle name="Standard 5 2 2 2 2 2 2 4 2" xfId="22236" xr:uid="{00000000-0005-0000-0000-0000E60C0000}"/>
    <cellStyle name="Standard 5 2 2 2 2 2 2 4 3" xfId="35720" xr:uid="{00000000-0005-0000-0000-0000E60C0000}"/>
    <cellStyle name="Standard 5 2 2 2 2 2 2 4 4" xfId="49211" xr:uid="{00000000-0005-0000-0000-0000E60C0000}"/>
    <cellStyle name="Standard 5 2 2 2 2 2 2 5" xfId="12141" xr:uid="{00000000-0005-0000-0000-0000E60C0000}"/>
    <cellStyle name="Standard 5 2 2 2 2 2 2 5 2" xfId="25592" xr:uid="{00000000-0005-0000-0000-0000E60C0000}"/>
    <cellStyle name="Standard 5 2 2 2 2 2 2 5 3" xfId="39076" xr:uid="{00000000-0005-0000-0000-0000E60C0000}"/>
    <cellStyle name="Standard 5 2 2 2 2 2 2 5 4" xfId="52567" xr:uid="{00000000-0005-0000-0000-0000E60C0000}"/>
    <cellStyle name="Standard 5 2 2 2 2 2 2 6" xfId="15523" xr:uid="{00000000-0005-0000-0000-0000E60C0000}"/>
    <cellStyle name="Standard 5 2 2 2 2 2 2 7" xfId="29007" xr:uid="{00000000-0005-0000-0000-0000E60C0000}"/>
    <cellStyle name="Standard 5 2 2 2 2 2 2 8" xfId="42498" xr:uid="{00000000-0005-0000-0000-0000E60C0000}"/>
    <cellStyle name="Standard 5 2 2 2 2 2 3" xfId="2635" xr:uid="{00000000-0005-0000-0000-0000E80C0000}"/>
    <cellStyle name="Standard 5 2 2 2 2 2 3 2" xfId="5996" xr:uid="{00000000-0005-0000-0000-0000E80C0000}"/>
    <cellStyle name="Standard 5 2 2 2 2 2 3 2 2" xfId="19447" xr:uid="{00000000-0005-0000-0000-0000E80C0000}"/>
    <cellStyle name="Standard 5 2 2 2 2 2 3 2 3" xfId="32931" xr:uid="{00000000-0005-0000-0000-0000E80C0000}"/>
    <cellStyle name="Standard 5 2 2 2 2 2 3 2 4" xfId="46422" xr:uid="{00000000-0005-0000-0000-0000E80C0000}"/>
    <cellStyle name="Standard 5 2 2 2 2 2 3 3" xfId="9352" xr:uid="{00000000-0005-0000-0000-0000E80C0000}"/>
    <cellStyle name="Standard 5 2 2 2 2 2 3 3 2" xfId="22803" xr:uid="{00000000-0005-0000-0000-0000E80C0000}"/>
    <cellStyle name="Standard 5 2 2 2 2 2 3 3 3" xfId="36287" xr:uid="{00000000-0005-0000-0000-0000E80C0000}"/>
    <cellStyle name="Standard 5 2 2 2 2 2 3 3 4" xfId="49778" xr:uid="{00000000-0005-0000-0000-0000E80C0000}"/>
    <cellStyle name="Standard 5 2 2 2 2 2 3 4" xfId="12708" xr:uid="{00000000-0005-0000-0000-0000E80C0000}"/>
    <cellStyle name="Standard 5 2 2 2 2 2 3 4 2" xfId="26159" xr:uid="{00000000-0005-0000-0000-0000E80C0000}"/>
    <cellStyle name="Standard 5 2 2 2 2 2 3 4 3" xfId="39643" xr:uid="{00000000-0005-0000-0000-0000E80C0000}"/>
    <cellStyle name="Standard 5 2 2 2 2 2 3 4 4" xfId="53134" xr:uid="{00000000-0005-0000-0000-0000E80C0000}"/>
    <cellStyle name="Standard 5 2 2 2 2 2 3 5" xfId="16090" xr:uid="{00000000-0005-0000-0000-0000E80C0000}"/>
    <cellStyle name="Standard 5 2 2 2 2 2 3 6" xfId="29574" xr:uid="{00000000-0005-0000-0000-0000E80C0000}"/>
    <cellStyle name="Standard 5 2 2 2 2 2 3 7" xfId="43065" xr:uid="{00000000-0005-0000-0000-0000E80C0000}"/>
    <cellStyle name="Standard 5 2 2 2 2 2 4" xfId="3740" xr:uid="{00000000-0005-0000-0000-0000E90C0000}"/>
    <cellStyle name="Standard 5 2 2 2 2 2 4 2" xfId="7101" xr:uid="{00000000-0005-0000-0000-0000E90C0000}"/>
    <cellStyle name="Standard 5 2 2 2 2 2 4 2 2" xfId="20552" xr:uid="{00000000-0005-0000-0000-0000E90C0000}"/>
    <cellStyle name="Standard 5 2 2 2 2 2 4 2 3" xfId="34036" xr:uid="{00000000-0005-0000-0000-0000E90C0000}"/>
    <cellStyle name="Standard 5 2 2 2 2 2 4 2 4" xfId="47527" xr:uid="{00000000-0005-0000-0000-0000E90C0000}"/>
    <cellStyle name="Standard 5 2 2 2 2 2 4 3" xfId="10457" xr:uid="{00000000-0005-0000-0000-0000E90C0000}"/>
    <cellStyle name="Standard 5 2 2 2 2 2 4 3 2" xfId="23908" xr:uid="{00000000-0005-0000-0000-0000E90C0000}"/>
    <cellStyle name="Standard 5 2 2 2 2 2 4 3 3" xfId="37392" xr:uid="{00000000-0005-0000-0000-0000E90C0000}"/>
    <cellStyle name="Standard 5 2 2 2 2 2 4 3 4" xfId="50883" xr:uid="{00000000-0005-0000-0000-0000E90C0000}"/>
    <cellStyle name="Standard 5 2 2 2 2 2 4 4" xfId="13813" xr:uid="{00000000-0005-0000-0000-0000E90C0000}"/>
    <cellStyle name="Standard 5 2 2 2 2 2 4 4 2" xfId="27264" xr:uid="{00000000-0005-0000-0000-0000E90C0000}"/>
    <cellStyle name="Standard 5 2 2 2 2 2 4 4 3" xfId="40748" xr:uid="{00000000-0005-0000-0000-0000E90C0000}"/>
    <cellStyle name="Standard 5 2 2 2 2 2 4 4 4" xfId="54239" xr:uid="{00000000-0005-0000-0000-0000E90C0000}"/>
    <cellStyle name="Standard 5 2 2 2 2 2 4 5" xfId="17195" xr:uid="{00000000-0005-0000-0000-0000E90C0000}"/>
    <cellStyle name="Standard 5 2 2 2 2 2 4 6" xfId="30679" xr:uid="{00000000-0005-0000-0000-0000E90C0000}"/>
    <cellStyle name="Standard 5 2 2 2 2 2 4 7" xfId="44170" xr:uid="{00000000-0005-0000-0000-0000E90C0000}"/>
    <cellStyle name="Standard 5 2 2 2 2 2 5" xfId="4320" xr:uid="{00000000-0005-0000-0000-0000EA0C0000}"/>
    <cellStyle name="Standard 5 2 2 2 2 2 5 2" xfId="7677" xr:uid="{00000000-0005-0000-0000-0000EA0C0000}"/>
    <cellStyle name="Standard 5 2 2 2 2 2 5 2 2" xfId="21128" xr:uid="{00000000-0005-0000-0000-0000EA0C0000}"/>
    <cellStyle name="Standard 5 2 2 2 2 2 5 2 3" xfId="34612" xr:uid="{00000000-0005-0000-0000-0000EA0C0000}"/>
    <cellStyle name="Standard 5 2 2 2 2 2 5 2 4" xfId="48103" xr:uid="{00000000-0005-0000-0000-0000EA0C0000}"/>
    <cellStyle name="Standard 5 2 2 2 2 2 5 3" xfId="11033" xr:uid="{00000000-0005-0000-0000-0000EA0C0000}"/>
    <cellStyle name="Standard 5 2 2 2 2 2 5 3 2" xfId="24484" xr:uid="{00000000-0005-0000-0000-0000EA0C0000}"/>
    <cellStyle name="Standard 5 2 2 2 2 2 5 3 3" xfId="37968" xr:uid="{00000000-0005-0000-0000-0000EA0C0000}"/>
    <cellStyle name="Standard 5 2 2 2 2 2 5 3 4" xfId="51459" xr:uid="{00000000-0005-0000-0000-0000EA0C0000}"/>
    <cellStyle name="Standard 5 2 2 2 2 2 5 4" xfId="14389" xr:uid="{00000000-0005-0000-0000-0000EA0C0000}"/>
    <cellStyle name="Standard 5 2 2 2 2 2 5 4 2" xfId="27840" xr:uid="{00000000-0005-0000-0000-0000EA0C0000}"/>
    <cellStyle name="Standard 5 2 2 2 2 2 5 4 3" xfId="41324" xr:uid="{00000000-0005-0000-0000-0000EA0C0000}"/>
    <cellStyle name="Standard 5 2 2 2 2 2 5 4 4" xfId="54815" xr:uid="{00000000-0005-0000-0000-0000EA0C0000}"/>
    <cellStyle name="Standard 5 2 2 2 2 2 5 5" xfId="17771" xr:uid="{00000000-0005-0000-0000-0000EA0C0000}"/>
    <cellStyle name="Standard 5 2 2 2 2 2 5 6" xfId="31255" xr:uid="{00000000-0005-0000-0000-0000EA0C0000}"/>
    <cellStyle name="Standard 5 2 2 2 2 2 5 7" xfId="44746" xr:uid="{00000000-0005-0000-0000-0000EA0C0000}"/>
    <cellStyle name="Standard 5 2 2 2 2 2 6" xfId="4870" xr:uid="{00000000-0005-0000-0000-0000E50C0000}"/>
    <cellStyle name="Standard 5 2 2 2 2 2 6 2" xfId="18321" xr:uid="{00000000-0005-0000-0000-0000E50C0000}"/>
    <cellStyle name="Standard 5 2 2 2 2 2 6 3" xfId="31805" xr:uid="{00000000-0005-0000-0000-0000E50C0000}"/>
    <cellStyle name="Standard 5 2 2 2 2 2 6 4" xfId="45296" xr:uid="{00000000-0005-0000-0000-0000E50C0000}"/>
    <cellStyle name="Standard 5 2 2 2 2 2 7" xfId="8226" xr:uid="{00000000-0005-0000-0000-0000E50C0000}"/>
    <cellStyle name="Standard 5 2 2 2 2 2 7 2" xfId="21677" xr:uid="{00000000-0005-0000-0000-0000E50C0000}"/>
    <cellStyle name="Standard 5 2 2 2 2 2 7 3" xfId="35161" xr:uid="{00000000-0005-0000-0000-0000E50C0000}"/>
    <cellStyle name="Standard 5 2 2 2 2 2 7 4" xfId="48652" xr:uid="{00000000-0005-0000-0000-0000E50C0000}"/>
    <cellStyle name="Standard 5 2 2 2 2 2 8" xfId="11582" xr:uid="{00000000-0005-0000-0000-0000E50C0000}"/>
    <cellStyle name="Standard 5 2 2 2 2 2 8 2" xfId="25033" xr:uid="{00000000-0005-0000-0000-0000E50C0000}"/>
    <cellStyle name="Standard 5 2 2 2 2 2 8 3" xfId="38517" xr:uid="{00000000-0005-0000-0000-0000E50C0000}"/>
    <cellStyle name="Standard 5 2 2 2 2 2 8 4" xfId="52008" xr:uid="{00000000-0005-0000-0000-0000E50C0000}"/>
    <cellStyle name="Standard 5 2 2 2 2 2 9" xfId="14963" xr:uid="{00000000-0005-0000-0000-0000E50C0000}"/>
    <cellStyle name="Standard 5 2 2 2 2 3" xfId="1805" xr:uid="{00000000-0005-0000-0000-0000EB0C0000}"/>
    <cellStyle name="Standard 5 2 2 2 2 3 2" xfId="2945" xr:uid="{00000000-0005-0000-0000-0000EC0C0000}"/>
    <cellStyle name="Standard 5 2 2 2 2 3 2 2" xfId="6306" xr:uid="{00000000-0005-0000-0000-0000EC0C0000}"/>
    <cellStyle name="Standard 5 2 2 2 2 3 2 2 2" xfId="19757" xr:uid="{00000000-0005-0000-0000-0000EC0C0000}"/>
    <cellStyle name="Standard 5 2 2 2 2 3 2 2 3" xfId="33241" xr:uid="{00000000-0005-0000-0000-0000EC0C0000}"/>
    <cellStyle name="Standard 5 2 2 2 2 3 2 2 4" xfId="46732" xr:uid="{00000000-0005-0000-0000-0000EC0C0000}"/>
    <cellStyle name="Standard 5 2 2 2 2 3 2 3" xfId="9662" xr:uid="{00000000-0005-0000-0000-0000EC0C0000}"/>
    <cellStyle name="Standard 5 2 2 2 2 3 2 3 2" xfId="23113" xr:uid="{00000000-0005-0000-0000-0000EC0C0000}"/>
    <cellStyle name="Standard 5 2 2 2 2 3 2 3 3" xfId="36597" xr:uid="{00000000-0005-0000-0000-0000EC0C0000}"/>
    <cellStyle name="Standard 5 2 2 2 2 3 2 3 4" xfId="50088" xr:uid="{00000000-0005-0000-0000-0000EC0C0000}"/>
    <cellStyle name="Standard 5 2 2 2 2 3 2 4" xfId="13018" xr:uid="{00000000-0005-0000-0000-0000EC0C0000}"/>
    <cellStyle name="Standard 5 2 2 2 2 3 2 4 2" xfId="26469" xr:uid="{00000000-0005-0000-0000-0000EC0C0000}"/>
    <cellStyle name="Standard 5 2 2 2 2 3 2 4 3" xfId="39953" xr:uid="{00000000-0005-0000-0000-0000EC0C0000}"/>
    <cellStyle name="Standard 5 2 2 2 2 3 2 4 4" xfId="53444" xr:uid="{00000000-0005-0000-0000-0000EC0C0000}"/>
    <cellStyle name="Standard 5 2 2 2 2 3 2 5" xfId="16400" xr:uid="{00000000-0005-0000-0000-0000EC0C0000}"/>
    <cellStyle name="Standard 5 2 2 2 2 3 2 6" xfId="29884" xr:uid="{00000000-0005-0000-0000-0000EC0C0000}"/>
    <cellStyle name="Standard 5 2 2 2 2 3 2 7" xfId="43375" xr:uid="{00000000-0005-0000-0000-0000EC0C0000}"/>
    <cellStyle name="Standard 5 2 2 2 2 3 3" xfId="5179" xr:uid="{00000000-0005-0000-0000-0000EB0C0000}"/>
    <cellStyle name="Standard 5 2 2 2 2 3 3 2" xfId="18630" xr:uid="{00000000-0005-0000-0000-0000EB0C0000}"/>
    <cellStyle name="Standard 5 2 2 2 2 3 3 3" xfId="32114" xr:uid="{00000000-0005-0000-0000-0000EB0C0000}"/>
    <cellStyle name="Standard 5 2 2 2 2 3 3 4" xfId="45605" xr:uid="{00000000-0005-0000-0000-0000EB0C0000}"/>
    <cellStyle name="Standard 5 2 2 2 2 3 4" xfId="8535" xr:uid="{00000000-0005-0000-0000-0000EB0C0000}"/>
    <cellStyle name="Standard 5 2 2 2 2 3 4 2" xfId="21986" xr:uid="{00000000-0005-0000-0000-0000EB0C0000}"/>
    <cellStyle name="Standard 5 2 2 2 2 3 4 3" xfId="35470" xr:uid="{00000000-0005-0000-0000-0000EB0C0000}"/>
    <cellStyle name="Standard 5 2 2 2 2 3 4 4" xfId="48961" xr:uid="{00000000-0005-0000-0000-0000EB0C0000}"/>
    <cellStyle name="Standard 5 2 2 2 2 3 5" xfId="11891" xr:uid="{00000000-0005-0000-0000-0000EB0C0000}"/>
    <cellStyle name="Standard 5 2 2 2 2 3 5 2" xfId="25342" xr:uid="{00000000-0005-0000-0000-0000EB0C0000}"/>
    <cellStyle name="Standard 5 2 2 2 2 3 5 3" xfId="38826" xr:uid="{00000000-0005-0000-0000-0000EB0C0000}"/>
    <cellStyle name="Standard 5 2 2 2 2 3 5 4" xfId="52317" xr:uid="{00000000-0005-0000-0000-0000EB0C0000}"/>
    <cellStyle name="Standard 5 2 2 2 2 3 6" xfId="15273" xr:uid="{00000000-0005-0000-0000-0000EB0C0000}"/>
    <cellStyle name="Standard 5 2 2 2 2 3 7" xfId="28757" xr:uid="{00000000-0005-0000-0000-0000EB0C0000}"/>
    <cellStyle name="Standard 5 2 2 2 2 3 8" xfId="42248" xr:uid="{00000000-0005-0000-0000-0000EB0C0000}"/>
    <cellStyle name="Standard 5 2 2 2 2 4" xfId="2384" xr:uid="{00000000-0005-0000-0000-0000ED0C0000}"/>
    <cellStyle name="Standard 5 2 2 2 2 4 2" xfId="5746" xr:uid="{00000000-0005-0000-0000-0000ED0C0000}"/>
    <cellStyle name="Standard 5 2 2 2 2 4 2 2" xfId="19197" xr:uid="{00000000-0005-0000-0000-0000ED0C0000}"/>
    <cellStyle name="Standard 5 2 2 2 2 4 2 3" xfId="32681" xr:uid="{00000000-0005-0000-0000-0000ED0C0000}"/>
    <cellStyle name="Standard 5 2 2 2 2 4 2 4" xfId="46172" xr:uid="{00000000-0005-0000-0000-0000ED0C0000}"/>
    <cellStyle name="Standard 5 2 2 2 2 4 3" xfId="9102" xr:uid="{00000000-0005-0000-0000-0000ED0C0000}"/>
    <cellStyle name="Standard 5 2 2 2 2 4 3 2" xfId="22553" xr:uid="{00000000-0005-0000-0000-0000ED0C0000}"/>
    <cellStyle name="Standard 5 2 2 2 2 4 3 3" xfId="36037" xr:uid="{00000000-0005-0000-0000-0000ED0C0000}"/>
    <cellStyle name="Standard 5 2 2 2 2 4 3 4" xfId="49528" xr:uid="{00000000-0005-0000-0000-0000ED0C0000}"/>
    <cellStyle name="Standard 5 2 2 2 2 4 4" xfId="12458" xr:uid="{00000000-0005-0000-0000-0000ED0C0000}"/>
    <cellStyle name="Standard 5 2 2 2 2 4 4 2" xfId="25909" xr:uid="{00000000-0005-0000-0000-0000ED0C0000}"/>
    <cellStyle name="Standard 5 2 2 2 2 4 4 3" xfId="39393" xr:uid="{00000000-0005-0000-0000-0000ED0C0000}"/>
    <cellStyle name="Standard 5 2 2 2 2 4 4 4" xfId="52884" xr:uid="{00000000-0005-0000-0000-0000ED0C0000}"/>
    <cellStyle name="Standard 5 2 2 2 2 4 5" xfId="15840" xr:uid="{00000000-0005-0000-0000-0000ED0C0000}"/>
    <cellStyle name="Standard 5 2 2 2 2 4 6" xfId="29324" xr:uid="{00000000-0005-0000-0000-0000ED0C0000}"/>
    <cellStyle name="Standard 5 2 2 2 2 4 7" xfId="42815" xr:uid="{00000000-0005-0000-0000-0000ED0C0000}"/>
    <cellStyle name="Standard 5 2 2 2 2 5" xfId="3490" xr:uid="{00000000-0005-0000-0000-0000EE0C0000}"/>
    <cellStyle name="Standard 5 2 2 2 2 5 2" xfId="6851" xr:uid="{00000000-0005-0000-0000-0000EE0C0000}"/>
    <cellStyle name="Standard 5 2 2 2 2 5 2 2" xfId="20302" xr:uid="{00000000-0005-0000-0000-0000EE0C0000}"/>
    <cellStyle name="Standard 5 2 2 2 2 5 2 3" xfId="33786" xr:uid="{00000000-0005-0000-0000-0000EE0C0000}"/>
    <cellStyle name="Standard 5 2 2 2 2 5 2 4" xfId="47277" xr:uid="{00000000-0005-0000-0000-0000EE0C0000}"/>
    <cellStyle name="Standard 5 2 2 2 2 5 3" xfId="10207" xr:uid="{00000000-0005-0000-0000-0000EE0C0000}"/>
    <cellStyle name="Standard 5 2 2 2 2 5 3 2" xfId="23658" xr:uid="{00000000-0005-0000-0000-0000EE0C0000}"/>
    <cellStyle name="Standard 5 2 2 2 2 5 3 3" xfId="37142" xr:uid="{00000000-0005-0000-0000-0000EE0C0000}"/>
    <cellStyle name="Standard 5 2 2 2 2 5 3 4" xfId="50633" xr:uid="{00000000-0005-0000-0000-0000EE0C0000}"/>
    <cellStyle name="Standard 5 2 2 2 2 5 4" xfId="13563" xr:uid="{00000000-0005-0000-0000-0000EE0C0000}"/>
    <cellStyle name="Standard 5 2 2 2 2 5 4 2" xfId="27014" xr:uid="{00000000-0005-0000-0000-0000EE0C0000}"/>
    <cellStyle name="Standard 5 2 2 2 2 5 4 3" xfId="40498" xr:uid="{00000000-0005-0000-0000-0000EE0C0000}"/>
    <cellStyle name="Standard 5 2 2 2 2 5 4 4" xfId="53989" xr:uid="{00000000-0005-0000-0000-0000EE0C0000}"/>
    <cellStyle name="Standard 5 2 2 2 2 5 5" xfId="16945" xr:uid="{00000000-0005-0000-0000-0000EE0C0000}"/>
    <cellStyle name="Standard 5 2 2 2 2 5 6" xfId="30429" xr:uid="{00000000-0005-0000-0000-0000EE0C0000}"/>
    <cellStyle name="Standard 5 2 2 2 2 5 7" xfId="43920" xr:uid="{00000000-0005-0000-0000-0000EE0C0000}"/>
    <cellStyle name="Standard 5 2 2 2 2 6" xfId="4070" xr:uid="{00000000-0005-0000-0000-0000EF0C0000}"/>
    <cellStyle name="Standard 5 2 2 2 2 6 2" xfId="7427" xr:uid="{00000000-0005-0000-0000-0000EF0C0000}"/>
    <cellStyle name="Standard 5 2 2 2 2 6 2 2" xfId="20878" xr:uid="{00000000-0005-0000-0000-0000EF0C0000}"/>
    <cellStyle name="Standard 5 2 2 2 2 6 2 3" xfId="34362" xr:uid="{00000000-0005-0000-0000-0000EF0C0000}"/>
    <cellStyle name="Standard 5 2 2 2 2 6 2 4" xfId="47853" xr:uid="{00000000-0005-0000-0000-0000EF0C0000}"/>
    <cellStyle name="Standard 5 2 2 2 2 6 3" xfId="10783" xr:uid="{00000000-0005-0000-0000-0000EF0C0000}"/>
    <cellStyle name="Standard 5 2 2 2 2 6 3 2" xfId="24234" xr:uid="{00000000-0005-0000-0000-0000EF0C0000}"/>
    <cellStyle name="Standard 5 2 2 2 2 6 3 3" xfId="37718" xr:uid="{00000000-0005-0000-0000-0000EF0C0000}"/>
    <cellStyle name="Standard 5 2 2 2 2 6 3 4" xfId="51209" xr:uid="{00000000-0005-0000-0000-0000EF0C0000}"/>
    <cellStyle name="Standard 5 2 2 2 2 6 4" xfId="14139" xr:uid="{00000000-0005-0000-0000-0000EF0C0000}"/>
    <cellStyle name="Standard 5 2 2 2 2 6 4 2" xfId="27590" xr:uid="{00000000-0005-0000-0000-0000EF0C0000}"/>
    <cellStyle name="Standard 5 2 2 2 2 6 4 3" xfId="41074" xr:uid="{00000000-0005-0000-0000-0000EF0C0000}"/>
    <cellStyle name="Standard 5 2 2 2 2 6 4 4" xfId="54565" xr:uid="{00000000-0005-0000-0000-0000EF0C0000}"/>
    <cellStyle name="Standard 5 2 2 2 2 6 5" xfId="17521" xr:uid="{00000000-0005-0000-0000-0000EF0C0000}"/>
    <cellStyle name="Standard 5 2 2 2 2 6 6" xfId="31005" xr:uid="{00000000-0005-0000-0000-0000EF0C0000}"/>
    <cellStyle name="Standard 5 2 2 2 2 6 7" xfId="44496" xr:uid="{00000000-0005-0000-0000-0000EF0C0000}"/>
    <cellStyle name="Standard 5 2 2 2 2 7" xfId="4620" xr:uid="{00000000-0005-0000-0000-0000E40C0000}"/>
    <cellStyle name="Standard 5 2 2 2 2 7 2" xfId="18071" xr:uid="{00000000-0005-0000-0000-0000E40C0000}"/>
    <cellStyle name="Standard 5 2 2 2 2 7 3" xfId="31555" xr:uid="{00000000-0005-0000-0000-0000E40C0000}"/>
    <cellStyle name="Standard 5 2 2 2 2 7 4" xfId="45046" xr:uid="{00000000-0005-0000-0000-0000E40C0000}"/>
    <cellStyle name="Standard 5 2 2 2 2 8" xfId="7976" xr:uid="{00000000-0005-0000-0000-0000E40C0000}"/>
    <cellStyle name="Standard 5 2 2 2 2 8 2" xfId="21427" xr:uid="{00000000-0005-0000-0000-0000E40C0000}"/>
    <cellStyle name="Standard 5 2 2 2 2 8 3" xfId="34911" xr:uid="{00000000-0005-0000-0000-0000E40C0000}"/>
    <cellStyle name="Standard 5 2 2 2 2 8 4" xfId="48402" xr:uid="{00000000-0005-0000-0000-0000E40C0000}"/>
    <cellStyle name="Standard 5 2 2 2 2 9" xfId="11332" xr:uid="{00000000-0005-0000-0000-0000E40C0000}"/>
    <cellStyle name="Standard 5 2 2 2 2 9 2" xfId="24783" xr:uid="{00000000-0005-0000-0000-0000E40C0000}"/>
    <cellStyle name="Standard 5 2 2 2 2 9 3" xfId="38267" xr:uid="{00000000-0005-0000-0000-0000E40C0000}"/>
    <cellStyle name="Standard 5 2 2 2 2 9 4" xfId="51758" xr:uid="{00000000-0005-0000-0000-0000E40C0000}"/>
    <cellStyle name="Standard 5 2 2 2 3" xfId="666" xr:uid="{00000000-0005-0000-0000-000068020000}"/>
    <cellStyle name="Standard 5 2 2 2 3 10" xfId="14799" xr:uid="{00000000-0005-0000-0000-0000F00C0000}"/>
    <cellStyle name="Standard 5 2 2 2 3 11" xfId="28282" xr:uid="{00000000-0005-0000-0000-0000F00C0000}"/>
    <cellStyle name="Standard 5 2 2 2 3 12" xfId="41773" xr:uid="{00000000-0005-0000-0000-0000F00C0000}"/>
    <cellStyle name="Standard 5 2 2 2 3 2" xfId="1563" xr:uid="{00000000-0005-0000-0000-0000F10C0000}"/>
    <cellStyle name="Standard 5 2 2 2 3 2 10" xfId="28532" xr:uid="{00000000-0005-0000-0000-0000F10C0000}"/>
    <cellStyle name="Standard 5 2 2 2 3 2 11" xfId="42023" xr:uid="{00000000-0005-0000-0000-0000F10C0000}"/>
    <cellStyle name="Standard 5 2 2 2 3 2 2" xfId="2140" xr:uid="{00000000-0005-0000-0000-0000F20C0000}"/>
    <cellStyle name="Standard 5 2 2 2 3 2 2 2" xfId="3281" xr:uid="{00000000-0005-0000-0000-0000F30C0000}"/>
    <cellStyle name="Standard 5 2 2 2 3 2 2 2 2" xfId="6642" xr:uid="{00000000-0005-0000-0000-0000F30C0000}"/>
    <cellStyle name="Standard 5 2 2 2 3 2 2 2 2 2" xfId="20093" xr:uid="{00000000-0005-0000-0000-0000F30C0000}"/>
    <cellStyle name="Standard 5 2 2 2 3 2 2 2 2 3" xfId="33577" xr:uid="{00000000-0005-0000-0000-0000F30C0000}"/>
    <cellStyle name="Standard 5 2 2 2 3 2 2 2 2 4" xfId="47068" xr:uid="{00000000-0005-0000-0000-0000F30C0000}"/>
    <cellStyle name="Standard 5 2 2 2 3 2 2 2 3" xfId="9998" xr:uid="{00000000-0005-0000-0000-0000F30C0000}"/>
    <cellStyle name="Standard 5 2 2 2 3 2 2 2 3 2" xfId="23449" xr:uid="{00000000-0005-0000-0000-0000F30C0000}"/>
    <cellStyle name="Standard 5 2 2 2 3 2 2 2 3 3" xfId="36933" xr:uid="{00000000-0005-0000-0000-0000F30C0000}"/>
    <cellStyle name="Standard 5 2 2 2 3 2 2 2 3 4" xfId="50424" xr:uid="{00000000-0005-0000-0000-0000F30C0000}"/>
    <cellStyle name="Standard 5 2 2 2 3 2 2 2 4" xfId="13354" xr:uid="{00000000-0005-0000-0000-0000F30C0000}"/>
    <cellStyle name="Standard 5 2 2 2 3 2 2 2 4 2" xfId="26805" xr:uid="{00000000-0005-0000-0000-0000F30C0000}"/>
    <cellStyle name="Standard 5 2 2 2 3 2 2 2 4 3" xfId="40289" xr:uid="{00000000-0005-0000-0000-0000F30C0000}"/>
    <cellStyle name="Standard 5 2 2 2 3 2 2 2 4 4" xfId="53780" xr:uid="{00000000-0005-0000-0000-0000F30C0000}"/>
    <cellStyle name="Standard 5 2 2 2 3 2 2 2 5" xfId="16736" xr:uid="{00000000-0005-0000-0000-0000F30C0000}"/>
    <cellStyle name="Standard 5 2 2 2 3 2 2 2 6" xfId="30220" xr:uid="{00000000-0005-0000-0000-0000F30C0000}"/>
    <cellStyle name="Standard 5 2 2 2 3 2 2 2 7" xfId="43711" xr:uid="{00000000-0005-0000-0000-0000F30C0000}"/>
    <cellStyle name="Standard 5 2 2 2 3 2 2 3" xfId="5515" xr:uid="{00000000-0005-0000-0000-0000F20C0000}"/>
    <cellStyle name="Standard 5 2 2 2 3 2 2 3 2" xfId="18966" xr:uid="{00000000-0005-0000-0000-0000F20C0000}"/>
    <cellStyle name="Standard 5 2 2 2 3 2 2 3 3" xfId="32450" xr:uid="{00000000-0005-0000-0000-0000F20C0000}"/>
    <cellStyle name="Standard 5 2 2 2 3 2 2 3 4" xfId="45941" xr:uid="{00000000-0005-0000-0000-0000F20C0000}"/>
    <cellStyle name="Standard 5 2 2 2 3 2 2 4" xfId="8871" xr:uid="{00000000-0005-0000-0000-0000F20C0000}"/>
    <cellStyle name="Standard 5 2 2 2 3 2 2 4 2" xfId="22322" xr:uid="{00000000-0005-0000-0000-0000F20C0000}"/>
    <cellStyle name="Standard 5 2 2 2 3 2 2 4 3" xfId="35806" xr:uid="{00000000-0005-0000-0000-0000F20C0000}"/>
    <cellStyle name="Standard 5 2 2 2 3 2 2 4 4" xfId="49297" xr:uid="{00000000-0005-0000-0000-0000F20C0000}"/>
    <cellStyle name="Standard 5 2 2 2 3 2 2 5" xfId="12227" xr:uid="{00000000-0005-0000-0000-0000F20C0000}"/>
    <cellStyle name="Standard 5 2 2 2 3 2 2 5 2" xfId="25678" xr:uid="{00000000-0005-0000-0000-0000F20C0000}"/>
    <cellStyle name="Standard 5 2 2 2 3 2 2 5 3" xfId="39162" xr:uid="{00000000-0005-0000-0000-0000F20C0000}"/>
    <cellStyle name="Standard 5 2 2 2 3 2 2 5 4" xfId="52653" xr:uid="{00000000-0005-0000-0000-0000F20C0000}"/>
    <cellStyle name="Standard 5 2 2 2 3 2 2 6" xfId="15609" xr:uid="{00000000-0005-0000-0000-0000F20C0000}"/>
    <cellStyle name="Standard 5 2 2 2 3 2 2 7" xfId="29093" xr:uid="{00000000-0005-0000-0000-0000F20C0000}"/>
    <cellStyle name="Standard 5 2 2 2 3 2 2 8" xfId="42584" xr:uid="{00000000-0005-0000-0000-0000F20C0000}"/>
    <cellStyle name="Standard 5 2 2 2 3 2 3" xfId="2721" xr:uid="{00000000-0005-0000-0000-0000F40C0000}"/>
    <cellStyle name="Standard 5 2 2 2 3 2 3 2" xfId="6082" xr:uid="{00000000-0005-0000-0000-0000F40C0000}"/>
    <cellStyle name="Standard 5 2 2 2 3 2 3 2 2" xfId="19533" xr:uid="{00000000-0005-0000-0000-0000F40C0000}"/>
    <cellStyle name="Standard 5 2 2 2 3 2 3 2 3" xfId="33017" xr:uid="{00000000-0005-0000-0000-0000F40C0000}"/>
    <cellStyle name="Standard 5 2 2 2 3 2 3 2 4" xfId="46508" xr:uid="{00000000-0005-0000-0000-0000F40C0000}"/>
    <cellStyle name="Standard 5 2 2 2 3 2 3 3" xfId="9438" xr:uid="{00000000-0005-0000-0000-0000F40C0000}"/>
    <cellStyle name="Standard 5 2 2 2 3 2 3 3 2" xfId="22889" xr:uid="{00000000-0005-0000-0000-0000F40C0000}"/>
    <cellStyle name="Standard 5 2 2 2 3 2 3 3 3" xfId="36373" xr:uid="{00000000-0005-0000-0000-0000F40C0000}"/>
    <cellStyle name="Standard 5 2 2 2 3 2 3 3 4" xfId="49864" xr:uid="{00000000-0005-0000-0000-0000F40C0000}"/>
    <cellStyle name="Standard 5 2 2 2 3 2 3 4" xfId="12794" xr:uid="{00000000-0005-0000-0000-0000F40C0000}"/>
    <cellStyle name="Standard 5 2 2 2 3 2 3 4 2" xfId="26245" xr:uid="{00000000-0005-0000-0000-0000F40C0000}"/>
    <cellStyle name="Standard 5 2 2 2 3 2 3 4 3" xfId="39729" xr:uid="{00000000-0005-0000-0000-0000F40C0000}"/>
    <cellStyle name="Standard 5 2 2 2 3 2 3 4 4" xfId="53220" xr:uid="{00000000-0005-0000-0000-0000F40C0000}"/>
    <cellStyle name="Standard 5 2 2 2 3 2 3 5" xfId="16176" xr:uid="{00000000-0005-0000-0000-0000F40C0000}"/>
    <cellStyle name="Standard 5 2 2 2 3 2 3 6" xfId="29660" xr:uid="{00000000-0005-0000-0000-0000F40C0000}"/>
    <cellStyle name="Standard 5 2 2 2 3 2 3 7" xfId="43151" xr:uid="{00000000-0005-0000-0000-0000F40C0000}"/>
    <cellStyle name="Standard 5 2 2 2 3 2 4" xfId="3826" xr:uid="{00000000-0005-0000-0000-0000F50C0000}"/>
    <cellStyle name="Standard 5 2 2 2 3 2 4 2" xfId="7187" xr:uid="{00000000-0005-0000-0000-0000F50C0000}"/>
    <cellStyle name="Standard 5 2 2 2 3 2 4 2 2" xfId="20638" xr:uid="{00000000-0005-0000-0000-0000F50C0000}"/>
    <cellStyle name="Standard 5 2 2 2 3 2 4 2 3" xfId="34122" xr:uid="{00000000-0005-0000-0000-0000F50C0000}"/>
    <cellStyle name="Standard 5 2 2 2 3 2 4 2 4" xfId="47613" xr:uid="{00000000-0005-0000-0000-0000F50C0000}"/>
    <cellStyle name="Standard 5 2 2 2 3 2 4 3" xfId="10543" xr:uid="{00000000-0005-0000-0000-0000F50C0000}"/>
    <cellStyle name="Standard 5 2 2 2 3 2 4 3 2" xfId="23994" xr:uid="{00000000-0005-0000-0000-0000F50C0000}"/>
    <cellStyle name="Standard 5 2 2 2 3 2 4 3 3" xfId="37478" xr:uid="{00000000-0005-0000-0000-0000F50C0000}"/>
    <cellStyle name="Standard 5 2 2 2 3 2 4 3 4" xfId="50969" xr:uid="{00000000-0005-0000-0000-0000F50C0000}"/>
    <cellStyle name="Standard 5 2 2 2 3 2 4 4" xfId="13899" xr:uid="{00000000-0005-0000-0000-0000F50C0000}"/>
    <cellStyle name="Standard 5 2 2 2 3 2 4 4 2" xfId="27350" xr:uid="{00000000-0005-0000-0000-0000F50C0000}"/>
    <cellStyle name="Standard 5 2 2 2 3 2 4 4 3" xfId="40834" xr:uid="{00000000-0005-0000-0000-0000F50C0000}"/>
    <cellStyle name="Standard 5 2 2 2 3 2 4 4 4" xfId="54325" xr:uid="{00000000-0005-0000-0000-0000F50C0000}"/>
    <cellStyle name="Standard 5 2 2 2 3 2 4 5" xfId="17281" xr:uid="{00000000-0005-0000-0000-0000F50C0000}"/>
    <cellStyle name="Standard 5 2 2 2 3 2 4 6" xfId="30765" xr:uid="{00000000-0005-0000-0000-0000F50C0000}"/>
    <cellStyle name="Standard 5 2 2 2 3 2 4 7" xfId="44256" xr:uid="{00000000-0005-0000-0000-0000F50C0000}"/>
    <cellStyle name="Standard 5 2 2 2 3 2 5" xfId="4406" xr:uid="{00000000-0005-0000-0000-0000F60C0000}"/>
    <cellStyle name="Standard 5 2 2 2 3 2 5 2" xfId="7763" xr:uid="{00000000-0005-0000-0000-0000F60C0000}"/>
    <cellStyle name="Standard 5 2 2 2 3 2 5 2 2" xfId="21214" xr:uid="{00000000-0005-0000-0000-0000F60C0000}"/>
    <cellStyle name="Standard 5 2 2 2 3 2 5 2 3" xfId="34698" xr:uid="{00000000-0005-0000-0000-0000F60C0000}"/>
    <cellStyle name="Standard 5 2 2 2 3 2 5 2 4" xfId="48189" xr:uid="{00000000-0005-0000-0000-0000F60C0000}"/>
    <cellStyle name="Standard 5 2 2 2 3 2 5 3" xfId="11119" xr:uid="{00000000-0005-0000-0000-0000F60C0000}"/>
    <cellStyle name="Standard 5 2 2 2 3 2 5 3 2" xfId="24570" xr:uid="{00000000-0005-0000-0000-0000F60C0000}"/>
    <cellStyle name="Standard 5 2 2 2 3 2 5 3 3" xfId="38054" xr:uid="{00000000-0005-0000-0000-0000F60C0000}"/>
    <cellStyle name="Standard 5 2 2 2 3 2 5 3 4" xfId="51545" xr:uid="{00000000-0005-0000-0000-0000F60C0000}"/>
    <cellStyle name="Standard 5 2 2 2 3 2 5 4" xfId="14475" xr:uid="{00000000-0005-0000-0000-0000F60C0000}"/>
    <cellStyle name="Standard 5 2 2 2 3 2 5 4 2" xfId="27926" xr:uid="{00000000-0005-0000-0000-0000F60C0000}"/>
    <cellStyle name="Standard 5 2 2 2 3 2 5 4 3" xfId="41410" xr:uid="{00000000-0005-0000-0000-0000F60C0000}"/>
    <cellStyle name="Standard 5 2 2 2 3 2 5 4 4" xfId="54901" xr:uid="{00000000-0005-0000-0000-0000F60C0000}"/>
    <cellStyle name="Standard 5 2 2 2 3 2 5 5" xfId="17857" xr:uid="{00000000-0005-0000-0000-0000F60C0000}"/>
    <cellStyle name="Standard 5 2 2 2 3 2 5 6" xfId="31341" xr:uid="{00000000-0005-0000-0000-0000F60C0000}"/>
    <cellStyle name="Standard 5 2 2 2 3 2 5 7" xfId="44832" xr:uid="{00000000-0005-0000-0000-0000F60C0000}"/>
    <cellStyle name="Standard 5 2 2 2 3 2 6" xfId="4956" xr:uid="{00000000-0005-0000-0000-0000F10C0000}"/>
    <cellStyle name="Standard 5 2 2 2 3 2 6 2" xfId="18407" xr:uid="{00000000-0005-0000-0000-0000F10C0000}"/>
    <cellStyle name="Standard 5 2 2 2 3 2 6 3" xfId="31891" xr:uid="{00000000-0005-0000-0000-0000F10C0000}"/>
    <cellStyle name="Standard 5 2 2 2 3 2 6 4" xfId="45382" xr:uid="{00000000-0005-0000-0000-0000F10C0000}"/>
    <cellStyle name="Standard 5 2 2 2 3 2 7" xfId="8312" xr:uid="{00000000-0005-0000-0000-0000F10C0000}"/>
    <cellStyle name="Standard 5 2 2 2 3 2 7 2" xfId="21763" xr:uid="{00000000-0005-0000-0000-0000F10C0000}"/>
    <cellStyle name="Standard 5 2 2 2 3 2 7 3" xfId="35247" xr:uid="{00000000-0005-0000-0000-0000F10C0000}"/>
    <cellStyle name="Standard 5 2 2 2 3 2 7 4" xfId="48738" xr:uid="{00000000-0005-0000-0000-0000F10C0000}"/>
    <cellStyle name="Standard 5 2 2 2 3 2 8" xfId="11668" xr:uid="{00000000-0005-0000-0000-0000F10C0000}"/>
    <cellStyle name="Standard 5 2 2 2 3 2 8 2" xfId="25119" xr:uid="{00000000-0005-0000-0000-0000F10C0000}"/>
    <cellStyle name="Standard 5 2 2 2 3 2 8 3" xfId="38603" xr:uid="{00000000-0005-0000-0000-0000F10C0000}"/>
    <cellStyle name="Standard 5 2 2 2 3 2 8 4" xfId="52094" xr:uid="{00000000-0005-0000-0000-0000F10C0000}"/>
    <cellStyle name="Standard 5 2 2 2 3 2 9" xfId="15049" xr:uid="{00000000-0005-0000-0000-0000F10C0000}"/>
    <cellStyle name="Standard 5 2 2 2 3 3" xfId="1891" xr:uid="{00000000-0005-0000-0000-0000F70C0000}"/>
    <cellStyle name="Standard 5 2 2 2 3 3 2" xfId="3031" xr:uid="{00000000-0005-0000-0000-0000F80C0000}"/>
    <cellStyle name="Standard 5 2 2 2 3 3 2 2" xfId="6392" xr:uid="{00000000-0005-0000-0000-0000F80C0000}"/>
    <cellStyle name="Standard 5 2 2 2 3 3 2 2 2" xfId="19843" xr:uid="{00000000-0005-0000-0000-0000F80C0000}"/>
    <cellStyle name="Standard 5 2 2 2 3 3 2 2 3" xfId="33327" xr:uid="{00000000-0005-0000-0000-0000F80C0000}"/>
    <cellStyle name="Standard 5 2 2 2 3 3 2 2 4" xfId="46818" xr:uid="{00000000-0005-0000-0000-0000F80C0000}"/>
    <cellStyle name="Standard 5 2 2 2 3 3 2 3" xfId="9748" xr:uid="{00000000-0005-0000-0000-0000F80C0000}"/>
    <cellStyle name="Standard 5 2 2 2 3 3 2 3 2" xfId="23199" xr:uid="{00000000-0005-0000-0000-0000F80C0000}"/>
    <cellStyle name="Standard 5 2 2 2 3 3 2 3 3" xfId="36683" xr:uid="{00000000-0005-0000-0000-0000F80C0000}"/>
    <cellStyle name="Standard 5 2 2 2 3 3 2 3 4" xfId="50174" xr:uid="{00000000-0005-0000-0000-0000F80C0000}"/>
    <cellStyle name="Standard 5 2 2 2 3 3 2 4" xfId="13104" xr:uid="{00000000-0005-0000-0000-0000F80C0000}"/>
    <cellStyle name="Standard 5 2 2 2 3 3 2 4 2" xfId="26555" xr:uid="{00000000-0005-0000-0000-0000F80C0000}"/>
    <cellStyle name="Standard 5 2 2 2 3 3 2 4 3" xfId="40039" xr:uid="{00000000-0005-0000-0000-0000F80C0000}"/>
    <cellStyle name="Standard 5 2 2 2 3 3 2 4 4" xfId="53530" xr:uid="{00000000-0005-0000-0000-0000F80C0000}"/>
    <cellStyle name="Standard 5 2 2 2 3 3 2 5" xfId="16486" xr:uid="{00000000-0005-0000-0000-0000F80C0000}"/>
    <cellStyle name="Standard 5 2 2 2 3 3 2 6" xfId="29970" xr:uid="{00000000-0005-0000-0000-0000F80C0000}"/>
    <cellStyle name="Standard 5 2 2 2 3 3 2 7" xfId="43461" xr:uid="{00000000-0005-0000-0000-0000F80C0000}"/>
    <cellStyle name="Standard 5 2 2 2 3 3 3" xfId="5265" xr:uid="{00000000-0005-0000-0000-0000F70C0000}"/>
    <cellStyle name="Standard 5 2 2 2 3 3 3 2" xfId="18716" xr:uid="{00000000-0005-0000-0000-0000F70C0000}"/>
    <cellStyle name="Standard 5 2 2 2 3 3 3 3" xfId="32200" xr:uid="{00000000-0005-0000-0000-0000F70C0000}"/>
    <cellStyle name="Standard 5 2 2 2 3 3 3 4" xfId="45691" xr:uid="{00000000-0005-0000-0000-0000F70C0000}"/>
    <cellStyle name="Standard 5 2 2 2 3 3 4" xfId="8621" xr:uid="{00000000-0005-0000-0000-0000F70C0000}"/>
    <cellStyle name="Standard 5 2 2 2 3 3 4 2" xfId="22072" xr:uid="{00000000-0005-0000-0000-0000F70C0000}"/>
    <cellStyle name="Standard 5 2 2 2 3 3 4 3" xfId="35556" xr:uid="{00000000-0005-0000-0000-0000F70C0000}"/>
    <cellStyle name="Standard 5 2 2 2 3 3 4 4" xfId="49047" xr:uid="{00000000-0005-0000-0000-0000F70C0000}"/>
    <cellStyle name="Standard 5 2 2 2 3 3 5" xfId="11977" xr:uid="{00000000-0005-0000-0000-0000F70C0000}"/>
    <cellStyle name="Standard 5 2 2 2 3 3 5 2" xfId="25428" xr:uid="{00000000-0005-0000-0000-0000F70C0000}"/>
    <cellStyle name="Standard 5 2 2 2 3 3 5 3" xfId="38912" xr:uid="{00000000-0005-0000-0000-0000F70C0000}"/>
    <cellStyle name="Standard 5 2 2 2 3 3 5 4" xfId="52403" xr:uid="{00000000-0005-0000-0000-0000F70C0000}"/>
    <cellStyle name="Standard 5 2 2 2 3 3 6" xfId="15359" xr:uid="{00000000-0005-0000-0000-0000F70C0000}"/>
    <cellStyle name="Standard 5 2 2 2 3 3 7" xfId="28843" xr:uid="{00000000-0005-0000-0000-0000F70C0000}"/>
    <cellStyle name="Standard 5 2 2 2 3 3 8" xfId="42334" xr:uid="{00000000-0005-0000-0000-0000F70C0000}"/>
    <cellStyle name="Standard 5 2 2 2 3 4" xfId="2470" xr:uid="{00000000-0005-0000-0000-0000F90C0000}"/>
    <cellStyle name="Standard 5 2 2 2 3 4 2" xfId="5832" xr:uid="{00000000-0005-0000-0000-0000F90C0000}"/>
    <cellStyle name="Standard 5 2 2 2 3 4 2 2" xfId="19283" xr:uid="{00000000-0005-0000-0000-0000F90C0000}"/>
    <cellStyle name="Standard 5 2 2 2 3 4 2 3" xfId="32767" xr:uid="{00000000-0005-0000-0000-0000F90C0000}"/>
    <cellStyle name="Standard 5 2 2 2 3 4 2 4" xfId="46258" xr:uid="{00000000-0005-0000-0000-0000F90C0000}"/>
    <cellStyle name="Standard 5 2 2 2 3 4 3" xfId="9188" xr:uid="{00000000-0005-0000-0000-0000F90C0000}"/>
    <cellStyle name="Standard 5 2 2 2 3 4 3 2" xfId="22639" xr:uid="{00000000-0005-0000-0000-0000F90C0000}"/>
    <cellStyle name="Standard 5 2 2 2 3 4 3 3" xfId="36123" xr:uid="{00000000-0005-0000-0000-0000F90C0000}"/>
    <cellStyle name="Standard 5 2 2 2 3 4 3 4" xfId="49614" xr:uid="{00000000-0005-0000-0000-0000F90C0000}"/>
    <cellStyle name="Standard 5 2 2 2 3 4 4" xfId="12544" xr:uid="{00000000-0005-0000-0000-0000F90C0000}"/>
    <cellStyle name="Standard 5 2 2 2 3 4 4 2" xfId="25995" xr:uid="{00000000-0005-0000-0000-0000F90C0000}"/>
    <cellStyle name="Standard 5 2 2 2 3 4 4 3" xfId="39479" xr:uid="{00000000-0005-0000-0000-0000F90C0000}"/>
    <cellStyle name="Standard 5 2 2 2 3 4 4 4" xfId="52970" xr:uid="{00000000-0005-0000-0000-0000F90C0000}"/>
    <cellStyle name="Standard 5 2 2 2 3 4 5" xfId="15926" xr:uid="{00000000-0005-0000-0000-0000F90C0000}"/>
    <cellStyle name="Standard 5 2 2 2 3 4 6" xfId="29410" xr:uid="{00000000-0005-0000-0000-0000F90C0000}"/>
    <cellStyle name="Standard 5 2 2 2 3 4 7" xfId="42901" xr:uid="{00000000-0005-0000-0000-0000F90C0000}"/>
    <cellStyle name="Standard 5 2 2 2 3 5" xfId="3576" xr:uid="{00000000-0005-0000-0000-0000FA0C0000}"/>
    <cellStyle name="Standard 5 2 2 2 3 5 2" xfId="6937" xr:uid="{00000000-0005-0000-0000-0000FA0C0000}"/>
    <cellStyle name="Standard 5 2 2 2 3 5 2 2" xfId="20388" xr:uid="{00000000-0005-0000-0000-0000FA0C0000}"/>
    <cellStyle name="Standard 5 2 2 2 3 5 2 3" xfId="33872" xr:uid="{00000000-0005-0000-0000-0000FA0C0000}"/>
    <cellStyle name="Standard 5 2 2 2 3 5 2 4" xfId="47363" xr:uid="{00000000-0005-0000-0000-0000FA0C0000}"/>
    <cellStyle name="Standard 5 2 2 2 3 5 3" xfId="10293" xr:uid="{00000000-0005-0000-0000-0000FA0C0000}"/>
    <cellStyle name="Standard 5 2 2 2 3 5 3 2" xfId="23744" xr:uid="{00000000-0005-0000-0000-0000FA0C0000}"/>
    <cellStyle name="Standard 5 2 2 2 3 5 3 3" xfId="37228" xr:uid="{00000000-0005-0000-0000-0000FA0C0000}"/>
    <cellStyle name="Standard 5 2 2 2 3 5 3 4" xfId="50719" xr:uid="{00000000-0005-0000-0000-0000FA0C0000}"/>
    <cellStyle name="Standard 5 2 2 2 3 5 4" xfId="13649" xr:uid="{00000000-0005-0000-0000-0000FA0C0000}"/>
    <cellStyle name="Standard 5 2 2 2 3 5 4 2" xfId="27100" xr:uid="{00000000-0005-0000-0000-0000FA0C0000}"/>
    <cellStyle name="Standard 5 2 2 2 3 5 4 3" xfId="40584" xr:uid="{00000000-0005-0000-0000-0000FA0C0000}"/>
    <cellStyle name="Standard 5 2 2 2 3 5 4 4" xfId="54075" xr:uid="{00000000-0005-0000-0000-0000FA0C0000}"/>
    <cellStyle name="Standard 5 2 2 2 3 5 5" xfId="17031" xr:uid="{00000000-0005-0000-0000-0000FA0C0000}"/>
    <cellStyle name="Standard 5 2 2 2 3 5 6" xfId="30515" xr:uid="{00000000-0005-0000-0000-0000FA0C0000}"/>
    <cellStyle name="Standard 5 2 2 2 3 5 7" xfId="44006" xr:uid="{00000000-0005-0000-0000-0000FA0C0000}"/>
    <cellStyle name="Standard 5 2 2 2 3 6" xfId="4156" xr:uid="{00000000-0005-0000-0000-0000FB0C0000}"/>
    <cellStyle name="Standard 5 2 2 2 3 6 2" xfId="7513" xr:uid="{00000000-0005-0000-0000-0000FB0C0000}"/>
    <cellStyle name="Standard 5 2 2 2 3 6 2 2" xfId="20964" xr:uid="{00000000-0005-0000-0000-0000FB0C0000}"/>
    <cellStyle name="Standard 5 2 2 2 3 6 2 3" xfId="34448" xr:uid="{00000000-0005-0000-0000-0000FB0C0000}"/>
    <cellStyle name="Standard 5 2 2 2 3 6 2 4" xfId="47939" xr:uid="{00000000-0005-0000-0000-0000FB0C0000}"/>
    <cellStyle name="Standard 5 2 2 2 3 6 3" xfId="10869" xr:uid="{00000000-0005-0000-0000-0000FB0C0000}"/>
    <cellStyle name="Standard 5 2 2 2 3 6 3 2" xfId="24320" xr:uid="{00000000-0005-0000-0000-0000FB0C0000}"/>
    <cellStyle name="Standard 5 2 2 2 3 6 3 3" xfId="37804" xr:uid="{00000000-0005-0000-0000-0000FB0C0000}"/>
    <cellStyle name="Standard 5 2 2 2 3 6 3 4" xfId="51295" xr:uid="{00000000-0005-0000-0000-0000FB0C0000}"/>
    <cellStyle name="Standard 5 2 2 2 3 6 4" xfId="14225" xr:uid="{00000000-0005-0000-0000-0000FB0C0000}"/>
    <cellStyle name="Standard 5 2 2 2 3 6 4 2" xfId="27676" xr:uid="{00000000-0005-0000-0000-0000FB0C0000}"/>
    <cellStyle name="Standard 5 2 2 2 3 6 4 3" xfId="41160" xr:uid="{00000000-0005-0000-0000-0000FB0C0000}"/>
    <cellStyle name="Standard 5 2 2 2 3 6 4 4" xfId="54651" xr:uid="{00000000-0005-0000-0000-0000FB0C0000}"/>
    <cellStyle name="Standard 5 2 2 2 3 6 5" xfId="17607" xr:uid="{00000000-0005-0000-0000-0000FB0C0000}"/>
    <cellStyle name="Standard 5 2 2 2 3 6 6" xfId="31091" xr:uid="{00000000-0005-0000-0000-0000FB0C0000}"/>
    <cellStyle name="Standard 5 2 2 2 3 6 7" xfId="44582" xr:uid="{00000000-0005-0000-0000-0000FB0C0000}"/>
    <cellStyle name="Standard 5 2 2 2 3 7" xfId="4706" xr:uid="{00000000-0005-0000-0000-0000F00C0000}"/>
    <cellStyle name="Standard 5 2 2 2 3 7 2" xfId="18157" xr:uid="{00000000-0005-0000-0000-0000F00C0000}"/>
    <cellStyle name="Standard 5 2 2 2 3 7 3" xfId="31641" xr:uid="{00000000-0005-0000-0000-0000F00C0000}"/>
    <cellStyle name="Standard 5 2 2 2 3 7 4" xfId="45132" xr:uid="{00000000-0005-0000-0000-0000F00C0000}"/>
    <cellStyle name="Standard 5 2 2 2 3 8" xfId="8062" xr:uid="{00000000-0005-0000-0000-0000F00C0000}"/>
    <cellStyle name="Standard 5 2 2 2 3 8 2" xfId="21513" xr:uid="{00000000-0005-0000-0000-0000F00C0000}"/>
    <cellStyle name="Standard 5 2 2 2 3 8 3" xfId="34997" xr:uid="{00000000-0005-0000-0000-0000F00C0000}"/>
    <cellStyle name="Standard 5 2 2 2 3 8 4" xfId="48488" xr:uid="{00000000-0005-0000-0000-0000F00C0000}"/>
    <cellStyle name="Standard 5 2 2 2 3 9" xfId="11418" xr:uid="{00000000-0005-0000-0000-0000F00C0000}"/>
    <cellStyle name="Standard 5 2 2 2 3 9 2" xfId="24869" xr:uid="{00000000-0005-0000-0000-0000F00C0000}"/>
    <cellStyle name="Standard 5 2 2 2 3 9 3" xfId="38353" xr:uid="{00000000-0005-0000-0000-0000F00C0000}"/>
    <cellStyle name="Standard 5 2 2 2 3 9 4" xfId="51844" xr:uid="{00000000-0005-0000-0000-0000F00C0000}"/>
    <cellStyle name="Standard 5 2 2 2 4" xfId="1380" xr:uid="{00000000-0005-0000-0000-0000FC0C0000}"/>
    <cellStyle name="Standard 5 2 2 2 4 10" xfId="28345" xr:uid="{00000000-0005-0000-0000-0000FC0C0000}"/>
    <cellStyle name="Standard 5 2 2 2 4 11" xfId="41836" xr:uid="{00000000-0005-0000-0000-0000FC0C0000}"/>
    <cellStyle name="Standard 5 2 2 2 4 2" xfId="1954" xr:uid="{00000000-0005-0000-0000-0000FD0C0000}"/>
    <cellStyle name="Standard 5 2 2 2 4 2 2" xfId="3094" xr:uid="{00000000-0005-0000-0000-0000FE0C0000}"/>
    <cellStyle name="Standard 5 2 2 2 4 2 2 2" xfId="6455" xr:uid="{00000000-0005-0000-0000-0000FE0C0000}"/>
    <cellStyle name="Standard 5 2 2 2 4 2 2 2 2" xfId="19906" xr:uid="{00000000-0005-0000-0000-0000FE0C0000}"/>
    <cellStyle name="Standard 5 2 2 2 4 2 2 2 3" xfId="33390" xr:uid="{00000000-0005-0000-0000-0000FE0C0000}"/>
    <cellStyle name="Standard 5 2 2 2 4 2 2 2 4" xfId="46881" xr:uid="{00000000-0005-0000-0000-0000FE0C0000}"/>
    <cellStyle name="Standard 5 2 2 2 4 2 2 3" xfId="9811" xr:uid="{00000000-0005-0000-0000-0000FE0C0000}"/>
    <cellStyle name="Standard 5 2 2 2 4 2 2 3 2" xfId="23262" xr:uid="{00000000-0005-0000-0000-0000FE0C0000}"/>
    <cellStyle name="Standard 5 2 2 2 4 2 2 3 3" xfId="36746" xr:uid="{00000000-0005-0000-0000-0000FE0C0000}"/>
    <cellStyle name="Standard 5 2 2 2 4 2 2 3 4" xfId="50237" xr:uid="{00000000-0005-0000-0000-0000FE0C0000}"/>
    <cellStyle name="Standard 5 2 2 2 4 2 2 4" xfId="13167" xr:uid="{00000000-0005-0000-0000-0000FE0C0000}"/>
    <cellStyle name="Standard 5 2 2 2 4 2 2 4 2" xfId="26618" xr:uid="{00000000-0005-0000-0000-0000FE0C0000}"/>
    <cellStyle name="Standard 5 2 2 2 4 2 2 4 3" xfId="40102" xr:uid="{00000000-0005-0000-0000-0000FE0C0000}"/>
    <cellStyle name="Standard 5 2 2 2 4 2 2 4 4" xfId="53593" xr:uid="{00000000-0005-0000-0000-0000FE0C0000}"/>
    <cellStyle name="Standard 5 2 2 2 4 2 2 5" xfId="16549" xr:uid="{00000000-0005-0000-0000-0000FE0C0000}"/>
    <cellStyle name="Standard 5 2 2 2 4 2 2 6" xfId="30033" xr:uid="{00000000-0005-0000-0000-0000FE0C0000}"/>
    <cellStyle name="Standard 5 2 2 2 4 2 2 7" xfId="43524" xr:uid="{00000000-0005-0000-0000-0000FE0C0000}"/>
    <cellStyle name="Standard 5 2 2 2 4 2 3" xfId="5328" xr:uid="{00000000-0005-0000-0000-0000FD0C0000}"/>
    <cellStyle name="Standard 5 2 2 2 4 2 3 2" xfId="18779" xr:uid="{00000000-0005-0000-0000-0000FD0C0000}"/>
    <cellStyle name="Standard 5 2 2 2 4 2 3 3" xfId="32263" xr:uid="{00000000-0005-0000-0000-0000FD0C0000}"/>
    <cellStyle name="Standard 5 2 2 2 4 2 3 4" xfId="45754" xr:uid="{00000000-0005-0000-0000-0000FD0C0000}"/>
    <cellStyle name="Standard 5 2 2 2 4 2 4" xfId="8684" xr:uid="{00000000-0005-0000-0000-0000FD0C0000}"/>
    <cellStyle name="Standard 5 2 2 2 4 2 4 2" xfId="22135" xr:uid="{00000000-0005-0000-0000-0000FD0C0000}"/>
    <cellStyle name="Standard 5 2 2 2 4 2 4 3" xfId="35619" xr:uid="{00000000-0005-0000-0000-0000FD0C0000}"/>
    <cellStyle name="Standard 5 2 2 2 4 2 4 4" xfId="49110" xr:uid="{00000000-0005-0000-0000-0000FD0C0000}"/>
    <cellStyle name="Standard 5 2 2 2 4 2 5" xfId="12040" xr:uid="{00000000-0005-0000-0000-0000FD0C0000}"/>
    <cellStyle name="Standard 5 2 2 2 4 2 5 2" xfId="25491" xr:uid="{00000000-0005-0000-0000-0000FD0C0000}"/>
    <cellStyle name="Standard 5 2 2 2 4 2 5 3" xfId="38975" xr:uid="{00000000-0005-0000-0000-0000FD0C0000}"/>
    <cellStyle name="Standard 5 2 2 2 4 2 5 4" xfId="52466" xr:uid="{00000000-0005-0000-0000-0000FD0C0000}"/>
    <cellStyle name="Standard 5 2 2 2 4 2 6" xfId="15422" xr:uid="{00000000-0005-0000-0000-0000FD0C0000}"/>
    <cellStyle name="Standard 5 2 2 2 4 2 7" xfId="28906" xr:uid="{00000000-0005-0000-0000-0000FD0C0000}"/>
    <cellStyle name="Standard 5 2 2 2 4 2 8" xfId="42397" xr:uid="{00000000-0005-0000-0000-0000FD0C0000}"/>
    <cellStyle name="Standard 5 2 2 2 4 3" xfId="2534" xr:uid="{00000000-0005-0000-0000-0000FF0C0000}"/>
    <cellStyle name="Standard 5 2 2 2 4 3 2" xfId="5895" xr:uid="{00000000-0005-0000-0000-0000FF0C0000}"/>
    <cellStyle name="Standard 5 2 2 2 4 3 2 2" xfId="19346" xr:uid="{00000000-0005-0000-0000-0000FF0C0000}"/>
    <cellStyle name="Standard 5 2 2 2 4 3 2 3" xfId="32830" xr:uid="{00000000-0005-0000-0000-0000FF0C0000}"/>
    <cellStyle name="Standard 5 2 2 2 4 3 2 4" xfId="46321" xr:uid="{00000000-0005-0000-0000-0000FF0C0000}"/>
    <cellStyle name="Standard 5 2 2 2 4 3 3" xfId="9251" xr:uid="{00000000-0005-0000-0000-0000FF0C0000}"/>
    <cellStyle name="Standard 5 2 2 2 4 3 3 2" xfId="22702" xr:uid="{00000000-0005-0000-0000-0000FF0C0000}"/>
    <cellStyle name="Standard 5 2 2 2 4 3 3 3" xfId="36186" xr:uid="{00000000-0005-0000-0000-0000FF0C0000}"/>
    <cellStyle name="Standard 5 2 2 2 4 3 3 4" xfId="49677" xr:uid="{00000000-0005-0000-0000-0000FF0C0000}"/>
    <cellStyle name="Standard 5 2 2 2 4 3 4" xfId="12607" xr:uid="{00000000-0005-0000-0000-0000FF0C0000}"/>
    <cellStyle name="Standard 5 2 2 2 4 3 4 2" xfId="26058" xr:uid="{00000000-0005-0000-0000-0000FF0C0000}"/>
    <cellStyle name="Standard 5 2 2 2 4 3 4 3" xfId="39542" xr:uid="{00000000-0005-0000-0000-0000FF0C0000}"/>
    <cellStyle name="Standard 5 2 2 2 4 3 4 4" xfId="53033" xr:uid="{00000000-0005-0000-0000-0000FF0C0000}"/>
    <cellStyle name="Standard 5 2 2 2 4 3 5" xfId="15989" xr:uid="{00000000-0005-0000-0000-0000FF0C0000}"/>
    <cellStyle name="Standard 5 2 2 2 4 3 6" xfId="29473" xr:uid="{00000000-0005-0000-0000-0000FF0C0000}"/>
    <cellStyle name="Standard 5 2 2 2 4 3 7" xfId="42964" xr:uid="{00000000-0005-0000-0000-0000FF0C0000}"/>
    <cellStyle name="Standard 5 2 2 2 4 4" xfId="3639" xr:uid="{00000000-0005-0000-0000-0000000D0000}"/>
    <cellStyle name="Standard 5 2 2 2 4 4 2" xfId="7000" xr:uid="{00000000-0005-0000-0000-0000000D0000}"/>
    <cellStyle name="Standard 5 2 2 2 4 4 2 2" xfId="20451" xr:uid="{00000000-0005-0000-0000-0000000D0000}"/>
    <cellStyle name="Standard 5 2 2 2 4 4 2 3" xfId="33935" xr:uid="{00000000-0005-0000-0000-0000000D0000}"/>
    <cellStyle name="Standard 5 2 2 2 4 4 2 4" xfId="47426" xr:uid="{00000000-0005-0000-0000-0000000D0000}"/>
    <cellStyle name="Standard 5 2 2 2 4 4 3" xfId="10356" xr:uid="{00000000-0005-0000-0000-0000000D0000}"/>
    <cellStyle name="Standard 5 2 2 2 4 4 3 2" xfId="23807" xr:uid="{00000000-0005-0000-0000-0000000D0000}"/>
    <cellStyle name="Standard 5 2 2 2 4 4 3 3" xfId="37291" xr:uid="{00000000-0005-0000-0000-0000000D0000}"/>
    <cellStyle name="Standard 5 2 2 2 4 4 3 4" xfId="50782" xr:uid="{00000000-0005-0000-0000-0000000D0000}"/>
    <cellStyle name="Standard 5 2 2 2 4 4 4" xfId="13712" xr:uid="{00000000-0005-0000-0000-0000000D0000}"/>
    <cellStyle name="Standard 5 2 2 2 4 4 4 2" xfId="27163" xr:uid="{00000000-0005-0000-0000-0000000D0000}"/>
    <cellStyle name="Standard 5 2 2 2 4 4 4 3" xfId="40647" xr:uid="{00000000-0005-0000-0000-0000000D0000}"/>
    <cellStyle name="Standard 5 2 2 2 4 4 4 4" xfId="54138" xr:uid="{00000000-0005-0000-0000-0000000D0000}"/>
    <cellStyle name="Standard 5 2 2 2 4 4 5" xfId="17094" xr:uid="{00000000-0005-0000-0000-0000000D0000}"/>
    <cellStyle name="Standard 5 2 2 2 4 4 6" xfId="30578" xr:uid="{00000000-0005-0000-0000-0000000D0000}"/>
    <cellStyle name="Standard 5 2 2 2 4 4 7" xfId="44069" xr:uid="{00000000-0005-0000-0000-0000000D0000}"/>
    <cellStyle name="Standard 5 2 2 2 4 5" xfId="4219" xr:uid="{00000000-0005-0000-0000-0000010D0000}"/>
    <cellStyle name="Standard 5 2 2 2 4 5 2" xfId="7576" xr:uid="{00000000-0005-0000-0000-0000010D0000}"/>
    <cellStyle name="Standard 5 2 2 2 4 5 2 2" xfId="21027" xr:uid="{00000000-0005-0000-0000-0000010D0000}"/>
    <cellStyle name="Standard 5 2 2 2 4 5 2 3" xfId="34511" xr:uid="{00000000-0005-0000-0000-0000010D0000}"/>
    <cellStyle name="Standard 5 2 2 2 4 5 2 4" xfId="48002" xr:uid="{00000000-0005-0000-0000-0000010D0000}"/>
    <cellStyle name="Standard 5 2 2 2 4 5 3" xfId="10932" xr:uid="{00000000-0005-0000-0000-0000010D0000}"/>
    <cellStyle name="Standard 5 2 2 2 4 5 3 2" xfId="24383" xr:uid="{00000000-0005-0000-0000-0000010D0000}"/>
    <cellStyle name="Standard 5 2 2 2 4 5 3 3" xfId="37867" xr:uid="{00000000-0005-0000-0000-0000010D0000}"/>
    <cellStyle name="Standard 5 2 2 2 4 5 3 4" xfId="51358" xr:uid="{00000000-0005-0000-0000-0000010D0000}"/>
    <cellStyle name="Standard 5 2 2 2 4 5 4" xfId="14288" xr:uid="{00000000-0005-0000-0000-0000010D0000}"/>
    <cellStyle name="Standard 5 2 2 2 4 5 4 2" xfId="27739" xr:uid="{00000000-0005-0000-0000-0000010D0000}"/>
    <cellStyle name="Standard 5 2 2 2 4 5 4 3" xfId="41223" xr:uid="{00000000-0005-0000-0000-0000010D0000}"/>
    <cellStyle name="Standard 5 2 2 2 4 5 4 4" xfId="54714" xr:uid="{00000000-0005-0000-0000-0000010D0000}"/>
    <cellStyle name="Standard 5 2 2 2 4 5 5" xfId="17670" xr:uid="{00000000-0005-0000-0000-0000010D0000}"/>
    <cellStyle name="Standard 5 2 2 2 4 5 6" xfId="31154" xr:uid="{00000000-0005-0000-0000-0000010D0000}"/>
    <cellStyle name="Standard 5 2 2 2 4 5 7" xfId="44645" xr:uid="{00000000-0005-0000-0000-0000010D0000}"/>
    <cellStyle name="Standard 5 2 2 2 4 6" xfId="4769" xr:uid="{00000000-0005-0000-0000-0000FC0C0000}"/>
    <cellStyle name="Standard 5 2 2 2 4 6 2" xfId="18220" xr:uid="{00000000-0005-0000-0000-0000FC0C0000}"/>
    <cellStyle name="Standard 5 2 2 2 4 6 3" xfId="31704" xr:uid="{00000000-0005-0000-0000-0000FC0C0000}"/>
    <cellStyle name="Standard 5 2 2 2 4 6 4" xfId="45195" xr:uid="{00000000-0005-0000-0000-0000FC0C0000}"/>
    <cellStyle name="Standard 5 2 2 2 4 7" xfId="8125" xr:uid="{00000000-0005-0000-0000-0000FC0C0000}"/>
    <cellStyle name="Standard 5 2 2 2 4 7 2" xfId="21576" xr:uid="{00000000-0005-0000-0000-0000FC0C0000}"/>
    <cellStyle name="Standard 5 2 2 2 4 7 3" xfId="35060" xr:uid="{00000000-0005-0000-0000-0000FC0C0000}"/>
    <cellStyle name="Standard 5 2 2 2 4 7 4" xfId="48551" xr:uid="{00000000-0005-0000-0000-0000FC0C0000}"/>
    <cellStyle name="Standard 5 2 2 2 4 8" xfId="11481" xr:uid="{00000000-0005-0000-0000-0000FC0C0000}"/>
    <cellStyle name="Standard 5 2 2 2 4 8 2" xfId="24932" xr:uid="{00000000-0005-0000-0000-0000FC0C0000}"/>
    <cellStyle name="Standard 5 2 2 2 4 8 3" xfId="38416" xr:uid="{00000000-0005-0000-0000-0000FC0C0000}"/>
    <cellStyle name="Standard 5 2 2 2 4 8 4" xfId="51907" xr:uid="{00000000-0005-0000-0000-0000FC0C0000}"/>
    <cellStyle name="Standard 5 2 2 2 4 9" xfId="14862" xr:uid="{00000000-0005-0000-0000-0000FC0C0000}"/>
    <cellStyle name="Standard 5 2 2 2 5" xfId="1705" xr:uid="{00000000-0005-0000-0000-0000020D0000}"/>
    <cellStyle name="Standard 5 2 2 2 5 2" xfId="2844" xr:uid="{00000000-0005-0000-0000-0000030D0000}"/>
    <cellStyle name="Standard 5 2 2 2 5 2 2" xfId="6205" xr:uid="{00000000-0005-0000-0000-0000030D0000}"/>
    <cellStyle name="Standard 5 2 2 2 5 2 2 2" xfId="19656" xr:uid="{00000000-0005-0000-0000-0000030D0000}"/>
    <cellStyle name="Standard 5 2 2 2 5 2 2 3" xfId="33140" xr:uid="{00000000-0005-0000-0000-0000030D0000}"/>
    <cellStyle name="Standard 5 2 2 2 5 2 2 4" xfId="46631" xr:uid="{00000000-0005-0000-0000-0000030D0000}"/>
    <cellStyle name="Standard 5 2 2 2 5 2 3" xfId="9561" xr:uid="{00000000-0005-0000-0000-0000030D0000}"/>
    <cellStyle name="Standard 5 2 2 2 5 2 3 2" xfId="23012" xr:uid="{00000000-0005-0000-0000-0000030D0000}"/>
    <cellStyle name="Standard 5 2 2 2 5 2 3 3" xfId="36496" xr:uid="{00000000-0005-0000-0000-0000030D0000}"/>
    <cellStyle name="Standard 5 2 2 2 5 2 3 4" xfId="49987" xr:uid="{00000000-0005-0000-0000-0000030D0000}"/>
    <cellStyle name="Standard 5 2 2 2 5 2 4" xfId="12917" xr:uid="{00000000-0005-0000-0000-0000030D0000}"/>
    <cellStyle name="Standard 5 2 2 2 5 2 4 2" xfId="26368" xr:uid="{00000000-0005-0000-0000-0000030D0000}"/>
    <cellStyle name="Standard 5 2 2 2 5 2 4 3" xfId="39852" xr:uid="{00000000-0005-0000-0000-0000030D0000}"/>
    <cellStyle name="Standard 5 2 2 2 5 2 4 4" xfId="53343" xr:uid="{00000000-0005-0000-0000-0000030D0000}"/>
    <cellStyle name="Standard 5 2 2 2 5 2 5" xfId="16299" xr:uid="{00000000-0005-0000-0000-0000030D0000}"/>
    <cellStyle name="Standard 5 2 2 2 5 2 6" xfId="29783" xr:uid="{00000000-0005-0000-0000-0000030D0000}"/>
    <cellStyle name="Standard 5 2 2 2 5 2 7" xfId="43274" xr:uid="{00000000-0005-0000-0000-0000030D0000}"/>
    <cellStyle name="Standard 5 2 2 2 5 3" xfId="5078" xr:uid="{00000000-0005-0000-0000-0000020D0000}"/>
    <cellStyle name="Standard 5 2 2 2 5 3 2" xfId="18529" xr:uid="{00000000-0005-0000-0000-0000020D0000}"/>
    <cellStyle name="Standard 5 2 2 2 5 3 3" xfId="32013" xr:uid="{00000000-0005-0000-0000-0000020D0000}"/>
    <cellStyle name="Standard 5 2 2 2 5 3 4" xfId="45504" xr:uid="{00000000-0005-0000-0000-0000020D0000}"/>
    <cellStyle name="Standard 5 2 2 2 5 4" xfId="8434" xr:uid="{00000000-0005-0000-0000-0000020D0000}"/>
    <cellStyle name="Standard 5 2 2 2 5 4 2" xfId="21885" xr:uid="{00000000-0005-0000-0000-0000020D0000}"/>
    <cellStyle name="Standard 5 2 2 2 5 4 3" xfId="35369" xr:uid="{00000000-0005-0000-0000-0000020D0000}"/>
    <cellStyle name="Standard 5 2 2 2 5 4 4" xfId="48860" xr:uid="{00000000-0005-0000-0000-0000020D0000}"/>
    <cellStyle name="Standard 5 2 2 2 5 5" xfId="11790" xr:uid="{00000000-0005-0000-0000-0000020D0000}"/>
    <cellStyle name="Standard 5 2 2 2 5 5 2" xfId="25241" xr:uid="{00000000-0005-0000-0000-0000020D0000}"/>
    <cellStyle name="Standard 5 2 2 2 5 5 3" xfId="38725" xr:uid="{00000000-0005-0000-0000-0000020D0000}"/>
    <cellStyle name="Standard 5 2 2 2 5 5 4" xfId="52216" xr:uid="{00000000-0005-0000-0000-0000020D0000}"/>
    <cellStyle name="Standard 5 2 2 2 5 6" xfId="15172" xr:uid="{00000000-0005-0000-0000-0000020D0000}"/>
    <cellStyle name="Standard 5 2 2 2 5 7" xfId="28656" xr:uid="{00000000-0005-0000-0000-0000020D0000}"/>
    <cellStyle name="Standard 5 2 2 2 5 8" xfId="42147" xr:uid="{00000000-0005-0000-0000-0000020D0000}"/>
    <cellStyle name="Standard 5 2 2 2 6" xfId="2273" xr:uid="{00000000-0005-0000-0000-0000040D0000}"/>
    <cellStyle name="Standard 5 2 2 2 6 2" xfId="5644" xr:uid="{00000000-0005-0000-0000-0000040D0000}"/>
    <cellStyle name="Standard 5 2 2 2 6 2 2" xfId="19095" xr:uid="{00000000-0005-0000-0000-0000040D0000}"/>
    <cellStyle name="Standard 5 2 2 2 6 2 3" xfId="32579" xr:uid="{00000000-0005-0000-0000-0000040D0000}"/>
    <cellStyle name="Standard 5 2 2 2 6 2 4" xfId="46070" xr:uid="{00000000-0005-0000-0000-0000040D0000}"/>
    <cellStyle name="Standard 5 2 2 2 6 3" xfId="9000" xr:uid="{00000000-0005-0000-0000-0000040D0000}"/>
    <cellStyle name="Standard 5 2 2 2 6 3 2" xfId="22451" xr:uid="{00000000-0005-0000-0000-0000040D0000}"/>
    <cellStyle name="Standard 5 2 2 2 6 3 3" xfId="35935" xr:uid="{00000000-0005-0000-0000-0000040D0000}"/>
    <cellStyle name="Standard 5 2 2 2 6 3 4" xfId="49426" xr:uid="{00000000-0005-0000-0000-0000040D0000}"/>
    <cellStyle name="Standard 5 2 2 2 6 4" xfId="12356" xr:uid="{00000000-0005-0000-0000-0000040D0000}"/>
    <cellStyle name="Standard 5 2 2 2 6 4 2" xfId="25807" xr:uid="{00000000-0005-0000-0000-0000040D0000}"/>
    <cellStyle name="Standard 5 2 2 2 6 4 3" xfId="39291" xr:uid="{00000000-0005-0000-0000-0000040D0000}"/>
    <cellStyle name="Standard 5 2 2 2 6 4 4" xfId="52782" xr:uid="{00000000-0005-0000-0000-0000040D0000}"/>
    <cellStyle name="Standard 5 2 2 2 6 5" xfId="15738" xr:uid="{00000000-0005-0000-0000-0000040D0000}"/>
    <cellStyle name="Standard 5 2 2 2 6 6" xfId="29222" xr:uid="{00000000-0005-0000-0000-0000040D0000}"/>
    <cellStyle name="Standard 5 2 2 2 6 7" xfId="42713" xr:uid="{00000000-0005-0000-0000-0000040D0000}"/>
    <cellStyle name="Standard 5 2 2 2 7" xfId="3388" xr:uid="{00000000-0005-0000-0000-0000050D0000}"/>
    <cellStyle name="Standard 5 2 2 2 7 2" xfId="6749" xr:uid="{00000000-0005-0000-0000-0000050D0000}"/>
    <cellStyle name="Standard 5 2 2 2 7 2 2" xfId="20200" xr:uid="{00000000-0005-0000-0000-0000050D0000}"/>
    <cellStyle name="Standard 5 2 2 2 7 2 3" xfId="33684" xr:uid="{00000000-0005-0000-0000-0000050D0000}"/>
    <cellStyle name="Standard 5 2 2 2 7 2 4" xfId="47175" xr:uid="{00000000-0005-0000-0000-0000050D0000}"/>
    <cellStyle name="Standard 5 2 2 2 7 3" xfId="10105" xr:uid="{00000000-0005-0000-0000-0000050D0000}"/>
    <cellStyle name="Standard 5 2 2 2 7 3 2" xfId="23556" xr:uid="{00000000-0005-0000-0000-0000050D0000}"/>
    <cellStyle name="Standard 5 2 2 2 7 3 3" xfId="37040" xr:uid="{00000000-0005-0000-0000-0000050D0000}"/>
    <cellStyle name="Standard 5 2 2 2 7 3 4" xfId="50531" xr:uid="{00000000-0005-0000-0000-0000050D0000}"/>
    <cellStyle name="Standard 5 2 2 2 7 4" xfId="13461" xr:uid="{00000000-0005-0000-0000-0000050D0000}"/>
    <cellStyle name="Standard 5 2 2 2 7 4 2" xfId="26912" xr:uid="{00000000-0005-0000-0000-0000050D0000}"/>
    <cellStyle name="Standard 5 2 2 2 7 4 3" xfId="40396" xr:uid="{00000000-0005-0000-0000-0000050D0000}"/>
    <cellStyle name="Standard 5 2 2 2 7 4 4" xfId="53887" xr:uid="{00000000-0005-0000-0000-0000050D0000}"/>
    <cellStyle name="Standard 5 2 2 2 7 5" xfId="16843" xr:uid="{00000000-0005-0000-0000-0000050D0000}"/>
    <cellStyle name="Standard 5 2 2 2 7 6" xfId="30327" xr:uid="{00000000-0005-0000-0000-0000050D0000}"/>
    <cellStyle name="Standard 5 2 2 2 7 7" xfId="43818" xr:uid="{00000000-0005-0000-0000-0000050D0000}"/>
    <cellStyle name="Standard 5 2 2 2 8" xfId="3899" xr:uid="{00000000-0005-0000-0000-0000060D0000}"/>
    <cellStyle name="Standard 5 2 2 2 8 2" xfId="7260" xr:uid="{00000000-0005-0000-0000-0000060D0000}"/>
    <cellStyle name="Standard 5 2 2 2 8 2 2" xfId="20711" xr:uid="{00000000-0005-0000-0000-0000060D0000}"/>
    <cellStyle name="Standard 5 2 2 2 8 2 3" xfId="34195" xr:uid="{00000000-0005-0000-0000-0000060D0000}"/>
    <cellStyle name="Standard 5 2 2 2 8 2 4" xfId="47686" xr:uid="{00000000-0005-0000-0000-0000060D0000}"/>
    <cellStyle name="Standard 5 2 2 2 8 3" xfId="10616" xr:uid="{00000000-0005-0000-0000-0000060D0000}"/>
    <cellStyle name="Standard 5 2 2 2 8 3 2" xfId="24067" xr:uid="{00000000-0005-0000-0000-0000060D0000}"/>
    <cellStyle name="Standard 5 2 2 2 8 3 3" xfId="37551" xr:uid="{00000000-0005-0000-0000-0000060D0000}"/>
    <cellStyle name="Standard 5 2 2 2 8 3 4" xfId="51042" xr:uid="{00000000-0005-0000-0000-0000060D0000}"/>
    <cellStyle name="Standard 5 2 2 2 8 4" xfId="13972" xr:uid="{00000000-0005-0000-0000-0000060D0000}"/>
    <cellStyle name="Standard 5 2 2 2 8 4 2" xfId="27423" xr:uid="{00000000-0005-0000-0000-0000060D0000}"/>
    <cellStyle name="Standard 5 2 2 2 8 4 3" xfId="40907" xr:uid="{00000000-0005-0000-0000-0000060D0000}"/>
    <cellStyle name="Standard 5 2 2 2 8 4 4" xfId="54398" xr:uid="{00000000-0005-0000-0000-0000060D0000}"/>
    <cellStyle name="Standard 5 2 2 2 8 5" xfId="17354" xr:uid="{00000000-0005-0000-0000-0000060D0000}"/>
    <cellStyle name="Standard 5 2 2 2 8 6" xfId="30838" xr:uid="{00000000-0005-0000-0000-0000060D0000}"/>
    <cellStyle name="Standard 5 2 2 2 8 7" xfId="44329" xr:uid="{00000000-0005-0000-0000-0000060D0000}"/>
    <cellStyle name="Standard 5 2 2 2 9" xfId="3968" xr:uid="{00000000-0005-0000-0000-0000070D0000}"/>
    <cellStyle name="Standard 5 2 2 2 9 2" xfId="7325" xr:uid="{00000000-0005-0000-0000-0000070D0000}"/>
    <cellStyle name="Standard 5 2 2 2 9 2 2" xfId="20776" xr:uid="{00000000-0005-0000-0000-0000070D0000}"/>
    <cellStyle name="Standard 5 2 2 2 9 2 3" xfId="34260" xr:uid="{00000000-0005-0000-0000-0000070D0000}"/>
    <cellStyle name="Standard 5 2 2 2 9 2 4" xfId="47751" xr:uid="{00000000-0005-0000-0000-0000070D0000}"/>
    <cellStyle name="Standard 5 2 2 2 9 3" xfId="10681" xr:uid="{00000000-0005-0000-0000-0000070D0000}"/>
    <cellStyle name="Standard 5 2 2 2 9 3 2" xfId="24132" xr:uid="{00000000-0005-0000-0000-0000070D0000}"/>
    <cellStyle name="Standard 5 2 2 2 9 3 3" xfId="37616" xr:uid="{00000000-0005-0000-0000-0000070D0000}"/>
    <cellStyle name="Standard 5 2 2 2 9 3 4" xfId="51107" xr:uid="{00000000-0005-0000-0000-0000070D0000}"/>
    <cellStyle name="Standard 5 2 2 2 9 4" xfId="14037" xr:uid="{00000000-0005-0000-0000-0000070D0000}"/>
    <cellStyle name="Standard 5 2 2 2 9 4 2" xfId="27488" xr:uid="{00000000-0005-0000-0000-0000070D0000}"/>
    <cellStyle name="Standard 5 2 2 2 9 4 3" xfId="40972" xr:uid="{00000000-0005-0000-0000-0000070D0000}"/>
    <cellStyle name="Standard 5 2 2 2 9 4 4" xfId="54463" xr:uid="{00000000-0005-0000-0000-0000070D0000}"/>
    <cellStyle name="Standard 5 2 2 2 9 5" xfId="17419" xr:uid="{00000000-0005-0000-0000-0000070D0000}"/>
    <cellStyle name="Standard 5 2 2 2 9 6" xfId="30903" xr:uid="{00000000-0005-0000-0000-0000070D0000}"/>
    <cellStyle name="Standard 5 2 2 2 9 7" xfId="44394" xr:uid="{00000000-0005-0000-0000-0000070D0000}"/>
    <cellStyle name="Standard 5 2 2 3" xfId="435" xr:uid="{00000000-0005-0000-0000-000069020000}"/>
    <cellStyle name="Standard 5 2 2 3 2" xfId="550" xr:uid="{00000000-0005-0000-0000-00006A020000}"/>
    <cellStyle name="Standard 5 2 2 4" xfId="487" xr:uid="{00000000-0005-0000-0000-00006B020000}"/>
    <cellStyle name="Standard 5 2 2 4 10" xfId="14692" xr:uid="{00000000-0005-0000-0000-0000090D0000}"/>
    <cellStyle name="Standard 5 2 2 4 11" xfId="28175" xr:uid="{00000000-0005-0000-0000-0000090D0000}"/>
    <cellStyle name="Standard 5 2 2 4 12" xfId="41666" xr:uid="{00000000-0005-0000-0000-0000090D0000}"/>
    <cellStyle name="Standard 5 2 2 4 2" xfId="1460" xr:uid="{00000000-0005-0000-0000-00000A0D0000}"/>
    <cellStyle name="Standard 5 2 2 4 2 10" xfId="28425" xr:uid="{00000000-0005-0000-0000-00000A0D0000}"/>
    <cellStyle name="Standard 5 2 2 4 2 11" xfId="41916" xr:uid="{00000000-0005-0000-0000-00000A0D0000}"/>
    <cellStyle name="Standard 5 2 2 4 2 2" xfId="2034" xr:uid="{00000000-0005-0000-0000-00000B0D0000}"/>
    <cellStyle name="Standard 5 2 2 4 2 2 2" xfId="3174" xr:uid="{00000000-0005-0000-0000-00000C0D0000}"/>
    <cellStyle name="Standard 5 2 2 4 2 2 2 2" xfId="6535" xr:uid="{00000000-0005-0000-0000-00000C0D0000}"/>
    <cellStyle name="Standard 5 2 2 4 2 2 2 2 2" xfId="19986" xr:uid="{00000000-0005-0000-0000-00000C0D0000}"/>
    <cellStyle name="Standard 5 2 2 4 2 2 2 2 3" xfId="33470" xr:uid="{00000000-0005-0000-0000-00000C0D0000}"/>
    <cellStyle name="Standard 5 2 2 4 2 2 2 2 4" xfId="46961" xr:uid="{00000000-0005-0000-0000-00000C0D0000}"/>
    <cellStyle name="Standard 5 2 2 4 2 2 2 3" xfId="9891" xr:uid="{00000000-0005-0000-0000-00000C0D0000}"/>
    <cellStyle name="Standard 5 2 2 4 2 2 2 3 2" xfId="23342" xr:uid="{00000000-0005-0000-0000-00000C0D0000}"/>
    <cellStyle name="Standard 5 2 2 4 2 2 2 3 3" xfId="36826" xr:uid="{00000000-0005-0000-0000-00000C0D0000}"/>
    <cellStyle name="Standard 5 2 2 4 2 2 2 3 4" xfId="50317" xr:uid="{00000000-0005-0000-0000-00000C0D0000}"/>
    <cellStyle name="Standard 5 2 2 4 2 2 2 4" xfId="13247" xr:uid="{00000000-0005-0000-0000-00000C0D0000}"/>
    <cellStyle name="Standard 5 2 2 4 2 2 2 4 2" xfId="26698" xr:uid="{00000000-0005-0000-0000-00000C0D0000}"/>
    <cellStyle name="Standard 5 2 2 4 2 2 2 4 3" xfId="40182" xr:uid="{00000000-0005-0000-0000-00000C0D0000}"/>
    <cellStyle name="Standard 5 2 2 4 2 2 2 4 4" xfId="53673" xr:uid="{00000000-0005-0000-0000-00000C0D0000}"/>
    <cellStyle name="Standard 5 2 2 4 2 2 2 5" xfId="16629" xr:uid="{00000000-0005-0000-0000-00000C0D0000}"/>
    <cellStyle name="Standard 5 2 2 4 2 2 2 6" xfId="30113" xr:uid="{00000000-0005-0000-0000-00000C0D0000}"/>
    <cellStyle name="Standard 5 2 2 4 2 2 2 7" xfId="43604" xr:uid="{00000000-0005-0000-0000-00000C0D0000}"/>
    <cellStyle name="Standard 5 2 2 4 2 2 3" xfId="5408" xr:uid="{00000000-0005-0000-0000-00000B0D0000}"/>
    <cellStyle name="Standard 5 2 2 4 2 2 3 2" xfId="18859" xr:uid="{00000000-0005-0000-0000-00000B0D0000}"/>
    <cellStyle name="Standard 5 2 2 4 2 2 3 3" xfId="32343" xr:uid="{00000000-0005-0000-0000-00000B0D0000}"/>
    <cellStyle name="Standard 5 2 2 4 2 2 3 4" xfId="45834" xr:uid="{00000000-0005-0000-0000-00000B0D0000}"/>
    <cellStyle name="Standard 5 2 2 4 2 2 4" xfId="8764" xr:uid="{00000000-0005-0000-0000-00000B0D0000}"/>
    <cellStyle name="Standard 5 2 2 4 2 2 4 2" xfId="22215" xr:uid="{00000000-0005-0000-0000-00000B0D0000}"/>
    <cellStyle name="Standard 5 2 2 4 2 2 4 3" xfId="35699" xr:uid="{00000000-0005-0000-0000-00000B0D0000}"/>
    <cellStyle name="Standard 5 2 2 4 2 2 4 4" xfId="49190" xr:uid="{00000000-0005-0000-0000-00000B0D0000}"/>
    <cellStyle name="Standard 5 2 2 4 2 2 5" xfId="12120" xr:uid="{00000000-0005-0000-0000-00000B0D0000}"/>
    <cellStyle name="Standard 5 2 2 4 2 2 5 2" xfId="25571" xr:uid="{00000000-0005-0000-0000-00000B0D0000}"/>
    <cellStyle name="Standard 5 2 2 4 2 2 5 3" xfId="39055" xr:uid="{00000000-0005-0000-0000-00000B0D0000}"/>
    <cellStyle name="Standard 5 2 2 4 2 2 5 4" xfId="52546" xr:uid="{00000000-0005-0000-0000-00000B0D0000}"/>
    <cellStyle name="Standard 5 2 2 4 2 2 6" xfId="15502" xr:uid="{00000000-0005-0000-0000-00000B0D0000}"/>
    <cellStyle name="Standard 5 2 2 4 2 2 7" xfId="28986" xr:uid="{00000000-0005-0000-0000-00000B0D0000}"/>
    <cellStyle name="Standard 5 2 2 4 2 2 8" xfId="42477" xr:uid="{00000000-0005-0000-0000-00000B0D0000}"/>
    <cellStyle name="Standard 5 2 2 4 2 3" xfId="2614" xr:uid="{00000000-0005-0000-0000-00000D0D0000}"/>
    <cellStyle name="Standard 5 2 2 4 2 3 2" xfId="5975" xr:uid="{00000000-0005-0000-0000-00000D0D0000}"/>
    <cellStyle name="Standard 5 2 2 4 2 3 2 2" xfId="19426" xr:uid="{00000000-0005-0000-0000-00000D0D0000}"/>
    <cellStyle name="Standard 5 2 2 4 2 3 2 3" xfId="32910" xr:uid="{00000000-0005-0000-0000-00000D0D0000}"/>
    <cellStyle name="Standard 5 2 2 4 2 3 2 4" xfId="46401" xr:uid="{00000000-0005-0000-0000-00000D0D0000}"/>
    <cellStyle name="Standard 5 2 2 4 2 3 3" xfId="9331" xr:uid="{00000000-0005-0000-0000-00000D0D0000}"/>
    <cellStyle name="Standard 5 2 2 4 2 3 3 2" xfId="22782" xr:uid="{00000000-0005-0000-0000-00000D0D0000}"/>
    <cellStyle name="Standard 5 2 2 4 2 3 3 3" xfId="36266" xr:uid="{00000000-0005-0000-0000-00000D0D0000}"/>
    <cellStyle name="Standard 5 2 2 4 2 3 3 4" xfId="49757" xr:uid="{00000000-0005-0000-0000-00000D0D0000}"/>
    <cellStyle name="Standard 5 2 2 4 2 3 4" xfId="12687" xr:uid="{00000000-0005-0000-0000-00000D0D0000}"/>
    <cellStyle name="Standard 5 2 2 4 2 3 4 2" xfId="26138" xr:uid="{00000000-0005-0000-0000-00000D0D0000}"/>
    <cellStyle name="Standard 5 2 2 4 2 3 4 3" xfId="39622" xr:uid="{00000000-0005-0000-0000-00000D0D0000}"/>
    <cellStyle name="Standard 5 2 2 4 2 3 4 4" xfId="53113" xr:uid="{00000000-0005-0000-0000-00000D0D0000}"/>
    <cellStyle name="Standard 5 2 2 4 2 3 5" xfId="16069" xr:uid="{00000000-0005-0000-0000-00000D0D0000}"/>
    <cellStyle name="Standard 5 2 2 4 2 3 6" xfId="29553" xr:uid="{00000000-0005-0000-0000-00000D0D0000}"/>
    <cellStyle name="Standard 5 2 2 4 2 3 7" xfId="43044" xr:uid="{00000000-0005-0000-0000-00000D0D0000}"/>
    <cellStyle name="Standard 5 2 2 4 2 4" xfId="3719" xr:uid="{00000000-0005-0000-0000-00000E0D0000}"/>
    <cellStyle name="Standard 5 2 2 4 2 4 2" xfId="7080" xr:uid="{00000000-0005-0000-0000-00000E0D0000}"/>
    <cellStyle name="Standard 5 2 2 4 2 4 2 2" xfId="20531" xr:uid="{00000000-0005-0000-0000-00000E0D0000}"/>
    <cellStyle name="Standard 5 2 2 4 2 4 2 3" xfId="34015" xr:uid="{00000000-0005-0000-0000-00000E0D0000}"/>
    <cellStyle name="Standard 5 2 2 4 2 4 2 4" xfId="47506" xr:uid="{00000000-0005-0000-0000-00000E0D0000}"/>
    <cellStyle name="Standard 5 2 2 4 2 4 3" xfId="10436" xr:uid="{00000000-0005-0000-0000-00000E0D0000}"/>
    <cellStyle name="Standard 5 2 2 4 2 4 3 2" xfId="23887" xr:uid="{00000000-0005-0000-0000-00000E0D0000}"/>
    <cellStyle name="Standard 5 2 2 4 2 4 3 3" xfId="37371" xr:uid="{00000000-0005-0000-0000-00000E0D0000}"/>
    <cellStyle name="Standard 5 2 2 4 2 4 3 4" xfId="50862" xr:uid="{00000000-0005-0000-0000-00000E0D0000}"/>
    <cellStyle name="Standard 5 2 2 4 2 4 4" xfId="13792" xr:uid="{00000000-0005-0000-0000-00000E0D0000}"/>
    <cellStyle name="Standard 5 2 2 4 2 4 4 2" xfId="27243" xr:uid="{00000000-0005-0000-0000-00000E0D0000}"/>
    <cellStyle name="Standard 5 2 2 4 2 4 4 3" xfId="40727" xr:uid="{00000000-0005-0000-0000-00000E0D0000}"/>
    <cellStyle name="Standard 5 2 2 4 2 4 4 4" xfId="54218" xr:uid="{00000000-0005-0000-0000-00000E0D0000}"/>
    <cellStyle name="Standard 5 2 2 4 2 4 5" xfId="17174" xr:uid="{00000000-0005-0000-0000-00000E0D0000}"/>
    <cellStyle name="Standard 5 2 2 4 2 4 6" xfId="30658" xr:uid="{00000000-0005-0000-0000-00000E0D0000}"/>
    <cellStyle name="Standard 5 2 2 4 2 4 7" xfId="44149" xr:uid="{00000000-0005-0000-0000-00000E0D0000}"/>
    <cellStyle name="Standard 5 2 2 4 2 5" xfId="4299" xr:uid="{00000000-0005-0000-0000-00000F0D0000}"/>
    <cellStyle name="Standard 5 2 2 4 2 5 2" xfId="7656" xr:uid="{00000000-0005-0000-0000-00000F0D0000}"/>
    <cellStyle name="Standard 5 2 2 4 2 5 2 2" xfId="21107" xr:uid="{00000000-0005-0000-0000-00000F0D0000}"/>
    <cellStyle name="Standard 5 2 2 4 2 5 2 3" xfId="34591" xr:uid="{00000000-0005-0000-0000-00000F0D0000}"/>
    <cellStyle name="Standard 5 2 2 4 2 5 2 4" xfId="48082" xr:uid="{00000000-0005-0000-0000-00000F0D0000}"/>
    <cellStyle name="Standard 5 2 2 4 2 5 3" xfId="11012" xr:uid="{00000000-0005-0000-0000-00000F0D0000}"/>
    <cellStyle name="Standard 5 2 2 4 2 5 3 2" xfId="24463" xr:uid="{00000000-0005-0000-0000-00000F0D0000}"/>
    <cellStyle name="Standard 5 2 2 4 2 5 3 3" xfId="37947" xr:uid="{00000000-0005-0000-0000-00000F0D0000}"/>
    <cellStyle name="Standard 5 2 2 4 2 5 3 4" xfId="51438" xr:uid="{00000000-0005-0000-0000-00000F0D0000}"/>
    <cellStyle name="Standard 5 2 2 4 2 5 4" xfId="14368" xr:uid="{00000000-0005-0000-0000-00000F0D0000}"/>
    <cellStyle name="Standard 5 2 2 4 2 5 4 2" xfId="27819" xr:uid="{00000000-0005-0000-0000-00000F0D0000}"/>
    <cellStyle name="Standard 5 2 2 4 2 5 4 3" xfId="41303" xr:uid="{00000000-0005-0000-0000-00000F0D0000}"/>
    <cellStyle name="Standard 5 2 2 4 2 5 4 4" xfId="54794" xr:uid="{00000000-0005-0000-0000-00000F0D0000}"/>
    <cellStyle name="Standard 5 2 2 4 2 5 5" xfId="17750" xr:uid="{00000000-0005-0000-0000-00000F0D0000}"/>
    <cellStyle name="Standard 5 2 2 4 2 5 6" xfId="31234" xr:uid="{00000000-0005-0000-0000-00000F0D0000}"/>
    <cellStyle name="Standard 5 2 2 4 2 5 7" xfId="44725" xr:uid="{00000000-0005-0000-0000-00000F0D0000}"/>
    <cellStyle name="Standard 5 2 2 4 2 6" xfId="4849" xr:uid="{00000000-0005-0000-0000-00000A0D0000}"/>
    <cellStyle name="Standard 5 2 2 4 2 6 2" xfId="18300" xr:uid="{00000000-0005-0000-0000-00000A0D0000}"/>
    <cellStyle name="Standard 5 2 2 4 2 6 3" xfId="31784" xr:uid="{00000000-0005-0000-0000-00000A0D0000}"/>
    <cellStyle name="Standard 5 2 2 4 2 6 4" xfId="45275" xr:uid="{00000000-0005-0000-0000-00000A0D0000}"/>
    <cellStyle name="Standard 5 2 2 4 2 7" xfId="8205" xr:uid="{00000000-0005-0000-0000-00000A0D0000}"/>
    <cellStyle name="Standard 5 2 2 4 2 7 2" xfId="21656" xr:uid="{00000000-0005-0000-0000-00000A0D0000}"/>
    <cellStyle name="Standard 5 2 2 4 2 7 3" xfId="35140" xr:uid="{00000000-0005-0000-0000-00000A0D0000}"/>
    <cellStyle name="Standard 5 2 2 4 2 7 4" xfId="48631" xr:uid="{00000000-0005-0000-0000-00000A0D0000}"/>
    <cellStyle name="Standard 5 2 2 4 2 8" xfId="11561" xr:uid="{00000000-0005-0000-0000-00000A0D0000}"/>
    <cellStyle name="Standard 5 2 2 4 2 8 2" xfId="25012" xr:uid="{00000000-0005-0000-0000-00000A0D0000}"/>
    <cellStyle name="Standard 5 2 2 4 2 8 3" xfId="38496" xr:uid="{00000000-0005-0000-0000-00000A0D0000}"/>
    <cellStyle name="Standard 5 2 2 4 2 8 4" xfId="51987" xr:uid="{00000000-0005-0000-0000-00000A0D0000}"/>
    <cellStyle name="Standard 5 2 2 4 2 9" xfId="14942" xr:uid="{00000000-0005-0000-0000-00000A0D0000}"/>
    <cellStyle name="Standard 5 2 2 4 3" xfId="1785" xr:uid="{00000000-0005-0000-0000-0000100D0000}"/>
    <cellStyle name="Standard 5 2 2 4 3 2" xfId="2924" xr:uid="{00000000-0005-0000-0000-0000110D0000}"/>
    <cellStyle name="Standard 5 2 2 4 3 2 2" xfId="6285" xr:uid="{00000000-0005-0000-0000-0000110D0000}"/>
    <cellStyle name="Standard 5 2 2 4 3 2 2 2" xfId="19736" xr:uid="{00000000-0005-0000-0000-0000110D0000}"/>
    <cellStyle name="Standard 5 2 2 4 3 2 2 3" xfId="33220" xr:uid="{00000000-0005-0000-0000-0000110D0000}"/>
    <cellStyle name="Standard 5 2 2 4 3 2 2 4" xfId="46711" xr:uid="{00000000-0005-0000-0000-0000110D0000}"/>
    <cellStyle name="Standard 5 2 2 4 3 2 3" xfId="9641" xr:uid="{00000000-0005-0000-0000-0000110D0000}"/>
    <cellStyle name="Standard 5 2 2 4 3 2 3 2" xfId="23092" xr:uid="{00000000-0005-0000-0000-0000110D0000}"/>
    <cellStyle name="Standard 5 2 2 4 3 2 3 3" xfId="36576" xr:uid="{00000000-0005-0000-0000-0000110D0000}"/>
    <cellStyle name="Standard 5 2 2 4 3 2 3 4" xfId="50067" xr:uid="{00000000-0005-0000-0000-0000110D0000}"/>
    <cellStyle name="Standard 5 2 2 4 3 2 4" xfId="12997" xr:uid="{00000000-0005-0000-0000-0000110D0000}"/>
    <cellStyle name="Standard 5 2 2 4 3 2 4 2" xfId="26448" xr:uid="{00000000-0005-0000-0000-0000110D0000}"/>
    <cellStyle name="Standard 5 2 2 4 3 2 4 3" xfId="39932" xr:uid="{00000000-0005-0000-0000-0000110D0000}"/>
    <cellStyle name="Standard 5 2 2 4 3 2 4 4" xfId="53423" xr:uid="{00000000-0005-0000-0000-0000110D0000}"/>
    <cellStyle name="Standard 5 2 2 4 3 2 5" xfId="16379" xr:uid="{00000000-0005-0000-0000-0000110D0000}"/>
    <cellStyle name="Standard 5 2 2 4 3 2 6" xfId="29863" xr:uid="{00000000-0005-0000-0000-0000110D0000}"/>
    <cellStyle name="Standard 5 2 2 4 3 2 7" xfId="43354" xr:uid="{00000000-0005-0000-0000-0000110D0000}"/>
    <cellStyle name="Standard 5 2 2 4 3 3" xfId="5158" xr:uid="{00000000-0005-0000-0000-0000100D0000}"/>
    <cellStyle name="Standard 5 2 2 4 3 3 2" xfId="18609" xr:uid="{00000000-0005-0000-0000-0000100D0000}"/>
    <cellStyle name="Standard 5 2 2 4 3 3 3" xfId="32093" xr:uid="{00000000-0005-0000-0000-0000100D0000}"/>
    <cellStyle name="Standard 5 2 2 4 3 3 4" xfId="45584" xr:uid="{00000000-0005-0000-0000-0000100D0000}"/>
    <cellStyle name="Standard 5 2 2 4 3 4" xfId="8514" xr:uid="{00000000-0005-0000-0000-0000100D0000}"/>
    <cellStyle name="Standard 5 2 2 4 3 4 2" xfId="21965" xr:uid="{00000000-0005-0000-0000-0000100D0000}"/>
    <cellStyle name="Standard 5 2 2 4 3 4 3" xfId="35449" xr:uid="{00000000-0005-0000-0000-0000100D0000}"/>
    <cellStyle name="Standard 5 2 2 4 3 4 4" xfId="48940" xr:uid="{00000000-0005-0000-0000-0000100D0000}"/>
    <cellStyle name="Standard 5 2 2 4 3 5" xfId="11870" xr:uid="{00000000-0005-0000-0000-0000100D0000}"/>
    <cellStyle name="Standard 5 2 2 4 3 5 2" xfId="25321" xr:uid="{00000000-0005-0000-0000-0000100D0000}"/>
    <cellStyle name="Standard 5 2 2 4 3 5 3" xfId="38805" xr:uid="{00000000-0005-0000-0000-0000100D0000}"/>
    <cellStyle name="Standard 5 2 2 4 3 5 4" xfId="52296" xr:uid="{00000000-0005-0000-0000-0000100D0000}"/>
    <cellStyle name="Standard 5 2 2 4 3 6" xfId="15252" xr:uid="{00000000-0005-0000-0000-0000100D0000}"/>
    <cellStyle name="Standard 5 2 2 4 3 7" xfId="28736" xr:uid="{00000000-0005-0000-0000-0000100D0000}"/>
    <cellStyle name="Standard 5 2 2 4 3 8" xfId="42227" xr:uid="{00000000-0005-0000-0000-0000100D0000}"/>
    <cellStyle name="Standard 5 2 2 4 4" xfId="2363" xr:uid="{00000000-0005-0000-0000-0000120D0000}"/>
    <cellStyle name="Standard 5 2 2 4 4 2" xfId="5725" xr:uid="{00000000-0005-0000-0000-0000120D0000}"/>
    <cellStyle name="Standard 5 2 2 4 4 2 2" xfId="19176" xr:uid="{00000000-0005-0000-0000-0000120D0000}"/>
    <cellStyle name="Standard 5 2 2 4 4 2 3" xfId="32660" xr:uid="{00000000-0005-0000-0000-0000120D0000}"/>
    <cellStyle name="Standard 5 2 2 4 4 2 4" xfId="46151" xr:uid="{00000000-0005-0000-0000-0000120D0000}"/>
    <cellStyle name="Standard 5 2 2 4 4 3" xfId="9081" xr:uid="{00000000-0005-0000-0000-0000120D0000}"/>
    <cellStyle name="Standard 5 2 2 4 4 3 2" xfId="22532" xr:uid="{00000000-0005-0000-0000-0000120D0000}"/>
    <cellStyle name="Standard 5 2 2 4 4 3 3" xfId="36016" xr:uid="{00000000-0005-0000-0000-0000120D0000}"/>
    <cellStyle name="Standard 5 2 2 4 4 3 4" xfId="49507" xr:uid="{00000000-0005-0000-0000-0000120D0000}"/>
    <cellStyle name="Standard 5 2 2 4 4 4" xfId="12437" xr:uid="{00000000-0005-0000-0000-0000120D0000}"/>
    <cellStyle name="Standard 5 2 2 4 4 4 2" xfId="25888" xr:uid="{00000000-0005-0000-0000-0000120D0000}"/>
    <cellStyle name="Standard 5 2 2 4 4 4 3" xfId="39372" xr:uid="{00000000-0005-0000-0000-0000120D0000}"/>
    <cellStyle name="Standard 5 2 2 4 4 4 4" xfId="52863" xr:uid="{00000000-0005-0000-0000-0000120D0000}"/>
    <cellStyle name="Standard 5 2 2 4 4 5" xfId="15819" xr:uid="{00000000-0005-0000-0000-0000120D0000}"/>
    <cellStyle name="Standard 5 2 2 4 4 6" xfId="29303" xr:uid="{00000000-0005-0000-0000-0000120D0000}"/>
    <cellStyle name="Standard 5 2 2 4 4 7" xfId="42794" xr:uid="{00000000-0005-0000-0000-0000120D0000}"/>
    <cellStyle name="Standard 5 2 2 4 5" xfId="3469" xr:uid="{00000000-0005-0000-0000-0000130D0000}"/>
    <cellStyle name="Standard 5 2 2 4 5 2" xfId="6830" xr:uid="{00000000-0005-0000-0000-0000130D0000}"/>
    <cellStyle name="Standard 5 2 2 4 5 2 2" xfId="20281" xr:uid="{00000000-0005-0000-0000-0000130D0000}"/>
    <cellStyle name="Standard 5 2 2 4 5 2 3" xfId="33765" xr:uid="{00000000-0005-0000-0000-0000130D0000}"/>
    <cellStyle name="Standard 5 2 2 4 5 2 4" xfId="47256" xr:uid="{00000000-0005-0000-0000-0000130D0000}"/>
    <cellStyle name="Standard 5 2 2 4 5 3" xfId="10186" xr:uid="{00000000-0005-0000-0000-0000130D0000}"/>
    <cellStyle name="Standard 5 2 2 4 5 3 2" xfId="23637" xr:uid="{00000000-0005-0000-0000-0000130D0000}"/>
    <cellStyle name="Standard 5 2 2 4 5 3 3" xfId="37121" xr:uid="{00000000-0005-0000-0000-0000130D0000}"/>
    <cellStyle name="Standard 5 2 2 4 5 3 4" xfId="50612" xr:uid="{00000000-0005-0000-0000-0000130D0000}"/>
    <cellStyle name="Standard 5 2 2 4 5 4" xfId="13542" xr:uid="{00000000-0005-0000-0000-0000130D0000}"/>
    <cellStyle name="Standard 5 2 2 4 5 4 2" xfId="26993" xr:uid="{00000000-0005-0000-0000-0000130D0000}"/>
    <cellStyle name="Standard 5 2 2 4 5 4 3" xfId="40477" xr:uid="{00000000-0005-0000-0000-0000130D0000}"/>
    <cellStyle name="Standard 5 2 2 4 5 4 4" xfId="53968" xr:uid="{00000000-0005-0000-0000-0000130D0000}"/>
    <cellStyle name="Standard 5 2 2 4 5 5" xfId="16924" xr:uid="{00000000-0005-0000-0000-0000130D0000}"/>
    <cellStyle name="Standard 5 2 2 4 5 6" xfId="30408" xr:uid="{00000000-0005-0000-0000-0000130D0000}"/>
    <cellStyle name="Standard 5 2 2 4 5 7" xfId="43899" xr:uid="{00000000-0005-0000-0000-0000130D0000}"/>
    <cellStyle name="Standard 5 2 2 4 6" xfId="4049" xr:uid="{00000000-0005-0000-0000-0000140D0000}"/>
    <cellStyle name="Standard 5 2 2 4 6 2" xfId="7406" xr:uid="{00000000-0005-0000-0000-0000140D0000}"/>
    <cellStyle name="Standard 5 2 2 4 6 2 2" xfId="20857" xr:uid="{00000000-0005-0000-0000-0000140D0000}"/>
    <cellStyle name="Standard 5 2 2 4 6 2 3" xfId="34341" xr:uid="{00000000-0005-0000-0000-0000140D0000}"/>
    <cellStyle name="Standard 5 2 2 4 6 2 4" xfId="47832" xr:uid="{00000000-0005-0000-0000-0000140D0000}"/>
    <cellStyle name="Standard 5 2 2 4 6 3" xfId="10762" xr:uid="{00000000-0005-0000-0000-0000140D0000}"/>
    <cellStyle name="Standard 5 2 2 4 6 3 2" xfId="24213" xr:uid="{00000000-0005-0000-0000-0000140D0000}"/>
    <cellStyle name="Standard 5 2 2 4 6 3 3" xfId="37697" xr:uid="{00000000-0005-0000-0000-0000140D0000}"/>
    <cellStyle name="Standard 5 2 2 4 6 3 4" xfId="51188" xr:uid="{00000000-0005-0000-0000-0000140D0000}"/>
    <cellStyle name="Standard 5 2 2 4 6 4" xfId="14118" xr:uid="{00000000-0005-0000-0000-0000140D0000}"/>
    <cellStyle name="Standard 5 2 2 4 6 4 2" xfId="27569" xr:uid="{00000000-0005-0000-0000-0000140D0000}"/>
    <cellStyle name="Standard 5 2 2 4 6 4 3" xfId="41053" xr:uid="{00000000-0005-0000-0000-0000140D0000}"/>
    <cellStyle name="Standard 5 2 2 4 6 4 4" xfId="54544" xr:uid="{00000000-0005-0000-0000-0000140D0000}"/>
    <cellStyle name="Standard 5 2 2 4 6 5" xfId="17500" xr:uid="{00000000-0005-0000-0000-0000140D0000}"/>
    <cellStyle name="Standard 5 2 2 4 6 6" xfId="30984" xr:uid="{00000000-0005-0000-0000-0000140D0000}"/>
    <cellStyle name="Standard 5 2 2 4 6 7" xfId="44475" xr:uid="{00000000-0005-0000-0000-0000140D0000}"/>
    <cellStyle name="Standard 5 2 2 4 7" xfId="4599" xr:uid="{00000000-0005-0000-0000-0000090D0000}"/>
    <cellStyle name="Standard 5 2 2 4 7 2" xfId="18050" xr:uid="{00000000-0005-0000-0000-0000090D0000}"/>
    <cellStyle name="Standard 5 2 2 4 7 3" xfId="31534" xr:uid="{00000000-0005-0000-0000-0000090D0000}"/>
    <cellStyle name="Standard 5 2 2 4 7 4" xfId="45025" xr:uid="{00000000-0005-0000-0000-0000090D0000}"/>
    <cellStyle name="Standard 5 2 2 4 8" xfId="7955" xr:uid="{00000000-0005-0000-0000-0000090D0000}"/>
    <cellStyle name="Standard 5 2 2 4 8 2" xfId="21406" xr:uid="{00000000-0005-0000-0000-0000090D0000}"/>
    <cellStyle name="Standard 5 2 2 4 8 3" xfId="34890" xr:uid="{00000000-0005-0000-0000-0000090D0000}"/>
    <cellStyle name="Standard 5 2 2 4 8 4" xfId="48381" xr:uid="{00000000-0005-0000-0000-0000090D0000}"/>
    <cellStyle name="Standard 5 2 2 4 9" xfId="11311" xr:uid="{00000000-0005-0000-0000-0000090D0000}"/>
    <cellStyle name="Standard 5 2 2 4 9 2" xfId="24762" xr:uid="{00000000-0005-0000-0000-0000090D0000}"/>
    <cellStyle name="Standard 5 2 2 4 9 3" xfId="38246" xr:uid="{00000000-0005-0000-0000-0000090D0000}"/>
    <cellStyle name="Standard 5 2 2 4 9 4" xfId="51737" xr:uid="{00000000-0005-0000-0000-0000090D0000}"/>
    <cellStyle name="Standard 5 2 2 5" xfId="1304" xr:uid="{00000000-0005-0000-0000-0000150D0000}"/>
    <cellStyle name="Standard 5 2 2 5 10" xfId="14778" xr:uid="{00000000-0005-0000-0000-0000150D0000}"/>
    <cellStyle name="Standard 5 2 2 5 11" xfId="28261" xr:uid="{00000000-0005-0000-0000-0000150D0000}"/>
    <cellStyle name="Standard 5 2 2 5 12" xfId="41752" xr:uid="{00000000-0005-0000-0000-0000150D0000}"/>
    <cellStyle name="Standard 5 2 2 5 2" xfId="1543" xr:uid="{00000000-0005-0000-0000-0000160D0000}"/>
    <cellStyle name="Standard 5 2 2 5 2 10" xfId="28511" xr:uid="{00000000-0005-0000-0000-0000160D0000}"/>
    <cellStyle name="Standard 5 2 2 5 2 11" xfId="42002" xr:uid="{00000000-0005-0000-0000-0000160D0000}"/>
    <cellStyle name="Standard 5 2 2 5 2 2" xfId="2119" xr:uid="{00000000-0005-0000-0000-0000170D0000}"/>
    <cellStyle name="Standard 5 2 2 5 2 2 2" xfId="3260" xr:uid="{00000000-0005-0000-0000-0000180D0000}"/>
    <cellStyle name="Standard 5 2 2 5 2 2 2 2" xfId="6621" xr:uid="{00000000-0005-0000-0000-0000180D0000}"/>
    <cellStyle name="Standard 5 2 2 5 2 2 2 2 2" xfId="20072" xr:uid="{00000000-0005-0000-0000-0000180D0000}"/>
    <cellStyle name="Standard 5 2 2 5 2 2 2 2 3" xfId="33556" xr:uid="{00000000-0005-0000-0000-0000180D0000}"/>
    <cellStyle name="Standard 5 2 2 5 2 2 2 2 4" xfId="47047" xr:uid="{00000000-0005-0000-0000-0000180D0000}"/>
    <cellStyle name="Standard 5 2 2 5 2 2 2 3" xfId="9977" xr:uid="{00000000-0005-0000-0000-0000180D0000}"/>
    <cellStyle name="Standard 5 2 2 5 2 2 2 3 2" xfId="23428" xr:uid="{00000000-0005-0000-0000-0000180D0000}"/>
    <cellStyle name="Standard 5 2 2 5 2 2 2 3 3" xfId="36912" xr:uid="{00000000-0005-0000-0000-0000180D0000}"/>
    <cellStyle name="Standard 5 2 2 5 2 2 2 3 4" xfId="50403" xr:uid="{00000000-0005-0000-0000-0000180D0000}"/>
    <cellStyle name="Standard 5 2 2 5 2 2 2 4" xfId="13333" xr:uid="{00000000-0005-0000-0000-0000180D0000}"/>
    <cellStyle name="Standard 5 2 2 5 2 2 2 4 2" xfId="26784" xr:uid="{00000000-0005-0000-0000-0000180D0000}"/>
    <cellStyle name="Standard 5 2 2 5 2 2 2 4 3" xfId="40268" xr:uid="{00000000-0005-0000-0000-0000180D0000}"/>
    <cellStyle name="Standard 5 2 2 5 2 2 2 4 4" xfId="53759" xr:uid="{00000000-0005-0000-0000-0000180D0000}"/>
    <cellStyle name="Standard 5 2 2 5 2 2 2 5" xfId="16715" xr:uid="{00000000-0005-0000-0000-0000180D0000}"/>
    <cellStyle name="Standard 5 2 2 5 2 2 2 6" xfId="30199" xr:uid="{00000000-0005-0000-0000-0000180D0000}"/>
    <cellStyle name="Standard 5 2 2 5 2 2 2 7" xfId="43690" xr:uid="{00000000-0005-0000-0000-0000180D0000}"/>
    <cellStyle name="Standard 5 2 2 5 2 2 3" xfId="5494" xr:uid="{00000000-0005-0000-0000-0000170D0000}"/>
    <cellStyle name="Standard 5 2 2 5 2 2 3 2" xfId="18945" xr:uid="{00000000-0005-0000-0000-0000170D0000}"/>
    <cellStyle name="Standard 5 2 2 5 2 2 3 3" xfId="32429" xr:uid="{00000000-0005-0000-0000-0000170D0000}"/>
    <cellStyle name="Standard 5 2 2 5 2 2 3 4" xfId="45920" xr:uid="{00000000-0005-0000-0000-0000170D0000}"/>
    <cellStyle name="Standard 5 2 2 5 2 2 4" xfId="8850" xr:uid="{00000000-0005-0000-0000-0000170D0000}"/>
    <cellStyle name="Standard 5 2 2 5 2 2 4 2" xfId="22301" xr:uid="{00000000-0005-0000-0000-0000170D0000}"/>
    <cellStyle name="Standard 5 2 2 5 2 2 4 3" xfId="35785" xr:uid="{00000000-0005-0000-0000-0000170D0000}"/>
    <cellStyle name="Standard 5 2 2 5 2 2 4 4" xfId="49276" xr:uid="{00000000-0005-0000-0000-0000170D0000}"/>
    <cellStyle name="Standard 5 2 2 5 2 2 5" xfId="12206" xr:uid="{00000000-0005-0000-0000-0000170D0000}"/>
    <cellStyle name="Standard 5 2 2 5 2 2 5 2" xfId="25657" xr:uid="{00000000-0005-0000-0000-0000170D0000}"/>
    <cellStyle name="Standard 5 2 2 5 2 2 5 3" xfId="39141" xr:uid="{00000000-0005-0000-0000-0000170D0000}"/>
    <cellStyle name="Standard 5 2 2 5 2 2 5 4" xfId="52632" xr:uid="{00000000-0005-0000-0000-0000170D0000}"/>
    <cellStyle name="Standard 5 2 2 5 2 2 6" xfId="15588" xr:uid="{00000000-0005-0000-0000-0000170D0000}"/>
    <cellStyle name="Standard 5 2 2 5 2 2 7" xfId="29072" xr:uid="{00000000-0005-0000-0000-0000170D0000}"/>
    <cellStyle name="Standard 5 2 2 5 2 2 8" xfId="42563" xr:uid="{00000000-0005-0000-0000-0000170D0000}"/>
    <cellStyle name="Standard 5 2 2 5 2 3" xfId="2700" xr:uid="{00000000-0005-0000-0000-0000190D0000}"/>
    <cellStyle name="Standard 5 2 2 5 2 3 2" xfId="6061" xr:uid="{00000000-0005-0000-0000-0000190D0000}"/>
    <cellStyle name="Standard 5 2 2 5 2 3 2 2" xfId="19512" xr:uid="{00000000-0005-0000-0000-0000190D0000}"/>
    <cellStyle name="Standard 5 2 2 5 2 3 2 3" xfId="32996" xr:uid="{00000000-0005-0000-0000-0000190D0000}"/>
    <cellStyle name="Standard 5 2 2 5 2 3 2 4" xfId="46487" xr:uid="{00000000-0005-0000-0000-0000190D0000}"/>
    <cellStyle name="Standard 5 2 2 5 2 3 3" xfId="9417" xr:uid="{00000000-0005-0000-0000-0000190D0000}"/>
    <cellStyle name="Standard 5 2 2 5 2 3 3 2" xfId="22868" xr:uid="{00000000-0005-0000-0000-0000190D0000}"/>
    <cellStyle name="Standard 5 2 2 5 2 3 3 3" xfId="36352" xr:uid="{00000000-0005-0000-0000-0000190D0000}"/>
    <cellStyle name="Standard 5 2 2 5 2 3 3 4" xfId="49843" xr:uid="{00000000-0005-0000-0000-0000190D0000}"/>
    <cellStyle name="Standard 5 2 2 5 2 3 4" xfId="12773" xr:uid="{00000000-0005-0000-0000-0000190D0000}"/>
    <cellStyle name="Standard 5 2 2 5 2 3 4 2" xfId="26224" xr:uid="{00000000-0005-0000-0000-0000190D0000}"/>
    <cellStyle name="Standard 5 2 2 5 2 3 4 3" xfId="39708" xr:uid="{00000000-0005-0000-0000-0000190D0000}"/>
    <cellStyle name="Standard 5 2 2 5 2 3 4 4" xfId="53199" xr:uid="{00000000-0005-0000-0000-0000190D0000}"/>
    <cellStyle name="Standard 5 2 2 5 2 3 5" xfId="16155" xr:uid="{00000000-0005-0000-0000-0000190D0000}"/>
    <cellStyle name="Standard 5 2 2 5 2 3 6" xfId="29639" xr:uid="{00000000-0005-0000-0000-0000190D0000}"/>
    <cellStyle name="Standard 5 2 2 5 2 3 7" xfId="43130" xr:uid="{00000000-0005-0000-0000-0000190D0000}"/>
    <cellStyle name="Standard 5 2 2 5 2 4" xfId="3805" xr:uid="{00000000-0005-0000-0000-00001A0D0000}"/>
    <cellStyle name="Standard 5 2 2 5 2 4 2" xfId="7166" xr:uid="{00000000-0005-0000-0000-00001A0D0000}"/>
    <cellStyle name="Standard 5 2 2 5 2 4 2 2" xfId="20617" xr:uid="{00000000-0005-0000-0000-00001A0D0000}"/>
    <cellStyle name="Standard 5 2 2 5 2 4 2 3" xfId="34101" xr:uid="{00000000-0005-0000-0000-00001A0D0000}"/>
    <cellStyle name="Standard 5 2 2 5 2 4 2 4" xfId="47592" xr:uid="{00000000-0005-0000-0000-00001A0D0000}"/>
    <cellStyle name="Standard 5 2 2 5 2 4 3" xfId="10522" xr:uid="{00000000-0005-0000-0000-00001A0D0000}"/>
    <cellStyle name="Standard 5 2 2 5 2 4 3 2" xfId="23973" xr:uid="{00000000-0005-0000-0000-00001A0D0000}"/>
    <cellStyle name="Standard 5 2 2 5 2 4 3 3" xfId="37457" xr:uid="{00000000-0005-0000-0000-00001A0D0000}"/>
    <cellStyle name="Standard 5 2 2 5 2 4 3 4" xfId="50948" xr:uid="{00000000-0005-0000-0000-00001A0D0000}"/>
    <cellStyle name="Standard 5 2 2 5 2 4 4" xfId="13878" xr:uid="{00000000-0005-0000-0000-00001A0D0000}"/>
    <cellStyle name="Standard 5 2 2 5 2 4 4 2" xfId="27329" xr:uid="{00000000-0005-0000-0000-00001A0D0000}"/>
    <cellStyle name="Standard 5 2 2 5 2 4 4 3" xfId="40813" xr:uid="{00000000-0005-0000-0000-00001A0D0000}"/>
    <cellStyle name="Standard 5 2 2 5 2 4 4 4" xfId="54304" xr:uid="{00000000-0005-0000-0000-00001A0D0000}"/>
    <cellStyle name="Standard 5 2 2 5 2 4 5" xfId="17260" xr:uid="{00000000-0005-0000-0000-00001A0D0000}"/>
    <cellStyle name="Standard 5 2 2 5 2 4 6" xfId="30744" xr:uid="{00000000-0005-0000-0000-00001A0D0000}"/>
    <cellStyle name="Standard 5 2 2 5 2 4 7" xfId="44235" xr:uid="{00000000-0005-0000-0000-00001A0D0000}"/>
    <cellStyle name="Standard 5 2 2 5 2 5" xfId="4385" xr:uid="{00000000-0005-0000-0000-00001B0D0000}"/>
    <cellStyle name="Standard 5 2 2 5 2 5 2" xfId="7742" xr:uid="{00000000-0005-0000-0000-00001B0D0000}"/>
    <cellStyle name="Standard 5 2 2 5 2 5 2 2" xfId="21193" xr:uid="{00000000-0005-0000-0000-00001B0D0000}"/>
    <cellStyle name="Standard 5 2 2 5 2 5 2 3" xfId="34677" xr:uid="{00000000-0005-0000-0000-00001B0D0000}"/>
    <cellStyle name="Standard 5 2 2 5 2 5 2 4" xfId="48168" xr:uid="{00000000-0005-0000-0000-00001B0D0000}"/>
    <cellStyle name="Standard 5 2 2 5 2 5 3" xfId="11098" xr:uid="{00000000-0005-0000-0000-00001B0D0000}"/>
    <cellStyle name="Standard 5 2 2 5 2 5 3 2" xfId="24549" xr:uid="{00000000-0005-0000-0000-00001B0D0000}"/>
    <cellStyle name="Standard 5 2 2 5 2 5 3 3" xfId="38033" xr:uid="{00000000-0005-0000-0000-00001B0D0000}"/>
    <cellStyle name="Standard 5 2 2 5 2 5 3 4" xfId="51524" xr:uid="{00000000-0005-0000-0000-00001B0D0000}"/>
    <cellStyle name="Standard 5 2 2 5 2 5 4" xfId="14454" xr:uid="{00000000-0005-0000-0000-00001B0D0000}"/>
    <cellStyle name="Standard 5 2 2 5 2 5 4 2" xfId="27905" xr:uid="{00000000-0005-0000-0000-00001B0D0000}"/>
    <cellStyle name="Standard 5 2 2 5 2 5 4 3" xfId="41389" xr:uid="{00000000-0005-0000-0000-00001B0D0000}"/>
    <cellStyle name="Standard 5 2 2 5 2 5 4 4" xfId="54880" xr:uid="{00000000-0005-0000-0000-00001B0D0000}"/>
    <cellStyle name="Standard 5 2 2 5 2 5 5" xfId="17836" xr:uid="{00000000-0005-0000-0000-00001B0D0000}"/>
    <cellStyle name="Standard 5 2 2 5 2 5 6" xfId="31320" xr:uid="{00000000-0005-0000-0000-00001B0D0000}"/>
    <cellStyle name="Standard 5 2 2 5 2 5 7" xfId="44811" xr:uid="{00000000-0005-0000-0000-00001B0D0000}"/>
    <cellStyle name="Standard 5 2 2 5 2 6" xfId="4935" xr:uid="{00000000-0005-0000-0000-0000160D0000}"/>
    <cellStyle name="Standard 5 2 2 5 2 6 2" xfId="18386" xr:uid="{00000000-0005-0000-0000-0000160D0000}"/>
    <cellStyle name="Standard 5 2 2 5 2 6 3" xfId="31870" xr:uid="{00000000-0005-0000-0000-0000160D0000}"/>
    <cellStyle name="Standard 5 2 2 5 2 6 4" xfId="45361" xr:uid="{00000000-0005-0000-0000-0000160D0000}"/>
    <cellStyle name="Standard 5 2 2 5 2 7" xfId="8291" xr:uid="{00000000-0005-0000-0000-0000160D0000}"/>
    <cellStyle name="Standard 5 2 2 5 2 7 2" xfId="21742" xr:uid="{00000000-0005-0000-0000-0000160D0000}"/>
    <cellStyle name="Standard 5 2 2 5 2 7 3" xfId="35226" xr:uid="{00000000-0005-0000-0000-0000160D0000}"/>
    <cellStyle name="Standard 5 2 2 5 2 7 4" xfId="48717" xr:uid="{00000000-0005-0000-0000-0000160D0000}"/>
    <cellStyle name="Standard 5 2 2 5 2 8" xfId="11647" xr:uid="{00000000-0005-0000-0000-0000160D0000}"/>
    <cellStyle name="Standard 5 2 2 5 2 8 2" xfId="25098" xr:uid="{00000000-0005-0000-0000-0000160D0000}"/>
    <cellStyle name="Standard 5 2 2 5 2 8 3" xfId="38582" xr:uid="{00000000-0005-0000-0000-0000160D0000}"/>
    <cellStyle name="Standard 5 2 2 5 2 8 4" xfId="52073" xr:uid="{00000000-0005-0000-0000-0000160D0000}"/>
    <cellStyle name="Standard 5 2 2 5 2 9" xfId="15028" xr:uid="{00000000-0005-0000-0000-0000160D0000}"/>
    <cellStyle name="Standard 5 2 2 5 3" xfId="1870" xr:uid="{00000000-0005-0000-0000-00001C0D0000}"/>
    <cellStyle name="Standard 5 2 2 5 3 2" xfId="3010" xr:uid="{00000000-0005-0000-0000-00001D0D0000}"/>
    <cellStyle name="Standard 5 2 2 5 3 2 2" xfId="6371" xr:uid="{00000000-0005-0000-0000-00001D0D0000}"/>
    <cellStyle name="Standard 5 2 2 5 3 2 2 2" xfId="19822" xr:uid="{00000000-0005-0000-0000-00001D0D0000}"/>
    <cellStyle name="Standard 5 2 2 5 3 2 2 3" xfId="33306" xr:uid="{00000000-0005-0000-0000-00001D0D0000}"/>
    <cellStyle name="Standard 5 2 2 5 3 2 2 4" xfId="46797" xr:uid="{00000000-0005-0000-0000-00001D0D0000}"/>
    <cellStyle name="Standard 5 2 2 5 3 2 3" xfId="9727" xr:uid="{00000000-0005-0000-0000-00001D0D0000}"/>
    <cellStyle name="Standard 5 2 2 5 3 2 3 2" xfId="23178" xr:uid="{00000000-0005-0000-0000-00001D0D0000}"/>
    <cellStyle name="Standard 5 2 2 5 3 2 3 3" xfId="36662" xr:uid="{00000000-0005-0000-0000-00001D0D0000}"/>
    <cellStyle name="Standard 5 2 2 5 3 2 3 4" xfId="50153" xr:uid="{00000000-0005-0000-0000-00001D0D0000}"/>
    <cellStyle name="Standard 5 2 2 5 3 2 4" xfId="13083" xr:uid="{00000000-0005-0000-0000-00001D0D0000}"/>
    <cellStyle name="Standard 5 2 2 5 3 2 4 2" xfId="26534" xr:uid="{00000000-0005-0000-0000-00001D0D0000}"/>
    <cellStyle name="Standard 5 2 2 5 3 2 4 3" xfId="40018" xr:uid="{00000000-0005-0000-0000-00001D0D0000}"/>
    <cellStyle name="Standard 5 2 2 5 3 2 4 4" xfId="53509" xr:uid="{00000000-0005-0000-0000-00001D0D0000}"/>
    <cellStyle name="Standard 5 2 2 5 3 2 5" xfId="16465" xr:uid="{00000000-0005-0000-0000-00001D0D0000}"/>
    <cellStyle name="Standard 5 2 2 5 3 2 6" xfId="29949" xr:uid="{00000000-0005-0000-0000-00001D0D0000}"/>
    <cellStyle name="Standard 5 2 2 5 3 2 7" xfId="43440" xr:uid="{00000000-0005-0000-0000-00001D0D0000}"/>
    <cellStyle name="Standard 5 2 2 5 3 3" xfId="5244" xr:uid="{00000000-0005-0000-0000-00001C0D0000}"/>
    <cellStyle name="Standard 5 2 2 5 3 3 2" xfId="18695" xr:uid="{00000000-0005-0000-0000-00001C0D0000}"/>
    <cellStyle name="Standard 5 2 2 5 3 3 3" xfId="32179" xr:uid="{00000000-0005-0000-0000-00001C0D0000}"/>
    <cellStyle name="Standard 5 2 2 5 3 3 4" xfId="45670" xr:uid="{00000000-0005-0000-0000-00001C0D0000}"/>
    <cellStyle name="Standard 5 2 2 5 3 4" xfId="8600" xr:uid="{00000000-0005-0000-0000-00001C0D0000}"/>
    <cellStyle name="Standard 5 2 2 5 3 4 2" xfId="22051" xr:uid="{00000000-0005-0000-0000-00001C0D0000}"/>
    <cellStyle name="Standard 5 2 2 5 3 4 3" xfId="35535" xr:uid="{00000000-0005-0000-0000-00001C0D0000}"/>
    <cellStyle name="Standard 5 2 2 5 3 4 4" xfId="49026" xr:uid="{00000000-0005-0000-0000-00001C0D0000}"/>
    <cellStyle name="Standard 5 2 2 5 3 5" xfId="11956" xr:uid="{00000000-0005-0000-0000-00001C0D0000}"/>
    <cellStyle name="Standard 5 2 2 5 3 5 2" xfId="25407" xr:uid="{00000000-0005-0000-0000-00001C0D0000}"/>
    <cellStyle name="Standard 5 2 2 5 3 5 3" xfId="38891" xr:uid="{00000000-0005-0000-0000-00001C0D0000}"/>
    <cellStyle name="Standard 5 2 2 5 3 5 4" xfId="52382" xr:uid="{00000000-0005-0000-0000-00001C0D0000}"/>
    <cellStyle name="Standard 5 2 2 5 3 6" xfId="15338" xr:uid="{00000000-0005-0000-0000-00001C0D0000}"/>
    <cellStyle name="Standard 5 2 2 5 3 7" xfId="28822" xr:uid="{00000000-0005-0000-0000-00001C0D0000}"/>
    <cellStyle name="Standard 5 2 2 5 3 8" xfId="42313" xr:uid="{00000000-0005-0000-0000-00001C0D0000}"/>
    <cellStyle name="Standard 5 2 2 5 4" xfId="2449" xr:uid="{00000000-0005-0000-0000-00001E0D0000}"/>
    <cellStyle name="Standard 5 2 2 5 4 2" xfId="5811" xr:uid="{00000000-0005-0000-0000-00001E0D0000}"/>
    <cellStyle name="Standard 5 2 2 5 4 2 2" xfId="19262" xr:uid="{00000000-0005-0000-0000-00001E0D0000}"/>
    <cellStyle name="Standard 5 2 2 5 4 2 3" xfId="32746" xr:uid="{00000000-0005-0000-0000-00001E0D0000}"/>
    <cellStyle name="Standard 5 2 2 5 4 2 4" xfId="46237" xr:uid="{00000000-0005-0000-0000-00001E0D0000}"/>
    <cellStyle name="Standard 5 2 2 5 4 3" xfId="9167" xr:uid="{00000000-0005-0000-0000-00001E0D0000}"/>
    <cellStyle name="Standard 5 2 2 5 4 3 2" xfId="22618" xr:uid="{00000000-0005-0000-0000-00001E0D0000}"/>
    <cellStyle name="Standard 5 2 2 5 4 3 3" xfId="36102" xr:uid="{00000000-0005-0000-0000-00001E0D0000}"/>
    <cellStyle name="Standard 5 2 2 5 4 3 4" xfId="49593" xr:uid="{00000000-0005-0000-0000-00001E0D0000}"/>
    <cellStyle name="Standard 5 2 2 5 4 4" xfId="12523" xr:uid="{00000000-0005-0000-0000-00001E0D0000}"/>
    <cellStyle name="Standard 5 2 2 5 4 4 2" xfId="25974" xr:uid="{00000000-0005-0000-0000-00001E0D0000}"/>
    <cellStyle name="Standard 5 2 2 5 4 4 3" xfId="39458" xr:uid="{00000000-0005-0000-0000-00001E0D0000}"/>
    <cellStyle name="Standard 5 2 2 5 4 4 4" xfId="52949" xr:uid="{00000000-0005-0000-0000-00001E0D0000}"/>
    <cellStyle name="Standard 5 2 2 5 4 5" xfId="15905" xr:uid="{00000000-0005-0000-0000-00001E0D0000}"/>
    <cellStyle name="Standard 5 2 2 5 4 6" xfId="29389" xr:uid="{00000000-0005-0000-0000-00001E0D0000}"/>
    <cellStyle name="Standard 5 2 2 5 4 7" xfId="42880" xr:uid="{00000000-0005-0000-0000-00001E0D0000}"/>
    <cellStyle name="Standard 5 2 2 5 5" xfId="3555" xr:uid="{00000000-0005-0000-0000-00001F0D0000}"/>
    <cellStyle name="Standard 5 2 2 5 5 2" xfId="6916" xr:uid="{00000000-0005-0000-0000-00001F0D0000}"/>
    <cellStyle name="Standard 5 2 2 5 5 2 2" xfId="20367" xr:uid="{00000000-0005-0000-0000-00001F0D0000}"/>
    <cellStyle name="Standard 5 2 2 5 5 2 3" xfId="33851" xr:uid="{00000000-0005-0000-0000-00001F0D0000}"/>
    <cellStyle name="Standard 5 2 2 5 5 2 4" xfId="47342" xr:uid="{00000000-0005-0000-0000-00001F0D0000}"/>
    <cellStyle name="Standard 5 2 2 5 5 3" xfId="10272" xr:uid="{00000000-0005-0000-0000-00001F0D0000}"/>
    <cellStyle name="Standard 5 2 2 5 5 3 2" xfId="23723" xr:uid="{00000000-0005-0000-0000-00001F0D0000}"/>
    <cellStyle name="Standard 5 2 2 5 5 3 3" xfId="37207" xr:uid="{00000000-0005-0000-0000-00001F0D0000}"/>
    <cellStyle name="Standard 5 2 2 5 5 3 4" xfId="50698" xr:uid="{00000000-0005-0000-0000-00001F0D0000}"/>
    <cellStyle name="Standard 5 2 2 5 5 4" xfId="13628" xr:uid="{00000000-0005-0000-0000-00001F0D0000}"/>
    <cellStyle name="Standard 5 2 2 5 5 4 2" xfId="27079" xr:uid="{00000000-0005-0000-0000-00001F0D0000}"/>
    <cellStyle name="Standard 5 2 2 5 5 4 3" xfId="40563" xr:uid="{00000000-0005-0000-0000-00001F0D0000}"/>
    <cellStyle name="Standard 5 2 2 5 5 4 4" xfId="54054" xr:uid="{00000000-0005-0000-0000-00001F0D0000}"/>
    <cellStyle name="Standard 5 2 2 5 5 5" xfId="17010" xr:uid="{00000000-0005-0000-0000-00001F0D0000}"/>
    <cellStyle name="Standard 5 2 2 5 5 6" xfId="30494" xr:uid="{00000000-0005-0000-0000-00001F0D0000}"/>
    <cellStyle name="Standard 5 2 2 5 5 7" xfId="43985" xr:uid="{00000000-0005-0000-0000-00001F0D0000}"/>
    <cellStyle name="Standard 5 2 2 5 6" xfId="4135" xr:uid="{00000000-0005-0000-0000-0000200D0000}"/>
    <cellStyle name="Standard 5 2 2 5 6 2" xfId="7492" xr:uid="{00000000-0005-0000-0000-0000200D0000}"/>
    <cellStyle name="Standard 5 2 2 5 6 2 2" xfId="20943" xr:uid="{00000000-0005-0000-0000-0000200D0000}"/>
    <cellStyle name="Standard 5 2 2 5 6 2 3" xfId="34427" xr:uid="{00000000-0005-0000-0000-0000200D0000}"/>
    <cellStyle name="Standard 5 2 2 5 6 2 4" xfId="47918" xr:uid="{00000000-0005-0000-0000-0000200D0000}"/>
    <cellStyle name="Standard 5 2 2 5 6 3" xfId="10848" xr:uid="{00000000-0005-0000-0000-0000200D0000}"/>
    <cellStyle name="Standard 5 2 2 5 6 3 2" xfId="24299" xr:uid="{00000000-0005-0000-0000-0000200D0000}"/>
    <cellStyle name="Standard 5 2 2 5 6 3 3" xfId="37783" xr:uid="{00000000-0005-0000-0000-0000200D0000}"/>
    <cellStyle name="Standard 5 2 2 5 6 3 4" xfId="51274" xr:uid="{00000000-0005-0000-0000-0000200D0000}"/>
    <cellStyle name="Standard 5 2 2 5 6 4" xfId="14204" xr:uid="{00000000-0005-0000-0000-0000200D0000}"/>
    <cellStyle name="Standard 5 2 2 5 6 4 2" xfId="27655" xr:uid="{00000000-0005-0000-0000-0000200D0000}"/>
    <cellStyle name="Standard 5 2 2 5 6 4 3" xfId="41139" xr:uid="{00000000-0005-0000-0000-0000200D0000}"/>
    <cellStyle name="Standard 5 2 2 5 6 4 4" xfId="54630" xr:uid="{00000000-0005-0000-0000-0000200D0000}"/>
    <cellStyle name="Standard 5 2 2 5 6 5" xfId="17586" xr:uid="{00000000-0005-0000-0000-0000200D0000}"/>
    <cellStyle name="Standard 5 2 2 5 6 6" xfId="31070" xr:uid="{00000000-0005-0000-0000-0000200D0000}"/>
    <cellStyle name="Standard 5 2 2 5 6 7" xfId="44561" xr:uid="{00000000-0005-0000-0000-0000200D0000}"/>
    <cellStyle name="Standard 5 2 2 5 7" xfId="4685" xr:uid="{00000000-0005-0000-0000-0000150D0000}"/>
    <cellStyle name="Standard 5 2 2 5 7 2" xfId="18136" xr:uid="{00000000-0005-0000-0000-0000150D0000}"/>
    <cellStyle name="Standard 5 2 2 5 7 3" xfId="31620" xr:uid="{00000000-0005-0000-0000-0000150D0000}"/>
    <cellStyle name="Standard 5 2 2 5 7 4" xfId="45111" xr:uid="{00000000-0005-0000-0000-0000150D0000}"/>
    <cellStyle name="Standard 5 2 2 5 8" xfId="8041" xr:uid="{00000000-0005-0000-0000-0000150D0000}"/>
    <cellStyle name="Standard 5 2 2 5 8 2" xfId="21492" xr:uid="{00000000-0005-0000-0000-0000150D0000}"/>
    <cellStyle name="Standard 5 2 2 5 8 3" xfId="34976" xr:uid="{00000000-0005-0000-0000-0000150D0000}"/>
    <cellStyle name="Standard 5 2 2 5 8 4" xfId="48467" xr:uid="{00000000-0005-0000-0000-0000150D0000}"/>
    <cellStyle name="Standard 5 2 2 5 9" xfId="11397" xr:uid="{00000000-0005-0000-0000-0000150D0000}"/>
    <cellStyle name="Standard 5 2 2 5 9 2" xfId="24848" xr:uid="{00000000-0005-0000-0000-0000150D0000}"/>
    <cellStyle name="Standard 5 2 2 5 9 3" xfId="38332" xr:uid="{00000000-0005-0000-0000-0000150D0000}"/>
    <cellStyle name="Standard 5 2 2 5 9 4" xfId="51823" xr:uid="{00000000-0005-0000-0000-0000150D0000}"/>
    <cellStyle name="Standard 5 2 2 6" xfId="1362" xr:uid="{00000000-0005-0000-0000-0000210D0000}"/>
    <cellStyle name="Standard 5 2 2 6 10" xfId="28324" xr:uid="{00000000-0005-0000-0000-0000210D0000}"/>
    <cellStyle name="Standard 5 2 2 6 11" xfId="41815" xr:uid="{00000000-0005-0000-0000-0000210D0000}"/>
    <cellStyle name="Standard 5 2 2 6 2" xfId="1933" xr:uid="{00000000-0005-0000-0000-0000220D0000}"/>
    <cellStyle name="Standard 5 2 2 6 2 2" xfId="3073" xr:uid="{00000000-0005-0000-0000-0000230D0000}"/>
    <cellStyle name="Standard 5 2 2 6 2 2 2" xfId="6434" xr:uid="{00000000-0005-0000-0000-0000230D0000}"/>
    <cellStyle name="Standard 5 2 2 6 2 2 2 2" xfId="19885" xr:uid="{00000000-0005-0000-0000-0000230D0000}"/>
    <cellStyle name="Standard 5 2 2 6 2 2 2 3" xfId="33369" xr:uid="{00000000-0005-0000-0000-0000230D0000}"/>
    <cellStyle name="Standard 5 2 2 6 2 2 2 4" xfId="46860" xr:uid="{00000000-0005-0000-0000-0000230D0000}"/>
    <cellStyle name="Standard 5 2 2 6 2 2 3" xfId="9790" xr:uid="{00000000-0005-0000-0000-0000230D0000}"/>
    <cellStyle name="Standard 5 2 2 6 2 2 3 2" xfId="23241" xr:uid="{00000000-0005-0000-0000-0000230D0000}"/>
    <cellStyle name="Standard 5 2 2 6 2 2 3 3" xfId="36725" xr:uid="{00000000-0005-0000-0000-0000230D0000}"/>
    <cellStyle name="Standard 5 2 2 6 2 2 3 4" xfId="50216" xr:uid="{00000000-0005-0000-0000-0000230D0000}"/>
    <cellStyle name="Standard 5 2 2 6 2 2 4" xfId="13146" xr:uid="{00000000-0005-0000-0000-0000230D0000}"/>
    <cellStyle name="Standard 5 2 2 6 2 2 4 2" xfId="26597" xr:uid="{00000000-0005-0000-0000-0000230D0000}"/>
    <cellStyle name="Standard 5 2 2 6 2 2 4 3" xfId="40081" xr:uid="{00000000-0005-0000-0000-0000230D0000}"/>
    <cellStyle name="Standard 5 2 2 6 2 2 4 4" xfId="53572" xr:uid="{00000000-0005-0000-0000-0000230D0000}"/>
    <cellStyle name="Standard 5 2 2 6 2 2 5" xfId="16528" xr:uid="{00000000-0005-0000-0000-0000230D0000}"/>
    <cellStyle name="Standard 5 2 2 6 2 2 6" xfId="30012" xr:uid="{00000000-0005-0000-0000-0000230D0000}"/>
    <cellStyle name="Standard 5 2 2 6 2 2 7" xfId="43503" xr:uid="{00000000-0005-0000-0000-0000230D0000}"/>
    <cellStyle name="Standard 5 2 2 6 2 3" xfId="5307" xr:uid="{00000000-0005-0000-0000-0000220D0000}"/>
    <cellStyle name="Standard 5 2 2 6 2 3 2" xfId="18758" xr:uid="{00000000-0005-0000-0000-0000220D0000}"/>
    <cellStyle name="Standard 5 2 2 6 2 3 3" xfId="32242" xr:uid="{00000000-0005-0000-0000-0000220D0000}"/>
    <cellStyle name="Standard 5 2 2 6 2 3 4" xfId="45733" xr:uid="{00000000-0005-0000-0000-0000220D0000}"/>
    <cellStyle name="Standard 5 2 2 6 2 4" xfId="8663" xr:uid="{00000000-0005-0000-0000-0000220D0000}"/>
    <cellStyle name="Standard 5 2 2 6 2 4 2" xfId="22114" xr:uid="{00000000-0005-0000-0000-0000220D0000}"/>
    <cellStyle name="Standard 5 2 2 6 2 4 3" xfId="35598" xr:uid="{00000000-0005-0000-0000-0000220D0000}"/>
    <cellStyle name="Standard 5 2 2 6 2 4 4" xfId="49089" xr:uid="{00000000-0005-0000-0000-0000220D0000}"/>
    <cellStyle name="Standard 5 2 2 6 2 5" xfId="12019" xr:uid="{00000000-0005-0000-0000-0000220D0000}"/>
    <cellStyle name="Standard 5 2 2 6 2 5 2" xfId="25470" xr:uid="{00000000-0005-0000-0000-0000220D0000}"/>
    <cellStyle name="Standard 5 2 2 6 2 5 3" xfId="38954" xr:uid="{00000000-0005-0000-0000-0000220D0000}"/>
    <cellStyle name="Standard 5 2 2 6 2 5 4" xfId="52445" xr:uid="{00000000-0005-0000-0000-0000220D0000}"/>
    <cellStyle name="Standard 5 2 2 6 2 6" xfId="15401" xr:uid="{00000000-0005-0000-0000-0000220D0000}"/>
    <cellStyle name="Standard 5 2 2 6 2 7" xfId="28885" xr:uid="{00000000-0005-0000-0000-0000220D0000}"/>
    <cellStyle name="Standard 5 2 2 6 2 8" xfId="42376" xr:uid="{00000000-0005-0000-0000-0000220D0000}"/>
    <cellStyle name="Standard 5 2 2 6 3" xfId="2513" xr:uid="{00000000-0005-0000-0000-0000240D0000}"/>
    <cellStyle name="Standard 5 2 2 6 3 2" xfId="5874" xr:uid="{00000000-0005-0000-0000-0000240D0000}"/>
    <cellStyle name="Standard 5 2 2 6 3 2 2" xfId="19325" xr:uid="{00000000-0005-0000-0000-0000240D0000}"/>
    <cellStyle name="Standard 5 2 2 6 3 2 3" xfId="32809" xr:uid="{00000000-0005-0000-0000-0000240D0000}"/>
    <cellStyle name="Standard 5 2 2 6 3 2 4" xfId="46300" xr:uid="{00000000-0005-0000-0000-0000240D0000}"/>
    <cellStyle name="Standard 5 2 2 6 3 3" xfId="9230" xr:uid="{00000000-0005-0000-0000-0000240D0000}"/>
    <cellStyle name="Standard 5 2 2 6 3 3 2" xfId="22681" xr:uid="{00000000-0005-0000-0000-0000240D0000}"/>
    <cellStyle name="Standard 5 2 2 6 3 3 3" xfId="36165" xr:uid="{00000000-0005-0000-0000-0000240D0000}"/>
    <cellStyle name="Standard 5 2 2 6 3 3 4" xfId="49656" xr:uid="{00000000-0005-0000-0000-0000240D0000}"/>
    <cellStyle name="Standard 5 2 2 6 3 4" xfId="12586" xr:uid="{00000000-0005-0000-0000-0000240D0000}"/>
    <cellStyle name="Standard 5 2 2 6 3 4 2" xfId="26037" xr:uid="{00000000-0005-0000-0000-0000240D0000}"/>
    <cellStyle name="Standard 5 2 2 6 3 4 3" xfId="39521" xr:uid="{00000000-0005-0000-0000-0000240D0000}"/>
    <cellStyle name="Standard 5 2 2 6 3 4 4" xfId="53012" xr:uid="{00000000-0005-0000-0000-0000240D0000}"/>
    <cellStyle name="Standard 5 2 2 6 3 5" xfId="15968" xr:uid="{00000000-0005-0000-0000-0000240D0000}"/>
    <cellStyle name="Standard 5 2 2 6 3 6" xfId="29452" xr:uid="{00000000-0005-0000-0000-0000240D0000}"/>
    <cellStyle name="Standard 5 2 2 6 3 7" xfId="42943" xr:uid="{00000000-0005-0000-0000-0000240D0000}"/>
    <cellStyle name="Standard 5 2 2 6 4" xfId="3618" xr:uid="{00000000-0005-0000-0000-0000250D0000}"/>
    <cellStyle name="Standard 5 2 2 6 4 2" xfId="6979" xr:uid="{00000000-0005-0000-0000-0000250D0000}"/>
    <cellStyle name="Standard 5 2 2 6 4 2 2" xfId="20430" xr:uid="{00000000-0005-0000-0000-0000250D0000}"/>
    <cellStyle name="Standard 5 2 2 6 4 2 3" xfId="33914" xr:uid="{00000000-0005-0000-0000-0000250D0000}"/>
    <cellStyle name="Standard 5 2 2 6 4 2 4" xfId="47405" xr:uid="{00000000-0005-0000-0000-0000250D0000}"/>
    <cellStyle name="Standard 5 2 2 6 4 3" xfId="10335" xr:uid="{00000000-0005-0000-0000-0000250D0000}"/>
    <cellStyle name="Standard 5 2 2 6 4 3 2" xfId="23786" xr:uid="{00000000-0005-0000-0000-0000250D0000}"/>
    <cellStyle name="Standard 5 2 2 6 4 3 3" xfId="37270" xr:uid="{00000000-0005-0000-0000-0000250D0000}"/>
    <cellStyle name="Standard 5 2 2 6 4 3 4" xfId="50761" xr:uid="{00000000-0005-0000-0000-0000250D0000}"/>
    <cellStyle name="Standard 5 2 2 6 4 4" xfId="13691" xr:uid="{00000000-0005-0000-0000-0000250D0000}"/>
    <cellStyle name="Standard 5 2 2 6 4 4 2" xfId="27142" xr:uid="{00000000-0005-0000-0000-0000250D0000}"/>
    <cellStyle name="Standard 5 2 2 6 4 4 3" xfId="40626" xr:uid="{00000000-0005-0000-0000-0000250D0000}"/>
    <cellStyle name="Standard 5 2 2 6 4 4 4" xfId="54117" xr:uid="{00000000-0005-0000-0000-0000250D0000}"/>
    <cellStyle name="Standard 5 2 2 6 4 5" xfId="17073" xr:uid="{00000000-0005-0000-0000-0000250D0000}"/>
    <cellStyle name="Standard 5 2 2 6 4 6" xfId="30557" xr:uid="{00000000-0005-0000-0000-0000250D0000}"/>
    <cellStyle name="Standard 5 2 2 6 4 7" xfId="44048" xr:uid="{00000000-0005-0000-0000-0000250D0000}"/>
    <cellStyle name="Standard 5 2 2 6 5" xfId="4198" xr:uid="{00000000-0005-0000-0000-0000260D0000}"/>
    <cellStyle name="Standard 5 2 2 6 5 2" xfId="7555" xr:uid="{00000000-0005-0000-0000-0000260D0000}"/>
    <cellStyle name="Standard 5 2 2 6 5 2 2" xfId="21006" xr:uid="{00000000-0005-0000-0000-0000260D0000}"/>
    <cellStyle name="Standard 5 2 2 6 5 2 3" xfId="34490" xr:uid="{00000000-0005-0000-0000-0000260D0000}"/>
    <cellStyle name="Standard 5 2 2 6 5 2 4" xfId="47981" xr:uid="{00000000-0005-0000-0000-0000260D0000}"/>
    <cellStyle name="Standard 5 2 2 6 5 3" xfId="10911" xr:uid="{00000000-0005-0000-0000-0000260D0000}"/>
    <cellStyle name="Standard 5 2 2 6 5 3 2" xfId="24362" xr:uid="{00000000-0005-0000-0000-0000260D0000}"/>
    <cellStyle name="Standard 5 2 2 6 5 3 3" xfId="37846" xr:uid="{00000000-0005-0000-0000-0000260D0000}"/>
    <cellStyle name="Standard 5 2 2 6 5 3 4" xfId="51337" xr:uid="{00000000-0005-0000-0000-0000260D0000}"/>
    <cellStyle name="Standard 5 2 2 6 5 4" xfId="14267" xr:uid="{00000000-0005-0000-0000-0000260D0000}"/>
    <cellStyle name="Standard 5 2 2 6 5 4 2" xfId="27718" xr:uid="{00000000-0005-0000-0000-0000260D0000}"/>
    <cellStyle name="Standard 5 2 2 6 5 4 3" xfId="41202" xr:uid="{00000000-0005-0000-0000-0000260D0000}"/>
    <cellStyle name="Standard 5 2 2 6 5 4 4" xfId="54693" xr:uid="{00000000-0005-0000-0000-0000260D0000}"/>
    <cellStyle name="Standard 5 2 2 6 5 5" xfId="17649" xr:uid="{00000000-0005-0000-0000-0000260D0000}"/>
    <cellStyle name="Standard 5 2 2 6 5 6" xfId="31133" xr:uid="{00000000-0005-0000-0000-0000260D0000}"/>
    <cellStyle name="Standard 5 2 2 6 5 7" xfId="44624" xr:uid="{00000000-0005-0000-0000-0000260D0000}"/>
    <cellStyle name="Standard 5 2 2 6 6" xfId="4748" xr:uid="{00000000-0005-0000-0000-0000210D0000}"/>
    <cellStyle name="Standard 5 2 2 6 6 2" xfId="18199" xr:uid="{00000000-0005-0000-0000-0000210D0000}"/>
    <cellStyle name="Standard 5 2 2 6 6 3" xfId="31683" xr:uid="{00000000-0005-0000-0000-0000210D0000}"/>
    <cellStyle name="Standard 5 2 2 6 6 4" xfId="45174" xr:uid="{00000000-0005-0000-0000-0000210D0000}"/>
    <cellStyle name="Standard 5 2 2 6 7" xfId="8104" xr:uid="{00000000-0005-0000-0000-0000210D0000}"/>
    <cellStyle name="Standard 5 2 2 6 7 2" xfId="21555" xr:uid="{00000000-0005-0000-0000-0000210D0000}"/>
    <cellStyle name="Standard 5 2 2 6 7 3" xfId="35039" xr:uid="{00000000-0005-0000-0000-0000210D0000}"/>
    <cellStyle name="Standard 5 2 2 6 7 4" xfId="48530" xr:uid="{00000000-0005-0000-0000-0000210D0000}"/>
    <cellStyle name="Standard 5 2 2 6 8" xfId="11460" xr:uid="{00000000-0005-0000-0000-0000210D0000}"/>
    <cellStyle name="Standard 5 2 2 6 8 2" xfId="24911" xr:uid="{00000000-0005-0000-0000-0000210D0000}"/>
    <cellStyle name="Standard 5 2 2 6 8 3" xfId="38395" xr:uid="{00000000-0005-0000-0000-0000210D0000}"/>
    <cellStyle name="Standard 5 2 2 6 8 4" xfId="51886" xr:uid="{00000000-0005-0000-0000-0000210D0000}"/>
    <cellStyle name="Standard 5 2 2 6 9" xfId="14841" xr:uid="{00000000-0005-0000-0000-0000210D0000}"/>
    <cellStyle name="Standard 5 2 2 7" xfId="1687" xr:uid="{00000000-0005-0000-0000-0000270D0000}"/>
    <cellStyle name="Standard 5 2 2 7 2" xfId="2823" xr:uid="{00000000-0005-0000-0000-0000280D0000}"/>
    <cellStyle name="Standard 5 2 2 7 2 2" xfId="6184" xr:uid="{00000000-0005-0000-0000-0000280D0000}"/>
    <cellStyle name="Standard 5 2 2 7 2 2 2" xfId="19635" xr:uid="{00000000-0005-0000-0000-0000280D0000}"/>
    <cellStyle name="Standard 5 2 2 7 2 2 3" xfId="33119" xr:uid="{00000000-0005-0000-0000-0000280D0000}"/>
    <cellStyle name="Standard 5 2 2 7 2 2 4" xfId="46610" xr:uid="{00000000-0005-0000-0000-0000280D0000}"/>
    <cellStyle name="Standard 5 2 2 7 2 3" xfId="9540" xr:uid="{00000000-0005-0000-0000-0000280D0000}"/>
    <cellStyle name="Standard 5 2 2 7 2 3 2" xfId="22991" xr:uid="{00000000-0005-0000-0000-0000280D0000}"/>
    <cellStyle name="Standard 5 2 2 7 2 3 3" xfId="36475" xr:uid="{00000000-0005-0000-0000-0000280D0000}"/>
    <cellStyle name="Standard 5 2 2 7 2 3 4" xfId="49966" xr:uid="{00000000-0005-0000-0000-0000280D0000}"/>
    <cellStyle name="Standard 5 2 2 7 2 4" xfId="12896" xr:uid="{00000000-0005-0000-0000-0000280D0000}"/>
    <cellStyle name="Standard 5 2 2 7 2 4 2" xfId="26347" xr:uid="{00000000-0005-0000-0000-0000280D0000}"/>
    <cellStyle name="Standard 5 2 2 7 2 4 3" xfId="39831" xr:uid="{00000000-0005-0000-0000-0000280D0000}"/>
    <cellStyle name="Standard 5 2 2 7 2 4 4" xfId="53322" xr:uid="{00000000-0005-0000-0000-0000280D0000}"/>
    <cellStyle name="Standard 5 2 2 7 2 5" xfId="16278" xr:uid="{00000000-0005-0000-0000-0000280D0000}"/>
    <cellStyle name="Standard 5 2 2 7 2 6" xfId="29762" xr:uid="{00000000-0005-0000-0000-0000280D0000}"/>
    <cellStyle name="Standard 5 2 2 7 2 7" xfId="43253" xr:uid="{00000000-0005-0000-0000-0000280D0000}"/>
    <cellStyle name="Standard 5 2 2 7 3" xfId="5057" xr:uid="{00000000-0005-0000-0000-0000270D0000}"/>
    <cellStyle name="Standard 5 2 2 7 3 2" xfId="18508" xr:uid="{00000000-0005-0000-0000-0000270D0000}"/>
    <cellStyle name="Standard 5 2 2 7 3 3" xfId="31992" xr:uid="{00000000-0005-0000-0000-0000270D0000}"/>
    <cellStyle name="Standard 5 2 2 7 3 4" xfId="45483" xr:uid="{00000000-0005-0000-0000-0000270D0000}"/>
    <cellStyle name="Standard 5 2 2 7 4" xfId="8413" xr:uid="{00000000-0005-0000-0000-0000270D0000}"/>
    <cellStyle name="Standard 5 2 2 7 4 2" xfId="21864" xr:uid="{00000000-0005-0000-0000-0000270D0000}"/>
    <cellStyle name="Standard 5 2 2 7 4 3" xfId="35348" xr:uid="{00000000-0005-0000-0000-0000270D0000}"/>
    <cellStyle name="Standard 5 2 2 7 4 4" xfId="48839" xr:uid="{00000000-0005-0000-0000-0000270D0000}"/>
    <cellStyle name="Standard 5 2 2 7 5" xfId="11769" xr:uid="{00000000-0005-0000-0000-0000270D0000}"/>
    <cellStyle name="Standard 5 2 2 7 5 2" xfId="25220" xr:uid="{00000000-0005-0000-0000-0000270D0000}"/>
    <cellStyle name="Standard 5 2 2 7 5 3" xfId="38704" xr:uid="{00000000-0005-0000-0000-0000270D0000}"/>
    <cellStyle name="Standard 5 2 2 7 5 4" xfId="52195" xr:uid="{00000000-0005-0000-0000-0000270D0000}"/>
    <cellStyle name="Standard 5 2 2 7 6" xfId="15151" xr:uid="{00000000-0005-0000-0000-0000270D0000}"/>
    <cellStyle name="Standard 5 2 2 7 7" xfId="28635" xr:uid="{00000000-0005-0000-0000-0000270D0000}"/>
    <cellStyle name="Standard 5 2 2 7 8" xfId="42126" xr:uid="{00000000-0005-0000-0000-0000270D0000}"/>
    <cellStyle name="Standard 5 2 2 8" xfId="2247" xr:uid="{00000000-0005-0000-0000-0000290D0000}"/>
    <cellStyle name="Standard 5 2 2 8 2" xfId="5621" xr:uid="{00000000-0005-0000-0000-0000290D0000}"/>
    <cellStyle name="Standard 5 2 2 8 2 2" xfId="19072" xr:uid="{00000000-0005-0000-0000-0000290D0000}"/>
    <cellStyle name="Standard 5 2 2 8 2 3" xfId="32556" xr:uid="{00000000-0005-0000-0000-0000290D0000}"/>
    <cellStyle name="Standard 5 2 2 8 2 4" xfId="46047" xr:uid="{00000000-0005-0000-0000-0000290D0000}"/>
    <cellStyle name="Standard 5 2 2 8 3" xfId="8977" xr:uid="{00000000-0005-0000-0000-0000290D0000}"/>
    <cellStyle name="Standard 5 2 2 8 3 2" xfId="22428" xr:uid="{00000000-0005-0000-0000-0000290D0000}"/>
    <cellStyle name="Standard 5 2 2 8 3 3" xfId="35912" xr:uid="{00000000-0005-0000-0000-0000290D0000}"/>
    <cellStyle name="Standard 5 2 2 8 3 4" xfId="49403" xr:uid="{00000000-0005-0000-0000-0000290D0000}"/>
    <cellStyle name="Standard 5 2 2 8 4" xfId="12333" xr:uid="{00000000-0005-0000-0000-0000290D0000}"/>
    <cellStyle name="Standard 5 2 2 8 4 2" xfId="25784" xr:uid="{00000000-0005-0000-0000-0000290D0000}"/>
    <cellStyle name="Standard 5 2 2 8 4 3" xfId="39268" xr:uid="{00000000-0005-0000-0000-0000290D0000}"/>
    <cellStyle name="Standard 5 2 2 8 4 4" xfId="52759" xr:uid="{00000000-0005-0000-0000-0000290D0000}"/>
    <cellStyle name="Standard 5 2 2 8 5" xfId="15715" xr:uid="{00000000-0005-0000-0000-0000290D0000}"/>
    <cellStyle name="Standard 5 2 2 8 6" xfId="29199" xr:uid="{00000000-0005-0000-0000-0000290D0000}"/>
    <cellStyle name="Standard 5 2 2 8 7" xfId="42690" xr:uid="{00000000-0005-0000-0000-0000290D0000}"/>
    <cellStyle name="Standard 5 2 2 9" xfId="3365" xr:uid="{00000000-0005-0000-0000-00002A0D0000}"/>
    <cellStyle name="Standard 5 2 2 9 2" xfId="6726" xr:uid="{00000000-0005-0000-0000-00002A0D0000}"/>
    <cellStyle name="Standard 5 2 2 9 2 2" xfId="20177" xr:uid="{00000000-0005-0000-0000-00002A0D0000}"/>
    <cellStyle name="Standard 5 2 2 9 2 3" xfId="33661" xr:uid="{00000000-0005-0000-0000-00002A0D0000}"/>
    <cellStyle name="Standard 5 2 2 9 2 4" xfId="47152" xr:uid="{00000000-0005-0000-0000-00002A0D0000}"/>
    <cellStyle name="Standard 5 2 2 9 3" xfId="10082" xr:uid="{00000000-0005-0000-0000-00002A0D0000}"/>
    <cellStyle name="Standard 5 2 2 9 3 2" xfId="23533" xr:uid="{00000000-0005-0000-0000-00002A0D0000}"/>
    <cellStyle name="Standard 5 2 2 9 3 3" xfId="37017" xr:uid="{00000000-0005-0000-0000-00002A0D0000}"/>
    <cellStyle name="Standard 5 2 2 9 3 4" xfId="50508" xr:uid="{00000000-0005-0000-0000-00002A0D0000}"/>
    <cellStyle name="Standard 5 2 2 9 4" xfId="13438" xr:uid="{00000000-0005-0000-0000-00002A0D0000}"/>
    <cellStyle name="Standard 5 2 2 9 4 2" xfId="26889" xr:uid="{00000000-0005-0000-0000-00002A0D0000}"/>
    <cellStyle name="Standard 5 2 2 9 4 3" xfId="40373" xr:uid="{00000000-0005-0000-0000-00002A0D0000}"/>
    <cellStyle name="Standard 5 2 2 9 4 4" xfId="53864" xr:uid="{00000000-0005-0000-0000-00002A0D0000}"/>
    <cellStyle name="Standard 5 2 2 9 5" xfId="16820" xr:uid="{00000000-0005-0000-0000-00002A0D0000}"/>
    <cellStyle name="Standard 5 2 2 9 6" xfId="30304" xr:uid="{00000000-0005-0000-0000-00002A0D0000}"/>
    <cellStyle name="Standard 5 2 2 9 7" xfId="43795" xr:uid="{00000000-0005-0000-0000-00002A0D0000}"/>
    <cellStyle name="Standard 5 2 3" xfId="406" xr:uid="{00000000-0005-0000-0000-00006C020000}"/>
    <cellStyle name="Standard 5 2 3 2" xfId="429" xr:uid="{00000000-0005-0000-0000-00006D020000}"/>
    <cellStyle name="Standard 5 2 3 2 2" xfId="448" xr:uid="{00000000-0005-0000-0000-00006E020000}"/>
    <cellStyle name="Standard 5 2 3 3" xfId="438" xr:uid="{00000000-0005-0000-0000-00006F020000}"/>
    <cellStyle name="Standard 5 2 3 4" xfId="681" xr:uid="{00000000-0005-0000-0000-000070020000}"/>
    <cellStyle name="Standard 5 2 4" xfId="458" xr:uid="{00000000-0005-0000-0000-000071020000}"/>
    <cellStyle name="Standard 5 2 4 2" xfId="7236" xr:uid="{00000000-0005-0000-0000-00002C0D0000}"/>
    <cellStyle name="Standard 5 2 4 2 2" xfId="20687" xr:uid="{00000000-0005-0000-0000-00002C0D0000}"/>
    <cellStyle name="Standard 5 2 4 2 3" xfId="34171" xr:uid="{00000000-0005-0000-0000-00002C0D0000}"/>
    <cellStyle name="Standard 5 2 4 2 4" xfId="47662" xr:uid="{00000000-0005-0000-0000-00002C0D0000}"/>
    <cellStyle name="Standard 5 2 4 3" xfId="10592" xr:uid="{00000000-0005-0000-0000-00002C0D0000}"/>
    <cellStyle name="Standard 5 2 4 3 2" xfId="24043" xr:uid="{00000000-0005-0000-0000-00002C0D0000}"/>
    <cellStyle name="Standard 5 2 4 3 3" xfId="37527" xr:uid="{00000000-0005-0000-0000-00002C0D0000}"/>
    <cellStyle name="Standard 5 2 4 3 4" xfId="51018" xr:uid="{00000000-0005-0000-0000-00002C0D0000}"/>
    <cellStyle name="Standard 5 2 4 4" xfId="13948" xr:uid="{00000000-0005-0000-0000-00002C0D0000}"/>
    <cellStyle name="Standard 5 2 4 4 2" xfId="27399" xr:uid="{00000000-0005-0000-0000-00002C0D0000}"/>
    <cellStyle name="Standard 5 2 4 4 3" xfId="40883" xr:uid="{00000000-0005-0000-0000-00002C0D0000}"/>
    <cellStyle name="Standard 5 2 4 4 4" xfId="54374" xr:uid="{00000000-0005-0000-0000-00002C0D0000}"/>
    <cellStyle name="Standard 5 2 4 5" xfId="17330" xr:uid="{00000000-0005-0000-0000-00002C0D0000}"/>
    <cellStyle name="Standard 5 2 4 6" xfId="30814" xr:uid="{00000000-0005-0000-0000-00002C0D0000}"/>
    <cellStyle name="Standard 5 2 4 7" xfId="44305" xr:uid="{00000000-0005-0000-0000-00002C0D0000}"/>
    <cellStyle name="Standard 5 2 4 8" xfId="3875" xr:uid="{00000000-0005-0000-0000-00002C0D0000}"/>
    <cellStyle name="Standard 5 2 5" xfId="351" xr:uid="{00000000-0005-0000-0000-000072020000}"/>
    <cellStyle name="Standard 5 2 5 2" xfId="27965" xr:uid="{00000000-0005-0000-0000-000010000000}"/>
    <cellStyle name="Standard 5 3" xfId="421" xr:uid="{00000000-0005-0000-0000-000073020000}"/>
    <cellStyle name="Standard 5 3 2" xfId="442" xr:uid="{00000000-0005-0000-0000-000074020000}"/>
    <cellStyle name="Standard 5 3 2 10" xfId="4496" xr:uid="{00000000-0005-0000-0000-00002E0D0000}"/>
    <cellStyle name="Standard 5 3 2 10 2" xfId="17947" xr:uid="{00000000-0005-0000-0000-00002E0D0000}"/>
    <cellStyle name="Standard 5 3 2 10 3" xfId="31431" xr:uid="{00000000-0005-0000-0000-00002E0D0000}"/>
    <cellStyle name="Standard 5 3 2 10 4" xfId="44922" xr:uid="{00000000-0005-0000-0000-00002E0D0000}"/>
    <cellStyle name="Standard 5 3 2 11" xfId="7852" xr:uid="{00000000-0005-0000-0000-00002E0D0000}"/>
    <cellStyle name="Standard 5 3 2 11 2" xfId="21303" xr:uid="{00000000-0005-0000-0000-00002E0D0000}"/>
    <cellStyle name="Standard 5 3 2 11 3" xfId="34787" xr:uid="{00000000-0005-0000-0000-00002E0D0000}"/>
    <cellStyle name="Standard 5 3 2 11 4" xfId="48278" xr:uid="{00000000-0005-0000-0000-00002E0D0000}"/>
    <cellStyle name="Standard 5 3 2 12" xfId="11208" xr:uid="{00000000-0005-0000-0000-00002E0D0000}"/>
    <cellStyle name="Standard 5 3 2 12 2" xfId="24659" xr:uid="{00000000-0005-0000-0000-00002E0D0000}"/>
    <cellStyle name="Standard 5 3 2 12 3" xfId="38143" xr:uid="{00000000-0005-0000-0000-00002E0D0000}"/>
    <cellStyle name="Standard 5 3 2 12 4" xfId="51634" xr:uid="{00000000-0005-0000-0000-00002E0D0000}"/>
    <cellStyle name="Standard 5 3 2 13" xfId="14589" xr:uid="{00000000-0005-0000-0000-00002E0D0000}"/>
    <cellStyle name="Standard 5 3 2 14" xfId="28064" xr:uid="{00000000-0005-0000-0000-00002E0D0000}"/>
    <cellStyle name="Standard 5 3 2 15" xfId="41538" xr:uid="{00000000-0005-0000-0000-00002E0D0000}"/>
    <cellStyle name="Standard 5 3 2 2" xfId="488" xr:uid="{00000000-0005-0000-0000-000075020000}"/>
    <cellStyle name="Standard 5 3 2 2 10" xfId="14693" xr:uid="{00000000-0005-0000-0000-00002F0D0000}"/>
    <cellStyle name="Standard 5 3 2 2 11" xfId="28176" xr:uid="{00000000-0005-0000-0000-00002F0D0000}"/>
    <cellStyle name="Standard 5 3 2 2 12" xfId="41667" xr:uid="{00000000-0005-0000-0000-00002F0D0000}"/>
    <cellStyle name="Standard 5 3 2 2 2" xfId="1461" xr:uid="{00000000-0005-0000-0000-0000300D0000}"/>
    <cellStyle name="Standard 5 3 2 2 2 10" xfId="28426" xr:uid="{00000000-0005-0000-0000-0000300D0000}"/>
    <cellStyle name="Standard 5 3 2 2 2 11" xfId="41917" xr:uid="{00000000-0005-0000-0000-0000300D0000}"/>
    <cellStyle name="Standard 5 3 2 2 2 2" xfId="2035" xr:uid="{00000000-0005-0000-0000-0000310D0000}"/>
    <cellStyle name="Standard 5 3 2 2 2 2 2" xfId="3175" xr:uid="{00000000-0005-0000-0000-0000320D0000}"/>
    <cellStyle name="Standard 5 3 2 2 2 2 2 2" xfId="6536" xr:uid="{00000000-0005-0000-0000-0000320D0000}"/>
    <cellStyle name="Standard 5 3 2 2 2 2 2 2 2" xfId="19987" xr:uid="{00000000-0005-0000-0000-0000320D0000}"/>
    <cellStyle name="Standard 5 3 2 2 2 2 2 2 3" xfId="33471" xr:uid="{00000000-0005-0000-0000-0000320D0000}"/>
    <cellStyle name="Standard 5 3 2 2 2 2 2 2 4" xfId="46962" xr:uid="{00000000-0005-0000-0000-0000320D0000}"/>
    <cellStyle name="Standard 5 3 2 2 2 2 2 3" xfId="9892" xr:uid="{00000000-0005-0000-0000-0000320D0000}"/>
    <cellStyle name="Standard 5 3 2 2 2 2 2 3 2" xfId="23343" xr:uid="{00000000-0005-0000-0000-0000320D0000}"/>
    <cellStyle name="Standard 5 3 2 2 2 2 2 3 3" xfId="36827" xr:uid="{00000000-0005-0000-0000-0000320D0000}"/>
    <cellStyle name="Standard 5 3 2 2 2 2 2 3 4" xfId="50318" xr:uid="{00000000-0005-0000-0000-0000320D0000}"/>
    <cellStyle name="Standard 5 3 2 2 2 2 2 4" xfId="13248" xr:uid="{00000000-0005-0000-0000-0000320D0000}"/>
    <cellStyle name="Standard 5 3 2 2 2 2 2 4 2" xfId="26699" xr:uid="{00000000-0005-0000-0000-0000320D0000}"/>
    <cellStyle name="Standard 5 3 2 2 2 2 2 4 3" xfId="40183" xr:uid="{00000000-0005-0000-0000-0000320D0000}"/>
    <cellStyle name="Standard 5 3 2 2 2 2 2 4 4" xfId="53674" xr:uid="{00000000-0005-0000-0000-0000320D0000}"/>
    <cellStyle name="Standard 5 3 2 2 2 2 2 5" xfId="16630" xr:uid="{00000000-0005-0000-0000-0000320D0000}"/>
    <cellStyle name="Standard 5 3 2 2 2 2 2 6" xfId="30114" xr:uid="{00000000-0005-0000-0000-0000320D0000}"/>
    <cellStyle name="Standard 5 3 2 2 2 2 2 7" xfId="43605" xr:uid="{00000000-0005-0000-0000-0000320D0000}"/>
    <cellStyle name="Standard 5 3 2 2 2 2 3" xfId="5409" xr:uid="{00000000-0005-0000-0000-0000310D0000}"/>
    <cellStyle name="Standard 5 3 2 2 2 2 3 2" xfId="18860" xr:uid="{00000000-0005-0000-0000-0000310D0000}"/>
    <cellStyle name="Standard 5 3 2 2 2 2 3 3" xfId="32344" xr:uid="{00000000-0005-0000-0000-0000310D0000}"/>
    <cellStyle name="Standard 5 3 2 2 2 2 3 4" xfId="45835" xr:uid="{00000000-0005-0000-0000-0000310D0000}"/>
    <cellStyle name="Standard 5 3 2 2 2 2 4" xfId="8765" xr:uid="{00000000-0005-0000-0000-0000310D0000}"/>
    <cellStyle name="Standard 5 3 2 2 2 2 4 2" xfId="22216" xr:uid="{00000000-0005-0000-0000-0000310D0000}"/>
    <cellStyle name="Standard 5 3 2 2 2 2 4 3" xfId="35700" xr:uid="{00000000-0005-0000-0000-0000310D0000}"/>
    <cellStyle name="Standard 5 3 2 2 2 2 4 4" xfId="49191" xr:uid="{00000000-0005-0000-0000-0000310D0000}"/>
    <cellStyle name="Standard 5 3 2 2 2 2 5" xfId="12121" xr:uid="{00000000-0005-0000-0000-0000310D0000}"/>
    <cellStyle name="Standard 5 3 2 2 2 2 5 2" xfId="25572" xr:uid="{00000000-0005-0000-0000-0000310D0000}"/>
    <cellStyle name="Standard 5 3 2 2 2 2 5 3" xfId="39056" xr:uid="{00000000-0005-0000-0000-0000310D0000}"/>
    <cellStyle name="Standard 5 3 2 2 2 2 5 4" xfId="52547" xr:uid="{00000000-0005-0000-0000-0000310D0000}"/>
    <cellStyle name="Standard 5 3 2 2 2 2 6" xfId="15503" xr:uid="{00000000-0005-0000-0000-0000310D0000}"/>
    <cellStyle name="Standard 5 3 2 2 2 2 7" xfId="28987" xr:uid="{00000000-0005-0000-0000-0000310D0000}"/>
    <cellStyle name="Standard 5 3 2 2 2 2 8" xfId="42478" xr:uid="{00000000-0005-0000-0000-0000310D0000}"/>
    <cellStyle name="Standard 5 3 2 2 2 3" xfId="2615" xr:uid="{00000000-0005-0000-0000-0000330D0000}"/>
    <cellStyle name="Standard 5 3 2 2 2 3 2" xfId="5976" xr:uid="{00000000-0005-0000-0000-0000330D0000}"/>
    <cellStyle name="Standard 5 3 2 2 2 3 2 2" xfId="19427" xr:uid="{00000000-0005-0000-0000-0000330D0000}"/>
    <cellStyle name="Standard 5 3 2 2 2 3 2 3" xfId="32911" xr:uid="{00000000-0005-0000-0000-0000330D0000}"/>
    <cellStyle name="Standard 5 3 2 2 2 3 2 4" xfId="46402" xr:uid="{00000000-0005-0000-0000-0000330D0000}"/>
    <cellStyle name="Standard 5 3 2 2 2 3 3" xfId="9332" xr:uid="{00000000-0005-0000-0000-0000330D0000}"/>
    <cellStyle name="Standard 5 3 2 2 2 3 3 2" xfId="22783" xr:uid="{00000000-0005-0000-0000-0000330D0000}"/>
    <cellStyle name="Standard 5 3 2 2 2 3 3 3" xfId="36267" xr:uid="{00000000-0005-0000-0000-0000330D0000}"/>
    <cellStyle name="Standard 5 3 2 2 2 3 3 4" xfId="49758" xr:uid="{00000000-0005-0000-0000-0000330D0000}"/>
    <cellStyle name="Standard 5 3 2 2 2 3 4" xfId="12688" xr:uid="{00000000-0005-0000-0000-0000330D0000}"/>
    <cellStyle name="Standard 5 3 2 2 2 3 4 2" xfId="26139" xr:uid="{00000000-0005-0000-0000-0000330D0000}"/>
    <cellStyle name="Standard 5 3 2 2 2 3 4 3" xfId="39623" xr:uid="{00000000-0005-0000-0000-0000330D0000}"/>
    <cellStyle name="Standard 5 3 2 2 2 3 4 4" xfId="53114" xr:uid="{00000000-0005-0000-0000-0000330D0000}"/>
    <cellStyle name="Standard 5 3 2 2 2 3 5" xfId="16070" xr:uid="{00000000-0005-0000-0000-0000330D0000}"/>
    <cellStyle name="Standard 5 3 2 2 2 3 6" xfId="29554" xr:uid="{00000000-0005-0000-0000-0000330D0000}"/>
    <cellStyle name="Standard 5 3 2 2 2 3 7" xfId="43045" xr:uid="{00000000-0005-0000-0000-0000330D0000}"/>
    <cellStyle name="Standard 5 3 2 2 2 4" xfId="3720" xr:uid="{00000000-0005-0000-0000-0000340D0000}"/>
    <cellStyle name="Standard 5 3 2 2 2 4 2" xfId="7081" xr:uid="{00000000-0005-0000-0000-0000340D0000}"/>
    <cellStyle name="Standard 5 3 2 2 2 4 2 2" xfId="20532" xr:uid="{00000000-0005-0000-0000-0000340D0000}"/>
    <cellStyle name="Standard 5 3 2 2 2 4 2 3" xfId="34016" xr:uid="{00000000-0005-0000-0000-0000340D0000}"/>
    <cellStyle name="Standard 5 3 2 2 2 4 2 4" xfId="47507" xr:uid="{00000000-0005-0000-0000-0000340D0000}"/>
    <cellStyle name="Standard 5 3 2 2 2 4 3" xfId="10437" xr:uid="{00000000-0005-0000-0000-0000340D0000}"/>
    <cellStyle name="Standard 5 3 2 2 2 4 3 2" xfId="23888" xr:uid="{00000000-0005-0000-0000-0000340D0000}"/>
    <cellStyle name="Standard 5 3 2 2 2 4 3 3" xfId="37372" xr:uid="{00000000-0005-0000-0000-0000340D0000}"/>
    <cellStyle name="Standard 5 3 2 2 2 4 3 4" xfId="50863" xr:uid="{00000000-0005-0000-0000-0000340D0000}"/>
    <cellStyle name="Standard 5 3 2 2 2 4 4" xfId="13793" xr:uid="{00000000-0005-0000-0000-0000340D0000}"/>
    <cellStyle name="Standard 5 3 2 2 2 4 4 2" xfId="27244" xr:uid="{00000000-0005-0000-0000-0000340D0000}"/>
    <cellStyle name="Standard 5 3 2 2 2 4 4 3" xfId="40728" xr:uid="{00000000-0005-0000-0000-0000340D0000}"/>
    <cellStyle name="Standard 5 3 2 2 2 4 4 4" xfId="54219" xr:uid="{00000000-0005-0000-0000-0000340D0000}"/>
    <cellStyle name="Standard 5 3 2 2 2 4 5" xfId="17175" xr:uid="{00000000-0005-0000-0000-0000340D0000}"/>
    <cellStyle name="Standard 5 3 2 2 2 4 6" xfId="30659" xr:uid="{00000000-0005-0000-0000-0000340D0000}"/>
    <cellStyle name="Standard 5 3 2 2 2 4 7" xfId="44150" xr:uid="{00000000-0005-0000-0000-0000340D0000}"/>
    <cellStyle name="Standard 5 3 2 2 2 5" xfId="4300" xr:uid="{00000000-0005-0000-0000-0000350D0000}"/>
    <cellStyle name="Standard 5 3 2 2 2 5 2" xfId="7657" xr:uid="{00000000-0005-0000-0000-0000350D0000}"/>
    <cellStyle name="Standard 5 3 2 2 2 5 2 2" xfId="21108" xr:uid="{00000000-0005-0000-0000-0000350D0000}"/>
    <cellStyle name="Standard 5 3 2 2 2 5 2 3" xfId="34592" xr:uid="{00000000-0005-0000-0000-0000350D0000}"/>
    <cellStyle name="Standard 5 3 2 2 2 5 2 4" xfId="48083" xr:uid="{00000000-0005-0000-0000-0000350D0000}"/>
    <cellStyle name="Standard 5 3 2 2 2 5 3" xfId="11013" xr:uid="{00000000-0005-0000-0000-0000350D0000}"/>
    <cellStyle name="Standard 5 3 2 2 2 5 3 2" xfId="24464" xr:uid="{00000000-0005-0000-0000-0000350D0000}"/>
    <cellStyle name="Standard 5 3 2 2 2 5 3 3" xfId="37948" xr:uid="{00000000-0005-0000-0000-0000350D0000}"/>
    <cellStyle name="Standard 5 3 2 2 2 5 3 4" xfId="51439" xr:uid="{00000000-0005-0000-0000-0000350D0000}"/>
    <cellStyle name="Standard 5 3 2 2 2 5 4" xfId="14369" xr:uid="{00000000-0005-0000-0000-0000350D0000}"/>
    <cellStyle name="Standard 5 3 2 2 2 5 4 2" xfId="27820" xr:uid="{00000000-0005-0000-0000-0000350D0000}"/>
    <cellStyle name="Standard 5 3 2 2 2 5 4 3" xfId="41304" xr:uid="{00000000-0005-0000-0000-0000350D0000}"/>
    <cellStyle name="Standard 5 3 2 2 2 5 4 4" xfId="54795" xr:uid="{00000000-0005-0000-0000-0000350D0000}"/>
    <cellStyle name="Standard 5 3 2 2 2 5 5" xfId="17751" xr:uid="{00000000-0005-0000-0000-0000350D0000}"/>
    <cellStyle name="Standard 5 3 2 2 2 5 6" xfId="31235" xr:uid="{00000000-0005-0000-0000-0000350D0000}"/>
    <cellStyle name="Standard 5 3 2 2 2 5 7" xfId="44726" xr:uid="{00000000-0005-0000-0000-0000350D0000}"/>
    <cellStyle name="Standard 5 3 2 2 2 6" xfId="4850" xr:uid="{00000000-0005-0000-0000-0000300D0000}"/>
    <cellStyle name="Standard 5 3 2 2 2 6 2" xfId="18301" xr:uid="{00000000-0005-0000-0000-0000300D0000}"/>
    <cellStyle name="Standard 5 3 2 2 2 6 3" xfId="31785" xr:uid="{00000000-0005-0000-0000-0000300D0000}"/>
    <cellStyle name="Standard 5 3 2 2 2 6 4" xfId="45276" xr:uid="{00000000-0005-0000-0000-0000300D0000}"/>
    <cellStyle name="Standard 5 3 2 2 2 7" xfId="8206" xr:uid="{00000000-0005-0000-0000-0000300D0000}"/>
    <cellStyle name="Standard 5 3 2 2 2 7 2" xfId="21657" xr:uid="{00000000-0005-0000-0000-0000300D0000}"/>
    <cellStyle name="Standard 5 3 2 2 2 7 3" xfId="35141" xr:uid="{00000000-0005-0000-0000-0000300D0000}"/>
    <cellStyle name="Standard 5 3 2 2 2 7 4" xfId="48632" xr:uid="{00000000-0005-0000-0000-0000300D0000}"/>
    <cellStyle name="Standard 5 3 2 2 2 8" xfId="11562" xr:uid="{00000000-0005-0000-0000-0000300D0000}"/>
    <cellStyle name="Standard 5 3 2 2 2 8 2" xfId="25013" xr:uid="{00000000-0005-0000-0000-0000300D0000}"/>
    <cellStyle name="Standard 5 3 2 2 2 8 3" xfId="38497" xr:uid="{00000000-0005-0000-0000-0000300D0000}"/>
    <cellStyle name="Standard 5 3 2 2 2 8 4" xfId="51988" xr:uid="{00000000-0005-0000-0000-0000300D0000}"/>
    <cellStyle name="Standard 5 3 2 2 2 9" xfId="14943" xr:uid="{00000000-0005-0000-0000-0000300D0000}"/>
    <cellStyle name="Standard 5 3 2 2 3" xfId="1786" xr:uid="{00000000-0005-0000-0000-0000360D0000}"/>
    <cellStyle name="Standard 5 3 2 2 3 2" xfId="2925" xr:uid="{00000000-0005-0000-0000-0000370D0000}"/>
    <cellStyle name="Standard 5 3 2 2 3 2 2" xfId="6286" xr:uid="{00000000-0005-0000-0000-0000370D0000}"/>
    <cellStyle name="Standard 5 3 2 2 3 2 2 2" xfId="19737" xr:uid="{00000000-0005-0000-0000-0000370D0000}"/>
    <cellStyle name="Standard 5 3 2 2 3 2 2 3" xfId="33221" xr:uid="{00000000-0005-0000-0000-0000370D0000}"/>
    <cellStyle name="Standard 5 3 2 2 3 2 2 4" xfId="46712" xr:uid="{00000000-0005-0000-0000-0000370D0000}"/>
    <cellStyle name="Standard 5 3 2 2 3 2 3" xfId="9642" xr:uid="{00000000-0005-0000-0000-0000370D0000}"/>
    <cellStyle name="Standard 5 3 2 2 3 2 3 2" xfId="23093" xr:uid="{00000000-0005-0000-0000-0000370D0000}"/>
    <cellStyle name="Standard 5 3 2 2 3 2 3 3" xfId="36577" xr:uid="{00000000-0005-0000-0000-0000370D0000}"/>
    <cellStyle name="Standard 5 3 2 2 3 2 3 4" xfId="50068" xr:uid="{00000000-0005-0000-0000-0000370D0000}"/>
    <cellStyle name="Standard 5 3 2 2 3 2 4" xfId="12998" xr:uid="{00000000-0005-0000-0000-0000370D0000}"/>
    <cellStyle name="Standard 5 3 2 2 3 2 4 2" xfId="26449" xr:uid="{00000000-0005-0000-0000-0000370D0000}"/>
    <cellStyle name="Standard 5 3 2 2 3 2 4 3" xfId="39933" xr:uid="{00000000-0005-0000-0000-0000370D0000}"/>
    <cellStyle name="Standard 5 3 2 2 3 2 4 4" xfId="53424" xr:uid="{00000000-0005-0000-0000-0000370D0000}"/>
    <cellStyle name="Standard 5 3 2 2 3 2 5" xfId="16380" xr:uid="{00000000-0005-0000-0000-0000370D0000}"/>
    <cellStyle name="Standard 5 3 2 2 3 2 6" xfId="29864" xr:uid="{00000000-0005-0000-0000-0000370D0000}"/>
    <cellStyle name="Standard 5 3 2 2 3 2 7" xfId="43355" xr:uid="{00000000-0005-0000-0000-0000370D0000}"/>
    <cellStyle name="Standard 5 3 2 2 3 3" xfId="5159" xr:uid="{00000000-0005-0000-0000-0000360D0000}"/>
    <cellStyle name="Standard 5 3 2 2 3 3 2" xfId="18610" xr:uid="{00000000-0005-0000-0000-0000360D0000}"/>
    <cellStyle name="Standard 5 3 2 2 3 3 3" xfId="32094" xr:uid="{00000000-0005-0000-0000-0000360D0000}"/>
    <cellStyle name="Standard 5 3 2 2 3 3 4" xfId="45585" xr:uid="{00000000-0005-0000-0000-0000360D0000}"/>
    <cellStyle name="Standard 5 3 2 2 3 4" xfId="8515" xr:uid="{00000000-0005-0000-0000-0000360D0000}"/>
    <cellStyle name="Standard 5 3 2 2 3 4 2" xfId="21966" xr:uid="{00000000-0005-0000-0000-0000360D0000}"/>
    <cellStyle name="Standard 5 3 2 2 3 4 3" xfId="35450" xr:uid="{00000000-0005-0000-0000-0000360D0000}"/>
    <cellStyle name="Standard 5 3 2 2 3 4 4" xfId="48941" xr:uid="{00000000-0005-0000-0000-0000360D0000}"/>
    <cellStyle name="Standard 5 3 2 2 3 5" xfId="11871" xr:uid="{00000000-0005-0000-0000-0000360D0000}"/>
    <cellStyle name="Standard 5 3 2 2 3 5 2" xfId="25322" xr:uid="{00000000-0005-0000-0000-0000360D0000}"/>
    <cellStyle name="Standard 5 3 2 2 3 5 3" xfId="38806" xr:uid="{00000000-0005-0000-0000-0000360D0000}"/>
    <cellStyle name="Standard 5 3 2 2 3 5 4" xfId="52297" xr:uid="{00000000-0005-0000-0000-0000360D0000}"/>
    <cellStyle name="Standard 5 3 2 2 3 6" xfId="15253" xr:uid="{00000000-0005-0000-0000-0000360D0000}"/>
    <cellStyle name="Standard 5 3 2 2 3 7" xfId="28737" xr:uid="{00000000-0005-0000-0000-0000360D0000}"/>
    <cellStyle name="Standard 5 3 2 2 3 8" xfId="42228" xr:uid="{00000000-0005-0000-0000-0000360D0000}"/>
    <cellStyle name="Standard 5 3 2 2 4" xfId="2364" xr:uid="{00000000-0005-0000-0000-0000380D0000}"/>
    <cellStyle name="Standard 5 3 2 2 4 2" xfId="5726" xr:uid="{00000000-0005-0000-0000-0000380D0000}"/>
    <cellStyle name="Standard 5 3 2 2 4 2 2" xfId="19177" xr:uid="{00000000-0005-0000-0000-0000380D0000}"/>
    <cellStyle name="Standard 5 3 2 2 4 2 3" xfId="32661" xr:uid="{00000000-0005-0000-0000-0000380D0000}"/>
    <cellStyle name="Standard 5 3 2 2 4 2 4" xfId="46152" xr:uid="{00000000-0005-0000-0000-0000380D0000}"/>
    <cellStyle name="Standard 5 3 2 2 4 3" xfId="9082" xr:uid="{00000000-0005-0000-0000-0000380D0000}"/>
    <cellStyle name="Standard 5 3 2 2 4 3 2" xfId="22533" xr:uid="{00000000-0005-0000-0000-0000380D0000}"/>
    <cellStyle name="Standard 5 3 2 2 4 3 3" xfId="36017" xr:uid="{00000000-0005-0000-0000-0000380D0000}"/>
    <cellStyle name="Standard 5 3 2 2 4 3 4" xfId="49508" xr:uid="{00000000-0005-0000-0000-0000380D0000}"/>
    <cellStyle name="Standard 5 3 2 2 4 4" xfId="12438" xr:uid="{00000000-0005-0000-0000-0000380D0000}"/>
    <cellStyle name="Standard 5 3 2 2 4 4 2" xfId="25889" xr:uid="{00000000-0005-0000-0000-0000380D0000}"/>
    <cellStyle name="Standard 5 3 2 2 4 4 3" xfId="39373" xr:uid="{00000000-0005-0000-0000-0000380D0000}"/>
    <cellStyle name="Standard 5 3 2 2 4 4 4" xfId="52864" xr:uid="{00000000-0005-0000-0000-0000380D0000}"/>
    <cellStyle name="Standard 5 3 2 2 4 5" xfId="15820" xr:uid="{00000000-0005-0000-0000-0000380D0000}"/>
    <cellStyle name="Standard 5 3 2 2 4 6" xfId="29304" xr:uid="{00000000-0005-0000-0000-0000380D0000}"/>
    <cellStyle name="Standard 5 3 2 2 4 7" xfId="42795" xr:uid="{00000000-0005-0000-0000-0000380D0000}"/>
    <cellStyle name="Standard 5 3 2 2 5" xfId="3470" xr:uid="{00000000-0005-0000-0000-0000390D0000}"/>
    <cellStyle name="Standard 5 3 2 2 5 2" xfId="6831" xr:uid="{00000000-0005-0000-0000-0000390D0000}"/>
    <cellStyle name="Standard 5 3 2 2 5 2 2" xfId="20282" xr:uid="{00000000-0005-0000-0000-0000390D0000}"/>
    <cellStyle name="Standard 5 3 2 2 5 2 3" xfId="33766" xr:uid="{00000000-0005-0000-0000-0000390D0000}"/>
    <cellStyle name="Standard 5 3 2 2 5 2 4" xfId="47257" xr:uid="{00000000-0005-0000-0000-0000390D0000}"/>
    <cellStyle name="Standard 5 3 2 2 5 3" xfId="10187" xr:uid="{00000000-0005-0000-0000-0000390D0000}"/>
    <cellStyle name="Standard 5 3 2 2 5 3 2" xfId="23638" xr:uid="{00000000-0005-0000-0000-0000390D0000}"/>
    <cellStyle name="Standard 5 3 2 2 5 3 3" xfId="37122" xr:uid="{00000000-0005-0000-0000-0000390D0000}"/>
    <cellStyle name="Standard 5 3 2 2 5 3 4" xfId="50613" xr:uid="{00000000-0005-0000-0000-0000390D0000}"/>
    <cellStyle name="Standard 5 3 2 2 5 4" xfId="13543" xr:uid="{00000000-0005-0000-0000-0000390D0000}"/>
    <cellStyle name="Standard 5 3 2 2 5 4 2" xfId="26994" xr:uid="{00000000-0005-0000-0000-0000390D0000}"/>
    <cellStyle name="Standard 5 3 2 2 5 4 3" xfId="40478" xr:uid="{00000000-0005-0000-0000-0000390D0000}"/>
    <cellStyle name="Standard 5 3 2 2 5 4 4" xfId="53969" xr:uid="{00000000-0005-0000-0000-0000390D0000}"/>
    <cellStyle name="Standard 5 3 2 2 5 5" xfId="16925" xr:uid="{00000000-0005-0000-0000-0000390D0000}"/>
    <cellStyle name="Standard 5 3 2 2 5 6" xfId="30409" xr:uid="{00000000-0005-0000-0000-0000390D0000}"/>
    <cellStyle name="Standard 5 3 2 2 5 7" xfId="43900" xr:uid="{00000000-0005-0000-0000-0000390D0000}"/>
    <cellStyle name="Standard 5 3 2 2 6" xfId="4050" xr:uid="{00000000-0005-0000-0000-00003A0D0000}"/>
    <cellStyle name="Standard 5 3 2 2 6 2" xfId="7407" xr:uid="{00000000-0005-0000-0000-00003A0D0000}"/>
    <cellStyle name="Standard 5 3 2 2 6 2 2" xfId="20858" xr:uid="{00000000-0005-0000-0000-00003A0D0000}"/>
    <cellStyle name="Standard 5 3 2 2 6 2 3" xfId="34342" xr:uid="{00000000-0005-0000-0000-00003A0D0000}"/>
    <cellStyle name="Standard 5 3 2 2 6 2 4" xfId="47833" xr:uid="{00000000-0005-0000-0000-00003A0D0000}"/>
    <cellStyle name="Standard 5 3 2 2 6 3" xfId="10763" xr:uid="{00000000-0005-0000-0000-00003A0D0000}"/>
    <cellStyle name="Standard 5 3 2 2 6 3 2" xfId="24214" xr:uid="{00000000-0005-0000-0000-00003A0D0000}"/>
    <cellStyle name="Standard 5 3 2 2 6 3 3" xfId="37698" xr:uid="{00000000-0005-0000-0000-00003A0D0000}"/>
    <cellStyle name="Standard 5 3 2 2 6 3 4" xfId="51189" xr:uid="{00000000-0005-0000-0000-00003A0D0000}"/>
    <cellStyle name="Standard 5 3 2 2 6 4" xfId="14119" xr:uid="{00000000-0005-0000-0000-00003A0D0000}"/>
    <cellStyle name="Standard 5 3 2 2 6 4 2" xfId="27570" xr:uid="{00000000-0005-0000-0000-00003A0D0000}"/>
    <cellStyle name="Standard 5 3 2 2 6 4 3" xfId="41054" xr:uid="{00000000-0005-0000-0000-00003A0D0000}"/>
    <cellStyle name="Standard 5 3 2 2 6 4 4" xfId="54545" xr:uid="{00000000-0005-0000-0000-00003A0D0000}"/>
    <cellStyle name="Standard 5 3 2 2 6 5" xfId="17501" xr:uid="{00000000-0005-0000-0000-00003A0D0000}"/>
    <cellStyle name="Standard 5 3 2 2 6 6" xfId="30985" xr:uid="{00000000-0005-0000-0000-00003A0D0000}"/>
    <cellStyle name="Standard 5 3 2 2 6 7" xfId="44476" xr:uid="{00000000-0005-0000-0000-00003A0D0000}"/>
    <cellStyle name="Standard 5 3 2 2 7" xfId="4600" xr:uid="{00000000-0005-0000-0000-00002F0D0000}"/>
    <cellStyle name="Standard 5 3 2 2 7 2" xfId="18051" xr:uid="{00000000-0005-0000-0000-00002F0D0000}"/>
    <cellStyle name="Standard 5 3 2 2 7 3" xfId="31535" xr:uid="{00000000-0005-0000-0000-00002F0D0000}"/>
    <cellStyle name="Standard 5 3 2 2 7 4" xfId="45026" xr:uid="{00000000-0005-0000-0000-00002F0D0000}"/>
    <cellStyle name="Standard 5 3 2 2 8" xfId="7956" xr:uid="{00000000-0005-0000-0000-00002F0D0000}"/>
    <cellStyle name="Standard 5 3 2 2 8 2" xfId="21407" xr:uid="{00000000-0005-0000-0000-00002F0D0000}"/>
    <cellStyle name="Standard 5 3 2 2 8 3" xfId="34891" xr:uid="{00000000-0005-0000-0000-00002F0D0000}"/>
    <cellStyle name="Standard 5 3 2 2 8 4" xfId="48382" xr:uid="{00000000-0005-0000-0000-00002F0D0000}"/>
    <cellStyle name="Standard 5 3 2 2 9" xfId="11312" xr:uid="{00000000-0005-0000-0000-00002F0D0000}"/>
    <cellStyle name="Standard 5 3 2 2 9 2" xfId="24763" xr:uid="{00000000-0005-0000-0000-00002F0D0000}"/>
    <cellStyle name="Standard 5 3 2 2 9 3" xfId="38247" xr:uid="{00000000-0005-0000-0000-00002F0D0000}"/>
    <cellStyle name="Standard 5 3 2 2 9 4" xfId="51738" xr:uid="{00000000-0005-0000-0000-00002F0D0000}"/>
    <cellStyle name="Standard 5 3 2 3" xfId="1305" xr:uid="{00000000-0005-0000-0000-00003B0D0000}"/>
    <cellStyle name="Standard 5 3 2 3 10" xfId="14779" xr:uid="{00000000-0005-0000-0000-00003B0D0000}"/>
    <cellStyle name="Standard 5 3 2 3 11" xfId="28262" xr:uid="{00000000-0005-0000-0000-00003B0D0000}"/>
    <cellStyle name="Standard 5 3 2 3 12" xfId="41753" xr:uid="{00000000-0005-0000-0000-00003B0D0000}"/>
    <cellStyle name="Standard 5 3 2 3 2" xfId="1544" xr:uid="{00000000-0005-0000-0000-00003C0D0000}"/>
    <cellStyle name="Standard 5 3 2 3 2 10" xfId="28512" xr:uid="{00000000-0005-0000-0000-00003C0D0000}"/>
    <cellStyle name="Standard 5 3 2 3 2 11" xfId="42003" xr:uid="{00000000-0005-0000-0000-00003C0D0000}"/>
    <cellStyle name="Standard 5 3 2 3 2 2" xfId="2120" xr:uid="{00000000-0005-0000-0000-00003D0D0000}"/>
    <cellStyle name="Standard 5 3 2 3 2 2 2" xfId="3261" xr:uid="{00000000-0005-0000-0000-00003E0D0000}"/>
    <cellStyle name="Standard 5 3 2 3 2 2 2 2" xfId="6622" xr:uid="{00000000-0005-0000-0000-00003E0D0000}"/>
    <cellStyle name="Standard 5 3 2 3 2 2 2 2 2" xfId="20073" xr:uid="{00000000-0005-0000-0000-00003E0D0000}"/>
    <cellStyle name="Standard 5 3 2 3 2 2 2 2 3" xfId="33557" xr:uid="{00000000-0005-0000-0000-00003E0D0000}"/>
    <cellStyle name="Standard 5 3 2 3 2 2 2 2 4" xfId="47048" xr:uid="{00000000-0005-0000-0000-00003E0D0000}"/>
    <cellStyle name="Standard 5 3 2 3 2 2 2 3" xfId="9978" xr:uid="{00000000-0005-0000-0000-00003E0D0000}"/>
    <cellStyle name="Standard 5 3 2 3 2 2 2 3 2" xfId="23429" xr:uid="{00000000-0005-0000-0000-00003E0D0000}"/>
    <cellStyle name="Standard 5 3 2 3 2 2 2 3 3" xfId="36913" xr:uid="{00000000-0005-0000-0000-00003E0D0000}"/>
    <cellStyle name="Standard 5 3 2 3 2 2 2 3 4" xfId="50404" xr:uid="{00000000-0005-0000-0000-00003E0D0000}"/>
    <cellStyle name="Standard 5 3 2 3 2 2 2 4" xfId="13334" xr:uid="{00000000-0005-0000-0000-00003E0D0000}"/>
    <cellStyle name="Standard 5 3 2 3 2 2 2 4 2" xfId="26785" xr:uid="{00000000-0005-0000-0000-00003E0D0000}"/>
    <cellStyle name="Standard 5 3 2 3 2 2 2 4 3" xfId="40269" xr:uid="{00000000-0005-0000-0000-00003E0D0000}"/>
    <cellStyle name="Standard 5 3 2 3 2 2 2 4 4" xfId="53760" xr:uid="{00000000-0005-0000-0000-00003E0D0000}"/>
    <cellStyle name="Standard 5 3 2 3 2 2 2 5" xfId="16716" xr:uid="{00000000-0005-0000-0000-00003E0D0000}"/>
    <cellStyle name="Standard 5 3 2 3 2 2 2 6" xfId="30200" xr:uid="{00000000-0005-0000-0000-00003E0D0000}"/>
    <cellStyle name="Standard 5 3 2 3 2 2 2 7" xfId="43691" xr:uid="{00000000-0005-0000-0000-00003E0D0000}"/>
    <cellStyle name="Standard 5 3 2 3 2 2 3" xfId="5495" xr:uid="{00000000-0005-0000-0000-00003D0D0000}"/>
    <cellStyle name="Standard 5 3 2 3 2 2 3 2" xfId="18946" xr:uid="{00000000-0005-0000-0000-00003D0D0000}"/>
    <cellStyle name="Standard 5 3 2 3 2 2 3 3" xfId="32430" xr:uid="{00000000-0005-0000-0000-00003D0D0000}"/>
    <cellStyle name="Standard 5 3 2 3 2 2 3 4" xfId="45921" xr:uid="{00000000-0005-0000-0000-00003D0D0000}"/>
    <cellStyle name="Standard 5 3 2 3 2 2 4" xfId="8851" xr:uid="{00000000-0005-0000-0000-00003D0D0000}"/>
    <cellStyle name="Standard 5 3 2 3 2 2 4 2" xfId="22302" xr:uid="{00000000-0005-0000-0000-00003D0D0000}"/>
    <cellStyle name="Standard 5 3 2 3 2 2 4 3" xfId="35786" xr:uid="{00000000-0005-0000-0000-00003D0D0000}"/>
    <cellStyle name="Standard 5 3 2 3 2 2 4 4" xfId="49277" xr:uid="{00000000-0005-0000-0000-00003D0D0000}"/>
    <cellStyle name="Standard 5 3 2 3 2 2 5" xfId="12207" xr:uid="{00000000-0005-0000-0000-00003D0D0000}"/>
    <cellStyle name="Standard 5 3 2 3 2 2 5 2" xfId="25658" xr:uid="{00000000-0005-0000-0000-00003D0D0000}"/>
    <cellStyle name="Standard 5 3 2 3 2 2 5 3" xfId="39142" xr:uid="{00000000-0005-0000-0000-00003D0D0000}"/>
    <cellStyle name="Standard 5 3 2 3 2 2 5 4" xfId="52633" xr:uid="{00000000-0005-0000-0000-00003D0D0000}"/>
    <cellStyle name="Standard 5 3 2 3 2 2 6" xfId="15589" xr:uid="{00000000-0005-0000-0000-00003D0D0000}"/>
    <cellStyle name="Standard 5 3 2 3 2 2 7" xfId="29073" xr:uid="{00000000-0005-0000-0000-00003D0D0000}"/>
    <cellStyle name="Standard 5 3 2 3 2 2 8" xfId="42564" xr:uid="{00000000-0005-0000-0000-00003D0D0000}"/>
    <cellStyle name="Standard 5 3 2 3 2 3" xfId="2701" xr:uid="{00000000-0005-0000-0000-00003F0D0000}"/>
    <cellStyle name="Standard 5 3 2 3 2 3 2" xfId="6062" xr:uid="{00000000-0005-0000-0000-00003F0D0000}"/>
    <cellStyle name="Standard 5 3 2 3 2 3 2 2" xfId="19513" xr:uid="{00000000-0005-0000-0000-00003F0D0000}"/>
    <cellStyle name="Standard 5 3 2 3 2 3 2 3" xfId="32997" xr:uid="{00000000-0005-0000-0000-00003F0D0000}"/>
    <cellStyle name="Standard 5 3 2 3 2 3 2 4" xfId="46488" xr:uid="{00000000-0005-0000-0000-00003F0D0000}"/>
    <cellStyle name="Standard 5 3 2 3 2 3 3" xfId="9418" xr:uid="{00000000-0005-0000-0000-00003F0D0000}"/>
    <cellStyle name="Standard 5 3 2 3 2 3 3 2" xfId="22869" xr:uid="{00000000-0005-0000-0000-00003F0D0000}"/>
    <cellStyle name="Standard 5 3 2 3 2 3 3 3" xfId="36353" xr:uid="{00000000-0005-0000-0000-00003F0D0000}"/>
    <cellStyle name="Standard 5 3 2 3 2 3 3 4" xfId="49844" xr:uid="{00000000-0005-0000-0000-00003F0D0000}"/>
    <cellStyle name="Standard 5 3 2 3 2 3 4" xfId="12774" xr:uid="{00000000-0005-0000-0000-00003F0D0000}"/>
    <cellStyle name="Standard 5 3 2 3 2 3 4 2" xfId="26225" xr:uid="{00000000-0005-0000-0000-00003F0D0000}"/>
    <cellStyle name="Standard 5 3 2 3 2 3 4 3" xfId="39709" xr:uid="{00000000-0005-0000-0000-00003F0D0000}"/>
    <cellStyle name="Standard 5 3 2 3 2 3 4 4" xfId="53200" xr:uid="{00000000-0005-0000-0000-00003F0D0000}"/>
    <cellStyle name="Standard 5 3 2 3 2 3 5" xfId="16156" xr:uid="{00000000-0005-0000-0000-00003F0D0000}"/>
    <cellStyle name="Standard 5 3 2 3 2 3 6" xfId="29640" xr:uid="{00000000-0005-0000-0000-00003F0D0000}"/>
    <cellStyle name="Standard 5 3 2 3 2 3 7" xfId="43131" xr:uid="{00000000-0005-0000-0000-00003F0D0000}"/>
    <cellStyle name="Standard 5 3 2 3 2 4" xfId="3806" xr:uid="{00000000-0005-0000-0000-0000400D0000}"/>
    <cellStyle name="Standard 5 3 2 3 2 4 2" xfId="7167" xr:uid="{00000000-0005-0000-0000-0000400D0000}"/>
    <cellStyle name="Standard 5 3 2 3 2 4 2 2" xfId="20618" xr:uid="{00000000-0005-0000-0000-0000400D0000}"/>
    <cellStyle name="Standard 5 3 2 3 2 4 2 3" xfId="34102" xr:uid="{00000000-0005-0000-0000-0000400D0000}"/>
    <cellStyle name="Standard 5 3 2 3 2 4 2 4" xfId="47593" xr:uid="{00000000-0005-0000-0000-0000400D0000}"/>
    <cellStyle name="Standard 5 3 2 3 2 4 3" xfId="10523" xr:uid="{00000000-0005-0000-0000-0000400D0000}"/>
    <cellStyle name="Standard 5 3 2 3 2 4 3 2" xfId="23974" xr:uid="{00000000-0005-0000-0000-0000400D0000}"/>
    <cellStyle name="Standard 5 3 2 3 2 4 3 3" xfId="37458" xr:uid="{00000000-0005-0000-0000-0000400D0000}"/>
    <cellStyle name="Standard 5 3 2 3 2 4 3 4" xfId="50949" xr:uid="{00000000-0005-0000-0000-0000400D0000}"/>
    <cellStyle name="Standard 5 3 2 3 2 4 4" xfId="13879" xr:uid="{00000000-0005-0000-0000-0000400D0000}"/>
    <cellStyle name="Standard 5 3 2 3 2 4 4 2" xfId="27330" xr:uid="{00000000-0005-0000-0000-0000400D0000}"/>
    <cellStyle name="Standard 5 3 2 3 2 4 4 3" xfId="40814" xr:uid="{00000000-0005-0000-0000-0000400D0000}"/>
    <cellStyle name="Standard 5 3 2 3 2 4 4 4" xfId="54305" xr:uid="{00000000-0005-0000-0000-0000400D0000}"/>
    <cellStyle name="Standard 5 3 2 3 2 4 5" xfId="17261" xr:uid="{00000000-0005-0000-0000-0000400D0000}"/>
    <cellStyle name="Standard 5 3 2 3 2 4 6" xfId="30745" xr:uid="{00000000-0005-0000-0000-0000400D0000}"/>
    <cellStyle name="Standard 5 3 2 3 2 4 7" xfId="44236" xr:uid="{00000000-0005-0000-0000-0000400D0000}"/>
    <cellStyle name="Standard 5 3 2 3 2 5" xfId="4386" xr:uid="{00000000-0005-0000-0000-0000410D0000}"/>
    <cellStyle name="Standard 5 3 2 3 2 5 2" xfId="7743" xr:uid="{00000000-0005-0000-0000-0000410D0000}"/>
    <cellStyle name="Standard 5 3 2 3 2 5 2 2" xfId="21194" xr:uid="{00000000-0005-0000-0000-0000410D0000}"/>
    <cellStyle name="Standard 5 3 2 3 2 5 2 3" xfId="34678" xr:uid="{00000000-0005-0000-0000-0000410D0000}"/>
    <cellStyle name="Standard 5 3 2 3 2 5 2 4" xfId="48169" xr:uid="{00000000-0005-0000-0000-0000410D0000}"/>
    <cellStyle name="Standard 5 3 2 3 2 5 3" xfId="11099" xr:uid="{00000000-0005-0000-0000-0000410D0000}"/>
    <cellStyle name="Standard 5 3 2 3 2 5 3 2" xfId="24550" xr:uid="{00000000-0005-0000-0000-0000410D0000}"/>
    <cellStyle name="Standard 5 3 2 3 2 5 3 3" xfId="38034" xr:uid="{00000000-0005-0000-0000-0000410D0000}"/>
    <cellStyle name="Standard 5 3 2 3 2 5 3 4" xfId="51525" xr:uid="{00000000-0005-0000-0000-0000410D0000}"/>
    <cellStyle name="Standard 5 3 2 3 2 5 4" xfId="14455" xr:uid="{00000000-0005-0000-0000-0000410D0000}"/>
    <cellStyle name="Standard 5 3 2 3 2 5 4 2" xfId="27906" xr:uid="{00000000-0005-0000-0000-0000410D0000}"/>
    <cellStyle name="Standard 5 3 2 3 2 5 4 3" xfId="41390" xr:uid="{00000000-0005-0000-0000-0000410D0000}"/>
    <cellStyle name="Standard 5 3 2 3 2 5 4 4" xfId="54881" xr:uid="{00000000-0005-0000-0000-0000410D0000}"/>
    <cellStyle name="Standard 5 3 2 3 2 5 5" xfId="17837" xr:uid="{00000000-0005-0000-0000-0000410D0000}"/>
    <cellStyle name="Standard 5 3 2 3 2 5 6" xfId="31321" xr:uid="{00000000-0005-0000-0000-0000410D0000}"/>
    <cellStyle name="Standard 5 3 2 3 2 5 7" xfId="44812" xr:uid="{00000000-0005-0000-0000-0000410D0000}"/>
    <cellStyle name="Standard 5 3 2 3 2 6" xfId="4936" xr:uid="{00000000-0005-0000-0000-00003C0D0000}"/>
    <cellStyle name="Standard 5 3 2 3 2 6 2" xfId="18387" xr:uid="{00000000-0005-0000-0000-00003C0D0000}"/>
    <cellStyle name="Standard 5 3 2 3 2 6 3" xfId="31871" xr:uid="{00000000-0005-0000-0000-00003C0D0000}"/>
    <cellStyle name="Standard 5 3 2 3 2 6 4" xfId="45362" xr:uid="{00000000-0005-0000-0000-00003C0D0000}"/>
    <cellStyle name="Standard 5 3 2 3 2 7" xfId="8292" xr:uid="{00000000-0005-0000-0000-00003C0D0000}"/>
    <cellStyle name="Standard 5 3 2 3 2 7 2" xfId="21743" xr:uid="{00000000-0005-0000-0000-00003C0D0000}"/>
    <cellStyle name="Standard 5 3 2 3 2 7 3" xfId="35227" xr:uid="{00000000-0005-0000-0000-00003C0D0000}"/>
    <cellStyle name="Standard 5 3 2 3 2 7 4" xfId="48718" xr:uid="{00000000-0005-0000-0000-00003C0D0000}"/>
    <cellStyle name="Standard 5 3 2 3 2 8" xfId="11648" xr:uid="{00000000-0005-0000-0000-00003C0D0000}"/>
    <cellStyle name="Standard 5 3 2 3 2 8 2" xfId="25099" xr:uid="{00000000-0005-0000-0000-00003C0D0000}"/>
    <cellStyle name="Standard 5 3 2 3 2 8 3" xfId="38583" xr:uid="{00000000-0005-0000-0000-00003C0D0000}"/>
    <cellStyle name="Standard 5 3 2 3 2 8 4" xfId="52074" xr:uid="{00000000-0005-0000-0000-00003C0D0000}"/>
    <cellStyle name="Standard 5 3 2 3 2 9" xfId="15029" xr:uid="{00000000-0005-0000-0000-00003C0D0000}"/>
    <cellStyle name="Standard 5 3 2 3 3" xfId="1871" xr:uid="{00000000-0005-0000-0000-0000420D0000}"/>
    <cellStyle name="Standard 5 3 2 3 3 2" xfId="3011" xr:uid="{00000000-0005-0000-0000-0000430D0000}"/>
    <cellStyle name="Standard 5 3 2 3 3 2 2" xfId="6372" xr:uid="{00000000-0005-0000-0000-0000430D0000}"/>
    <cellStyle name="Standard 5 3 2 3 3 2 2 2" xfId="19823" xr:uid="{00000000-0005-0000-0000-0000430D0000}"/>
    <cellStyle name="Standard 5 3 2 3 3 2 2 3" xfId="33307" xr:uid="{00000000-0005-0000-0000-0000430D0000}"/>
    <cellStyle name="Standard 5 3 2 3 3 2 2 4" xfId="46798" xr:uid="{00000000-0005-0000-0000-0000430D0000}"/>
    <cellStyle name="Standard 5 3 2 3 3 2 3" xfId="9728" xr:uid="{00000000-0005-0000-0000-0000430D0000}"/>
    <cellStyle name="Standard 5 3 2 3 3 2 3 2" xfId="23179" xr:uid="{00000000-0005-0000-0000-0000430D0000}"/>
    <cellStyle name="Standard 5 3 2 3 3 2 3 3" xfId="36663" xr:uid="{00000000-0005-0000-0000-0000430D0000}"/>
    <cellStyle name="Standard 5 3 2 3 3 2 3 4" xfId="50154" xr:uid="{00000000-0005-0000-0000-0000430D0000}"/>
    <cellStyle name="Standard 5 3 2 3 3 2 4" xfId="13084" xr:uid="{00000000-0005-0000-0000-0000430D0000}"/>
    <cellStyle name="Standard 5 3 2 3 3 2 4 2" xfId="26535" xr:uid="{00000000-0005-0000-0000-0000430D0000}"/>
    <cellStyle name="Standard 5 3 2 3 3 2 4 3" xfId="40019" xr:uid="{00000000-0005-0000-0000-0000430D0000}"/>
    <cellStyle name="Standard 5 3 2 3 3 2 4 4" xfId="53510" xr:uid="{00000000-0005-0000-0000-0000430D0000}"/>
    <cellStyle name="Standard 5 3 2 3 3 2 5" xfId="16466" xr:uid="{00000000-0005-0000-0000-0000430D0000}"/>
    <cellStyle name="Standard 5 3 2 3 3 2 6" xfId="29950" xr:uid="{00000000-0005-0000-0000-0000430D0000}"/>
    <cellStyle name="Standard 5 3 2 3 3 2 7" xfId="43441" xr:uid="{00000000-0005-0000-0000-0000430D0000}"/>
    <cellStyle name="Standard 5 3 2 3 3 3" xfId="5245" xr:uid="{00000000-0005-0000-0000-0000420D0000}"/>
    <cellStyle name="Standard 5 3 2 3 3 3 2" xfId="18696" xr:uid="{00000000-0005-0000-0000-0000420D0000}"/>
    <cellStyle name="Standard 5 3 2 3 3 3 3" xfId="32180" xr:uid="{00000000-0005-0000-0000-0000420D0000}"/>
    <cellStyle name="Standard 5 3 2 3 3 3 4" xfId="45671" xr:uid="{00000000-0005-0000-0000-0000420D0000}"/>
    <cellStyle name="Standard 5 3 2 3 3 4" xfId="8601" xr:uid="{00000000-0005-0000-0000-0000420D0000}"/>
    <cellStyle name="Standard 5 3 2 3 3 4 2" xfId="22052" xr:uid="{00000000-0005-0000-0000-0000420D0000}"/>
    <cellStyle name="Standard 5 3 2 3 3 4 3" xfId="35536" xr:uid="{00000000-0005-0000-0000-0000420D0000}"/>
    <cellStyle name="Standard 5 3 2 3 3 4 4" xfId="49027" xr:uid="{00000000-0005-0000-0000-0000420D0000}"/>
    <cellStyle name="Standard 5 3 2 3 3 5" xfId="11957" xr:uid="{00000000-0005-0000-0000-0000420D0000}"/>
    <cellStyle name="Standard 5 3 2 3 3 5 2" xfId="25408" xr:uid="{00000000-0005-0000-0000-0000420D0000}"/>
    <cellStyle name="Standard 5 3 2 3 3 5 3" xfId="38892" xr:uid="{00000000-0005-0000-0000-0000420D0000}"/>
    <cellStyle name="Standard 5 3 2 3 3 5 4" xfId="52383" xr:uid="{00000000-0005-0000-0000-0000420D0000}"/>
    <cellStyle name="Standard 5 3 2 3 3 6" xfId="15339" xr:uid="{00000000-0005-0000-0000-0000420D0000}"/>
    <cellStyle name="Standard 5 3 2 3 3 7" xfId="28823" xr:uid="{00000000-0005-0000-0000-0000420D0000}"/>
    <cellStyle name="Standard 5 3 2 3 3 8" xfId="42314" xr:uid="{00000000-0005-0000-0000-0000420D0000}"/>
    <cellStyle name="Standard 5 3 2 3 4" xfId="2450" xr:uid="{00000000-0005-0000-0000-0000440D0000}"/>
    <cellStyle name="Standard 5 3 2 3 4 2" xfId="5812" xr:uid="{00000000-0005-0000-0000-0000440D0000}"/>
    <cellStyle name="Standard 5 3 2 3 4 2 2" xfId="19263" xr:uid="{00000000-0005-0000-0000-0000440D0000}"/>
    <cellStyle name="Standard 5 3 2 3 4 2 3" xfId="32747" xr:uid="{00000000-0005-0000-0000-0000440D0000}"/>
    <cellStyle name="Standard 5 3 2 3 4 2 4" xfId="46238" xr:uid="{00000000-0005-0000-0000-0000440D0000}"/>
    <cellStyle name="Standard 5 3 2 3 4 3" xfId="9168" xr:uid="{00000000-0005-0000-0000-0000440D0000}"/>
    <cellStyle name="Standard 5 3 2 3 4 3 2" xfId="22619" xr:uid="{00000000-0005-0000-0000-0000440D0000}"/>
    <cellStyle name="Standard 5 3 2 3 4 3 3" xfId="36103" xr:uid="{00000000-0005-0000-0000-0000440D0000}"/>
    <cellStyle name="Standard 5 3 2 3 4 3 4" xfId="49594" xr:uid="{00000000-0005-0000-0000-0000440D0000}"/>
    <cellStyle name="Standard 5 3 2 3 4 4" xfId="12524" xr:uid="{00000000-0005-0000-0000-0000440D0000}"/>
    <cellStyle name="Standard 5 3 2 3 4 4 2" xfId="25975" xr:uid="{00000000-0005-0000-0000-0000440D0000}"/>
    <cellStyle name="Standard 5 3 2 3 4 4 3" xfId="39459" xr:uid="{00000000-0005-0000-0000-0000440D0000}"/>
    <cellStyle name="Standard 5 3 2 3 4 4 4" xfId="52950" xr:uid="{00000000-0005-0000-0000-0000440D0000}"/>
    <cellStyle name="Standard 5 3 2 3 4 5" xfId="15906" xr:uid="{00000000-0005-0000-0000-0000440D0000}"/>
    <cellStyle name="Standard 5 3 2 3 4 6" xfId="29390" xr:uid="{00000000-0005-0000-0000-0000440D0000}"/>
    <cellStyle name="Standard 5 3 2 3 4 7" xfId="42881" xr:uid="{00000000-0005-0000-0000-0000440D0000}"/>
    <cellStyle name="Standard 5 3 2 3 5" xfId="3556" xr:uid="{00000000-0005-0000-0000-0000450D0000}"/>
    <cellStyle name="Standard 5 3 2 3 5 2" xfId="6917" xr:uid="{00000000-0005-0000-0000-0000450D0000}"/>
    <cellStyle name="Standard 5 3 2 3 5 2 2" xfId="20368" xr:uid="{00000000-0005-0000-0000-0000450D0000}"/>
    <cellStyle name="Standard 5 3 2 3 5 2 3" xfId="33852" xr:uid="{00000000-0005-0000-0000-0000450D0000}"/>
    <cellStyle name="Standard 5 3 2 3 5 2 4" xfId="47343" xr:uid="{00000000-0005-0000-0000-0000450D0000}"/>
    <cellStyle name="Standard 5 3 2 3 5 3" xfId="10273" xr:uid="{00000000-0005-0000-0000-0000450D0000}"/>
    <cellStyle name="Standard 5 3 2 3 5 3 2" xfId="23724" xr:uid="{00000000-0005-0000-0000-0000450D0000}"/>
    <cellStyle name="Standard 5 3 2 3 5 3 3" xfId="37208" xr:uid="{00000000-0005-0000-0000-0000450D0000}"/>
    <cellStyle name="Standard 5 3 2 3 5 3 4" xfId="50699" xr:uid="{00000000-0005-0000-0000-0000450D0000}"/>
    <cellStyle name="Standard 5 3 2 3 5 4" xfId="13629" xr:uid="{00000000-0005-0000-0000-0000450D0000}"/>
    <cellStyle name="Standard 5 3 2 3 5 4 2" xfId="27080" xr:uid="{00000000-0005-0000-0000-0000450D0000}"/>
    <cellStyle name="Standard 5 3 2 3 5 4 3" xfId="40564" xr:uid="{00000000-0005-0000-0000-0000450D0000}"/>
    <cellStyle name="Standard 5 3 2 3 5 4 4" xfId="54055" xr:uid="{00000000-0005-0000-0000-0000450D0000}"/>
    <cellStyle name="Standard 5 3 2 3 5 5" xfId="17011" xr:uid="{00000000-0005-0000-0000-0000450D0000}"/>
    <cellStyle name="Standard 5 3 2 3 5 6" xfId="30495" xr:uid="{00000000-0005-0000-0000-0000450D0000}"/>
    <cellStyle name="Standard 5 3 2 3 5 7" xfId="43986" xr:uid="{00000000-0005-0000-0000-0000450D0000}"/>
    <cellStyle name="Standard 5 3 2 3 6" xfId="4136" xr:uid="{00000000-0005-0000-0000-0000460D0000}"/>
    <cellStyle name="Standard 5 3 2 3 6 2" xfId="7493" xr:uid="{00000000-0005-0000-0000-0000460D0000}"/>
    <cellStyle name="Standard 5 3 2 3 6 2 2" xfId="20944" xr:uid="{00000000-0005-0000-0000-0000460D0000}"/>
    <cellStyle name="Standard 5 3 2 3 6 2 3" xfId="34428" xr:uid="{00000000-0005-0000-0000-0000460D0000}"/>
    <cellStyle name="Standard 5 3 2 3 6 2 4" xfId="47919" xr:uid="{00000000-0005-0000-0000-0000460D0000}"/>
    <cellStyle name="Standard 5 3 2 3 6 3" xfId="10849" xr:uid="{00000000-0005-0000-0000-0000460D0000}"/>
    <cellStyle name="Standard 5 3 2 3 6 3 2" xfId="24300" xr:uid="{00000000-0005-0000-0000-0000460D0000}"/>
    <cellStyle name="Standard 5 3 2 3 6 3 3" xfId="37784" xr:uid="{00000000-0005-0000-0000-0000460D0000}"/>
    <cellStyle name="Standard 5 3 2 3 6 3 4" xfId="51275" xr:uid="{00000000-0005-0000-0000-0000460D0000}"/>
    <cellStyle name="Standard 5 3 2 3 6 4" xfId="14205" xr:uid="{00000000-0005-0000-0000-0000460D0000}"/>
    <cellStyle name="Standard 5 3 2 3 6 4 2" xfId="27656" xr:uid="{00000000-0005-0000-0000-0000460D0000}"/>
    <cellStyle name="Standard 5 3 2 3 6 4 3" xfId="41140" xr:uid="{00000000-0005-0000-0000-0000460D0000}"/>
    <cellStyle name="Standard 5 3 2 3 6 4 4" xfId="54631" xr:uid="{00000000-0005-0000-0000-0000460D0000}"/>
    <cellStyle name="Standard 5 3 2 3 6 5" xfId="17587" xr:uid="{00000000-0005-0000-0000-0000460D0000}"/>
    <cellStyle name="Standard 5 3 2 3 6 6" xfId="31071" xr:uid="{00000000-0005-0000-0000-0000460D0000}"/>
    <cellStyle name="Standard 5 3 2 3 6 7" xfId="44562" xr:uid="{00000000-0005-0000-0000-0000460D0000}"/>
    <cellStyle name="Standard 5 3 2 3 7" xfId="4686" xr:uid="{00000000-0005-0000-0000-00003B0D0000}"/>
    <cellStyle name="Standard 5 3 2 3 7 2" xfId="18137" xr:uid="{00000000-0005-0000-0000-00003B0D0000}"/>
    <cellStyle name="Standard 5 3 2 3 7 3" xfId="31621" xr:uid="{00000000-0005-0000-0000-00003B0D0000}"/>
    <cellStyle name="Standard 5 3 2 3 7 4" xfId="45112" xr:uid="{00000000-0005-0000-0000-00003B0D0000}"/>
    <cellStyle name="Standard 5 3 2 3 8" xfId="8042" xr:uid="{00000000-0005-0000-0000-00003B0D0000}"/>
    <cellStyle name="Standard 5 3 2 3 8 2" xfId="21493" xr:uid="{00000000-0005-0000-0000-00003B0D0000}"/>
    <cellStyle name="Standard 5 3 2 3 8 3" xfId="34977" xr:uid="{00000000-0005-0000-0000-00003B0D0000}"/>
    <cellStyle name="Standard 5 3 2 3 8 4" xfId="48468" xr:uid="{00000000-0005-0000-0000-00003B0D0000}"/>
    <cellStyle name="Standard 5 3 2 3 9" xfId="11398" xr:uid="{00000000-0005-0000-0000-00003B0D0000}"/>
    <cellStyle name="Standard 5 3 2 3 9 2" xfId="24849" xr:uid="{00000000-0005-0000-0000-00003B0D0000}"/>
    <cellStyle name="Standard 5 3 2 3 9 3" xfId="38333" xr:uid="{00000000-0005-0000-0000-00003B0D0000}"/>
    <cellStyle name="Standard 5 3 2 3 9 4" xfId="51824" xr:uid="{00000000-0005-0000-0000-00003B0D0000}"/>
    <cellStyle name="Standard 5 3 2 4" xfId="1363" xr:uid="{00000000-0005-0000-0000-0000470D0000}"/>
    <cellStyle name="Standard 5 3 2 4 10" xfId="28325" xr:uid="{00000000-0005-0000-0000-0000470D0000}"/>
    <cellStyle name="Standard 5 3 2 4 11" xfId="41816" xr:uid="{00000000-0005-0000-0000-0000470D0000}"/>
    <cellStyle name="Standard 5 3 2 4 2" xfId="1934" xr:uid="{00000000-0005-0000-0000-0000480D0000}"/>
    <cellStyle name="Standard 5 3 2 4 2 2" xfId="3074" xr:uid="{00000000-0005-0000-0000-0000490D0000}"/>
    <cellStyle name="Standard 5 3 2 4 2 2 2" xfId="6435" xr:uid="{00000000-0005-0000-0000-0000490D0000}"/>
    <cellStyle name="Standard 5 3 2 4 2 2 2 2" xfId="19886" xr:uid="{00000000-0005-0000-0000-0000490D0000}"/>
    <cellStyle name="Standard 5 3 2 4 2 2 2 3" xfId="33370" xr:uid="{00000000-0005-0000-0000-0000490D0000}"/>
    <cellStyle name="Standard 5 3 2 4 2 2 2 4" xfId="46861" xr:uid="{00000000-0005-0000-0000-0000490D0000}"/>
    <cellStyle name="Standard 5 3 2 4 2 2 3" xfId="9791" xr:uid="{00000000-0005-0000-0000-0000490D0000}"/>
    <cellStyle name="Standard 5 3 2 4 2 2 3 2" xfId="23242" xr:uid="{00000000-0005-0000-0000-0000490D0000}"/>
    <cellStyle name="Standard 5 3 2 4 2 2 3 3" xfId="36726" xr:uid="{00000000-0005-0000-0000-0000490D0000}"/>
    <cellStyle name="Standard 5 3 2 4 2 2 3 4" xfId="50217" xr:uid="{00000000-0005-0000-0000-0000490D0000}"/>
    <cellStyle name="Standard 5 3 2 4 2 2 4" xfId="13147" xr:uid="{00000000-0005-0000-0000-0000490D0000}"/>
    <cellStyle name="Standard 5 3 2 4 2 2 4 2" xfId="26598" xr:uid="{00000000-0005-0000-0000-0000490D0000}"/>
    <cellStyle name="Standard 5 3 2 4 2 2 4 3" xfId="40082" xr:uid="{00000000-0005-0000-0000-0000490D0000}"/>
    <cellStyle name="Standard 5 3 2 4 2 2 4 4" xfId="53573" xr:uid="{00000000-0005-0000-0000-0000490D0000}"/>
    <cellStyle name="Standard 5 3 2 4 2 2 5" xfId="16529" xr:uid="{00000000-0005-0000-0000-0000490D0000}"/>
    <cellStyle name="Standard 5 3 2 4 2 2 6" xfId="30013" xr:uid="{00000000-0005-0000-0000-0000490D0000}"/>
    <cellStyle name="Standard 5 3 2 4 2 2 7" xfId="43504" xr:uid="{00000000-0005-0000-0000-0000490D0000}"/>
    <cellStyle name="Standard 5 3 2 4 2 3" xfId="5308" xr:uid="{00000000-0005-0000-0000-0000480D0000}"/>
    <cellStyle name="Standard 5 3 2 4 2 3 2" xfId="18759" xr:uid="{00000000-0005-0000-0000-0000480D0000}"/>
    <cellStyle name="Standard 5 3 2 4 2 3 3" xfId="32243" xr:uid="{00000000-0005-0000-0000-0000480D0000}"/>
    <cellStyle name="Standard 5 3 2 4 2 3 4" xfId="45734" xr:uid="{00000000-0005-0000-0000-0000480D0000}"/>
    <cellStyle name="Standard 5 3 2 4 2 4" xfId="8664" xr:uid="{00000000-0005-0000-0000-0000480D0000}"/>
    <cellStyle name="Standard 5 3 2 4 2 4 2" xfId="22115" xr:uid="{00000000-0005-0000-0000-0000480D0000}"/>
    <cellStyle name="Standard 5 3 2 4 2 4 3" xfId="35599" xr:uid="{00000000-0005-0000-0000-0000480D0000}"/>
    <cellStyle name="Standard 5 3 2 4 2 4 4" xfId="49090" xr:uid="{00000000-0005-0000-0000-0000480D0000}"/>
    <cellStyle name="Standard 5 3 2 4 2 5" xfId="12020" xr:uid="{00000000-0005-0000-0000-0000480D0000}"/>
    <cellStyle name="Standard 5 3 2 4 2 5 2" xfId="25471" xr:uid="{00000000-0005-0000-0000-0000480D0000}"/>
    <cellStyle name="Standard 5 3 2 4 2 5 3" xfId="38955" xr:uid="{00000000-0005-0000-0000-0000480D0000}"/>
    <cellStyle name="Standard 5 3 2 4 2 5 4" xfId="52446" xr:uid="{00000000-0005-0000-0000-0000480D0000}"/>
    <cellStyle name="Standard 5 3 2 4 2 6" xfId="15402" xr:uid="{00000000-0005-0000-0000-0000480D0000}"/>
    <cellStyle name="Standard 5 3 2 4 2 7" xfId="28886" xr:uid="{00000000-0005-0000-0000-0000480D0000}"/>
    <cellStyle name="Standard 5 3 2 4 2 8" xfId="42377" xr:uid="{00000000-0005-0000-0000-0000480D0000}"/>
    <cellStyle name="Standard 5 3 2 4 3" xfId="2514" xr:uid="{00000000-0005-0000-0000-00004A0D0000}"/>
    <cellStyle name="Standard 5 3 2 4 3 2" xfId="5875" xr:uid="{00000000-0005-0000-0000-00004A0D0000}"/>
    <cellStyle name="Standard 5 3 2 4 3 2 2" xfId="19326" xr:uid="{00000000-0005-0000-0000-00004A0D0000}"/>
    <cellStyle name="Standard 5 3 2 4 3 2 3" xfId="32810" xr:uid="{00000000-0005-0000-0000-00004A0D0000}"/>
    <cellStyle name="Standard 5 3 2 4 3 2 4" xfId="46301" xr:uid="{00000000-0005-0000-0000-00004A0D0000}"/>
    <cellStyle name="Standard 5 3 2 4 3 3" xfId="9231" xr:uid="{00000000-0005-0000-0000-00004A0D0000}"/>
    <cellStyle name="Standard 5 3 2 4 3 3 2" xfId="22682" xr:uid="{00000000-0005-0000-0000-00004A0D0000}"/>
    <cellStyle name="Standard 5 3 2 4 3 3 3" xfId="36166" xr:uid="{00000000-0005-0000-0000-00004A0D0000}"/>
    <cellStyle name="Standard 5 3 2 4 3 3 4" xfId="49657" xr:uid="{00000000-0005-0000-0000-00004A0D0000}"/>
    <cellStyle name="Standard 5 3 2 4 3 4" xfId="12587" xr:uid="{00000000-0005-0000-0000-00004A0D0000}"/>
    <cellStyle name="Standard 5 3 2 4 3 4 2" xfId="26038" xr:uid="{00000000-0005-0000-0000-00004A0D0000}"/>
    <cellStyle name="Standard 5 3 2 4 3 4 3" xfId="39522" xr:uid="{00000000-0005-0000-0000-00004A0D0000}"/>
    <cellStyle name="Standard 5 3 2 4 3 4 4" xfId="53013" xr:uid="{00000000-0005-0000-0000-00004A0D0000}"/>
    <cellStyle name="Standard 5 3 2 4 3 5" xfId="15969" xr:uid="{00000000-0005-0000-0000-00004A0D0000}"/>
    <cellStyle name="Standard 5 3 2 4 3 6" xfId="29453" xr:uid="{00000000-0005-0000-0000-00004A0D0000}"/>
    <cellStyle name="Standard 5 3 2 4 3 7" xfId="42944" xr:uid="{00000000-0005-0000-0000-00004A0D0000}"/>
    <cellStyle name="Standard 5 3 2 4 4" xfId="3619" xr:uid="{00000000-0005-0000-0000-00004B0D0000}"/>
    <cellStyle name="Standard 5 3 2 4 4 2" xfId="6980" xr:uid="{00000000-0005-0000-0000-00004B0D0000}"/>
    <cellStyle name="Standard 5 3 2 4 4 2 2" xfId="20431" xr:uid="{00000000-0005-0000-0000-00004B0D0000}"/>
    <cellStyle name="Standard 5 3 2 4 4 2 3" xfId="33915" xr:uid="{00000000-0005-0000-0000-00004B0D0000}"/>
    <cellStyle name="Standard 5 3 2 4 4 2 4" xfId="47406" xr:uid="{00000000-0005-0000-0000-00004B0D0000}"/>
    <cellStyle name="Standard 5 3 2 4 4 3" xfId="10336" xr:uid="{00000000-0005-0000-0000-00004B0D0000}"/>
    <cellStyle name="Standard 5 3 2 4 4 3 2" xfId="23787" xr:uid="{00000000-0005-0000-0000-00004B0D0000}"/>
    <cellStyle name="Standard 5 3 2 4 4 3 3" xfId="37271" xr:uid="{00000000-0005-0000-0000-00004B0D0000}"/>
    <cellStyle name="Standard 5 3 2 4 4 3 4" xfId="50762" xr:uid="{00000000-0005-0000-0000-00004B0D0000}"/>
    <cellStyle name="Standard 5 3 2 4 4 4" xfId="13692" xr:uid="{00000000-0005-0000-0000-00004B0D0000}"/>
    <cellStyle name="Standard 5 3 2 4 4 4 2" xfId="27143" xr:uid="{00000000-0005-0000-0000-00004B0D0000}"/>
    <cellStyle name="Standard 5 3 2 4 4 4 3" xfId="40627" xr:uid="{00000000-0005-0000-0000-00004B0D0000}"/>
    <cellStyle name="Standard 5 3 2 4 4 4 4" xfId="54118" xr:uid="{00000000-0005-0000-0000-00004B0D0000}"/>
    <cellStyle name="Standard 5 3 2 4 4 5" xfId="17074" xr:uid="{00000000-0005-0000-0000-00004B0D0000}"/>
    <cellStyle name="Standard 5 3 2 4 4 6" xfId="30558" xr:uid="{00000000-0005-0000-0000-00004B0D0000}"/>
    <cellStyle name="Standard 5 3 2 4 4 7" xfId="44049" xr:uid="{00000000-0005-0000-0000-00004B0D0000}"/>
    <cellStyle name="Standard 5 3 2 4 5" xfId="4199" xr:uid="{00000000-0005-0000-0000-00004C0D0000}"/>
    <cellStyle name="Standard 5 3 2 4 5 2" xfId="7556" xr:uid="{00000000-0005-0000-0000-00004C0D0000}"/>
    <cellStyle name="Standard 5 3 2 4 5 2 2" xfId="21007" xr:uid="{00000000-0005-0000-0000-00004C0D0000}"/>
    <cellStyle name="Standard 5 3 2 4 5 2 3" xfId="34491" xr:uid="{00000000-0005-0000-0000-00004C0D0000}"/>
    <cellStyle name="Standard 5 3 2 4 5 2 4" xfId="47982" xr:uid="{00000000-0005-0000-0000-00004C0D0000}"/>
    <cellStyle name="Standard 5 3 2 4 5 3" xfId="10912" xr:uid="{00000000-0005-0000-0000-00004C0D0000}"/>
    <cellStyle name="Standard 5 3 2 4 5 3 2" xfId="24363" xr:uid="{00000000-0005-0000-0000-00004C0D0000}"/>
    <cellStyle name="Standard 5 3 2 4 5 3 3" xfId="37847" xr:uid="{00000000-0005-0000-0000-00004C0D0000}"/>
    <cellStyle name="Standard 5 3 2 4 5 3 4" xfId="51338" xr:uid="{00000000-0005-0000-0000-00004C0D0000}"/>
    <cellStyle name="Standard 5 3 2 4 5 4" xfId="14268" xr:uid="{00000000-0005-0000-0000-00004C0D0000}"/>
    <cellStyle name="Standard 5 3 2 4 5 4 2" xfId="27719" xr:uid="{00000000-0005-0000-0000-00004C0D0000}"/>
    <cellStyle name="Standard 5 3 2 4 5 4 3" xfId="41203" xr:uid="{00000000-0005-0000-0000-00004C0D0000}"/>
    <cellStyle name="Standard 5 3 2 4 5 4 4" xfId="54694" xr:uid="{00000000-0005-0000-0000-00004C0D0000}"/>
    <cellStyle name="Standard 5 3 2 4 5 5" xfId="17650" xr:uid="{00000000-0005-0000-0000-00004C0D0000}"/>
    <cellStyle name="Standard 5 3 2 4 5 6" xfId="31134" xr:uid="{00000000-0005-0000-0000-00004C0D0000}"/>
    <cellStyle name="Standard 5 3 2 4 5 7" xfId="44625" xr:uid="{00000000-0005-0000-0000-00004C0D0000}"/>
    <cellStyle name="Standard 5 3 2 4 6" xfId="4749" xr:uid="{00000000-0005-0000-0000-0000470D0000}"/>
    <cellStyle name="Standard 5 3 2 4 6 2" xfId="18200" xr:uid="{00000000-0005-0000-0000-0000470D0000}"/>
    <cellStyle name="Standard 5 3 2 4 6 3" xfId="31684" xr:uid="{00000000-0005-0000-0000-0000470D0000}"/>
    <cellStyle name="Standard 5 3 2 4 6 4" xfId="45175" xr:uid="{00000000-0005-0000-0000-0000470D0000}"/>
    <cellStyle name="Standard 5 3 2 4 7" xfId="8105" xr:uid="{00000000-0005-0000-0000-0000470D0000}"/>
    <cellStyle name="Standard 5 3 2 4 7 2" xfId="21556" xr:uid="{00000000-0005-0000-0000-0000470D0000}"/>
    <cellStyle name="Standard 5 3 2 4 7 3" xfId="35040" xr:uid="{00000000-0005-0000-0000-0000470D0000}"/>
    <cellStyle name="Standard 5 3 2 4 7 4" xfId="48531" xr:uid="{00000000-0005-0000-0000-0000470D0000}"/>
    <cellStyle name="Standard 5 3 2 4 8" xfId="11461" xr:uid="{00000000-0005-0000-0000-0000470D0000}"/>
    <cellStyle name="Standard 5 3 2 4 8 2" xfId="24912" xr:uid="{00000000-0005-0000-0000-0000470D0000}"/>
    <cellStyle name="Standard 5 3 2 4 8 3" xfId="38396" xr:uid="{00000000-0005-0000-0000-0000470D0000}"/>
    <cellStyle name="Standard 5 3 2 4 8 4" xfId="51887" xr:uid="{00000000-0005-0000-0000-0000470D0000}"/>
    <cellStyle name="Standard 5 3 2 4 9" xfId="14842" xr:uid="{00000000-0005-0000-0000-0000470D0000}"/>
    <cellStyle name="Standard 5 3 2 5" xfId="1688" xr:uid="{00000000-0005-0000-0000-00004D0D0000}"/>
    <cellStyle name="Standard 5 3 2 5 2" xfId="2824" xr:uid="{00000000-0005-0000-0000-00004E0D0000}"/>
    <cellStyle name="Standard 5 3 2 5 2 2" xfId="6185" xr:uid="{00000000-0005-0000-0000-00004E0D0000}"/>
    <cellStyle name="Standard 5 3 2 5 2 2 2" xfId="19636" xr:uid="{00000000-0005-0000-0000-00004E0D0000}"/>
    <cellStyle name="Standard 5 3 2 5 2 2 3" xfId="33120" xr:uid="{00000000-0005-0000-0000-00004E0D0000}"/>
    <cellStyle name="Standard 5 3 2 5 2 2 4" xfId="46611" xr:uid="{00000000-0005-0000-0000-00004E0D0000}"/>
    <cellStyle name="Standard 5 3 2 5 2 3" xfId="9541" xr:uid="{00000000-0005-0000-0000-00004E0D0000}"/>
    <cellStyle name="Standard 5 3 2 5 2 3 2" xfId="22992" xr:uid="{00000000-0005-0000-0000-00004E0D0000}"/>
    <cellStyle name="Standard 5 3 2 5 2 3 3" xfId="36476" xr:uid="{00000000-0005-0000-0000-00004E0D0000}"/>
    <cellStyle name="Standard 5 3 2 5 2 3 4" xfId="49967" xr:uid="{00000000-0005-0000-0000-00004E0D0000}"/>
    <cellStyle name="Standard 5 3 2 5 2 4" xfId="12897" xr:uid="{00000000-0005-0000-0000-00004E0D0000}"/>
    <cellStyle name="Standard 5 3 2 5 2 4 2" xfId="26348" xr:uid="{00000000-0005-0000-0000-00004E0D0000}"/>
    <cellStyle name="Standard 5 3 2 5 2 4 3" xfId="39832" xr:uid="{00000000-0005-0000-0000-00004E0D0000}"/>
    <cellStyle name="Standard 5 3 2 5 2 4 4" xfId="53323" xr:uid="{00000000-0005-0000-0000-00004E0D0000}"/>
    <cellStyle name="Standard 5 3 2 5 2 5" xfId="16279" xr:uid="{00000000-0005-0000-0000-00004E0D0000}"/>
    <cellStyle name="Standard 5 3 2 5 2 6" xfId="29763" xr:uid="{00000000-0005-0000-0000-00004E0D0000}"/>
    <cellStyle name="Standard 5 3 2 5 2 7" xfId="43254" xr:uid="{00000000-0005-0000-0000-00004E0D0000}"/>
    <cellStyle name="Standard 5 3 2 5 3" xfId="5058" xr:uid="{00000000-0005-0000-0000-00004D0D0000}"/>
    <cellStyle name="Standard 5 3 2 5 3 2" xfId="18509" xr:uid="{00000000-0005-0000-0000-00004D0D0000}"/>
    <cellStyle name="Standard 5 3 2 5 3 3" xfId="31993" xr:uid="{00000000-0005-0000-0000-00004D0D0000}"/>
    <cellStyle name="Standard 5 3 2 5 3 4" xfId="45484" xr:uid="{00000000-0005-0000-0000-00004D0D0000}"/>
    <cellStyle name="Standard 5 3 2 5 4" xfId="8414" xr:uid="{00000000-0005-0000-0000-00004D0D0000}"/>
    <cellStyle name="Standard 5 3 2 5 4 2" xfId="21865" xr:uid="{00000000-0005-0000-0000-00004D0D0000}"/>
    <cellStyle name="Standard 5 3 2 5 4 3" xfId="35349" xr:uid="{00000000-0005-0000-0000-00004D0D0000}"/>
    <cellStyle name="Standard 5 3 2 5 4 4" xfId="48840" xr:uid="{00000000-0005-0000-0000-00004D0D0000}"/>
    <cellStyle name="Standard 5 3 2 5 5" xfId="11770" xr:uid="{00000000-0005-0000-0000-00004D0D0000}"/>
    <cellStyle name="Standard 5 3 2 5 5 2" xfId="25221" xr:uid="{00000000-0005-0000-0000-00004D0D0000}"/>
    <cellStyle name="Standard 5 3 2 5 5 3" xfId="38705" xr:uid="{00000000-0005-0000-0000-00004D0D0000}"/>
    <cellStyle name="Standard 5 3 2 5 5 4" xfId="52196" xr:uid="{00000000-0005-0000-0000-00004D0D0000}"/>
    <cellStyle name="Standard 5 3 2 5 6" xfId="15152" xr:uid="{00000000-0005-0000-0000-00004D0D0000}"/>
    <cellStyle name="Standard 5 3 2 5 7" xfId="28636" xr:uid="{00000000-0005-0000-0000-00004D0D0000}"/>
    <cellStyle name="Standard 5 3 2 5 8" xfId="42127" xr:uid="{00000000-0005-0000-0000-00004D0D0000}"/>
    <cellStyle name="Standard 5 3 2 6" xfId="2248" xr:uid="{00000000-0005-0000-0000-00004F0D0000}"/>
    <cellStyle name="Standard 5 3 2 6 2" xfId="5622" xr:uid="{00000000-0005-0000-0000-00004F0D0000}"/>
    <cellStyle name="Standard 5 3 2 6 2 2" xfId="19073" xr:uid="{00000000-0005-0000-0000-00004F0D0000}"/>
    <cellStyle name="Standard 5 3 2 6 2 3" xfId="32557" xr:uid="{00000000-0005-0000-0000-00004F0D0000}"/>
    <cellStyle name="Standard 5 3 2 6 2 4" xfId="46048" xr:uid="{00000000-0005-0000-0000-00004F0D0000}"/>
    <cellStyle name="Standard 5 3 2 6 3" xfId="8978" xr:uid="{00000000-0005-0000-0000-00004F0D0000}"/>
    <cellStyle name="Standard 5 3 2 6 3 2" xfId="22429" xr:uid="{00000000-0005-0000-0000-00004F0D0000}"/>
    <cellStyle name="Standard 5 3 2 6 3 3" xfId="35913" xr:uid="{00000000-0005-0000-0000-00004F0D0000}"/>
    <cellStyle name="Standard 5 3 2 6 3 4" xfId="49404" xr:uid="{00000000-0005-0000-0000-00004F0D0000}"/>
    <cellStyle name="Standard 5 3 2 6 4" xfId="12334" xr:uid="{00000000-0005-0000-0000-00004F0D0000}"/>
    <cellStyle name="Standard 5 3 2 6 4 2" xfId="25785" xr:uid="{00000000-0005-0000-0000-00004F0D0000}"/>
    <cellStyle name="Standard 5 3 2 6 4 3" xfId="39269" xr:uid="{00000000-0005-0000-0000-00004F0D0000}"/>
    <cellStyle name="Standard 5 3 2 6 4 4" xfId="52760" xr:uid="{00000000-0005-0000-0000-00004F0D0000}"/>
    <cellStyle name="Standard 5 3 2 6 5" xfId="15716" xr:uid="{00000000-0005-0000-0000-00004F0D0000}"/>
    <cellStyle name="Standard 5 3 2 6 6" xfId="29200" xr:uid="{00000000-0005-0000-0000-00004F0D0000}"/>
    <cellStyle name="Standard 5 3 2 6 7" xfId="42691" xr:uid="{00000000-0005-0000-0000-00004F0D0000}"/>
    <cellStyle name="Standard 5 3 2 7" xfId="3366" xr:uid="{00000000-0005-0000-0000-0000500D0000}"/>
    <cellStyle name="Standard 5 3 2 7 2" xfId="6727" xr:uid="{00000000-0005-0000-0000-0000500D0000}"/>
    <cellStyle name="Standard 5 3 2 7 2 2" xfId="20178" xr:uid="{00000000-0005-0000-0000-0000500D0000}"/>
    <cellStyle name="Standard 5 3 2 7 2 3" xfId="33662" xr:uid="{00000000-0005-0000-0000-0000500D0000}"/>
    <cellStyle name="Standard 5 3 2 7 2 4" xfId="47153" xr:uid="{00000000-0005-0000-0000-0000500D0000}"/>
    <cellStyle name="Standard 5 3 2 7 3" xfId="10083" xr:uid="{00000000-0005-0000-0000-0000500D0000}"/>
    <cellStyle name="Standard 5 3 2 7 3 2" xfId="23534" xr:uid="{00000000-0005-0000-0000-0000500D0000}"/>
    <cellStyle name="Standard 5 3 2 7 3 3" xfId="37018" xr:uid="{00000000-0005-0000-0000-0000500D0000}"/>
    <cellStyle name="Standard 5 3 2 7 3 4" xfId="50509" xr:uid="{00000000-0005-0000-0000-0000500D0000}"/>
    <cellStyle name="Standard 5 3 2 7 4" xfId="13439" xr:uid="{00000000-0005-0000-0000-0000500D0000}"/>
    <cellStyle name="Standard 5 3 2 7 4 2" xfId="26890" xr:uid="{00000000-0005-0000-0000-0000500D0000}"/>
    <cellStyle name="Standard 5 3 2 7 4 3" xfId="40374" xr:uid="{00000000-0005-0000-0000-0000500D0000}"/>
    <cellStyle name="Standard 5 3 2 7 4 4" xfId="53865" xr:uid="{00000000-0005-0000-0000-0000500D0000}"/>
    <cellStyle name="Standard 5 3 2 7 5" xfId="16821" xr:uid="{00000000-0005-0000-0000-0000500D0000}"/>
    <cellStyle name="Standard 5 3 2 7 6" xfId="30305" xr:uid="{00000000-0005-0000-0000-0000500D0000}"/>
    <cellStyle name="Standard 5 3 2 7 7" xfId="43796" xr:uid="{00000000-0005-0000-0000-0000500D0000}"/>
    <cellStyle name="Standard 5 3 2 8" xfId="3900" xr:uid="{00000000-0005-0000-0000-0000510D0000}"/>
    <cellStyle name="Standard 5 3 2 8 2" xfId="7261" xr:uid="{00000000-0005-0000-0000-0000510D0000}"/>
    <cellStyle name="Standard 5 3 2 8 2 2" xfId="20712" xr:uid="{00000000-0005-0000-0000-0000510D0000}"/>
    <cellStyle name="Standard 5 3 2 8 2 3" xfId="34196" xr:uid="{00000000-0005-0000-0000-0000510D0000}"/>
    <cellStyle name="Standard 5 3 2 8 2 4" xfId="47687" xr:uid="{00000000-0005-0000-0000-0000510D0000}"/>
    <cellStyle name="Standard 5 3 2 8 3" xfId="10617" xr:uid="{00000000-0005-0000-0000-0000510D0000}"/>
    <cellStyle name="Standard 5 3 2 8 3 2" xfId="24068" xr:uid="{00000000-0005-0000-0000-0000510D0000}"/>
    <cellStyle name="Standard 5 3 2 8 3 3" xfId="37552" xr:uid="{00000000-0005-0000-0000-0000510D0000}"/>
    <cellStyle name="Standard 5 3 2 8 3 4" xfId="51043" xr:uid="{00000000-0005-0000-0000-0000510D0000}"/>
    <cellStyle name="Standard 5 3 2 8 4" xfId="13973" xr:uid="{00000000-0005-0000-0000-0000510D0000}"/>
    <cellStyle name="Standard 5 3 2 8 4 2" xfId="27424" xr:uid="{00000000-0005-0000-0000-0000510D0000}"/>
    <cellStyle name="Standard 5 3 2 8 4 3" xfId="40908" xr:uid="{00000000-0005-0000-0000-0000510D0000}"/>
    <cellStyle name="Standard 5 3 2 8 4 4" xfId="54399" xr:uid="{00000000-0005-0000-0000-0000510D0000}"/>
    <cellStyle name="Standard 5 3 2 8 5" xfId="17355" xr:uid="{00000000-0005-0000-0000-0000510D0000}"/>
    <cellStyle name="Standard 5 3 2 8 6" xfId="30839" xr:uid="{00000000-0005-0000-0000-0000510D0000}"/>
    <cellStyle name="Standard 5 3 2 8 7" xfId="44330" xr:uid="{00000000-0005-0000-0000-0000510D0000}"/>
    <cellStyle name="Standard 5 3 2 9" xfId="3946" xr:uid="{00000000-0005-0000-0000-0000520D0000}"/>
    <cellStyle name="Standard 5 3 2 9 2" xfId="7303" xr:uid="{00000000-0005-0000-0000-0000520D0000}"/>
    <cellStyle name="Standard 5 3 2 9 2 2" xfId="20754" xr:uid="{00000000-0005-0000-0000-0000520D0000}"/>
    <cellStyle name="Standard 5 3 2 9 2 3" xfId="34238" xr:uid="{00000000-0005-0000-0000-0000520D0000}"/>
    <cellStyle name="Standard 5 3 2 9 2 4" xfId="47729" xr:uid="{00000000-0005-0000-0000-0000520D0000}"/>
    <cellStyle name="Standard 5 3 2 9 3" xfId="10659" xr:uid="{00000000-0005-0000-0000-0000520D0000}"/>
    <cellStyle name="Standard 5 3 2 9 3 2" xfId="24110" xr:uid="{00000000-0005-0000-0000-0000520D0000}"/>
    <cellStyle name="Standard 5 3 2 9 3 3" xfId="37594" xr:uid="{00000000-0005-0000-0000-0000520D0000}"/>
    <cellStyle name="Standard 5 3 2 9 3 4" xfId="51085" xr:uid="{00000000-0005-0000-0000-0000520D0000}"/>
    <cellStyle name="Standard 5 3 2 9 4" xfId="14015" xr:uid="{00000000-0005-0000-0000-0000520D0000}"/>
    <cellStyle name="Standard 5 3 2 9 4 2" xfId="27466" xr:uid="{00000000-0005-0000-0000-0000520D0000}"/>
    <cellStyle name="Standard 5 3 2 9 4 3" xfId="40950" xr:uid="{00000000-0005-0000-0000-0000520D0000}"/>
    <cellStyle name="Standard 5 3 2 9 4 4" xfId="54441" xr:uid="{00000000-0005-0000-0000-0000520D0000}"/>
    <cellStyle name="Standard 5 3 2 9 5" xfId="17397" xr:uid="{00000000-0005-0000-0000-0000520D0000}"/>
    <cellStyle name="Standard 5 3 2 9 6" xfId="30881" xr:uid="{00000000-0005-0000-0000-0000520D0000}"/>
    <cellStyle name="Standard 5 3 2 9 7" xfId="44372" xr:uid="{00000000-0005-0000-0000-0000520D0000}"/>
    <cellStyle name="Standard 5 3 3" xfId="683" xr:uid="{00000000-0005-0000-0000-000076020000}"/>
    <cellStyle name="Standard 5 3 4" xfId="457" xr:uid="{00000000-0005-0000-0000-000077020000}"/>
    <cellStyle name="Standard 5 4" xfId="432" xr:uid="{00000000-0005-0000-0000-000078020000}"/>
    <cellStyle name="Standard 5 4 2" xfId="624" xr:uid="{00000000-0005-0000-0000-000079020000}"/>
    <cellStyle name="Standard 5 5" xfId="500" xr:uid="{00000000-0005-0000-0000-00007A020000}"/>
    <cellStyle name="Standard 5 5 2" xfId="674" xr:uid="{00000000-0005-0000-0000-00007B020000}"/>
    <cellStyle name="Standard 5 6" xfId="452" xr:uid="{00000000-0005-0000-0000-00007C020000}"/>
    <cellStyle name="Standard 5 6 10" xfId="7845" xr:uid="{00000000-0005-0000-0000-0000570D0000}"/>
    <cellStyle name="Standard 5 6 10 2" xfId="21296" xr:uid="{00000000-0005-0000-0000-0000570D0000}"/>
    <cellStyle name="Standard 5 6 10 3" xfId="34780" xr:uid="{00000000-0005-0000-0000-0000570D0000}"/>
    <cellStyle name="Standard 5 6 10 4" xfId="48271" xr:uid="{00000000-0005-0000-0000-0000570D0000}"/>
    <cellStyle name="Standard 5 6 11" xfId="11201" xr:uid="{00000000-0005-0000-0000-0000570D0000}"/>
    <cellStyle name="Standard 5 6 11 2" xfId="24652" xr:uid="{00000000-0005-0000-0000-0000570D0000}"/>
    <cellStyle name="Standard 5 6 11 3" xfId="38136" xr:uid="{00000000-0005-0000-0000-0000570D0000}"/>
    <cellStyle name="Standard 5 6 11 4" xfId="51627" xr:uid="{00000000-0005-0000-0000-0000570D0000}"/>
    <cellStyle name="Standard 5 6 12" xfId="14582" xr:uid="{00000000-0005-0000-0000-0000570D0000}"/>
    <cellStyle name="Standard 5 6 13" xfId="28053" xr:uid="{00000000-0005-0000-0000-0000570D0000}"/>
    <cellStyle name="Standard 5 6 14" xfId="41531" xr:uid="{00000000-0005-0000-0000-0000570D0000}"/>
    <cellStyle name="Standard 5 6 2" xfId="1222" xr:uid="{00000000-0005-0000-0000-0000580D0000}"/>
    <cellStyle name="Standard 5 6 2 10" xfId="14686" xr:uid="{00000000-0005-0000-0000-0000580D0000}"/>
    <cellStyle name="Standard 5 6 2 11" xfId="28169" xr:uid="{00000000-0005-0000-0000-0000580D0000}"/>
    <cellStyle name="Standard 5 6 2 12" xfId="41660" xr:uid="{00000000-0005-0000-0000-0000580D0000}"/>
    <cellStyle name="Standard 5 6 2 2" xfId="1454" xr:uid="{00000000-0005-0000-0000-0000590D0000}"/>
    <cellStyle name="Standard 5 6 2 2 10" xfId="28419" xr:uid="{00000000-0005-0000-0000-0000590D0000}"/>
    <cellStyle name="Standard 5 6 2 2 11" xfId="41910" xr:uid="{00000000-0005-0000-0000-0000590D0000}"/>
    <cellStyle name="Standard 5 6 2 2 2" xfId="2028" xr:uid="{00000000-0005-0000-0000-00005A0D0000}"/>
    <cellStyle name="Standard 5 6 2 2 2 2" xfId="3168" xr:uid="{00000000-0005-0000-0000-00005B0D0000}"/>
    <cellStyle name="Standard 5 6 2 2 2 2 2" xfId="6529" xr:uid="{00000000-0005-0000-0000-00005B0D0000}"/>
    <cellStyle name="Standard 5 6 2 2 2 2 2 2" xfId="19980" xr:uid="{00000000-0005-0000-0000-00005B0D0000}"/>
    <cellStyle name="Standard 5 6 2 2 2 2 2 3" xfId="33464" xr:uid="{00000000-0005-0000-0000-00005B0D0000}"/>
    <cellStyle name="Standard 5 6 2 2 2 2 2 4" xfId="46955" xr:uid="{00000000-0005-0000-0000-00005B0D0000}"/>
    <cellStyle name="Standard 5 6 2 2 2 2 3" xfId="9885" xr:uid="{00000000-0005-0000-0000-00005B0D0000}"/>
    <cellStyle name="Standard 5 6 2 2 2 2 3 2" xfId="23336" xr:uid="{00000000-0005-0000-0000-00005B0D0000}"/>
    <cellStyle name="Standard 5 6 2 2 2 2 3 3" xfId="36820" xr:uid="{00000000-0005-0000-0000-00005B0D0000}"/>
    <cellStyle name="Standard 5 6 2 2 2 2 3 4" xfId="50311" xr:uid="{00000000-0005-0000-0000-00005B0D0000}"/>
    <cellStyle name="Standard 5 6 2 2 2 2 4" xfId="13241" xr:uid="{00000000-0005-0000-0000-00005B0D0000}"/>
    <cellStyle name="Standard 5 6 2 2 2 2 4 2" xfId="26692" xr:uid="{00000000-0005-0000-0000-00005B0D0000}"/>
    <cellStyle name="Standard 5 6 2 2 2 2 4 3" xfId="40176" xr:uid="{00000000-0005-0000-0000-00005B0D0000}"/>
    <cellStyle name="Standard 5 6 2 2 2 2 4 4" xfId="53667" xr:uid="{00000000-0005-0000-0000-00005B0D0000}"/>
    <cellStyle name="Standard 5 6 2 2 2 2 5" xfId="16623" xr:uid="{00000000-0005-0000-0000-00005B0D0000}"/>
    <cellStyle name="Standard 5 6 2 2 2 2 6" xfId="30107" xr:uid="{00000000-0005-0000-0000-00005B0D0000}"/>
    <cellStyle name="Standard 5 6 2 2 2 2 7" xfId="43598" xr:uid="{00000000-0005-0000-0000-00005B0D0000}"/>
    <cellStyle name="Standard 5 6 2 2 2 3" xfId="5402" xr:uid="{00000000-0005-0000-0000-00005A0D0000}"/>
    <cellStyle name="Standard 5 6 2 2 2 3 2" xfId="18853" xr:uid="{00000000-0005-0000-0000-00005A0D0000}"/>
    <cellStyle name="Standard 5 6 2 2 2 3 3" xfId="32337" xr:uid="{00000000-0005-0000-0000-00005A0D0000}"/>
    <cellStyle name="Standard 5 6 2 2 2 3 4" xfId="45828" xr:uid="{00000000-0005-0000-0000-00005A0D0000}"/>
    <cellStyle name="Standard 5 6 2 2 2 4" xfId="8758" xr:uid="{00000000-0005-0000-0000-00005A0D0000}"/>
    <cellStyle name="Standard 5 6 2 2 2 4 2" xfId="22209" xr:uid="{00000000-0005-0000-0000-00005A0D0000}"/>
    <cellStyle name="Standard 5 6 2 2 2 4 3" xfId="35693" xr:uid="{00000000-0005-0000-0000-00005A0D0000}"/>
    <cellStyle name="Standard 5 6 2 2 2 4 4" xfId="49184" xr:uid="{00000000-0005-0000-0000-00005A0D0000}"/>
    <cellStyle name="Standard 5 6 2 2 2 5" xfId="12114" xr:uid="{00000000-0005-0000-0000-00005A0D0000}"/>
    <cellStyle name="Standard 5 6 2 2 2 5 2" xfId="25565" xr:uid="{00000000-0005-0000-0000-00005A0D0000}"/>
    <cellStyle name="Standard 5 6 2 2 2 5 3" xfId="39049" xr:uid="{00000000-0005-0000-0000-00005A0D0000}"/>
    <cellStyle name="Standard 5 6 2 2 2 5 4" xfId="52540" xr:uid="{00000000-0005-0000-0000-00005A0D0000}"/>
    <cellStyle name="Standard 5 6 2 2 2 6" xfId="15496" xr:uid="{00000000-0005-0000-0000-00005A0D0000}"/>
    <cellStyle name="Standard 5 6 2 2 2 7" xfId="28980" xr:uid="{00000000-0005-0000-0000-00005A0D0000}"/>
    <cellStyle name="Standard 5 6 2 2 2 8" xfId="42471" xr:uid="{00000000-0005-0000-0000-00005A0D0000}"/>
    <cellStyle name="Standard 5 6 2 2 3" xfId="2608" xr:uid="{00000000-0005-0000-0000-00005C0D0000}"/>
    <cellStyle name="Standard 5 6 2 2 3 2" xfId="5969" xr:uid="{00000000-0005-0000-0000-00005C0D0000}"/>
    <cellStyle name="Standard 5 6 2 2 3 2 2" xfId="19420" xr:uid="{00000000-0005-0000-0000-00005C0D0000}"/>
    <cellStyle name="Standard 5 6 2 2 3 2 3" xfId="32904" xr:uid="{00000000-0005-0000-0000-00005C0D0000}"/>
    <cellStyle name="Standard 5 6 2 2 3 2 4" xfId="46395" xr:uid="{00000000-0005-0000-0000-00005C0D0000}"/>
    <cellStyle name="Standard 5 6 2 2 3 3" xfId="9325" xr:uid="{00000000-0005-0000-0000-00005C0D0000}"/>
    <cellStyle name="Standard 5 6 2 2 3 3 2" xfId="22776" xr:uid="{00000000-0005-0000-0000-00005C0D0000}"/>
    <cellStyle name="Standard 5 6 2 2 3 3 3" xfId="36260" xr:uid="{00000000-0005-0000-0000-00005C0D0000}"/>
    <cellStyle name="Standard 5 6 2 2 3 3 4" xfId="49751" xr:uid="{00000000-0005-0000-0000-00005C0D0000}"/>
    <cellStyle name="Standard 5 6 2 2 3 4" xfId="12681" xr:uid="{00000000-0005-0000-0000-00005C0D0000}"/>
    <cellStyle name="Standard 5 6 2 2 3 4 2" xfId="26132" xr:uid="{00000000-0005-0000-0000-00005C0D0000}"/>
    <cellStyle name="Standard 5 6 2 2 3 4 3" xfId="39616" xr:uid="{00000000-0005-0000-0000-00005C0D0000}"/>
    <cellStyle name="Standard 5 6 2 2 3 4 4" xfId="53107" xr:uid="{00000000-0005-0000-0000-00005C0D0000}"/>
    <cellStyle name="Standard 5 6 2 2 3 5" xfId="16063" xr:uid="{00000000-0005-0000-0000-00005C0D0000}"/>
    <cellStyle name="Standard 5 6 2 2 3 6" xfId="29547" xr:uid="{00000000-0005-0000-0000-00005C0D0000}"/>
    <cellStyle name="Standard 5 6 2 2 3 7" xfId="43038" xr:uid="{00000000-0005-0000-0000-00005C0D0000}"/>
    <cellStyle name="Standard 5 6 2 2 4" xfId="3713" xr:uid="{00000000-0005-0000-0000-00005D0D0000}"/>
    <cellStyle name="Standard 5 6 2 2 4 2" xfId="7074" xr:uid="{00000000-0005-0000-0000-00005D0D0000}"/>
    <cellStyle name="Standard 5 6 2 2 4 2 2" xfId="20525" xr:uid="{00000000-0005-0000-0000-00005D0D0000}"/>
    <cellStyle name="Standard 5 6 2 2 4 2 3" xfId="34009" xr:uid="{00000000-0005-0000-0000-00005D0D0000}"/>
    <cellStyle name="Standard 5 6 2 2 4 2 4" xfId="47500" xr:uid="{00000000-0005-0000-0000-00005D0D0000}"/>
    <cellStyle name="Standard 5 6 2 2 4 3" xfId="10430" xr:uid="{00000000-0005-0000-0000-00005D0D0000}"/>
    <cellStyle name="Standard 5 6 2 2 4 3 2" xfId="23881" xr:uid="{00000000-0005-0000-0000-00005D0D0000}"/>
    <cellStyle name="Standard 5 6 2 2 4 3 3" xfId="37365" xr:uid="{00000000-0005-0000-0000-00005D0D0000}"/>
    <cellStyle name="Standard 5 6 2 2 4 3 4" xfId="50856" xr:uid="{00000000-0005-0000-0000-00005D0D0000}"/>
    <cellStyle name="Standard 5 6 2 2 4 4" xfId="13786" xr:uid="{00000000-0005-0000-0000-00005D0D0000}"/>
    <cellStyle name="Standard 5 6 2 2 4 4 2" xfId="27237" xr:uid="{00000000-0005-0000-0000-00005D0D0000}"/>
    <cellStyle name="Standard 5 6 2 2 4 4 3" xfId="40721" xr:uid="{00000000-0005-0000-0000-00005D0D0000}"/>
    <cellStyle name="Standard 5 6 2 2 4 4 4" xfId="54212" xr:uid="{00000000-0005-0000-0000-00005D0D0000}"/>
    <cellStyle name="Standard 5 6 2 2 4 5" xfId="17168" xr:uid="{00000000-0005-0000-0000-00005D0D0000}"/>
    <cellStyle name="Standard 5 6 2 2 4 6" xfId="30652" xr:uid="{00000000-0005-0000-0000-00005D0D0000}"/>
    <cellStyle name="Standard 5 6 2 2 4 7" xfId="44143" xr:uid="{00000000-0005-0000-0000-00005D0D0000}"/>
    <cellStyle name="Standard 5 6 2 2 5" xfId="4293" xr:uid="{00000000-0005-0000-0000-00005E0D0000}"/>
    <cellStyle name="Standard 5 6 2 2 5 2" xfId="7650" xr:uid="{00000000-0005-0000-0000-00005E0D0000}"/>
    <cellStyle name="Standard 5 6 2 2 5 2 2" xfId="21101" xr:uid="{00000000-0005-0000-0000-00005E0D0000}"/>
    <cellStyle name="Standard 5 6 2 2 5 2 3" xfId="34585" xr:uid="{00000000-0005-0000-0000-00005E0D0000}"/>
    <cellStyle name="Standard 5 6 2 2 5 2 4" xfId="48076" xr:uid="{00000000-0005-0000-0000-00005E0D0000}"/>
    <cellStyle name="Standard 5 6 2 2 5 3" xfId="11006" xr:uid="{00000000-0005-0000-0000-00005E0D0000}"/>
    <cellStyle name="Standard 5 6 2 2 5 3 2" xfId="24457" xr:uid="{00000000-0005-0000-0000-00005E0D0000}"/>
    <cellStyle name="Standard 5 6 2 2 5 3 3" xfId="37941" xr:uid="{00000000-0005-0000-0000-00005E0D0000}"/>
    <cellStyle name="Standard 5 6 2 2 5 3 4" xfId="51432" xr:uid="{00000000-0005-0000-0000-00005E0D0000}"/>
    <cellStyle name="Standard 5 6 2 2 5 4" xfId="14362" xr:uid="{00000000-0005-0000-0000-00005E0D0000}"/>
    <cellStyle name="Standard 5 6 2 2 5 4 2" xfId="27813" xr:uid="{00000000-0005-0000-0000-00005E0D0000}"/>
    <cellStyle name="Standard 5 6 2 2 5 4 3" xfId="41297" xr:uid="{00000000-0005-0000-0000-00005E0D0000}"/>
    <cellStyle name="Standard 5 6 2 2 5 4 4" xfId="54788" xr:uid="{00000000-0005-0000-0000-00005E0D0000}"/>
    <cellStyle name="Standard 5 6 2 2 5 5" xfId="17744" xr:uid="{00000000-0005-0000-0000-00005E0D0000}"/>
    <cellStyle name="Standard 5 6 2 2 5 6" xfId="31228" xr:uid="{00000000-0005-0000-0000-00005E0D0000}"/>
    <cellStyle name="Standard 5 6 2 2 5 7" xfId="44719" xr:uid="{00000000-0005-0000-0000-00005E0D0000}"/>
    <cellStyle name="Standard 5 6 2 2 6" xfId="4843" xr:uid="{00000000-0005-0000-0000-0000590D0000}"/>
    <cellStyle name="Standard 5 6 2 2 6 2" xfId="18294" xr:uid="{00000000-0005-0000-0000-0000590D0000}"/>
    <cellStyle name="Standard 5 6 2 2 6 3" xfId="31778" xr:uid="{00000000-0005-0000-0000-0000590D0000}"/>
    <cellStyle name="Standard 5 6 2 2 6 4" xfId="45269" xr:uid="{00000000-0005-0000-0000-0000590D0000}"/>
    <cellStyle name="Standard 5 6 2 2 7" xfId="8199" xr:uid="{00000000-0005-0000-0000-0000590D0000}"/>
    <cellStyle name="Standard 5 6 2 2 7 2" xfId="21650" xr:uid="{00000000-0005-0000-0000-0000590D0000}"/>
    <cellStyle name="Standard 5 6 2 2 7 3" xfId="35134" xr:uid="{00000000-0005-0000-0000-0000590D0000}"/>
    <cellStyle name="Standard 5 6 2 2 7 4" xfId="48625" xr:uid="{00000000-0005-0000-0000-0000590D0000}"/>
    <cellStyle name="Standard 5 6 2 2 8" xfId="11555" xr:uid="{00000000-0005-0000-0000-0000590D0000}"/>
    <cellStyle name="Standard 5 6 2 2 8 2" xfId="25006" xr:uid="{00000000-0005-0000-0000-0000590D0000}"/>
    <cellStyle name="Standard 5 6 2 2 8 3" xfId="38490" xr:uid="{00000000-0005-0000-0000-0000590D0000}"/>
    <cellStyle name="Standard 5 6 2 2 8 4" xfId="51981" xr:uid="{00000000-0005-0000-0000-0000590D0000}"/>
    <cellStyle name="Standard 5 6 2 2 9" xfId="14936" xr:uid="{00000000-0005-0000-0000-0000590D0000}"/>
    <cellStyle name="Standard 5 6 2 3" xfId="1779" xr:uid="{00000000-0005-0000-0000-00005F0D0000}"/>
    <cellStyle name="Standard 5 6 2 3 2" xfId="2918" xr:uid="{00000000-0005-0000-0000-0000600D0000}"/>
    <cellStyle name="Standard 5 6 2 3 2 2" xfId="6279" xr:uid="{00000000-0005-0000-0000-0000600D0000}"/>
    <cellStyle name="Standard 5 6 2 3 2 2 2" xfId="19730" xr:uid="{00000000-0005-0000-0000-0000600D0000}"/>
    <cellStyle name="Standard 5 6 2 3 2 2 3" xfId="33214" xr:uid="{00000000-0005-0000-0000-0000600D0000}"/>
    <cellStyle name="Standard 5 6 2 3 2 2 4" xfId="46705" xr:uid="{00000000-0005-0000-0000-0000600D0000}"/>
    <cellStyle name="Standard 5 6 2 3 2 3" xfId="9635" xr:uid="{00000000-0005-0000-0000-0000600D0000}"/>
    <cellStyle name="Standard 5 6 2 3 2 3 2" xfId="23086" xr:uid="{00000000-0005-0000-0000-0000600D0000}"/>
    <cellStyle name="Standard 5 6 2 3 2 3 3" xfId="36570" xr:uid="{00000000-0005-0000-0000-0000600D0000}"/>
    <cellStyle name="Standard 5 6 2 3 2 3 4" xfId="50061" xr:uid="{00000000-0005-0000-0000-0000600D0000}"/>
    <cellStyle name="Standard 5 6 2 3 2 4" xfId="12991" xr:uid="{00000000-0005-0000-0000-0000600D0000}"/>
    <cellStyle name="Standard 5 6 2 3 2 4 2" xfId="26442" xr:uid="{00000000-0005-0000-0000-0000600D0000}"/>
    <cellStyle name="Standard 5 6 2 3 2 4 3" xfId="39926" xr:uid="{00000000-0005-0000-0000-0000600D0000}"/>
    <cellStyle name="Standard 5 6 2 3 2 4 4" xfId="53417" xr:uid="{00000000-0005-0000-0000-0000600D0000}"/>
    <cellStyle name="Standard 5 6 2 3 2 5" xfId="16373" xr:uid="{00000000-0005-0000-0000-0000600D0000}"/>
    <cellStyle name="Standard 5 6 2 3 2 6" xfId="29857" xr:uid="{00000000-0005-0000-0000-0000600D0000}"/>
    <cellStyle name="Standard 5 6 2 3 2 7" xfId="43348" xr:uid="{00000000-0005-0000-0000-0000600D0000}"/>
    <cellStyle name="Standard 5 6 2 3 3" xfId="5152" xr:uid="{00000000-0005-0000-0000-00005F0D0000}"/>
    <cellStyle name="Standard 5 6 2 3 3 2" xfId="18603" xr:uid="{00000000-0005-0000-0000-00005F0D0000}"/>
    <cellStyle name="Standard 5 6 2 3 3 3" xfId="32087" xr:uid="{00000000-0005-0000-0000-00005F0D0000}"/>
    <cellStyle name="Standard 5 6 2 3 3 4" xfId="45578" xr:uid="{00000000-0005-0000-0000-00005F0D0000}"/>
    <cellStyle name="Standard 5 6 2 3 4" xfId="8508" xr:uid="{00000000-0005-0000-0000-00005F0D0000}"/>
    <cellStyle name="Standard 5 6 2 3 4 2" xfId="21959" xr:uid="{00000000-0005-0000-0000-00005F0D0000}"/>
    <cellStyle name="Standard 5 6 2 3 4 3" xfId="35443" xr:uid="{00000000-0005-0000-0000-00005F0D0000}"/>
    <cellStyle name="Standard 5 6 2 3 4 4" xfId="48934" xr:uid="{00000000-0005-0000-0000-00005F0D0000}"/>
    <cellStyle name="Standard 5 6 2 3 5" xfId="11864" xr:uid="{00000000-0005-0000-0000-00005F0D0000}"/>
    <cellStyle name="Standard 5 6 2 3 5 2" xfId="25315" xr:uid="{00000000-0005-0000-0000-00005F0D0000}"/>
    <cellStyle name="Standard 5 6 2 3 5 3" xfId="38799" xr:uid="{00000000-0005-0000-0000-00005F0D0000}"/>
    <cellStyle name="Standard 5 6 2 3 5 4" xfId="52290" xr:uid="{00000000-0005-0000-0000-00005F0D0000}"/>
    <cellStyle name="Standard 5 6 2 3 6" xfId="15246" xr:uid="{00000000-0005-0000-0000-00005F0D0000}"/>
    <cellStyle name="Standard 5 6 2 3 7" xfId="28730" xr:uid="{00000000-0005-0000-0000-00005F0D0000}"/>
    <cellStyle name="Standard 5 6 2 3 8" xfId="42221" xr:uid="{00000000-0005-0000-0000-00005F0D0000}"/>
    <cellStyle name="Standard 5 6 2 4" xfId="2357" xr:uid="{00000000-0005-0000-0000-0000610D0000}"/>
    <cellStyle name="Standard 5 6 2 4 2" xfId="5719" xr:uid="{00000000-0005-0000-0000-0000610D0000}"/>
    <cellStyle name="Standard 5 6 2 4 2 2" xfId="19170" xr:uid="{00000000-0005-0000-0000-0000610D0000}"/>
    <cellStyle name="Standard 5 6 2 4 2 3" xfId="32654" xr:uid="{00000000-0005-0000-0000-0000610D0000}"/>
    <cellStyle name="Standard 5 6 2 4 2 4" xfId="46145" xr:uid="{00000000-0005-0000-0000-0000610D0000}"/>
    <cellStyle name="Standard 5 6 2 4 3" xfId="9075" xr:uid="{00000000-0005-0000-0000-0000610D0000}"/>
    <cellStyle name="Standard 5 6 2 4 3 2" xfId="22526" xr:uid="{00000000-0005-0000-0000-0000610D0000}"/>
    <cellStyle name="Standard 5 6 2 4 3 3" xfId="36010" xr:uid="{00000000-0005-0000-0000-0000610D0000}"/>
    <cellStyle name="Standard 5 6 2 4 3 4" xfId="49501" xr:uid="{00000000-0005-0000-0000-0000610D0000}"/>
    <cellStyle name="Standard 5 6 2 4 4" xfId="12431" xr:uid="{00000000-0005-0000-0000-0000610D0000}"/>
    <cellStyle name="Standard 5 6 2 4 4 2" xfId="25882" xr:uid="{00000000-0005-0000-0000-0000610D0000}"/>
    <cellStyle name="Standard 5 6 2 4 4 3" xfId="39366" xr:uid="{00000000-0005-0000-0000-0000610D0000}"/>
    <cellStyle name="Standard 5 6 2 4 4 4" xfId="52857" xr:uid="{00000000-0005-0000-0000-0000610D0000}"/>
    <cellStyle name="Standard 5 6 2 4 5" xfId="15813" xr:uid="{00000000-0005-0000-0000-0000610D0000}"/>
    <cellStyle name="Standard 5 6 2 4 6" xfId="29297" xr:uid="{00000000-0005-0000-0000-0000610D0000}"/>
    <cellStyle name="Standard 5 6 2 4 7" xfId="42788" xr:uid="{00000000-0005-0000-0000-0000610D0000}"/>
    <cellStyle name="Standard 5 6 2 5" xfId="3463" xr:uid="{00000000-0005-0000-0000-0000620D0000}"/>
    <cellStyle name="Standard 5 6 2 5 2" xfId="6824" xr:uid="{00000000-0005-0000-0000-0000620D0000}"/>
    <cellStyle name="Standard 5 6 2 5 2 2" xfId="20275" xr:uid="{00000000-0005-0000-0000-0000620D0000}"/>
    <cellStyle name="Standard 5 6 2 5 2 3" xfId="33759" xr:uid="{00000000-0005-0000-0000-0000620D0000}"/>
    <cellStyle name="Standard 5 6 2 5 2 4" xfId="47250" xr:uid="{00000000-0005-0000-0000-0000620D0000}"/>
    <cellStyle name="Standard 5 6 2 5 3" xfId="10180" xr:uid="{00000000-0005-0000-0000-0000620D0000}"/>
    <cellStyle name="Standard 5 6 2 5 3 2" xfId="23631" xr:uid="{00000000-0005-0000-0000-0000620D0000}"/>
    <cellStyle name="Standard 5 6 2 5 3 3" xfId="37115" xr:uid="{00000000-0005-0000-0000-0000620D0000}"/>
    <cellStyle name="Standard 5 6 2 5 3 4" xfId="50606" xr:uid="{00000000-0005-0000-0000-0000620D0000}"/>
    <cellStyle name="Standard 5 6 2 5 4" xfId="13536" xr:uid="{00000000-0005-0000-0000-0000620D0000}"/>
    <cellStyle name="Standard 5 6 2 5 4 2" xfId="26987" xr:uid="{00000000-0005-0000-0000-0000620D0000}"/>
    <cellStyle name="Standard 5 6 2 5 4 3" xfId="40471" xr:uid="{00000000-0005-0000-0000-0000620D0000}"/>
    <cellStyle name="Standard 5 6 2 5 4 4" xfId="53962" xr:uid="{00000000-0005-0000-0000-0000620D0000}"/>
    <cellStyle name="Standard 5 6 2 5 5" xfId="16918" xr:uid="{00000000-0005-0000-0000-0000620D0000}"/>
    <cellStyle name="Standard 5 6 2 5 6" xfId="30402" xr:uid="{00000000-0005-0000-0000-0000620D0000}"/>
    <cellStyle name="Standard 5 6 2 5 7" xfId="43893" xr:uid="{00000000-0005-0000-0000-0000620D0000}"/>
    <cellStyle name="Standard 5 6 2 6" xfId="4043" xr:uid="{00000000-0005-0000-0000-0000630D0000}"/>
    <cellStyle name="Standard 5 6 2 6 2" xfId="7400" xr:uid="{00000000-0005-0000-0000-0000630D0000}"/>
    <cellStyle name="Standard 5 6 2 6 2 2" xfId="20851" xr:uid="{00000000-0005-0000-0000-0000630D0000}"/>
    <cellStyle name="Standard 5 6 2 6 2 3" xfId="34335" xr:uid="{00000000-0005-0000-0000-0000630D0000}"/>
    <cellStyle name="Standard 5 6 2 6 2 4" xfId="47826" xr:uid="{00000000-0005-0000-0000-0000630D0000}"/>
    <cellStyle name="Standard 5 6 2 6 3" xfId="10756" xr:uid="{00000000-0005-0000-0000-0000630D0000}"/>
    <cellStyle name="Standard 5 6 2 6 3 2" xfId="24207" xr:uid="{00000000-0005-0000-0000-0000630D0000}"/>
    <cellStyle name="Standard 5 6 2 6 3 3" xfId="37691" xr:uid="{00000000-0005-0000-0000-0000630D0000}"/>
    <cellStyle name="Standard 5 6 2 6 3 4" xfId="51182" xr:uid="{00000000-0005-0000-0000-0000630D0000}"/>
    <cellStyle name="Standard 5 6 2 6 4" xfId="14112" xr:uid="{00000000-0005-0000-0000-0000630D0000}"/>
    <cellStyle name="Standard 5 6 2 6 4 2" xfId="27563" xr:uid="{00000000-0005-0000-0000-0000630D0000}"/>
    <cellStyle name="Standard 5 6 2 6 4 3" xfId="41047" xr:uid="{00000000-0005-0000-0000-0000630D0000}"/>
    <cellStyle name="Standard 5 6 2 6 4 4" xfId="54538" xr:uid="{00000000-0005-0000-0000-0000630D0000}"/>
    <cellStyle name="Standard 5 6 2 6 5" xfId="17494" xr:uid="{00000000-0005-0000-0000-0000630D0000}"/>
    <cellStyle name="Standard 5 6 2 6 6" xfId="30978" xr:uid="{00000000-0005-0000-0000-0000630D0000}"/>
    <cellStyle name="Standard 5 6 2 6 7" xfId="44469" xr:uid="{00000000-0005-0000-0000-0000630D0000}"/>
    <cellStyle name="Standard 5 6 2 7" xfId="4593" xr:uid="{00000000-0005-0000-0000-0000580D0000}"/>
    <cellStyle name="Standard 5 6 2 7 2" xfId="18044" xr:uid="{00000000-0005-0000-0000-0000580D0000}"/>
    <cellStyle name="Standard 5 6 2 7 3" xfId="31528" xr:uid="{00000000-0005-0000-0000-0000580D0000}"/>
    <cellStyle name="Standard 5 6 2 7 4" xfId="45019" xr:uid="{00000000-0005-0000-0000-0000580D0000}"/>
    <cellStyle name="Standard 5 6 2 8" xfId="7949" xr:uid="{00000000-0005-0000-0000-0000580D0000}"/>
    <cellStyle name="Standard 5 6 2 8 2" xfId="21400" xr:uid="{00000000-0005-0000-0000-0000580D0000}"/>
    <cellStyle name="Standard 5 6 2 8 3" xfId="34884" xr:uid="{00000000-0005-0000-0000-0000580D0000}"/>
    <cellStyle name="Standard 5 6 2 8 4" xfId="48375" xr:uid="{00000000-0005-0000-0000-0000580D0000}"/>
    <cellStyle name="Standard 5 6 2 9" xfId="11305" xr:uid="{00000000-0005-0000-0000-0000580D0000}"/>
    <cellStyle name="Standard 5 6 2 9 2" xfId="24756" xr:uid="{00000000-0005-0000-0000-0000580D0000}"/>
    <cellStyle name="Standard 5 6 2 9 3" xfId="38240" xr:uid="{00000000-0005-0000-0000-0000580D0000}"/>
    <cellStyle name="Standard 5 6 2 9 4" xfId="51731" xr:uid="{00000000-0005-0000-0000-0000580D0000}"/>
    <cellStyle name="Standard 5 6 3" xfId="1326" xr:uid="{00000000-0005-0000-0000-0000640D0000}"/>
    <cellStyle name="Standard 5 6 3 10" xfId="14806" xr:uid="{00000000-0005-0000-0000-0000640D0000}"/>
    <cellStyle name="Standard 5 6 3 11" xfId="28289" xr:uid="{00000000-0005-0000-0000-0000640D0000}"/>
    <cellStyle name="Standard 5 6 3 12" xfId="41780" xr:uid="{00000000-0005-0000-0000-0000640D0000}"/>
    <cellStyle name="Standard 5 6 3 2" xfId="1570" xr:uid="{00000000-0005-0000-0000-0000650D0000}"/>
    <cellStyle name="Standard 5 6 3 2 10" xfId="28539" xr:uid="{00000000-0005-0000-0000-0000650D0000}"/>
    <cellStyle name="Standard 5 6 3 2 11" xfId="42030" xr:uid="{00000000-0005-0000-0000-0000650D0000}"/>
    <cellStyle name="Standard 5 6 3 2 2" xfId="2147" xr:uid="{00000000-0005-0000-0000-0000660D0000}"/>
    <cellStyle name="Standard 5 6 3 2 2 2" xfId="3288" xr:uid="{00000000-0005-0000-0000-0000670D0000}"/>
    <cellStyle name="Standard 5 6 3 2 2 2 2" xfId="6649" xr:uid="{00000000-0005-0000-0000-0000670D0000}"/>
    <cellStyle name="Standard 5 6 3 2 2 2 2 2" xfId="20100" xr:uid="{00000000-0005-0000-0000-0000670D0000}"/>
    <cellStyle name="Standard 5 6 3 2 2 2 2 3" xfId="33584" xr:uid="{00000000-0005-0000-0000-0000670D0000}"/>
    <cellStyle name="Standard 5 6 3 2 2 2 2 4" xfId="47075" xr:uid="{00000000-0005-0000-0000-0000670D0000}"/>
    <cellStyle name="Standard 5 6 3 2 2 2 3" xfId="10005" xr:uid="{00000000-0005-0000-0000-0000670D0000}"/>
    <cellStyle name="Standard 5 6 3 2 2 2 3 2" xfId="23456" xr:uid="{00000000-0005-0000-0000-0000670D0000}"/>
    <cellStyle name="Standard 5 6 3 2 2 2 3 3" xfId="36940" xr:uid="{00000000-0005-0000-0000-0000670D0000}"/>
    <cellStyle name="Standard 5 6 3 2 2 2 3 4" xfId="50431" xr:uid="{00000000-0005-0000-0000-0000670D0000}"/>
    <cellStyle name="Standard 5 6 3 2 2 2 4" xfId="13361" xr:uid="{00000000-0005-0000-0000-0000670D0000}"/>
    <cellStyle name="Standard 5 6 3 2 2 2 4 2" xfId="26812" xr:uid="{00000000-0005-0000-0000-0000670D0000}"/>
    <cellStyle name="Standard 5 6 3 2 2 2 4 3" xfId="40296" xr:uid="{00000000-0005-0000-0000-0000670D0000}"/>
    <cellStyle name="Standard 5 6 3 2 2 2 4 4" xfId="53787" xr:uid="{00000000-0005-0000-0000-0000670D0000}"/>
    <cellStyle name="Standard 5 6 3 2 2 2 5" xfId="16743" xr:uid="{00000000-0005-0000-0000-0000670D0000}"/>
    <cellStyle name="Standard 5 6 3 2 2 2 6" xfId="30227" xr:uid="{00000000-0005-0000-0000-0000670D0000}"/>
    <cellStyle name="Standard 5 6 3 2 2 2 7" xfId="43718" xr:uid="{00000000-0005-0000-0000-0000670D0000}"/>
    <cellStyle name="Standard 5 6 3 2 2 3" xfId="5522" xr:uid="{00000000-0005-0000-0000-0000660D0000}"/>
    <cellStyle name="Standard 5 6 3 2 2 3 2" xfId="18973" xr:uid="{00000000-0005-0000-0000-0000660D0000}"/>
    <cellStyle name="Standard 5 6 3 2 2 3 3" xfId="32457" xr:uid="{00000000-0005-0000-0000-0000660D0000}"/>
    <cellStyle name="Standard 5 6 3 2 2 3 4" xfId="45948" xr:uid="{00000000-0005-0000-0000-0000660D0000}"/>
    <cellStyle name="Standard 5 6 3 2 2 4" xfId="8878" xr:uid="{00000000-0005-0000-0000-0000660D0000}"/>
    <cellStyle name="Standard 5 6 3 2 2 4 2" xfId="22329" xr:uid="{00000000-0005-0000-0000-0000660D0000}"/>
    <cellStyle name="Standard 5 6 3 2 2 4 3" xfId="35813" xr:uid="{00000000-0005-0000-0000-0000660D0000}"/>
    <cellStyle name="Standard 5 6 3 2 2 4 4" xfId="49304" xr:uid="{00000000-0005-0000-0000-0000660D0000}"/>
    <cellStyle name="Standard 5 6 3 2 2 5" xfId="12234" xr:uid="{00000000-0005-0000-0000-0000660D0000}"/>
    <cellStyle name="Standard 5 6 3 2 2 5 2" xfId="25685" xr:uid="{00000000-0005-0000-0000-0000660D0000}"/>
    <cellStyle name="Standard 5 6 3 2 2 5 3" xfId="39169" xr:uid="{00000000-0005-0000-0000-0000660D0000}"/>
    <cellStyle name="Standard 5 6 3 2 2 5 4" xfId="52660" xr:uid="{00000000-0005-0000-0000-0000660D0000}"/>
    <cellStyle name="Standard 5 6 3 2 2 6" xfId="15616" xr:uid="{00000000-0005-0000-0000-0000660D0000}"/>
    <cellStyle name="Standard 5 6 3 2 2 7" xfId="29100" xr:uid="{00000000-0005-0000-0000-0000660D0000}"/>
    <cellStyle name="Standard 5 6 3 2 2 8" xfId="42591" xr:uid="{00000000-0005-0000-0000-0000660D0000}"/>
    <cellStyle name="Standard 5 6 3 2 3" xfId="2728" xr:uid="{00000000-0005-0000-0000-0000680D0000}"/>
    <cellStyle name="Standard 5 6 3 2 3 2" xfId="6089" xr:uid="{00000000-0005-0000-0000-0000680D0000}"/>
    <cellStyle name="Standard 5 6 3 2 3 2 2" xfId="19540" xr:uid="{00000000-0005-0000-0000-0000680D0000}"/>
    <cellStyle name="Standard 5 6 3 2 3 2 3" xfId="33024" xr:uid="{00000000-0005-0000-0000-0000680D0000}"/>
    <cellStyle name="Standard 5 6 3 2 3 2 4" xfId="46515" xr:uid="{00000000-0005-0000-0000-0000680D0000}"/>
    <cellStyle name="Standard 5 6 3 2 3 3" xfId="9445" xr:uid="{00000000-0005-0000-0000-0000680D0000}"/>
    <cellStyle name="Standard 5 6 3 2 3 3 2" xfId="22896" xr:uid="{00000000-0005-0000-0000-0000680D0000}"/>
    <cellStyle name="Standard 5 6 3 2 3 3 3" xfId="36380" xr:uid="{00000000-0005-0000-0000-0000680D0000}"/>
    <cellStyle name="Standard 5 6 3 2 3 3 4" xfId="49871" xr:uid="{00000000-0005-0000-0000-0000680D0000}"/>
    <cellStyle name="Standard 5 6 3 2 3 4" xfId="12801" xr:uid="{00000000-0005-0000-0000-0000680D0000}"/>
    <cellStyle name="Standard 5 6 3 2 3 4 2" xfId="26252" xr:uid="{00000000-0005-0000-0000-0000680D0000}"/>
    <cellStyle name="Standard 5 6 3 2 3 4 3" xfId="39736" xr:uid="{00000000-0005-0000-0000-0000680D0000}"/>
    <cellStyle name="Standard 5 6 3 2 3 4 4" xfId="53227" xr:uid="{00000000-0005-0000-0000-0000680D0000}"/>
    <cellStyle name="Standard 5 6 3 2 3 5" xfId="16183" xr:uid="{00000000-0005-0000-0000-0000680D0000}"/>
    <cellStyle name="Standard 5 6 3 2 3 6" xfId="29667" xr:uid="{00000000-0005-0000-0000-0000680D0000}"/>
    <cellStyle name="Standard 5 6 3 2 3 7" xfId="43158" xr:uid="{00000000-0005-0000-0000-0000680D0000}"/>
    <cellStyle name="Standard 5 6 3 2 4" xfId="3833" xr:uid="{00000000-0005-0000-0000-0000690D0000}"/>
    <cellStyle name="Standard 5 6 3 2 4 2" xfId="7194" xr:uid="{00000000-0005-0000-0000-0000690D0000}"/>
    <cellStyle name="Standard 5 6 3 2 4 2 2" xfId="20645" xr:uid="{00000000-0005-0000-0000-0000690D0000}"/>
    <cellStyle name="Standard 5 6 3 2 4 2 3" xfId="34129" xr:uid="{00000000-0005-0000-0000-0000690D0000}"/>
    <cellStyle name="Standard 5 6 3 2 4 2 4" xfId="47620" xr:uid="{00000000-0005-0000-0000-0000690D0000}"/>
    <cellStyle name="Standard 5 6 3 2 4 3" xfId="10550" xr:uid="{00000000-0005-0000-0000-0000690D0000}"/>
    <cellStyle name="Standard 5 6 3 2 4 3 2" xfId="24001" xr:uid="{00000000-0005-0000-0000-0000690D0000}"/>
    <cellStyle name="Standard 5 6 3 2 4 3 3" xfId="37485" xr:uid="{00000000-0005-0000-0000-0000690D0000}"/>
    <cellStyle name="Standard 5 6 3 2 4 3 4" xfId="50976" xr:uid="{00000000-0005-0000-0000-0000690D0000}"/>
    <cellStyle name="Standard 5 6 3 2 4 4" xfId="13906" xr:uid="{00000000-0005-0000-0000-0000690D0000}"/>
    <cellStyle name="Standard 5 6 3 2 4 4 2" xfId="27357" xr:uid="{00000000-0005-0000-0000-0000690D0000}"/>
    <cellStyle name="Standard 5 6 3 2 4 4 3" xfId="40841" xr:uid="{00000000-0005-0000-0000-0000690D0000}"/>
    <cellStyle name="Standard 5 6 3 2 4 4 4" xfId="54332" xr:uid="{00000000-0005-0000-0000-0000690D0000}"/>
    <cellStyle name="Standard 5 6 3 2 4 5" xfId="17288" xr:uid="{00000000-0005-0000-0000-0000690D0000}"/>
    <cellStyle name="Standard 5 6 3 2 4 6" xfId="30772" xr:uid="{00000000-0005-0000-0000-0000690D0000}"/>
    <cellStyle name="Standard 5 6 3 2 4 7" xfId="44263" xr:uid="{00000000-0005-0000-0000-0000690D0000}"/>
    <cellStyle name="Standard 5 6 3 2 5" xfId="4413" xr:uid="{00000000-0005-0000-0000-00006A0D0000}"/>
    <cellStyle name="Standard 5 6 3 2 5 2" xfId="7770" xr:uid="{00000000-0005-0000-0000-00006A0D0000}"/>
    <cellStyle name="Standard 5 6 3 2 5 2 2" xfId="21221" xr:uid="{00000000-0005-0000-0000-00006A0D0000}"/>
    <cellStyle name="Standard 5 6 3 2 5 2 3" xfId="34705" xr:uid="{00000000-0005-0000-0000-00006A0D0000}"/>
    <cellStyle name="Standard 5 6 3 2 5 2 4" xfId="48196" xr:uid="{00000000-0005-0000-0000-00006A0D0000}"/>
    <cellStyle name="Standard 5 6 3 2 5 3" xfId="11126" xr:uid="{00000000-0005-0000-0000-00006A0D0000}"/>
    <cellStyle name="Standard 5 6 3 2 5 3 2" xfId="24577" xr:uid="{00000000-0005-0000-0000-00006A0D0000}"/>
    <cellStyle name="Standard 5 6 3 2 5 3 3" xfId="38061" xr:uid="{00000000-0005-0000-0000-00006A0D0000}"/>
    <cellStyle name="Standard 5 6 3 2 5 3 4" xfId="51552" xr:uid="{00000000-0005-0000-0000-00006A0D0000}"/>
    <cellStyle name="Standard 5 6 3 2 5 4" xfId="14482" xr:uid="{00000000-0005-0000-0000-00006A0D0000}"/>
    <cellStyle name="Standard 5 6 3 2 5 4 2" xfId="27933" xr:uid="{00000000-0005-0000-0000-00006A0D0000}"/>
    <cellStyle name="Standard 5 6 3 2 5 4 3" xfId="41417" xr:uid="{00000000-0005-0000-0000-00006A0D0000}"/>
    <cellStyle name="Standard 5 6 3 2 5 4 4" xfId="54908" xr:uid="{00000000-0005-0000-0000-00006A0D0000}"/>
    <cellStyle name="Standard 5 6 3 2 5 5" xfId="17864" xr:uid="{00000000-0005-0000-0000-00006A0D0000}"/>
    <cellStyle name="Standard 5 6 3 2 5 6" xfId="31348" xr:uid="{00000000-0005-0000-0000-00006A0D0000}"/>
    <cellStyle name="Standard 5 6 3 2 5 7" xfId="44839" xr:uid="{00000000-0005-0000-0000-00006A0D0000}"/>
    <cellStyle name="Standard 5 6 3 2 6" xfId="4963" xr:uid="{00000000-0005-0000-0000-0000650D0000}"/>
    <cellStyle name="Standard 5 6 3 2 6 2" xfId="18414" xr:uid="{00000000-0005-0000-0000-0000650D0000}"/>
    <cellStyle name="Standard 5 6 3 2 6 3" xfId="31898" xr:uid="{00000000-0005-0000-0000-0000650D0000}"/>
    <cellStyle name="Standard 5 6 3 2 6 4" xfId="45389" xr:uid="{00000000-0005-0000-0000-0000650D0000}"/>
    <cellStyle name="Standard 5 6 3 2 7" xfId="8319" xr:uid="{00000000-0005-0000-0000-0000650D0000}"/>
    <cellStyle name="Standard 5 6 3 2 7 2" xfId="21770" xr:uid="{00000000-0005-0000-0000-0000650D0000}"/>
    <cellStyle name="Standard 5 6 3 2 7 3" xfId="35254" xr:uid="{00000000-0005-0000-0000-0000650D0000}"/>
    <cellStyle name="Standard 5 6 3 2 7 4" xfId="48745" xr:uid="{00000000-0005-0000-0000-0000650D0000}"/>
    <cellStyle name="Standard 5 6 3 2 8" xfId="11675" xr:uid="{00000000-0005-0000-0000-0000650D0000}"/>
    <cellStyle name="Standard 5 6 3 2 8 2" xfId="25126" xr:uid="{00000000-0005-0000-0000-0000650D0000}"/>
    <cellStyle name="Standard 5 6 3 2 8 3" xfId="38610" xr:uid="{00000000-0005-0000-0000-0000650D0000}"/>
    <cellStyle name="Standard 5 6 3 2 8 4" xfId="52101" xr:uid="{00000000-0005-0000-0000-0000650D0000}"/>
    <cellStyle name="Standard 5 6 3 2 9" xfId="15056" xr:uid="{00000000-0005-0000-0000-0000650D0000}"/>
    <cellStyle name="Standard 5 6 3 3" xfId="1898" xr:uid="{00000000-0005-0000-0000-00006B0D0000}"/>
    <cellStyle name="Standard 5 6 3 3 2" xfId="3038" xr:uid="{00000000-0005-0000-0000-00006C0D0000}"/>
    <cellStyle name="Standard 5 6 3 3 2 2" xfId="6399" xr:uid="{00000000-0005-0000-0000-00006C0D0000}"/>
    <cellStyle name="Standard 5 6 3 3 2 2 2" xfId="19850" xr:uid="{00000000-0005-0000-0000-00006C0D0000}"/>
    <cellStyle name="Standard 5 6 3 3 2 2 3" xfId="33334" xr:uid="{00000000-0005-0000-0000-00006C0D0000}"/>
    <cellStyle name="Standard 5 6 3 3 2 2 4" xfId="46825" xr:uid="{00000000-0005-0000-0000-00006C0D0000}"/>
    <cellStyle name="Standard 5 6 3 3 2 3" xfId="9755" xr:uid="{00000000-0005-0000-0000-00006C0D0000}"/>
    <cellStyle name="Standard 5 6 3 3 2 3 2" xfId="23206" xr:uid="{00000000-0005-0000-0000-00006C0D0000}"/>
    <cellStyle name="Standard 5 6 3 3 2 3 3" xfId="36690" xr:uid="{00000000-0005-0000-0000-00006C0D0000}"/>
    <cellStyle name="Standard 5 6 3 3 2 3 4" xfId="50181" xr:uid="{00000000-0005-0000-0000-00006C0D0000}"/>
    <cellStyle name="Standard 5 6 3 3 2 4" xfId="13111" xr:uid="{00000000-0005-0000-0000-00006C0D0000}"/>
    <cellStyle name="Standard 5 6 3 3 2 4 2" xfId="26562" xr:uid="{00000000-0005-0000-0000-00006C0D0000}"/>
    <cellStyle name="Standard 5 6 3 3 2 4 3" xfId="40046" xr:uid="{00000000-0005-0000-0000-00006C0D0000}"/>
    <cellStyle name="Standard 5 6 3 3 2 4 4" xfId="53537" xr:uid="{00000000-0005-0000-0000-00006C0D0000}"/>
    <cellStyle name="Standard 5 6 3 3 2 5" xfId="16493" xr:uid="{00000000-0005-0000-0000-00006C0D0000}"/>
    <cellStyle name="Standard 5 6 3 3 2 6" xfId="29977" xr:uid="{00000000-0005-0000-0000-00006C0D0000}"/>
    <cellStyle name="Standard 5 6 3 3 2 7" xfId="43468" xr:uid="{00000000-0005-0000-0000-00006C0D0000}"/>
    <cellStyle name="Standard 5 6 3 3 3" xfId="5272" xr:uid="{00000000-0005-0000-0000-00006B0D0000}"/>
    <cellStyle name="Standard 5 6 3 3 3 2" xfId="18723" xr:uid="{00000000-0005-0000-0000-00006B0D0000}"/>
    <cellStyle name="Standard 5 6 3 3 3 3" xfId="32207" xr:uid="{00000000-0005-0000-0000-00006B0D0000}"/>
    <cellStyle name="Standard 5 6 3 3 3 4" xfId="45698" xr:uid="{00000000-0005-0000-0000-00006B0D0000}"/>
    <cellStyle name="Standard 5 6 3 3 4" xfId="8628" xr:uid="{00000000-0005-0000-0000-00006B0D0000}"/>
    <cellStyle name="Standard 5 6 3 3 4 2" xfId="22079" xr:uid="{00000000-0005-0000-0000-00006B0D0000}"/>
    <cellStyle name="Standard 5 6 3 3 4 3" xfId="35563" xr:uid="{00000000-0005-0000-0000-00006B0D0000}"/>
    <cellStyle name="Standard 5 6 3 3 4 4" xfId="49054" xr:uid="{00000000-0005-0000-0000-00006B0D0000}"/>
    <cellStyle name="Standard 5 6 3 3 5" xfId="11984" xr:uid="{00000000-0005-0000-0000-00006B0D0000}"/>
    <cellStyle name="Standard 5 6 3 3 5 2" xfId="25435" xr:uid="{00000000-0005-0000-0000-00006B0D0000}"/>
    <cellStyle name="Standard 5 6 3 3 5 3" xfId="38919" xr:uid="{00000000-0005-0000-0000-00006B0D0000}"/>
    <cellStyle name="Standard 5 6 3 3 5 4" xfId="52410" xr:uid="{00000000-0005-0000-0000-00006B0D0000}"/>
    <cellStyle name="Standard 5 6 3 3 6" xfId="15366" xr:uid="{00000000-0005-0000-0000-00006B0D0000}"/>
    <cellStyle name="Standard 5 6 3 3 7" xfId="28850" xr:uid="{00000000-0005-0000-0000-00006B0D0000}"/>
    <cellStyle name="Standard 5 6 3 3 8" xfId="42341" xr:uid="{00000000-0005-0000-0000-00006B0D0000}"/>
    <cellStyle name="Standard 5 6 3 4" xfId="2477" xr:uid="{00000000-0005-0000-0000-00006D0D0000}"/>
    <cellStyle name="Standard 5 6 3 4 2" xfId="5839" xr:uid="{00000000-0005-0000-0000-00006D0D0000}"/>
    <cellStyle name="Standard 5 6 3 4 2 2" xfId="19290" xr:uid="{00000000-0005-0000-0000-00006D0D0000}"/>
    <cellStyle name="Standard 5 6 3 4 2 3" xfId="32774" xr:uid="{00000000-0005-0000-0000-00006D0D0000}"/>
    <cellStyle name="Standard 5 6 3 4 2 4" xfId="46265" xr:uid="{00000000-0005-0000-0000-00006D0D0000}"/>
    <cellStyle name="Standard 5 6 3 4 3" xfId="9195" xr:uid="{00000000-0005-0000-0000-00006D0D0000}"/>
    <cellStyle name="Standard 5 6 3 4 3 2" xfId="22646" xr:uid="{00000000-0005-0000-0000-00006D0D0000}"/>
    <cellStyle name="Standard 5 6 3 4 3 3" xfId="36130" xr:uid="{00000000-0005-0000-0000-00006D0D0000}"/>
    <cellStyle name="Standard 5 6 3 4 3 4" xfId="49621" xr:uid="{00000000-0005-0000-0000-00006D0D0000}"/>
    <cellStyle name="Standard 5 6 3 4 4" xfId="12551" xr:uid="{00000000-0005-0000-0000-00006D0D0000}"/>
    <cellStyle name="Standard 5 6 3 4 4 2" xfId="26002" xr:uid="{00000000-0005-0000-0000-00006D0D0000}"/>
    <cellStyle name="Standard 5 6 3 4 4 3" xfId="39486" xr:uid="{00000000-0005-0000-0000-00006D0D0000}"/>
    <cellStyle name="Standard 5 6 3 4 4 4" xfId="52977" xr:uid="{00000000-0005-0000-0000-00006D0D0000}"/>
    <cellStyle name="Standard 5 6 3 4 5" xfId="15933" xr:uid="{00000000-0005-0000-0000-00006D0D0000}"/>
    <cellStyle name="Standard 5 6 3 4 6" xfId="29417" xr:uid="{00000000-0005-0000-0000-00006D0D0000}"/>
    <cellStyle name="Standard 5 6 3 4 7" xfId="42908" xr:uid="{00000000-0005-0000-0000-00006D0D0000}"/>
    <cellStyle name="Standard 5 6 3 5" xfId="3583" xr:uid="{00000000-0005-0000-0000-00006E0D0000}"/>
    <cellStyle name="Standard 5 6 3 5 2" xfId="6944" xr:uid="{00000000-0005-0000-0000-00006E0D0000}"/>
    <cellStyle name="Standard 5 6 3 5 2 2" xfId="20395" xr:uid="{00000000-0005-0000-0000-00006E0D0000}"/>
    <cellStyle name="Standard 5 6 3 5 2 3" xfId="33879" xr:uid="{00000000-0005-0000-0000-00006E0D0000}"/>
    <cellStyle name="Standard 5 6 3 5 2 4" xfId="47370" xr:uid="{00000000-0005-0000-0000-00006E0D0000}"/>
    <cellStyle name="Standard 5 6 3 5 3" xfId="10300" xr:uid="{00000000-0005-0000-0000-00006E0D0000}"/>
    <cellStyle name="Standard 5 6 3 5 3 2" xfId="23751" xr:uid="{00000000-0005-0000-0000-00006E0D0000}"/>
    <cellStyle name="Standard 5 6 3 5 3 3" xfId="37235" xr:uid="{00000000-0005-0000-0000-00006E0D0000}"/>
    <cellStyle name="Standard 5 6 3 5 3 4" xfId="50726" xr:uid="{00000000-0005-0000-0000-00006E0D0000}"/>
    <cellStyle name="Standard 5 6 3 5 4" xfId="13656" xr:uid="{00000000-0005-0000-0000-00006E0D0000}"/>
    <cellStyle name="Standard 5 6 3 5 4 2" xfId="27107" xr:uid="{00000000-0005-0000-0000-00006E0D0000}"/>
    <cellStyle name="Standard 5 6 3 5 4 3" xfId="40591" xr:uid="{00000000-0005-0000-0000-00006E0D0000}"/>
    <cellStyle name="Standard 5 6 3 5 4 4" xfId="54082" xr:uid="{00000000-0005-0000-0000-00006E0D0000}"/>
    <cellStyle name="Standard 5 6 3 5 5" xfId="17038" xr:uid="{00000000-0005-0000-0000-00006E0D0000}"/>
    <cellStyle name="Standard 5 6 3 5 6" xfId="30522" xr:uid="{00000000-0005-0000-0000-00006E0D0000}"/>
    <cellStyle name="Standard 5 6 3 5 7" xfId="44013" xr:uid="{00000000-0005-0000-0000-00006E0D0000}"/>
    <cellStyle name="Standard 5 6 3 6" xfId="4163" xr:uid="{00000000-0005-0000-0000-00006F0D0000}"/>
    <cellStyle name="Standard 5 6 3 6 2" xfId="7520" xr:uid="{00000000-0005-0000-0000-00006F0D0000}"/>
    <cellStyle name="Standard 5 6 3 6 2 2" xfId="20971" xr:uid="{00000000-0005-0000-0000-00006F0D0000}"/>
    <cellStyle name="Standard 5 6 3 6 2 3" xfId="34455" xr:uid="{00000000-0005-0000-0000-00006F0D0000}"/>
    <cellStyle name="Standard 5 6 3 6 2 4" xfId="47946" xr:uid="{00000000-0005-0000-0000-00006F0D0000}"/>
    <cellStyle name="Standard 5 6 3 6 3" xfId="10876" xr:uid="{00000000-0005-0000-0000-00006F0D0000}"/>
    <cellStyle name="Standard 5 6 3 6 3 2" xfId="24327" xr:uid="{00000000-0005-0000-0000-00006F0D0000}"/>
    <cellStyle name="Standard 5 6 3 6 3 3" xfId="37811" xr:uid="{00000000-0005-0000-0000-00006F0D0000}"/>
    <cellStyle name="Standard 5 6 3 6 3 4" xfId="51302" xr:uid="{00000000-0005-0000-0000-00006F0D0000}"/>
    <cellStyle name="Standard 5 6 3 6 4" xfId="14232" xr:uid="{00000000-0005-0000-0000-00006F0D0000}"/>
    <cellStyle name="Standard 5 6 3 6 4 2" xfId="27683" xr:uid="{00000000-0005-0000-0000-00006F0D0000}"/>
    <cellStyle name="Standard 5 6 3 6 4 3" xfId="41167" xr:uid="{00000000-0005-0000-0000-00006F0D0000}"/>
    <cellStyle name="Standard 5 6 3 6 4 4" xfId="54658" xr:uid="{00000000-0005-0000-0000-00006F0D0000}"/>
    <cellStyle name="Standard 5 6 3 6 5" xfId="17614" xr:uid="{00000000-0005-0000-0000-00006F0D0000}"/>
    <cellStyle name="Standard 5 6 3 6 6" xfId="31098" xr:uid="{00000000-0005-0000-0000-00006F0D0000}"/>
    <cellStyle name="Standard 5 6 3 6 7" xfId="44589" xr:uid="{00000000-0005-0000-0000-00006F0D0000}"/>
    <cellStyle name="Standard 5 6 3 7" xfId="4713" xr:uid="{00000000-0005-0000-0000-0000640D0000}"/>
    <cellStyle name="Standard 5 6 3 7 2" xfId="18164" xr:uid="{00000000-0005-0000-0000-0000640D0000}"/>
    <cellStyle name="Standard 5 6 3 7 3" xfId="31648" xr:uid="{00000000-0005-0000-0000-0000640D0000}"/>
    <cellStyle name="Standard 5 6 3 7 4" xfId="45139" xr:uid="{00000000-0005-0000-0000-0000640D0000}"/>
    <cellStyle name="Standard 5 6 3 8" xfId="8069" xr:uid="{00000000-0005-0000-0000-0000640D0000}"/>
    <cellStyle name="Standard 5 6 3 8 2" xfId="21520" xr:uid="{00000000-0005-0000-0000-0000640D0000}"/>
    <cellStyle name="Standard 5 6 3 8 3" xfId="35004" xr:uid="{00000000-0005-0000-0000-0000640D0000}"/>
    <cellStyle name="Standard 5 6 3 8 4" xfId="48495" xr:uid="{00000000-0005-0000-0000-0000640D0000}"/>
    <cellStyle name="Standard 5 6 3 9" xfId="11425" xr:uid="{00000000-0005-0000-0000-0000640D0000}"/>
    <cellStyle name="Standard 5 6 3 9 2" xfId="24876" xr:uid="{00000000-0005-0000-0000-0000640D0000}"/>
    <cellStyle name="Standard 5 6 3 9 3" xfId="38360" xr:uid="{00000000-0005-0000-0000-0000640D0000}"/>
    <cellStyle name="Standard 5 6 3 9 4" xfId="51851" xr:uid="{00000000-0005-0000-0000-0000640D0000}"/>
    <cellStyle name="Standard 5 6 4" xfId="1356" xr:uid="{00000000-0005-0000-0000-0000700D0000}"/>
    <cellStyle name="Standard 5 6 4 10" xfId="28318" xr:uid="{00000000-0005-0000-0000-0000700D0000}"/>
    <cellStyle name="Standard 5 6 4 11" xfId="41809" xr:uid="{00000000-0005-0000-0000-0000700D0000}"/>
    <cellStyle name="Standard 5 6 4 2" xfId="1927" xr:uid="{00000000-0005-0000-0000-0000710D0000}"/>
    <cellStyle name="Standard 5 6 4 2 2" xfId="3067" xr:uid="{00000000-0005-0000-0000-0000720D0000}"/>
    <cellStyle name="Standard 5 6 4 2 2 2" xfId="6428" xr:uid="{00000000-0005-0000-0000-0000720D0000}"/>
    <cellStyle name="Standard 5 6 4 2 2 2 2" xfId="19879" xr:uid="{00000000-0005-0000-0000-0000720D0000}"/>
    <cellStyle name="Standard 5 6 4 2 2 2 3" xfId="33363" xr:uid="{00000000-0005-0000-0000-0000720D0000}"/>
    <cellStyle name="Standard 5 6 4 2 2 2 4" xfId="46854" xr:uid="{00000000-0005-0000-0000-0000720D0000}"/>
    <cellStyle name="Standard 5 6 4 2 2 3" xfId="9784" xr:uid="{00000000-0005-0000-0000-0000720D0000}"/>
    <cellStyle name="Standard 5 6 4 2 2 3 2" xfId="23235" xr:uid="{00000000-0005-0000-0000-0000720D0000}"/>
    <cellStyle name="Standard 5 6 4 2 2 3 3" xfId="36719" xr:uid="{00000000-0005-0000-0000-0000720D0000}"/>
    <cellStyle name="Standard 5 6 4 2 2 3 4" xfId="50210" xr:uid="{00000000-0005-0000-0000-0000720D0000}"/>
    <cellStyle name="Standard 5 6 4 2 2 4" xfId="13140" xr:uid="{00000000-0005-0000-0000-0000720D0000}"/>
    <cellStyle name="Standard 5 6 4 2 2 4 2" xfId="26591" xr:uid="{00000000-0005-0000-0000-0000720D0000}"/>
    <cellStyle name="Standard 5 6 4 2 2 4 3" xfId="40075" xr:uid="{00000000-0005-0000-0000-0000720D0000}"/>
    <cellStyle name="Standard 5 6 4 2 2 4 4" xfId="53566" xr:uid="{00000000-0005-0000-0000-0000720D0000}"/>
    <cellStyle name="Standard 5 6 4 2 2 5" xfId="16522" xr:uid="{00000000-0005-0000-0000-0000720D0000}"/>
    <cellStyle name="Standard 5 6 4 2 2 6" xfId="30006" xr:uid="{00000000-0005-0000-0000-0000720D0000}"/>
    <cellStyle name="Standard 5 6 4 2 2 7" xfId="43497" xr:uid="{00000000-0005-0000-0000-0000720D0000}"/>
    <cellStyle name="Standard 5 6 4 2 3" xfId="5301" xr:uid="{00000000-0005-0000-0000-0000710D0000}"/>
    <cellStyle name="Standard 5 6 4 2 3 2" xfId="18752" xr:uid="{00000000-0005-0000-0000-0000710D0000}"/>
    <cellStyle name="Standard 5 6 4 2 3 3" xfId="32236" xr:uid="{00000000-0005-0000-0000-0000710D0000}"/>
    <cellStyle name="Standard 5 6 4 2 3 4" xfId="45727" xr:uid="{00000000-0005-0000-0000-0000710D0000}"/>
    <cellStyle name="Standard 5 6 4 2 4" xfId="8657" xr:uid="{00000000-0005-0000-0000-0000710D0000}"/>
    <cellStyle name="Standard 5 6 4 2 4 2" xfId="22108" xr:uid="{00000000-0005-0000-0000-0000710D0000}"/>
    <cellStyle name="Standard 5 6 4 2 4 3" xfId="35592" xr:uid="{00000000-0005-0000-0000-0000710D0000}"/>
    <cellStyle name="Standard 5 6 4 2 4 4" xfId="49083" xr:uid="{00000000-0005-0000-0000-0000710D0000}"/>
    <cellStyle name="Standard 5 6 4 2 5" xfId="12013" xr:uid="{00000000-0005-0000-0000-0000710D0000}"/>
    <cellStyle name="Standard 5 6 4 2 5 2" xfId="25464" xr:uid="{00000000-0005-0000-0000-0000710D0000}"/>
    <cellStyle name="Standard 5 6 4 2 5 3" xfId="38948" xr:uid="{00000000-0005-0000-0000-0000710D0000}"/>
    <cellStyle name="Standard 5 6 4 2 5 4" xfId="52439" xr:uid="{00000000-0005-0000-0000-0000710D0000}"/>
    <cellStyle name="Standard 5 6 4 2 6" xfId="15395" xr:uid="{00000000-0005-0000-0000-0000710D0000}"/>
    <cellStyle name="Standard 5 6 4 2 7" xfId="28879" xr:uid="{00000000-0005-0000-0000-0000710D0000}"/>
    <cellStyle name="Standard 5 6 4 2 8" xfId="42370" xr:uid="{00000000-0005-0000-0000-0000710D0000}"/>
    <cellStyle name="Standard 5 6 4 3" xfId="2507" xr:uid="{00000000-0005-0000-0000-0000730D0000}"/>
    <cellStyle name="Standard 5 6 4 3 2" xfId="5868" xr:uid="{00000000-0005-0000-0000-0000730D0000}"/>
    <cellStyle name="Standard 5 6 4 3 2 2" xfId="19319" xr:uid="{00000000-0005-0000-0000-0000730D0000}"/>
    <cellStyle name="Standard 5 6 4 3 2 3" xfId="32803" xr:uid="{00000000-0005-0000-0000-0000730D0000}"/>
    <cellStyle name="Standard 5 6 4 3 2 4" xfId="46294" xr:uid="{00000000-0005-0000-0000-0000730D0000}"/>
    <cellStyle name="Standard 5 6 4 3 3" xfId="9224" xr:uid="{00000000-0005-0000-0000-0000730D0000}"/>
    <cellStyle name="Standard 5 6 4 3 3 2" xfId="22675" xr:uid="{00000000-0005-0000-0000-0000730D0000}"/>
    <cellStyle name="Standard 5 6 4 3 3 3" xfId="36159" xr:uid="{00000000-0005-0000-0000-0000730D0000}"/>
    <cellStyle name="Standard 5 6 4 3 3 4" xfId="49650" xr:uid="{00000000-0005-0000-0000-0000730D0000}"/>
    <cellStyle name="Standard 5 6 4 3 4" xfId="12580" xr:uid="{00000000-0005-0000-0000-0000730D0000}"/>
    <cellStyle name="Standard 5 6 4 3 4 2" xfId="26031" xr:uid="{00000000-0005-0000-0000-0000730D0000}"/>
    <cellStyle name="Standard 5 6 4 3 4 3" xfId="39515" xr:uid="{00000000-0005-0000-0000-0000730D0000}"/>
    <cellStyle name="Standard 5 6 4 3 4 4" xfId="53006" xr:uid="{00000000-0005-0000-0000-0000730D0000}"/>
    <cellStyle name="Standard 5 6 4 3 5" xfId="15962" xr:uid="{00000000-0005-0000-0000-0000730D0000}"/>
    <cellStyle name="Standard 5 6 4 3 6" xfId="29446" xr:uid="{00000000-0005-0000-0000-0000730D0000}"/>
    <cellStyle name="Standard 5 6 4 3 7" xfId="42937" xr:uid="{00000000-0005-0000-0000-0000730D0000}"/>
    <cellStyle name="Standard 5 6 4 4" xfId="3612" xr:uid="{00000000-0005-0000-0000-0000740D0000}"/>
    <cellStyle name="Standard 5 6 4 4 2" xfId="6973" xr:uid="{00000000-0005-0000-0000-0000740D0000}"/>
    <cellStyle name="Standard 5 6 4 4 2 2" xfId="20424" xr:uid="{00000000-0005-0000-0000-0000740D0000}"/>
    <cellStyle name="Standard 5 6 4 4 2 3" xfId="33908" xr:uid="{00000000-0005-0000-0000-0000740D0000}"/>
    <cellStyle name="Standard 5 6 4 4 2 4" xfId="47399" xr:uid="{00000000-0005-0000-0000-0000740D0000}"/>
    <cellStyle name="Standard 5 6 4 4 3" xfId="10329" xr:uid="{00000000-0005-0000-0000-0000740D0000}"/>
    <cellStyle name="Standard 5 6 4 4 3 2" xfId="23780" xr:uid="{00000000-0005-0000-0000-0000740D0000}"/>
    <cellStyle name="Standard 5 6 4 4 3 3" xfId="37264" xr:uid="{00000000-0005-0000-0000-0000740D0000}"/>
    <cellStyle name="Standard 5 6 4 4 3 4" xfId="50755" xr:uid="{00000000-0005-0000-0000-0000740D0000}"/>
    <cellStyle name="Standard 5 6 4 4 4" xfId="13685" xr:uid="{00000000-0005-0000-0000-0000740D0000}"/>
    <cellStyle name="Standard 5 6 4 4 4 2" xfId="27136" xr:uid="{00000000-0005-0000-0000-0000740D0000}"/>
    <cellStyle name="Standard 5 6 4 4 4 3" xfId="40620" xr:uid="{00000000-0005-0000-0000-0000740D0000}"/>
    <cellStyle name="Standard 5 6 4 4 4 4" xfId="54111" xr:uid="{00000000-0005-0000-0000-0000740D0000}"/>
    <cellStyle name="Standard 5 6 4 4 5" xfId="17067" xr:uid="{00000000-0005-0000-0000-0000740D0000}"/>
    <cellStyle name="Standard 5 6 4 4 6" xfId="30551" xr:uid="{00000000-0005-0000-0000-0000740D0000}"/>
    <cellStyle name="Standard 5 6 4 4 7" xfId="44042" xr:uid="{00000000-0005-0000-0000-0000740D0000}"/>
    <cellStyle name="Standard 5 6 4 5" xfId="4192" xr:uid="{00000000-0005-0000-0000-0000750D0000}"/>
    <cellStyle name="Standard 5 6 4 5 2" xfId="7549" xr:uid="{00000000-0005-0000-0000-0000750D0000}"/>
    <cellStyle name="Standard 5 6 4 5 2 2" xfId="21000" xr:uid="{00000000-0005-0000-0000-0000750D0000}"/>
    <cellStyle name="Standard 5 6 4 5 2 3" xfId="34484" xr:uid="{00000000-0005-0000-0000-0000750D0000}"/>
    <cellStyle name="Standard 5 6 4 5 2 4" xfId="47975" xr:uid="{00000000-0005-0000-0000-0000750D0000}"/>
    <cellStyle name="Standard 5 6 4 5 3" xfId="10905" xr:uid="{00000000-0005-0000-0000-0000750D0000}"/>
    <cellStyle name="Standard 5 6 4 5 3 2" xfId="24356" xr:uid="{00000000-0005-0000-0000-0000750D0000}"/>
    <cellStyle name="Standard 5 6 4 5 3 3" xfId="37840" xr:uid="{00000000-0005-0000-0000-0000750D0000}"/>
    <cellStyle name="Standard 5 6 4 5 3 4" xfId="51331" xr:uid="{00000000-0005-0000-0000-0000750D0000}"/>
    <cellStyle name="Standard 5 6 4 5 4" xfId="14261" xr:uid="{00000000-0005-0000-0000-0000750D0000}"/>
    <cellStyle name="Standard 5 6 4 5 4 2" xfId="27712" xr:uid="{00000000-0005-0000-0000-0000750D0000}"/>
    <cellStyle name="Standard 5 6 4 5 4 3" xfId="41196" xr:uid="{00000000-0005-0000-0000-0000750D0000}"/>
    <cellStyle name="Standard 5 6 4 5 4 4" xfId="54687" xr:uid="{00000000-0005-0000-0000-0000750D0000}"/>
    <cellStyle name="Standard 5 6 4 5 5" xfId="17643" xr:uid="{00000000-0005-0000-0000-0000750D0000}"/>
    <cellStyle name="Standard 5 6 4 5 6" xfId="31127" xr:uid="{00000000-0005-0000-0000-0000750D0000}"/>
    <cellStyle name="Standard 5 6 4 5 7" xfId="44618" xr:uid="{00000000-0005-0000-0000-0000750D0000}"/>
    <cellStyle name="Standard 5 6 4 6" xfId="4742" xr:uid="{00000000-0005-0000-0000-0000700D0000}"/>
    <cellStyle name="Standard 5 6 4 6 2" xfId="18193" xr:uid="{00000000-0005-0000-0000-0000700D0000}"/>
    <cellStyle name="Standard 5 6 4 6 3" xfId="31677" xr:uid="{00000000-0005-0000-0000-0000700D0000}"/>
    <cellStyle name="Standard 5 6 4 6 4" xfId="45168" xr:uid="{00000000-0005-0000-0000-0000700D0000}"/>
    <cellStyle name="Standard 5 6 4 7" xfId="8098" xr:uid="{00000000-0005-0000-0000-0000700D0000}"/>
    <cellStyle name="Standard 5 6 4 7 2" xfId="21549" xr:uid="{00000000-0005-0000-0000-0000700D0000}"/>
    <cellStyle name="Standard 5 6 4 7 3" xfId="35033" xr:uid="{00000000-0005-0000-0000-0000700D0000}"/>
    <cellStyle name="Standard 5 6 4 7 4" xfId="48524" xr:uid="{00000000-0005-0000-0000-0000700D0000}"/>
    <cellStyle name="Standard 5 6 4 8" xfId="11454" xr:uid="{00000000-0005-0000-0000-0000700D0000}"/>
    <cellStyle name="Standard 5 6 4 8 2" xfId="24905" xr:uid="{00000000-0005-0000-0000-0000700D0000}"/>
    <cellStyle name="Standard 5 6 4 8 3" xfId="38389" xr:uid="{00000000-0005-0000-0000-0000700D0000}"/>
    <cellStyle name="Standard 5 6 4 8 4" xfId="51880" xr:uid="{00000000-0005-0000-0000-0000700D0000}"/>
    <cellStyle name="Standard 5 6 4 9" xfId="14835" xr:uid="{00000000-0005-0000-0000-0000700D0000}"/>
    <cellStyle name="Standard 5 6 5" xfId="1681" xr:uid="{00000000-0005-0000-0000-0000760D0000}"/>
    <cellStyle name="Standard 5 6 5 2" xfId="2817" xr:uid="{00000000-0005-0000-0000-0000770D0000}"/>
    <cellStyle name="Standard 5 6 5 2 2" xfId="6178" xr:uid="{00000000-0005-0000-0000-0000770D0000}"/>
    <cellStyle name="Standard 5 6 5 2 2 2" xfId="19629" xr:uid="{00000000-0005-0000-0000-0000770D0000}"/>
    <cellStyle name="Standard 5 6 5 2 2 3" xfId="33113" xr:uid="{00000000-0005-0000-0000-0000770D0000}"/>
    <cellStyle name="Standard 5 6 5 2 2 4" xfId="46604" xr:uid="{00000000-0005-0000-0000-0000770D0000}"/>
    <cellStyle name="Standard 5 6 5 2 3" xfId="9534" xr:uid="{00000000-0005-0000-0000-0000770D0000}"/>
    <cellStyle name="Standard 5 6 5 2 3 2" xfId="22985" xr:uid="{00000000-0005-0000-0000-0000770D0000}"/>
    <cellStyle name="Standard 5 6 5 2 3 3" xfId="36469" xr:uid="{00000000-0005-0000-0000-0000770D0000}"/>
    <cellStyle name="Standard 5 6 5 2 3 4" xfId="49960" xr:uid="{00000000-0005-0000-0000-0000770D0000}"/>
    <cellStyle name="Standard 5 6 5 2 4" xfId="12890" xr:uid="{00000000-0005-0000-0000-0000770D0000}"/>
    <cellStyle name="Standard 5 6 5 2 4 2" xfId="26341" xr:uid="{00000000-0005-0000-0000-0000770D0000}"/>
    <cellStyle name="Standard 5 6 5 2 4 3" xfId="39825" xr:uid="{00000000-0005-0000-0000-0000770D0000}"/>
    <cellStyle name="Standard 5 6 5 2 4 4" xfId="53316" xr:uid="{00000000-0005-0000-0000-0000770D0000}"/>
    <cellStyle name="Standard 5 6 5 2 5" xfId="16272" xr:uid="{00000000-0005-0000-0000-0000770D0000}"/>
    <cellStyle name="Standard 5 6 5 2 6" xfId="29756" xr:uid="{00000000-0005-0000-0000-0000770D0000}"/>
    <cellStyle name="Standard 5 6 5 2 7" xfId="43247" xr:uid="{00000000-0005-0000-0000-0000770D0000}"/>
    <cellStyle name="Standard 5 6 5 3" xfId="5051" xr:uid="{00000000-0005-0000-0000-0000760D0000}"/>
    <cellStyle name="Standard 5 6 5 3 2" xfId="18502" xr:uid="{00000000-0005-0000-0000-0000760D0000}"/>
    <cellStyle name="Standard 5 6 5 3 3" xfId="31986" xr:uid="{00000000-0005-0000-0000-0000760D0000}"/>
    <cellStyle name="Standard 5 6 5 3 4" xfId="45477" xr:uid="{00000000-0005-0000-0000-0000760D0000}"/>
    <cellStyle name="Standard 5 6 5 4" xfId="8407" xr:uid="{00000000-0005-0000-0000-0000760D0000}"/>
    <cellStyle name="Standard 5 6 5 4 2" xfId="21858" xr:uid="{00000000-0005-0000-0000-0000760D0000}"/>
    <cellStyle name="Standard 5 6 5 4 3" xfId="35342" xr:uid="{00000000-0005-0000-0000-0000760D0000}"/>
    <cellStyle name="Standard 5 6 5 4 4" xfId="48833" xr:uid="{00000000-0005-0000-0000-0000760D0000}"/>
    <cellStyle name="Standard 5 6 5 5" xfId="11763" xr:uid="{00000000-0005-0000-0000-0000760D0000}"/>
    <cellStyle name="Standard 5 6 5 5 2" xfId="25214" xr:uid="{00000000-0005-0000-0000-0000760D0000}"/>
    <cellStyle name="Standard 5 6 5 5 3" xfId="38698" xr:uid="{00000000-0005-0000-0000-0000760D0000}"/>
    <cellStyle name="Standard 5 6 5 5 4" xfId="52189" xr:uid="{00000000-0005-0000-0000-0000760D0000}"/>
    <cellStyle name="Standard 5 6 5 6" xfId="15145" xr:uid="{00000000-0005-0000-0000-0000760D0000}"/>
    <cellStyle name="Standard 5 6 5 7" xfId="28629" xr:uid="{00000000-0005-0000-0000-0000760D0000}"/>
    <cellStyle name="Standard 5 6 5 8" xfId="42120" xr:uid="{00000000-0005-0000-0000-0000760D0000}"/>
    <cellStyle name="Standard 5 6 6" xfId="2241" xr:uid="{00000000-0005-0000-0000-0000780D0000}"/>
    <cellStyle name="Standard 5 6 6 2" xfId="5615" xr:uid="{00000000-0005-0000-0000-0000780D0000}"/>
    <cellStyle name="Standard 5 6 6 2 2" xfId="19066" xr:uid="{00000000-0005-0000-0000-0000780D0000}"/>
    <cellStyle name="Standard 5 6 6 2 3" xfId="32550" xr:uid="{00000000-0005-0000-0000-0000780D0000}"/>
    <cellStyle name="Standard 5 6 6 2 4" xfId="46041" xr:uid="{00000000-0005-0000-0000-0000780D0000}"/>
    <cellStyle name="Standard 5 6 6 3" xfId="8971" xr:uid="{00000000-0005-0000-0000-0000780D0000}"/>
    <cellStyle name="Standard 5 6 6 3 2" xfId="22422" xr:uid="{00000000-0005-0000-0000-0000780D0000}"/>
    <cellStyle name="Standard 5 6 6 3 3" xfId="35906" xr:uid="{00000000-0005-0000-0000-0000780D0000}"/>
    <cellStyle name="Standard 5 6 6 3 4" xfId="49397" xr:uid="{00000000-0005-0000-0000-0000780D0000}"/>
    <cellStyle name="Standard 5 6 6 4" xfId="12327" xr:uid="{00000000-0005-0000-0000-0000780D0000}"/>
    <cellStyle name="Standard 5 6 6 4 2" xfId="25778" xr:uid="{00000000-0005-0000-0000-0000780D0000}"/>
    <cellStyle name="Standard 5 6 6 4 3" xfId="39262" xr:uid="{00000000-0005-0000-0000-0000780D0000}"/>
    <cellStyle name="Standard 5 6 6 4 4" xfId="52753" xr:uid="{00000000-0005-0000-0000-0000780D0000}"/>
    <cellStyle name="Standard 5 6 6 5" xfId="15709" xr:uid="{00000000-0005-0000-0000-0000780D0000}"/>
    <cellStyle name="Standard 5 6 6 6" xfId="29193" xr:uid="{00000000-0005-0000-0000-0000780D0000}"/>
    <cellStyle name="Standard 5 6 6 7" xfId="42684" xr:uid="{00000000-0005-0000-0000-0000780D0000}"/>
    <cellStyle name="Standard 5 6 7" xfId="3359" xr:uid="{00000000-0005-0000-0000-0000790D0000}"/>
    <cellStyle name="Standard 5 6 7 2" xfId="6720" xr:uid="{00000000-0005-0000-0000-0000790D0000}"/>
    <cellStyle name="Standard 5 6 7 2 2" xfId="20171" xr:uid="{00000000-0005-0000-0000-0000790D0000}"/>
    <cellStyle name="Standard 5 6 7 2 3" xfId="33655" xr:uid="{00000000-0005-0000-0000-0000790D0000}"/>
    <cellStyle name="Standard 5 6 7 2 4" xfId="47146" xr:uid="{00000000-0005-0000-0000-0000790D0000}"/>
    <cellStyle name="Standard 5 6 7 3" xfId="10076" xr:uid="{00000000-0005-0000-0000-0000790D0000}"/>
    <cellStyle name="Standard 5 6 7 3 2" xfId="23527" xr:uid="{00000000-0005-0000-0000-0000790D0000}"/>
    <cellStyle name="Standard 5 6 7 3 3" xfId="37011" xr:uid="{00000000-0005-0000-0000-0000790D0000}"/>
    <cellStyle name="Standard 5 6 7 3 4" xfId="50502" xr:uid="{00000000-0005-0000-0000-0000790D0000}"/>
    <cellStyle name="Standard 5 6 7 4" xfId="13432" xr:uid="{00000000-0005-0000-0000-0000790D0000}"/>
    <cellStyle name="Standard 5 6 7 4 2" xfId="26883" xr:uid="{00000000-0005-0000-0000-0000790D0000}"/>
    <cellStyle name="Standard 5 6 7 4 3" xfId="40367" xr:uid="{00000000-0005-0000-0000-0000790D0000}"/>
    <cellStyle name="Standard 5 6 7 4 4" xfId="53858" xr:uid="{00000000-0005-0000-0000-0000790D0000}"/>
    <cellStyle name="Standard 5 6 7 5" xfId="16814" xr:uid="{00000000-0005-0000-0000-0000790D0000}"/>
    <cellStyle name="Standard 5 6 7 6" xfId="30298" xr:uid="{00000000-0005-0000-0000-0000790D0000}"/>
    <cellStyle name="Standard 5 6 7 7" xfId="43789" xr:uid="{00000000-0005-0000-0000-0000790D0000}"/>
    <cellStyle name="Standard 5 6 8" xfId="3939" xr:uid="{00000000-0005-0000-0000-00007A0D0000}"/>
    <cellStyle name="Standard 5 6 8 2" xfId="7296" xr:uid="{00000000-0005-0000-0000-00007A0D0000}"/>
    <cellStyle name="Standard 5 6 8 2 2" xfId="20747" xr:uid="{00000000-0005-0000-0000-00007A0D0000}"/>
    <cellStyle name="Standard 5 6 8 2 3" xfId="34231" xr:uid="{00000000-0005-0000-0000-00007A0D0000}"/>
    <cellStyle name="Standard 5 6 8 2 4" xfId="47722" xr:uid="{00000000-0005-0000-0000-00007A0D0000}"/>
    <cellStyle name="Standard 5 6 8 3" xfId="10652" xr:uid="{00000000-0005-0000-0000-00007A0D0000}"/>
    <cellStyle name="Standard 5 6 8 3 2" xfId="24103" xr:uid="{00000000-0005-0000-0000-00007A0D0000}"/>
    <cellStyle name="Standard 5 6 8 3 3" xfId="37587" xr:uid="{00000000-0005-0000-0000-00007A0D0000}"/>
    <cellStyle name="Standard 5 6 8 3 4" xfId="51078" xr:uid="{00000000-0005-0000-0000-00007A0D0000}"/>
    <cellStyle name="Standard 5 6 8 4" xfId="14008" xr:uid="{00000000-0005-0000-0000-00007A0D0000}"/>
    <cellStyle name="Standard 5 6 8 4 2" xfId="27459" xr:uid="{00000000-0005-0000-0000-00007A0D0000}"/>
    <cellStyle name="Standard 5 6 8 4 3" xfId="40943" xr:uid="{00000000-0005-0000-0000-00007A0D0000}"/>
    <cellStyle name="Standard 5 6 8 4 4" xfId="54434" xr:uid="{00000000-0005-0000-0000-00007A0D0000}"/>
    <cellStyle name="Standard 5 6 8 5" xfId="17390" xr:uid="{00000000-0005-0000-0000-00007A0D0000}"/>
    <cellStyle name="Standard 5 6 8 6" xfId="30874" xr:uid="{00000000-0005-0000-0000-00007A0D0000}"/>
    <cellStyle name="Standard 5 6 8 7" xfId="44365" xr:uid="{00000000-0005-0000-0000-00007A0D0000}"/>
    <cellStyle name="Standard 5 6 9" xfId="4489" xr:uid="{00000000-0005-0000-0000-0000570D0000}"/>
    <cellStyle name="Standard 5 6 9 2" xfId="17940" xr:uid="{00000000-0005-0000-0000-0000570D0000}"/>
    <cellStyle name="Standard 5 6 9 3" xfId="31424" xr:uid="{00000000-0005-0000-0000-0000570D0000}"/>
    <cellStyle name="Standard 5 6 9 4" xfId="44915" xr:uid="{00000000-0005-0000-0000-0000570D0000}"/>
    <cellStyle name="Standard 5 7" xfId="1108" xr:uid="{00000000-0005-0000-0000-00007B0D0000}"/>
    <cellStyle name="Standard 5 7 10" xfId="11199" xr:uid="{00000000-0005-0000-0000-00007B0D0000}"/>
    <cellStyle name="Standard 5 7 10 2" xfId="24650" xr:uid="{00000000-0005-0000-0000-00007B0D0000}"/>
    <cellStyle name="Standard 5 7 10 3" xfId="38134" xr:uid="{00000000-0005-0000-0000-00007B0D0000}"/>
    <cellStyle name="Standard 5 7 10 4" xfId="51625" xr:uid="{00000000-0005-0000-0000-00007B0D0000}"/>
    <cellStyle name="Standard 5 7 11" xfId="14580" xr:uid="{00000000-0005-0000-0000-00007B0D0000}"/>
    <cellStyle name="Standard 5 7 12" xfId="28050" xr:uid="{00000000-0005-0000-0000-00007B0D0000}"/>
    <cellStyle name="Standard 5 7 13" xfId="41522" xr:uid="{00000000-0005-0000-0000-00007B0D0000}"/>
    <cellStyle name="Standard 5 7 2" xfId="1220" xr:uid="{00000000-0005-0000-0000-00007C0D0000}"/>
    <cellStyle name="Standard 5 7 2 10" xfId="14684" xr:uid="{00000000-0005-0000-0000-00007C0D0000}"/>
    <cellStyle name="Standard 5 7 2 11" xfId="28167" xr:uid="{00000000-0005-0000-0000-00007C0D0000}"/>
    <cellStyle name="Standard 5 7 2 12" xfId="41658" xr:uid="{00000000-0005-0000-0000-00007C0D0000}"/>
    <cellStyle name="Standard 5 7 2 2" xfId="1452" xr:uid="{00000000-0005-0000-0000-00007D0D0000}"/>
    <cellStyle name="Standard 5 7 2 2 10" xfId="28417" xr:uid="{00000000-0005-0000-0000-00007D0D0000}"/>
    <cellStyle name="Standard 5 7 2 2 11" xfId="41908" xr:uid="{00000000-0005-0000-0000-00007D0D0000}"/>
    <cellStyle name="Standard 5 7 2 2 2" xfId="2026" xr:uid="{00000000-0005-0000-0000-00007E0D0000}"/>
    <cellStyle name="Standard 5 7 2 2 2 2" xfId="3166" xr:uid="{00000000-0005-0000-0000-00007F0D0000}"/>
    <cellStyle name="Standard 5 7 2 2 2 2 2" xfId="6527" xr:uid="{00000000-0005-0000-0000-00007F0D0000}"/>
    <cellStyle name="Standard 5 7 2 2 2 2 2 2" xfId="19978" xr:uid="{00000000-0005-0000-0000-00007F0D0000}"/>
    <cellStyle name="Standard 5 7 2 2 2 2 2 3" xfId="33462" xr:uid="{00000000-0005-0000-0000-00007F0D0000}"/>
    <cellStyle name="Standard 5 7 2 2 2 2 2 4" xfId="46953" xr:uid="{00000000-0005-0000-0000-00007F0D0000}"/>
    <cellStyle name="Standard 5 7 2 2 2 2 3" xfId="9883" xr:uid="{00000000-0005-0000-0000-00007F0D0000}"/>
    <cellStyle name="Standard 5 7 2 2 2 2 3 2" xfId="23334" xr:uid="{00000000-0005-0000-0000-00007F0D0000}"/>
    <cellStyle name="Standard 5 7 2 2 2 2 3 3" xfId="36818" xr:uid="{00000000-0005-0000-0000-00007F0D0000}"/>
    <cellStyle name="Standard 5 7 2 2 2 2 3 4" xfId="50309" xr:uid="{00000000-0005-0000-0000-00007F0D0000}"/>
    <cellStyle name="Standard 5 7 2 2 2 2 4" xfId="13239" xr:uid="{00000000-0005-0000-0000-00007F0D0000}"/>
    <cellStyle name="Standard 5 7 2 2 2 2 4 2" xfId="26690" xr:uid="{00000000-0005-0000-0000-00007F0D0000}"/>
    <cellStyle name="Standard 5 7 2 2 2 2 4 3" xfId="40174" xr:uid="{00000000-0005-0000-0000-00007F0D0000}"/>
    <cellStyle name="Standard 5 7 2 2 2 2 4 4" xfId="53665" xr:uid="{00000000-0005-0000-0000-00007F0D0000}"/>
    <cellStyle name="Standard 5 7 2 2 2 2 5" xfId="16621" xr:uid="{00000000-0005-0000-0000-00007F0D0000}"/>
    <cellStyle name="Standard 5 7 2 2 2 2 6" xfId="30105" xr:uid="{00000000-0005-0000-0000-00007F0D0000}"/>
    <cellStyle name="Standard 5 7 2 2 2 2 7" xfId="43596" xr:uid="{00000000-0005-0000-0000-00007F0D0000}"/>
    <cellStyle name="Standard 5 7 2 2 2 3" xfId="5400" xr:uid="{00000000-0005-0000-0000-00007E0D0000}"/>
    <cellStyle name="Standard 5 7 2 2 2 3 2" xfId="18851" xr:uid="{00000000-0005-0000-0000-00007E0D0000}"/>
    <cellStyle name="Standard 5 7 2 2 2 3 3" xfId="32335" xr:uid="{00000000-0005-0000-0000-00007E0D0000}"/>
    <cellStyle name="Standard 5 7 2 2 2 3 4" xfId="45826" xr:uid="{00000000-0005-0000-0000-00007E0D0000}"/>
    <cellStyle name="Standard 5 7 2 2 2 4" xfId="8756" xr:uid="{00000000-0005-0000-0000-00007E0D0000}"/>
    <cellStyle name="Standard 5 7 2 2 2 4 2" xfId="22207" xr:uid="{00000000-0005-0000-0000-00007E0D0000}"/>
    <cellStyle name="Standard 5 7 2 2 2 4 3" xfId="35691" xr:uid="{00000000-0005-0000-0000-00007E0D0000}"/>
    <cellStyle name="Standard 5 7 2 2 2 4 4" xfId="49182" xr:uid="{00000000-0005-0000-0000-00007E0D0000}"/>
    <cellStyle name="Standard 5 7 2 2 2 5" xfId="12112" xr:uid="{00000000-0005-0000-0000-00007E0D0000}"/>
    <cellStyle name="Standard 5 7 2 2 2 5 2" xfId="25563" xr:uid="{00000000-0005-0000-0000-00007E0D0000}"/>
    <cellStyle name="Standard 5 7 2 2 2 5 3" xfId="39047" xr:uid="{00000000-0005-0000-0000-00007E0D0000}"/>
    <cellStyle name="Standard 5 7 2 2 2 5 4" xfId="52538" xr:uid="{00000000-0005-0000-0000-00007E0D0000}"/>
    <cellStyle name="Standard 5 7 2 2 2 6" xfId="15494" xr:uid="{00000000-0005-0000-0000-00007E0D0000}"/>
    <cellStyle name="Standard 5 7 2 2 2 7" xfId="28978" xr:uid="{00000000-0005-0000-0000-00007E0D0000}"/>
    <cellStyle name="Standard 5 7 2 2 2 8" xfId="42469" xr:uid="{00000000-0005-0000-0000-00007E0D0000}"/>
    <cellStyle name="Standard 5 7 2 2 3" xfId="2606" xr:uid="{00000000-0005-0000-0000-0000800D0000}"/>
    <cellStyle name="Standard 5 7 2 2 3 2" xfId="5967" xr:uid="{00000000-0005-0000-0000-0000800D0000}"/>
    <cellStyle name="Standard 5 7 2 2 3 2 2" xfId="19418" xr:uid="{00000000-0005-0000-0000-0000800D0000}"/>
    <cellStyle name="Standard 5 7 2 2 3 2 3" xfId="32902" xr:uid="{00000000-0005-0000-0000-0000800D0000}"/>
    <cellStyle name="Standard 5 7 2 2 3 2 4" xfId="46393" xr:uid="{00000000-0005-0000-0000-0000800D0000}"/>
    <cellStyle name="Standard 5 7 2 2 3 3" xfId="9323" xr:uid="{00000000-0005-0000-0000-0000800D0000}"/>
    <cellStyle name="Standard 5 7 2 2 3 3 2" xfId="22774" xr:uid="{00000000-0005-0000-0000-0000800D0000}"/>
    <cellStyle name="Standard 5 7 2 2 3 3 3" xfId="36258" xr:uid="{00000000-0005-0000-0000-0000800D0000}"/>
    <cellStyle name="Standard 5 7 2 2 3 3 4" xfId="49749" xr:uid="{00000000-0005-0000-0000-0000800D0000}"/>
    <cellStyle name="Standard 5 7 2 2 3 4" xfId="12679" xr:uid="{00000000-0005-0000-0000-0000800D0000}"/>
    <cellStyle name="Standard 5 7 2 2 3 4 2" xfId="26130" xr:uid="{00000000-0005-0000-0000-0000800D0000}"/>
    <cellStyle name="Standard 5 7 2 2 3 4 3" xfId="39614" xr:uid="{00000000-0005-0000-0000-0000800D0000}"/>
    <cellStyle name="Standard 5 7 2 2 3 4 4" xfId="53105" xr:uid="{00000000-0005-0000-0000-0000800D0000}"/>
    <cellStyle name="Standard 5 7 2 2 3 5" xfId="16061" xr:uid="{00000000-0005-0000-0000-0000800D0000}"/>
    <cellStyle name="Standard 5 7 2 2 3 6" xfId="29545" xr:uid="{00000000-0005-0000-0000-0000800D0000}"/>
    <cellStyle name="Standard 5 7 2 2 3 7" xfId="43036" xr:uid="{00000000-0005-0000-0000-0000800D0000}"/>
    <cellStyle name="Standard 5 7 2 2 4" xfId="3711" xr:uid="{00000000-0005-0000-0000-0000810D0000}"/>
    <cellStyle name="Standard 5 7 2 2 4 2" xfId="7072" xr:uid="{00000000-0005-0000-0000-0000810D0000}"/>
    <cellStyle name="Standard 5 7 2 2 4 2 2" xfId="20523" xr:uid="{00000000-0005-0000-0000-0000810D0000}"/>
    <cellStyle name="Standard 5 7 2 2 4 2 3" xfId="34007" xr:uid="{00000000-0005-0000-0000-0000810D0000}"/>
    <cellStyle name="Standard 5 7 2 2 4 2 4" xfId="47498" xr:uid="{00000000-0005-0000-0000-0000810D0000}"/>
    <cellStyle name="Standard 5 7 2 2 4 3" xfId="10428" xr:uid="{00000000-0005-0000-0000-0000810D0000}"/>
    <cellStyle name="Standard 5 7 2 2 4 3 2" xfId="23879" xr:uid="{00000000-0005-0000-0000-0000810D0000}"/>
    <cellStyle name="Standard 5 7 2 2 4 3 3" xfId="37363" xr:uid="{00000000-0005-0000-0000-0000810D0000}"/>
    <cellStyle name="Standard 5 7 2 2 4 3 4" xfId="50854" xr:uid="{00000000-0005-0000-0000-0000810D0000}"/>
    <cellStyle name="Standard 5 7 2 2 4 4" xfId="13784" xr:uid="{00000000-0005-0000-0000-0000810D0000}"/>
    <cellStyle name="Standard 5 7 2 2 4 4 2" xfId="27235" xr:uid="{00000000-0005-0000-0000-0000810D0000}"/>
    <cellStyle name="Standard 5 7 2 2 4 4 3" xfId="40719" xr:uid="{00000000-0005-0000-0000-0000810D0000}"/>
    <cellStyle name="Standard 5 7 2 2 4 4 4" xfId="54210" xr:uid="{00000000-0005-0000-0000-0000810D0000}"/>
    <cellStyle name="Standard 5 7 2 2 4 5" xfId="17166" xr:uid="{00000000-0005-0000-0000-0000810D0000}"/>
    <cellStyle name="Standard 5 7 2 2 4 6" xfId="30650" xr:uid="{00000000-0005-0000-0000-0000810D0000}"/>
    <cellStyle name="Standard 5 7 2 2 4 7" xfId="44141" xr:uid="{00000000-0005-0000-0000-0000810D0000}"/>
    <cellStyle name="Standard 5 7 2 2 5" xfId="4291" xr:uid="{00000000-0005-0000-0000-0000820D0000}"/>
    <cellStyle name="Standard 5 7 2 2 5 2" xfId="7648" xr:uid="{00000000-0005-0000-0000-0000820D0000}"/>
    <cellStyle name="Standard 5 7 2 2 5 2 2" xfId="21099" xr:uid="{00000000-0005-0000-0000-0000820D0000}"/>
    <cellStyle name="Standard 5 7 2 2 5 2 3" xfId="34583" xr:uid="{00000000-0005-0000-0000-0000820D0000}"/>
    <cellStyle name="Standard 5 7 2 2 5 2 4" xfId="48074" xr:uid="{00000000-0005-0000-0000-0000820D0000}"/>
    <cellStyle name="Standard 5 7 2 2 5 3" xfId="11004" xr:uid="{00000000-0005-0000-0000-0000820D0000}"/>
    <cellStyle name="Standard 5 7 2 2 5 3 2" xfId="24455" xr:uid="{00000000-0005-0000-0000-0000820D0000}"/>
    <cellStyle name="Standard 5 7 2 2 5 3 3" xfId="37939" xr:uid="{00000000-0005-0000-0000-0000820D0000}"/>
    <cellStyle name="Standard 5 7 2 2 5 3 4" xfId="51430" xr:uid="{00000000-0005-0000-0000-0000820D0000}"/>
    <cellStyle name="Standard 5 7 2 2 5 4" xfId="14360" xr:uid="{00000000-0005-0000-0000-0000820D0000}"/>
    <cellStyle name="Standard 5 7 2 2 5 4 2" xfId="27811" xr:uid="{00000000-0005-0000-0000-0000820D0000}"/>
    <cellStyle name="Standard 5 7 2 2 5 4 3" xfId="41295" xr:uid="{00000000-0005-0000-0000-0000820D0000}"/>
    <cellStyle name="Standard 5 7 2 2 5 4 4" xfId="54786" xr:uid="{00000000-0005-0000-0000-0000820D0000}"/>
    <cellStyle name="Standard 5 7 2 2 5 5" xfId="17742" xr:uid="{00000000-0005-0000-0000-0000820D0000}"/>
    <cellStyle name="Standard 5 7 2 2 5 6" xfId="31226" xr:uid="{00000000-0005-0000-0000-0000820D0000}"/>
    <cellStyle name="Standard 5 7 2 2 5 7" xfId="44717" xr:uid="{00000000-0005-0000-0000-0000820D0000}"/>
    <cellStyle name="Standard 5 7 2 2 6" xfId="4841" xr:uid="{00000000-0005-0000-0000-00007D0D0000}"/>
    <cellStyle name="Standard 5 7 2 2 6 2" xfId="18292" xr:uid="{00000000-0005-0000-0000-00007D0D0000}"/>
    <cellStyle name="Standard 5 7 2 2 6 3" xfId="31776" xr:uid="{00000000-0005-0000-0000-00007D0D0000}"/>
    <cellStyle name="Standard 5 7 2 2 6 4" xfId="45267" xr:uid="{00000000-0005-0000-0000-00007D0D0000}"/>
    <cellStyle name="Standard 5 7 2 2 7" xfId="8197" xr:uid="{00000000-0005-0000-0000-00007D0D0000}"/>
    <cellStyle name="Standard 5 7 2 2 7 2" xfId="21648" xr:uid="{00000000-0005-0000-0000-00007D0D0000}"/>
    <cellStyle name="Standard 5 7 2 2 7 3" xfId="35132" xr:uid="{00000000-0005-0000-0000-00007D0D0000}"/>
    <cellStyle name="Standard 5 7 2 2 7 4" xfId="48623" xr:uid="{00000000-0005-0000-0000-00007D0D0000}"/>
    <cellStyle name="Standard 5 7 2 2 8" xfId="11553" xr:uid="{00000000-0005-0000-0000-00007D0D0000}"/>
    <cellStyle name="Standard 5 7 2 2 8 2" xfId="25004" xr:uid="{00000000-0005-0000-0000-00007D0D0000}"/>
    <cellStyle name="Standard 5 7 2 2 8 3" xfId="38488" xr:uid="{00000000-0005-0000-0000-00007D0D0000}"/>
    <cellStyle name="Standard 5 7 2 2 8 4" xfId="51979" xr:uid="{00000000-0005-0000-0000-00007D0D0000}"/>
    <cellStyle name="Standard 5 7 2 2 9" xfId="14934" xr:uid="{00000000-0005-0000-0000-00007D0D0000}"/>
    <cellStyle name="Standard 5 7 2 3" xfId="1777" xr:uid="{00000000-0005-0000-0000-0000830D0000}"/>
    <cellStyle name="Standard 5 7 2 3 2" xfId="2916" xr:uid="{00000000-0005-0000-0000-0000840D0000}"/>
    <cellStyle name="Standard 5 7 2 3 2 2" xfId="6277" xr:uid="{00000000-0005-0000-0000-0000840D0000}"/>
    <cellStyle name="Standard 5 7 2 3 2 2 2" xfId="19728" xr:uid="{00000000-0005-0000-0000-0000840D0000}"/>
    <cellStyle name="Standard 5 7 2 3 2 2 3" xfId="33212" xr:uid="{00000000-0005-0000-0000-0000840D0000}"/>
    <cellStyle name="Standard 5 7 2 3 2 2 4" xfId="46703" xr:uid="{00000000-0005-0000-0000-0000840D0000}"/>
    <cellStyle name="Standard 5 7 2 3 2 3" xfId="9633" xr:uid="{00000000-0005-0000-0000-0000840D0000}"/>
    <cellStyle name="Standard 5 7 2 3 2 3 2" xfId="23084" xr:uid="{00000000-0005-0000-0000-0000840D0000}"/>
    <cellStyle name="Standard 5 7 2 3 2 3 3" xfId="36568" xr:uid="{00000000-0005-0000-0000-0000840D0000}"/>
    <cellStyle name="Standard 5 7 2 3 2 3 4" xfId="50059" xr:uid="{00000000-0005-0000-0000-0000840D0000}"/>
    <cellStyle name="Standard 5 7 2 3 2 4" xfId="12989" xr:uid="{00000000-0005-0000-0000-0000840D0000}"/>
    <cellStyle name="Standard 5 7 2 3 2 4 2" xfId="26440" xr:uid="{00000000-0005-0000-0000-0000840D0000}"/>
    <cellStyle name="Standard 5 7 2 3 2 4 3" xfId="39924" xr:uid="{00000000-0005-0000-0000-0000840D0000}"/>
    <cellStyle name="Standard 5 7 2 3 2 4 4" xfId="53415" xr:uid="{00000000-0005-0000-0000-0000840D0000}"/>
    <cellStyle name="Standard 5 7 2 3 2 5" xfId="16371" xr:uid="{00000000-0005-0000-0000-0000840D0000}"/>
    <cellStyle name="Standard 5 7 2 3 2 6" xfId="29855" xr:uid="{00000000-0005-0000-0000-0000840D0000}"/>
    <cellStyle name="Standard 5 7 2 3 2 7" xfId="43346" xr:uid="{00000000-0005-0000-0000-0000840D0000}"/>
    <cellStyle name="Standard 5 7 2 3 3" xfId="5150" xr:uid="{00000000-0005-0000-0000-0000830D0000}"/>
    <cellStyle name="Standard 5 7 2 3 3 2" xfId="18601" xr:uid="{00000000-0005-0000-0000-0000830D0000}"/>
    <cellStyle name="Standard 5 7 2 3 3 3" xfId="32085" xr:uid="{00000000-0005-0000-0000-0000830D0000}"/>
    <cellStyle name="Standard 5 7 2 3 3 4" xfId="45576" xr:uid="{00000000-0005-0000-0000-0000830D0000}"/>
    <cellStyle name="Standard 5 7 2 3 4" xfId="8506" xr:uid="{00000000-0005-0000-0000-0000830D0000}"/>
    <cellStyle name="Standard 5 7 2 3 4 2" xfId="21957" xr:uid="{00000000-0005-0000-0000-0000830D0000}"/>
    <cellStyle name="Standard 5 7 2 3 4 3" xfId="35441" xr:uid="{00000000-0005-0000-0000-0000830D0000}"/>
    <cellStyle name="Standard 5 7 2 3 4 4" xfId="48932" xr:uid="{00000000-0005-0000-0000-0000830D0000}"/>
    <cellStyle name="Standard 5 7 2 3 5" xfId="11862" xr:uid="{00000000-0005-0000-0000-0000830D0000}"/>
    <cellStyle name="Standard 5 7 2 3 5 2" xfId="25313" xr:uid="{00000000-0005-0000-0000-0000830D0000}"/>
    <cellStyle name="Standard 5 7 2 3 5 3" xfId="38797" xr:uid="{00000000-0005-0000-0000-0000830D0000}"/>
    <cellStyle name="Standard 5 7 2 3 5 4" xfId="52288" xr:uid="{00000000-0005-0000-0000-0000830D0000}"/>
    <cellStyle name="Standard 5 7 2 3 6" xfId="15244" xr:uid="{00000000-0005-0000-0000-0000830D0000}"/>
    <cellStyle name="Standard 5 7 2 3 7" xfId="28728" xr:uid="{00000000-0005-0000-0000-0000830D0000}"/>
    <cellStyle name="Standard 5 7 2 3 8" xfId="42219" xr:uid="{00000000-0005-0000-0000-0000830D0000}"/>
    <cellStyle name="Standard 5 7 2 4" xfId="2355" xr:uid="{00000000-0005-0000-0000-0000850D0000}"/>
    <cellStyle name="Standard 5 7 2 4 2" xfId="5717" xr:uid="{00000000-0005-0000-0000-0000850D0000}"/>
    <cellStyle name="Standard 5 7 2 4 2 2" xfId="19168" xr:uid="{00000000-0005-0000-0000-0000850D0000}"/>
    <cellStyle name="Standard 5 7 2 4 2 3" xfId="32652" xr:uid="{00000000-0005-0000-0000-0000850D0000}"/>
    <cellStyle name="Standard 5 7 2 4 2 4" xfId="46143" xr:uid="{00000000-0005-0000-0000-0000850D0000}"/>
    <cellStyle name="Standard 5 7 2 4 3" xfId="9073" xr:uid="{00000000-0005-0000-0000-0000850D0000}"/>
    <cellStyle name="Standard 5 7 2 4 3 2" xfId="22524" xr:uid="{00000000-0005-0000-0000-0000850D0000}"/>
    <cellStyle name="Standard 5 7 2 4 3 3" xfId="36008" xr:uid="{00000000-0005-0000-0000-0000850D0000}"/>
    <cellStyle name="Standard 5 7 2 4 3 4" xfId="49499" xr:uid="{00000000-0005-0000-0000-0000850D0000}"/>
    <cellStyle name="Standard 5 7 2 4 4" xfId="12429" xr:uid="{00000000-0005-0000-0000-0000850D0000}"/>
    <cellStyle name="Standard 5 7 2 4 4 2" xfId="25880" xr:uid="{00000000-0005-0000-0000-0000850D0000}"/>
    <cellStyle name="Standard 5 7 2 4 4 3" xfId="39364" xr:uid="{00000000-0005-0000-0000-0000850D0000}"/>
    <cellStyle name="Standard 5 7 2 4 4 4" xfId="52855" xr:uid="{00000000-0005-0000-0000-0000850D0000}"/>
    <cellStyle name="Standard 5 7 2 4 5" xfId="15811" xr:uid="{00000000-0005-0000-0000-0000850D0000}"/>
    <cellStyle name="Standard 5 7 2 4 6" xfId="29295" xr:uid="{00000000-0005-0000-0000-0000850D0000}"/>
    <cellStyle name="Standard 5 7 2 4 7" xfId="42786" xr:uid="{00000000-0005-0000-0000-0000850D0000}"/>
    <cellStyle name="Standard 5 7 2 5" xfId="3461" xr:uid="{00000000-0005-0000-0000-0000860D0000}"/>
    <cellStyle name="Standard 5 7 2 5 2" xfId="6822" xr:uid="{00000000-0005-0000-0000-0000860D0000}"/>
    <cellStyle name="Standard 5 7 2 5 2 2" xfId="20273" xr:uid="{00000000-0005-0000-0000-0000860D0000}"/>
    <cellStyle name="Standard 5 7 2 5 2 3" xfId="33757" xr:uid="{00000000-0005-0000-0000-0000860D0000}"/>
    <cellStyle name="Standard 5 7 2 5 2 4" xfId="47248" xr:uid="{00000000-0005-0000-0000-0000860D0000}"/>
    <cellStyle name="Standard 5 7 2 5 3" xfId="10178" xr:uid="{00000000-0005-0000-0000-0000860D0000}"/>
    <cellStyle name="Standard 5 7 2 5 3 2" xfId="23629" xr:uid="{00000000-0005-0000-0000-0000860D0000}"/>
    <cellStyle name="Standard 5 7 2 5 3 3" xfId="37113" xr:uid="{00000000-0005-0000-0000-0000860D0000}"/>
    <cellStyle name="Standard 5 7 2 5 3 4" xfId="50604" xr:uid="{00000000-0005-0000-0000-0000860D0000}"/>
    <cellStyle name="Standard 5 7 2 5 4" xfId="13534" xr:uid="{00000000-0005-0000-0000-0000860D0000}"/>
    <cellStyle name="Standard 5 7 2 5 4 2" xfId="26985" xr:uid="{00000000-0005-0000-0000-0000860D0000}"/>
    <cellStyle name="Standard 5 7 2 5 4 3" xfId="40469" xr:uid="{00000000-0005-0000-0000-0000860D0000}"/>
    <cellStyle name="Standard 5 7 2 5 4 4" xfId="53960" xr:uid="{00000000-0005-0000-0000-0000860D0000}"/>
    <cellStyle name="Standard 5 7 2 5 5" xfId="16916" xr:uid="{00000000-0005-0000-0000-0000860D0000}"/>
    <cellStyle name="Standard 5 7 2 5 6" xfId="30400" xr:uid="{00000000-0005-0000-0000-0000860D0000}"/>
    <cellStyle name="Standard 5 7 2 5 7" xfId="43891" xr:uid="{00000000-0005-0000-0000-0000860D0000}"/>
    <cellStyle name="Standard 5 7 2 6" xfId="4041" xr:uid="{00000000-0005-0000-0000-0000870D0000}"/>
    <cellStyle name="Standard 5 7 2 6 2" xfId="7398" xr:uid="{00000000-0005-0000-0000-0000870D0000}"/>
    <cellStyle name="Standard 5 7 2 6 2 2" xfId="20849" xr:uid="{00000000-0005-0000-0000-0000870D0000}"/>
    <cellStyle name="Standard 5 7 2 6 2 3" xfId="34333" xr:uid="{00000000-0005-0000-0000-0000870D0000}"/>
    <cellStyle name="Standard 5 7 2 6 2 4" xfId="47824" xr:uid="{00000000-0005-0000-0000-0000870D0000}"/>
    <cellStyle name="Standard 5 7 2 6 3" xfId="10754" xr:uid="{00000000-0005-0000-0000-0000870D0000}"/>
    <cellStyle name="Standard 5 7 2 6 3 2" xfId="24205" xr:uid="{00000000-0005-0000-0000-0000870D0000}"/>
    <cellStyle name="Standard 5 7 2 6 3 3" xfId="37689" xr:uid="{00000000-0005-0000-0000-0000870D0000}"/>
    <cellStyle name="Standard 5 7 2 6 3 4" xfId="51180" xr:uid="{00000000-0005-0000-0000-0000870D0000}"/>
    <cellStyle name="Standard 5 7 2 6 4" xfId="14110" xr:uid="{00000000-0005-0000-0000-0000870D0000}"/>
    <cellStyle name="Standard 5 7 2 6 4 2" xfId="27561" xr:uid="{00000000-0005-0000-0000-0000870D0000}"/>
    <cellStyle name="Standard 5 7 2 6 4 3" xfId="41045" xr:uid="{00000000-0005-0000-0000-0000870D0000}"/>
    <cellStyle name="Standard 5 7 2 6 4 4" xfId="54536" xr:uid="{00000000-0005-0000-0000-0000870D0000}"/>
    <cellStyle name="Standard 5 7 2 6 5" xfId="17492" xr:uid="{00000000-0005-0000-0000-0000870D0000}"/>
    <cellStyle name="Standard 5 7 2 6 6" xfId="30976" xr:uid="{00000000-0005-0000-0000-0000870D0000}"/>
    <cellStyle name="Standard 5 7 2 6 7" xfId="44467" xr:uid="{00000000-0005-0000-0000-0000870D0000}"/>
    <cellStyle name="Standard 5 7 2 7" xfId="4591" xr:uid="{00000000-0005-0000-0000-00007C0D0000}"/>
    <cellStyle name="Standard 5 7 2 7 2" xfId="18042" xr:uid="{00000000-0005-0000-0000-00007C0D0000}"/>
    <cellStyle name="Standard 5 7 2 7 3" xfId="31526" xr:uid="{00000000-0005-0000-0000-00007C0D0000}"/>
    <cellStyle name="Standard 5 7 2 7 4" xfId="45017" xr:uid="{00000000-0005-0000-0000-00007C0D0000}"/>
    <cellStyle name="Standard 5 7 2 8" xfId="7947" xr:uid="{00000000-0005-0000-0000-00007C0D0000}"/>
    <cellStyle name="Standard 5 7 2 8 2" xfId="21398" xr:uid="{00000000-0005-0000-0000-00007C0D0000}"/>
    <cellStyle name="Standard 5 7 2 8 3" xfId="34882" xr:uid="{00000000-0005-0000-0000-00007C0D0000}"/>
    <cellStyle name="Standard 5 7 2 8 4" xfId="48373" xr:uid="{00000000-0005-0000-0000-00007C0D0000}"/>
    <cellStyle name="Standard 5 7 2 9" xfId="11303" xr:uid="{00000000-0005-0000-0000-00007C0D0000}"/>
    <cellStyle name="Standard 5 7 2 9 2" xfId="24754" xr:uid="{00000000-0005-0000-0000-00007C0D0000}"/>
    <cellStyle name="Standard 5 7 2 9 3" xfId="38238" xr:uid="{00000000-0005-0000-0000-00007C0D0000}"/>
    <cellStyle name="Standard 5 7 2 9 4" xfId="51729" xr:uid="{00000000-0005-0000-0000-00007C0D0000}"/>
    <cellStyle name="Standard 5 7 3" xfId="1354" xr:uid="{00000000-0005-0000-0000-0000880D0000}"/>
    <cellStyle name="Standard 5 7 3 10" xfId="28316" xr:uid="{00000000-0005-0000-0000-0000880D0000}"/>
    <cellStyle name="Standard 5 7 3 11" xfId="41807" xr:uid="{00000000-0005-0000-0000-0000880D0000}"/>
    <cellStyle name="Standard 5 7 3 2" xfId="1925" xr:uid="{00000000-0005-0000-0000-0000890D0000}"/>
    <cellStyle name="Standard 5 7 3 2 2" xfId="3065" xr:uid="{00000000-0005-0000-0000-00008A0D0000}"/>
    <cellStyle name="Standard 5 7 3 2 2 2" xfId="6426" xr:uid="{00000000-0005-0000-0000-00008A0D0000}"/>
    <cellStyle name="Standard 5 7 3 2 2 2 2" xfId="19877" xr:uid="{00000000-0005-0000-0000-00008A0D0000}"/>
    <cellStyle name="Standard 5 7 3 2 2 2 3" xfId="33361" xr:uid="{00000000-0005-0000-0000-00008A0D0000}"/>
    <cellStyle name="Standard 5 7 3 2 2 2 4" xfId="46852" xr:uid="{00000000-0005-0000-0000-00008A0D0000}"/>
    <cellStyle name="Standard 5 7 3 2 2 3" xfId="9782" xr:uid="{00000000-0005-0000-0000-00008A0D0000}"/>
    <cellStyle name="Standard 5 7 3 2 2 3 2" xfId="23233" xr:uid="{00000000-0005-0000-0000-00008A0D0000}"/>
    <cellStyle name="Standard 5 7 3 2 2 3 3" xfId="36717" xr:uid="{00000000-0005-0000-0000-00008A0D0000}"/>
    <cellStyle name="Standard 5 7 3 2 2 3 4" xfId="50208" xr:uid="{00000000-0005-0000-0000-00008A0D0000}"/>
    <cellStyle name="Standard 5 7 3 2 2 4" xfId="13138" xr:uid="{00000000-0005-0000-0000-00008A0D0000}"/>
    <cellStyle name="Standard 5 7 3 2 2 4 2" xfId="26589" xr:uid="{00000000-0005-0000-0000-00008A0D0000}"/>
    <cellStyle name="Standard 5 7 3 2 2 4 3" xfId="40073" xr:uid="{00000000-0005-0000-0000-00008A0D0000}"/>
    <cellStyle name="Standard 5 7 3 2 2 4 4" xfId="53564" xr:uid="{00000000-0005-0000-0000-00008A0D0000}"/>
    <cellStyle name="Standard 5 7 3 2 2 5" xfId="16520" xr:uid="{00000000-0005-0000-0000-00008A0D0000}"/>
    <cellStyle name="Standard 5 7 3 2 2 6" xfId="30004" xr:uid="{00000000-0005-0000-0000-00008A0D0000}"/>
    <cellStyle name="Standard 5 7 3 2 2 7" xfId="43495" xr:uid="{00000000-0005-0000-0000-00008A0D0000}"/>
    <cellStyle name="Standard 5 7 3 2 3" xfId="5299" xr:uid="{00000000-0005-0000-0000-0000890D0000}"/>
    <cellStyle name="Standard 5 7 3 2 3 2" xfId="18750" xr:uid="{00000000-0005-0000-0000-0000890D0000}"/>
    <cellStyle name="Standard 5 7 3 2 3 3" xfId="32234" xr:uid="{00000000-0005-0000-0000-0000890D0000}"/>
    <cellStyle name="Standard 5 7 3 2 3 4" xfId="45725" xr:uid="{00000000-0005-0000-0000-0000890D0000}"/>
    <cellStyle name="Standard 5 7 3 2 4" xfId="8655" xr:uid="{00000000-0005-0000-0000-0000890D0000}"/>
    <cellStyle name="Standard 5 7 3 2 4 2" xfId="22106" xr:uid="{00000000-0005-0000-0000-0000890D0000}"/>
    <cellStyle name="Standard 5 7 3 2 4 3" xfId="35590" xr:uid="{00000000-0005-0000-0000-0000890D0000}"/>
    <cellStyle name="Standard 5 7 3 2 4 4" xfId="49081" xr:uid="{00000000-0005-0000-0000-0000890D0000}"/>
    <cellStyle name="Standard 5 7 3 2 5" xfId="12011" xr:uid="{00000000-0005-0000-0000-0000890D0000}"/>
    <cellStyle name="Standard 5 7 3 2 5 2" xfId="25462" xr:uid="{00000000-0005-0000-0000-0000890D0000}"/>
    <cellStyle name="Standard 5 7 3 2 5 3" xfId="38946" xr:uid="{00000000-0005-0000-0000-0000890D0000}"/>
    <cellStyle name="Standard 5 7 3 2 5 4" xfId="52437" xr:uid="{00000000-0005-0000-0000-0000890D0000}"/>
    <cellStyle name="Standard 5 7 3 2 6" xfId="15393" xr:uid="{00000000-0005-0000-0000-0000890D0000}"/>
    <cellStyle name="Standard 5 7 3 2 7" xfId="28877" xr:uid="{00000000-0005-0000-0000-0000890D0000}"/>
    <cellStyle name="Standard 5 7 3 2 8" xfId="42368" xr:uid="{00000000-0005-0000-0000-0000890D0000}"/>
    <cellStyle name="Standard 5 7 3 3" xfId="2505" xr:uid="{00000000-0005-0000-0000-00008B0D0000}"/>
    <cellStyle name="Standard 5 7 3 3 2" xfId="5866" xr:uid="{00000000-0005-0000-0000-00008B0D0000}"/>
    <cellStyle name="Standard 5 7 3 3 2 2" xfId="19317" xr:uid="{00000000-0005-0000-0000-00008B0D0000}"/>
    <cellStyle name="Standard 5 7 3 3 2 3" xfId="32801" xr:uid="{00000000-0005-0000-0000-00008B0D0000}"/>
    <cellStyle name="Standard 5 7 3 3 2 4" xfId="46292" xr:uid="{00000000-0005-0000-0000-00008B0D0000}"/>
    <cellStyle name="Standard 5 7 3 3 3" xfId="9222" xr:uid="{00000000-0005-0000-0000-00008B0D0000}"/>
    <cellStyle name="Standard 5 7 3 3 3 2" xfId="22673" xr:uid="{00000000-0005-0000-0000-00008B0D0000}"/>
    <cellStyle name="Standard 5 7 3 3 3 3" xfId="36157" xr:uid="{00000000-0005-0000-0000-00008B0D0000}"/>
    <cellStyle name="Standard 5 7 3 3 3 4" xfId="49648" xr:uid="{00000000-0005-0000-0000-00008B0D0000}"/>
    <cellStyle name="Standard 5 7 3 3 4" xfId="12578" xr:uid="{00000000-0005-0000-0000-00008B0D0000}"/>
    <cellStyle name="Standard 5 7 3 3 4 2" xfId="26029" xr:uid="{00000000-0005-0000-0000-00008B0D0000}"/>
    <cellStyle name="Standard 5 7 3 3 4 3" xfId="39513" xr:uid="{00000000-0005-0000-0000-00008B0D0000}"/>
    <cellStyle name="Standard 5 7 3 3 4 4" xfId="53004" xr:uid="{00000000-0005-0000-0000-00008B0D0000}"/>
    <cellStyle name="Standard 5 7 3 3 5" xfId="15960" xr:uid="{00000000-0005-0000-0000-00008B0D0000}"/>
    <cellStyle name="Standard 5 7 3 3 6" xfId="29444" xr:uid="{00000000-0005-0000-0000-00008B0D0000}"/>
    <cellStyle name="Standard 5 7 3 3 7" xfId="42935" xr:uid="{00000000-0005-0000-0000-00008B0D0000}"/>
    <cellStyle name="Standard 5 7 3 4" xfId="3610" xr:uid="{00000000-0005-0000-0000-00008C0D0000}"/>
    <cellStyle name="Standard 5 7 3 4 2" xfId="6971" xr:uid="{00000000-0005-0000-0000-00008C0D0000}"/>
    <cellStyle name="Standard 5 7 3 4 2 2" xfId="20422" xr:uid="{00000000-0005-0000-0000-00008C0D0000}"/>
    <cellStyle name="Standard 5 7 3 4 2 3" xfId="33906" xr:uid="{00000000-0005-0000-0000-00008C0D0000}"/>
    <cellStyle name="Standard 5 7 3 4 2 4" xfId="47397" xr:uid="{00000000-0005-0000-0000-00008C0D0000}"/>
    <cellStyle name="Standard 5 7 3 4 3" xfId="10327" xr:uid="{00000000-0005-0000-0000-00008C0D0000}"/>
    <cellStyle name="Standard 5 7 3 4 3 2" xfId="23778" xr:uid="{00000000-0005-0000-0000-00008C0D0000}"/>
    <cellStyle name="Standard 5 7 3 4 3 3" xfId="37262" xr:uid="{00000000-0005-0000-0000-00008C0D0000}"/>
    <cellStyle name="Standard 5 7 3 4 3 4" xfId="50753" xr:uid="{00000000-0005-0000-0000-00008C0D0000}"/>
    <cellStyle name="Standard 5 7 3 4 4" xfId="13683" xr:uid="{00000000-0005-0000-0000-00008C0D0000}"/>
    <cellStyle name="Standard 5 7 3 4 4 2" xfId="27134" xr:uid="{00000000-0005-0000-0000-00008C0D0000}"/>
    <cellStyle name="Standard 5 7 3 4 4 3" xfId="40618" xr:uid="{00000000-0005-0000-0000-00008C0D0000}"/>
    <cellStyle name="Standard 5 7 3 4 4 4" xfId="54109" xr:uid="{00000000-0005-0000-0000-00008C0D0000}"/>
    <cellStyle name="Standard 5 7 3 4 5" xfId="17065" xr:uid="{00000000-0005-0000-0000-00008C0D0000}"/>
    <cellStyle name="Standard 5 7 3 4 6" xfId="30549" xr:uid="{00000000-0005-0000-0000-00008C0D0000}"/>
    <cellStyle name="Standard 5 7 3 4 7" xfId="44040" xr:uid="{00000000-0005-0000-0000-00008C0D0000}"/>
    <cellStyle name="Standard 5 7 3 5" xfId="4190" xr:uid="{00000000-0005-0000-0000-00008D0D0000}"/>
    <cellStyle name="Standard 5 7 3 5 2" xfId="7547" xr:uid="{00000000-0005-0000-0000-00008D0D0000}"/>
    <cellStyle name="Standard 5 7 3 5 2 2" xfId="20998" xr:uid="{00000000-0005-0000-0000-00008D0D0000}"/>
    <cellStyle name="Standard 5 7 3 5 2 3" xfId="34482" xr:uid="{00000000-0005-0000-0000-00008D0D0000}"/>
    <cellStyle name="Standard 5 7 3 5 2 4" xfId="47973" xr:uid="{00000000-0005-0000-0000-00008D0D0000}"/>
    <cellStyle name="Standard 5 7 3 5 3" xfId="10903" xr:uid="{00000000-0005-0000-0000-00008D0D0000}"/>
    <cellStyle name="Standard 5 7 3 5 3 2" xfId="24354" xr:uid="{00000000-0005-0000-0000-00008D0D0000}"/>
    <cellStyle name="Standard 5 7 3 5 3 3" xfId="37838" xr:uid="{00000000-0005-0000-0000-00008D0D0000}"/>
    <cellStyle name="Standard 5 7 3 5 3 4" xfId="51329" xr:uid="{00000000-0005-0000-0000-00008D0D0000}"/>
    <cellStyle name="Standard 5 7 3 5 4" xfId="14259" xr:uid="{00000000-0005-0000-0000-00008D0D0000}"/>
    <cellStyle name="Standard 5 7 3 5 4 2" xfId="27710" xr:uid="{00000000-0005-0000-0000-00008D0D0000}"/>
    <cellStyle name="Standard 5 7 3 5 4 3" xfId="41194" xr:uid="{00000000-0005-0000-0000-00008D0D0000}"/>
    <cellStyle name="Standard 5 7 3 5 4 4" xfId="54685" xr:uid="{00000000-0005-0000-0000-00008D0D0000}"/>
    <cellStyle name="Standard 5 7 3 5 5" xfId="17641" xr:uid="{00000000-0005-0000-0000-00008D0D0000}"/>
    <cellStyle name="Standard 5 7 3 5 6" xfId="31125" xr:uid="{00000000-0005-0000-0000-00008D0D0000}"/>
    <cellStyle name="Standard 5 7 3 5 7" xfId="44616" xr:uid="{00000000-0005-0000-0000-00008D0D0000}"/>
    <cellStyle name="Standard 5 7 3 6" xfId="4740" xr:uid="{00000000-0005-0000-0000-0000880D0000}"/>
    <cellStyle name="Standard 5 7 3 6 2" xfId="18191" xr:uid="{00000000-0005-0000-0000-0000880D0000}"/>
    <cellStyle name="Standard 5 7 3 6 3" xfId="31675" xr:uid="{00000000-0005-0000-0000-0000880D0000}"/>
    <cellStyle name="Standard 5 7 3 6 4" xfId="45166" xr:uid="{00000000-0005-0000-0000-0000880D0000}"/>
    <cellStyle name="Standard 5 7 3 7" xfId="8096" xr:uid="{00000000-0005-0000-0000-0000880D0000}"/>
    <cellStyle name="Standard 5 7 3 7 2" xfId="21547" xr:uid="{00000000-0005-0000-0000-0000880D0000}"/>
    <cellStyle name="Standard 5 7 3 7 3" xfId="35031" xr:uid="{00000000-0005-0000-0000-0000880D0000}"/>
    <cellStyle name="Standard 5 7 3 7 4" xfId="48522" xr:uid="{00000000-0005-0000-0000-0000880D0000}"/>
    <cellStyle name="Standard 5 7 3 8" xfId="11452" xr:uid="{00000000-0005-0000-0000-0000880D0000}"/>
    <cellStyle name="Standard 5 7 3 8 2" xfId="24903" xr:uid="{00000000-0005-0000-0000-0000880D0000}"/>
    <cellStyle name="Standard 5 7 3 8 3" xfId="38387" xr:uid="{00000000-0005-0000-0000-0000880D0000}"/>
    <cellStyle name="Standard 5 7 3 8 4" xfId="51878" xr:uid="{00000000-0005-0000-0000-0000880D0000}"/>
    <cellStyle name="Standard 5 7 3 9" xfId="14833" xr:uid="{00000000-0005-0000-0000-0000880D0000}"/>
    <cellStyle name="Standard 5 7 4" xfId="1679" xr:uid="{00000000-0005-0000-0000-00008E0D0000}"/>
    <cellStyle name="Standard 5 7 4 2" xfId="2815" xr:uid="{00000000-0005-0000-0000-00008F0D0000}"/>
    <cellStyle name="Standard 5 7 4 2 2" xfId="6176" xr:uid="{00000000-0005-0000-0000-00008F0D0000}"/>
    <cellStyle name="Standard 5 7 4 2 2 2" xfId="19627" xr:uid="{00000000-0005-0000-0000-00008F0D0000}"/>
    <cellStyle name="Standard 5 7 4 2 2 3" xfId="33111" xr:uid="{00000000-0005-0000-0000-00008F0D0000}"/>
    <cellStyle name="Standard 5 7 4 2 2 4" xfId="46602" xr:uid="{00000000-0005-0000-0000-00008F0D0000}"/>
    <cellStyle name="Standard 5 7 4 2 3" xfId="9532" xr:uid="{00000000-0005-0000-0000-00008F0D0000}"/>
    <cellStyle name="Standard 5 7 4 2 3 2" xfId="22983" xr:uid="{00000000-0005-0000-0000-00008F0D0000}"/>
    <cellStyle name="Standard 5 7 4 2 3 3" xfId="36467" xr:uid="{00000000-0005-0000-0000-00008F0D0000}"/>
    <cellStyle name="Standard 5 7 4 2 3 4" xfId="49958" xr:uid="{00000000-0005-0000-0000-00008F0D0000}"/>
    <cellStyle name="Standard 5 7 4 2 4" xfId="12888" xr:uid="{00000000-0005-0000-0000-00008F0D0000}"/>
    <cellStyle name="Standard 5 7 4 2 4 2" xfId="26339" xr:uid="{00000000-0005-0000-0000-00008F0D0000}"/>
    <cellStyle name="Standard 5 7 4 2 4 3" xfId="39823" xr:uid="{00000000-0005-0000-0000-00008F0D0000}"/>
    <cellStyle name="Standard 5 7 4 2 4 4" xfId="53314" xr:uid="{00000000-0005-0000-0000-00008F0D0000}"/>
    <cellStyle name="Standard 5 7 4 2 5" xfId="16270" xr:uid="{00000000-0005-0000-0000-00008F0D0000}"/>
    <cellStyle name="Standard 5 7 4 2 6" xfId="29754" xr:uid="{00000000-0005-0000-0000-00008F0D0000}"/>
    <cellStyle name="Standard 5 7 4 2 7" xfId="43245" xr:uid="{00000000-0005-0000-0000-00008F0D0000}"/>
    <cellStyle name="Standard 5 7 4 3" xfId="5049" xr:uid="{00000000-0005-0000-0000-00008E0D0000}"/>
    <cellStyle name="Standard 5 7 4 3 2" xfId="18500" xr:uid="{00000000-0005-0000-0000-00008E0D0000}"/>
    <cellStyle name="Standard 5 7 4 3 3" xfId="31984" xr:uid="{00000000-0005-0000-0000-00008E0D0000}"/>
    <cellStyle name="Standard 5 7 4 3 4" xfId="45475" xr:uid="{00000000-0005-0000-0000-00008E0D0000}"/>
    <cellStyle name="Standard 5 7 4 4" xfId="8405" xr:uid="{00000000-0005-0000-0000-00008E0D0000}"/>
    <cellStyle name="Standard 5 7 4 4 2" xfId="21856" xr:uid="{00000000-0005-0000-0000-00008E0D0000}"/>
    <cellStyle name="Standard 5 7 4 4 3" xfId="35340" xr:uid="{00000000-0005-0000-0000-00008E0D0000}"/>
    <cellStyle name="Standard 5 7 4 4 4" xfId="48831" xr:uid="{00000000-0005-0000-0000-00008E0D0000}"/>
    <cellStyle name="Standard 5 7 4 5" xfId="11761" xr:uid="{00000000-0005-0000-0000-00008E0D0000}"/>
    <cellStyle name="Standard 5 7 4 5 2" xfId="25212" xr:uid="{00000000-0005-0000-0000-00008E0D0000}"/>
    <cellStyle name="Standard 5 7 4 5 3" xfId="38696" xr:uid="{00000000-0005-0000-0000-00008E0D0000}"/>
    <cellStyle name="Standard 5 7 4 5 4" xfId="52187" xr:uid="{00000000-0005-0000-0000-00008E0D0000}"/>
    <cellStyle name="Standard 5 7 4 6" xfId="15143" xr:uid="{00000000-0005-0000-0000-00008E0D0000}"/>
    <cellStyle name="Standard 5 7 4 7" xfId="28627" xr:uid="{00000000-0005-0000-0000-00008E0D0000}"/>
    <cellStyle name="Standard 5 7 4 8" xfId="42118" xr:uid="{00000000-0005-0000-0000-00008E0D0000}"/>
    <cellStyle name="Standard 5 7 5" xfId="2239" xr:uid="{00000000-0005-0000-0000-0000900D0000}"/>
    <cellStyle name="Standard 5 7 5 2" xfId="5613" xr:uid="{00000000-0005-0000-0000-0000900D0000}"/>
    <cellStyle name="Standard 5 7 5 2 2" xfId="19064" xr:uid="{00000000-0005-0000-0000-0000900D0000}"/>
    <cellStyle name="Standard 5 7 5 2 3" xfId="32548" xr:uid="{00000000-0005-0000-0000-0000900D0000}"/>
    <cellStyle name="Standard 5 7 5 2 4" xfId="46039" xr:uid="{00000000-0005-0000-0000-0000900D0000}"/>
    <cellStyle name="Standard 5 7 5 3" xfId="8969" xr:uid="{00000000-0005-0000-0000-0000900D0000}"/>
    <cellStyle name="Standard 5 7 5 3 2" xfId="22420" xr:uid="{00000000-0005-0000-0000-0000900D0000}"/>
    <cellStyle name="Standard 5 7 5 3 3" xfId="35904" xr:uid="{00000000-0005-0000-0000-0000900D0000}"/>
    <cellStyle name="Standard 5 7 5 3 4" xfId="49395" xr:uid="{00000000-0005-0000-0000-0000900D0000}"/>
    <cellStyle name="Standard 5 7 5 4" xfId="12325" xr:uid="{00000000-0005-0000-0000-0000900D0000}"/>
    <cellStyle name="Standard 5 7 5 4 2" xfId="25776" xr:uid="{00000000-0005-0000-0000-0000900D0000}"/>
    <cellStyle name="Standard 5 7 5 4 3" xfId="39260" xr:uid="{00000000-0005-0000-0000-0000900D0000}"/>
    <cellStyle name="Standard 5 7 5 4 4" xfId="52751" xr:uid="{00000000-0005-0000-0000-0000900D0000}"/>
    <cellStyle name="Standard 5 7 5 5" xfId="15707" xr:uid="{00000000-0005-0000-0000-0000900D0000}"/>
    <cellStyle name="Standard 5 7 5 6" xfId="29191" xr:uid="{00000000-0005-0000-0000-0000900D0000}"/>
    <cellStyle name="Standard 5 7 5 7" xfId="42682" xr:uid="{00000000-0005-0000-0000-0000900D0000}"/>
    <cellStyle name="Standard 5 7 6" xfId="3357" xr:uid="{00000000-0005-0000-0000-0000910D0000}"/>
    <cellStyle name="Standard 5 7 6 2" xfId="6718" xr:uid="{00000000-0005-0000-0000-0000910D0000}"/>
    <cellStyle name="Standard 5 7 6 2 2" xfId="20169" xr:uid="{00000000-0005-0000-0000-0000910D0000}"/>
    <cellStyle name="Standard 5 7 6 2 3" xfId="33653" xr:uid="{00000000-0005-0000-0000-0000910D0000}"/>
    <cellStyle name="Standard 5 7 6 2 4" xfId="47144" xr:uid="{00000000-0005-0000-0000-0000910D0000}"/>
    <cellStyle name="Standard 5 7 6 3" xfId="10074" xr:uid="{00000000-0005-0000-0000-0000910D0000}"/>
    <cellStyle name="Standard 5 7 6 3 2" xfId="23525" xr:uid="{00000000-0005-0000-0000-0000910D0000}"/>
    <cellStyle name="Standard 5 7 6 3 3" xfId="37009" xr:uid="{00000000-0005-0000-0000-0000910D0000}"/>
    <cellStyle name="Standard 5 7 6 3 4" xfId="50500" xr:uid="{00000000-0005-0000-0000-0000910D0000}"/>
    <cellStyle name="Standard 5 7 6 4" xfId="13430" xr:uid="{00000000-0005-0000-0000-0000910D0000}"/>
    <cellStyle name="Standard 5 7 6 4 2" xfId="26881" xr:uid="{00000000-0005-0000-0000-0000910D0000}"/>
    <cellStyle name="Standard 5 7 6 4 3" xfId="40365" xr:uid="{00000000-0005-0000-0000-0000910D0000}"/>
    <cellStyle name="Standard 5 7 6 4 4" xfId="53856" xr:uid="{00000000-0005-0000-0000-0000910D0000}"/>
    <cellStyle name="Standard 5 7 6 5" xfId="16812" xr:uid="{00000000-0005-0000-0000-0000910D0000}"/>
    <cellStyle name="Standard 5 7 6 6" xfId="30296" xr:uid="{00000000-0005-0000-0000-0000910D0000}"/>
    <cellStyle name="Standard 5 7 6 7" xfId="43787" xr:uid="{00000000-0005-0000-0000-0000910D0000}"/>
    <cellStyle name="Standard 5 7 7" xfId="3937" xr:uid="{00000000-0005-0000-0000-0000920D0000}"/>
    <cellStyle name="Standard 5 7 7 2" xfId="7294" xr:uid="{00000000-0005-0000-0000-0000920D0000}"/>
    <cellStyle name="Standard 5 7 7 2 2" xfId="20745" xr:uid="{00000000-0005-0000-0000-0000920D0000}"/>
    <cellStyle name="Standard 5 7 7 2 3" xfId="34229" xr:uid="{00000000-0005-0000-0000-0000920D0000}"/>
    <cellStyle name="Standard 5 7 7 2 4" xfId="47720" xr:uid="{00000000-0005-0000-0000-0000920D0000}"/>
    <cellStyle name="Standard 5 7 7 3" xfId="10650" xr:uid="{00000000-0005-0000-0000-0000920D0000}"/>
    <cellStyle name="Standard 5 7 7 3 2" xfId="24101" xr:uid="{00000000-0005-0000-0000-0000920D0000}"/>
    <cellStyle name="Standard 5 7 7 3 3" xfId="37585" xr:uid="{00000000-0005-0000-0000-0000920D0000}"/>
    <cellStyle name="Standard 5 7 7 3 4" xfId="51076" xr:uid="{00000000-0005-0000-0000-0000920D0000}"/>
    <cellStyle name="Standard 5 7 7 4" xfId="14006" xr:uid="{00000000-0005-0000-0000-0000920D0000}"/>
    <cellStyle name="Standard 5 7 7 4 2" xfId="27457" xr:uid="{00000000-0005-0000-0000-0000920D0000}"/>
    <cellStyle name="Standard 5 7 7 4 3" xfId="40941" xr:uid="{00000000-0005-0000-0000-0000920D0000}"/>
    <cellStyle name="Standard 5 7 7 4 4" xfId="54432" xr:uid="{00000000-0005-0000-0000-0000920D0000}"/>
    <cellStyle name="Standard 5 7 7 5" xfId="17388" xr:uid="{00000000-0005-0000-0000-0000920D0000}"/>
    <cellStyle name="Standard 5 7 7 6" xfId="30872" xr:uid="{00000000-0005-0000-0000-0000920D0000}"/>
    <cellStyle name="Standard 5 7 7 7" xfId="44363" xr:uid="{00000000-0005-0000-0000-0000920D0000}"/>
    <cellStyle name="Standard 5 7 8" xfId="4487" xr:uid="{00000000-0005-0000-0000-00007B0D0000}"/>
    <cellStyle name="Standard 5 7 8 2" xfId="17938" xr:uid="{00000000-0005-0000-0000-00007B0D0000}"/>
    <cellStyle name="Standard 5 7 8 3" xfId="31422" xr:uid="{00000000-0005-0000-0000-00007B0D0000}"/>
    <cellStyle name="Standard 5 7 8 4" xfId="44913" xr:uid="{00000000-0005-0000-0000-00007B0D0000}"/>
    <cellStyle name="Standard 5 7 9" xfId="7843" xr:uid="{00000000-0005-0000-0000-00007B0D0000}"/>
    <cellStyle name="Standard 5 7 9 2" xfId="21294" xr:uid="{00000000-0005-0000-0000-00007B0D0000}"/>
    <cellStyle name="Standard 5 7 9 3" xfId="34778" xr:uid="{00000000-0005-0000-0000-00007B0D0000}"/>
    <cellStyle name="Standard 5 7 9 4" xfId="48269" xr:uid="{00000000-0005-0000-0000-00007B0D0000}"/>
    <cellStyle name="Standard 5 8" xfId="1172" xr:uid="{00000000-0005-0000-0000-0000930D0000}"/>
    <cellStyle name="Standard 5 8 10" xfId="11256" xr:uid="{00000000-0005-0000-0000-0000930D0000}"/>
    <cellStyle name="Standard 5 8 10 2" xfId="24707" xr:uid="{00000000-0005-0000-0000-0000930D0000}"/>
    <cellStyle name="Standard 5 8 10 3" xfId="38191" xr:uid="{00000000-0005-0000-0000-0000930D0000}"/>
    <cellStyle name="Standard 5 8 10 4" xfId="51682" xr:uid="{00000000-0005-0000-0000-0000930D0000}"/>
    <cellStyle name="Standard 5 8 11" xfId="14637" xr:uid="{00000000-0005-0000-0000-0000930D0000}"/>
    <cellStyle name="Standard 5 8 12" xfId="28120" xr:uid="{00000000-0005-0000-0000-0000930D0000}"/>
    <cellStyle name="Standard 5 8 13" xfId="41611" xr:uid="{00000000-0005-0000-0000-0000930D0000}"/>
    <cellStyle name="Standard 5 8 2" xfId="1266" xr:uid="{00000000-0005-0000-0000-0000940D0000}"/>
    <cellStyle name="Standard 5 8 2 10" xfId="14739" xr:uid="{00000000-0005-0000-0000-0000940D0000}"/>
    <cellStyle name="Standard 5 8 2 11" xfId="28222" xr:uid="{00000000-0005-0000-0000-0000940D0000}"/>
    <cellStyle name="Standard 5 8 2 12" xfId="41713" xr:uid="{00000000-0005-0000-0000-0000940D0000}"/>
    <cellStyle name="Standard 5 8 2 2" xfId="1504" xr:uid="{00000000-0005-0000-0000-0000950D0000}"/>
    <cellStyle name="Standard 5 8 2 2 10" xfId="28472" xr:uid="{00000000-0005-0000-0000-0000950D0000}"/>
    <cellStyle name="Standard 5 8 2 2 11" xfId="41963" xr:uid="{00000000-0005-0000-0000-0000950D0000}"/>
    <cellStyle name="Standard 5 8 2 2 2" xfId="2080" xr:uid="{00000000-0005-0000-0000-0000960D0000}"/>
    <cellStyle name="Standard 5 8 2 2 2 2" xfId="3221" xr:uid="{00000000-0005-0000-0000-0000970D0000}"/>
    <cellStyle name="Standard 5 8 2 2 2 2 2" xfId="6582" xr:uid="{00000000-0005-0000-0000-0000970D0000}"/>
    <cellStyle name="Standard 5 8 2 2 2 2 2 2" xfId="20033" xr:uid="{00000000-0005-0000-0000-0000970D0000}"/>
    <cellStyle name="Standard 5 8 2 2 2 2 2 3" xfId="33517" xr:uid="{00000000-0005-0000-0000-0000970D0000}"/>
    <cellStyle name="Standard 5 8 2 2 2 2 2 4" xfId="47008" xr:uid="{00000000-0005-0000-0000-0000970D0000}"/>
    <cellStyle name="Standard 5 8 2 2 2 2 3" xfId="9938" xr:uid="{00000000-0005-0000-0000-0000970D0000}"/>
    <cellStyle name="Standard 5 8 2 2 2 2 3 2" xfId="23389" xr:uid="{00000000-0005-0000-0000-0000970D0000}"/>
    <cellStyle name="Standard 5 8 2 2 2 2 3 3" xfId="36873" xr:uid="{00000000-0005-0000-0000-0000970D0000}"/>
    <cellStyle name="Standard 5 8 2 2 2 2 3 4" xfId="50364" xr:uid="{00000000-0005-0000-0000-0000970D0000}"/>
    <cellStyle name="Standard 5 8 2 2 2 2 4" xfId="13294" xr:uid="{00000000-0005-0000-0000-0000970D0000}"/>
    <cellStyle name="Standard 5 8 2 2 2 2 4 2" xfId="26745" xr:uid="{00000000-0005-0000-0000-0000970D0000}"/>
    <cellStyle name="Standard 5 8 2 2 2 2 4 3" xfId="40229" xr:uid="{00000000-0005-0000-0000-0000970D0000}"/>
    <cellStyle name="Standard 5 8 2 2 2 2 4 4" xfId="53720" xr:uid="{00000000-0005-0000-0000-0000970D0000}"/>
    <cellStyle name="Standard 5 8 2 2 2 2 5" xfId="16676" xr:uid="{00000000-0005-0000-0000-0000970D0000}"/>
    <cellStyle name="Standard 5 8 2 2 2 2 6" xfId="30160" xr:uid="{00000000-0005-0000-0000-0000970D0000}"/>
    <cellStyle name="Standard 5 8 2 2 2 2 7" xfId="43651" xr:uid="{00000000-0005-0000-0000-0000970D0000}"/>
    <cellStyle name="Standard 5 8 2 2 2 3" xfId="5455" xr:uid="{00000000-0005-0000-0000-0000960D0000}"/>
    <cellStyle name="Standard 5 8 2 2 2 3 2" xfId="18906" xr:uid="{00000000-0005-0000-0000-0000960D0000}"/>
    <cellStyle name="Standard 5 8 2 2 2 3 3" xfId="32390" xr:uid="{00000000-0005-0000-0000-0000960D0000}"/>
    <cellStyle name="Standard 5 8 2 2 2 3 4" xfId="45881" xr:uid="{00000000-0005-0000-0000-0000960D0000}"/>
    <cellStyle name="Standard 5 8 2 2 2 4" xfId="8811" xr:uid="{00000000-0005-0000-0000-0000960D0000}"/>
    <cellStyle name="Standard 5 8 2 2 2 4 2" xfId="22262" xr:uid="{00000000-0005-0000-0000-0000960D0000}"/>
    <cellStyle name="Standard 5 8 2 2 2 4 3" xfId="35746" xr:uid="{00000000-0005-0000-0000-0000960D0000}"/>
    <cellStyle name="Standard 5 8 2 2 2 4 4" xfId="49237" xr:uid="{00000000-0005-0000-0000-0000960D0000}"/>
    <cellStyle name="Standard 5 8 2 2 2 5" xfId="12167" xr:uid="{00000000-0005-0000-0000-0000960D0000}"/>
    <cellStyle name="Standard 5 8 2 2 2 5 2" xfId="25618" xr:uid="{00000000-0005-0000-0000-0000960D0000}"/>
    <cellStyle name="Standard 5 8 2 2 2 5 3" xfId="39102" xr:uid="{00000000-0005-0000-0000-0000960D0000}"/>
    <cellStyle name="Standard 5 8 2 2 2 5 4" xfId="52593" xr:uid="{00000000-0005-0000-0000-0000960D0000}"/>
    <cellStyle name="Standard 5 8 2 2 2 6" xfId="15549" xr:uid="{00000000-0005-0000-0000-0000960D0000}"/>
    <cellStyle name="Standard 5 8 2 2 2 7" xfId="29033" xr:uid="{00000000-0005-0000-0000-0000960D0000}"/>
    <cellStyle name="Standard 5 8 2 2 2 8" xfId="42524" xr:uid="{00000000-0005-0000-0000-0000960D0000}"/>
    <cellStyle name="Standard 5 8 2 2 3" xfId="2661" xr:uid="{00000000-0005-0000-0000-0000980D0000}"/>
    <cellStyle name="Standard 5 8 2 2 3 2" xfId="6022" xr:uid="{00000000-0005-0000-0000-0000980D0000}"/>
    <cellStyle name="Standard 5 8 2 2 3 2 2" xfId="19473" xr:uid="{00000000-0005-0000-0000-0000980D0000}"/>
    <cellStyle name="Standard 5 8 2 2 3 2 3" xfId="32957" xr:uid="{00000000-0005-0000-0000-0000980D0000}"/>
    <cellStyle name="Standard 5 8 2 2 3 2 4" xfId="46448" xr:uid="{00000000-0005-0000-0000-0000980D0000}"/>
    <cellStyle name="Standard 5 8 2 2 3 3" xfId="9378" xr:uid="{00000000-0005-0000-0000-0000980D0000}"/>
    <cellStyle name="Standard 5 8 2 2 3 3 2" xfId="22829" xr:uid="{00000000-0005-0000-0000-0000980D0000}"/>
    <cellStyle name="Standard 5 8 2 2 3 3 3" xfId="36313" xr:uid="{00000000-0005-0000-0000-0000980D0000}"/>
    <cellStyle name="Standard 5 8 2 2 3 3 4" xfId="49804" xr:uid="{00000000-0005-0000-0000-0000980D0000}"/>
    <cellStyle name="Standard 5 8 2 2 3 4" xfId="12734" xr:uid="{00000000-0005-0000-0000-0000980D0000}"/>
    <cellStyle name="Standard 5 8 2 2 3 4 2" xfId="26185" xr:uid="{00000000-0005-0000-0000-0000980D0000}"/>
    <cellStyle name="Standard 5 8 2 2 3 4 3" xfId="39669" xr:uid="{00000000-0005-0000-0000-0000980D0000}"/>
    <cellStyle name="Standard 5 8 2 2 3 4 4" xfId="53160" xr:uid="{00000000-0005-0000-0000-0000980D0000}"/>
    <cellStyle name="Standard 5 8 2 2 3 5" xfId="16116" xr:uid="{00000000-0005-0000-0000-0000980D0000}"/>
    <cellStyle name="Standard 5 8 2 2 3 6" xfId="29600" xr:uid="{00000000-0005-0000-0000-0000980D0000}"/>
    <cellStyle name="Standard 5 8 2 2 3 7" xfId="43091" xr:uid="{00000000-0005-0000-0000-0000980D0000}"/>
    <cellStyle name="Standard 5 8 2 2 4" xfId="3766" xr:uid="{00000000-0005-0000-0000-0000990D0000}"/>
    <cellStyle name="Standard 5 8 2 2 4 2" xfId="7127" xr:uid="{00000000-0005-0000-0000-0000990D0000}"/>
    <cellStyle name="Standard 5 8 2 2 4 2 2" xfId="20578" xr:uid="{00000000-0005-0000-0000-0000990D0000}"/>
    <cellStyle name="Standard 5 8 2 2 4 2 3" xfId="34062" xr:uid="{00000000-0005-0000-0000-0000990D0000}"/>
    <cellStyle name="Standard 5 8 2 2 4 2 4" xfId="47553" xr:uid="{00000000-0005-0000-0000-0000990D0000}"/>
    <cellStyle name="Standard 5 8 2 2 4 3" xfId="10483" xr:uid="{00000000-0005-0000-0000-0000990D0000}"/>
    <cellStyle name="Standard 5 8 2 2 4 3 2" xfId="23934" xr:uid="{00000000-0005-0000-0000-0000990D0000}"/>
    <cellStyle name="Standard 5 8 2 2 4 3 3" xfId="37418" xr:uid="{00000000-0005-0000-0000-0000990D0000}"/>
    <cellStyle name="Standard 5 8 2 2 4 3 4" xfId="50909" xr:uid="{00000000-0005-0000-0000-0000990D0000}"/>
    <cellStyle name="Standard 5 8 2 2 4 4" xfId="13839" xr:uid="{00000000-0005-0000-0000-0000990D0000}"/>
    <cellStyle name="Standard 5 8 2 2 4 4 2" xfId="27290" xr:uid="{00000000-0005-0000-0000-0000990D0000}"/>
    <cellStyle name="Standard 5 8 2 2 4 4 3" xfId="40774" xr:uid="{00000000-0005-0000-0000-0000990D0000}"/>
    <cellStyle name="Standard 5 8 2 2 4 4 4" xfId="54265" xr:uid="{00000000-0005-0000-0000-0000990D0000}"/>
    <cellStyle name="Standard 5 8 2 2 4 5" xfId="17221" xr:uid="{00000000-0005-0000-0000-0000990D0000}"/>
    <cellStyle name="Standard 5 8 2 2 4 6" xfId="30705" xr:uid="{00000000-0005-0000-0000-0000990D0000}"/>
    <cellStyle name="Standard 5 8 2 2 4 7" xfId="44196" xr:uid="{00000000-0005-0000-0000-0000990D0000}"/>
    <cellStyle name="Standard 5 8 2 2 5" xfId="4346" xr:uid="{00000000-0005-0000-0000-00009A0D0000}"/>
    <cellStyle name="Standard 5 8 2 2 5 2" xfId="7703" xr:uid="{00000000-0005-0000-0000-00009A0D0000}"/>
    <cellStyle name="Standard 5 8 2 2 5 2 2" xfId="21154" xr:uid="{00000000-0005-0000-0000-00009A0D0000}"/>
    <cellStyle name="Standard 5 8 2 2 5 2 3" xfId="34638" xr:uid="{00000000-0005-0000-0000-00009A0D0000}"/>
    <cellStyle name="Standard 5 8 2 2 5 2 4" xfId="48129" xr:uid="{00000000-0005-0000-0000-00009A0D0000}"/>
    <cellStyle name="Standard 5 8 2 2 5 3" xfId="11059" xr:uid="{00000000-0005-0000-0000-00009A0D0000}"/>
    <cellStyle name="Standard 5 8 2 2 5 3 2" xfId="24510" xr:uid="{00000000-0005-0000-0000-00009A0D0000}"/>
    <cellStyle name="Standard 5 8 2 2 5 3 3" xfId="37994" xr:uid="{00000000-0005-0000-0000-00009A0D0000}"/>
    <cellStyle name="Standard 5 8 2 2 5 3 4" xfId="51485" xr:uid="{00000000-0005-0000-0000-00009A0D0000}"/>
    <cellStyle name="Standard 5 8 2 2 5 4" xfId="14415" xr:uid="{00000000-0005-0000-0000-00009A0D0000}"/>
    <cellStyle name="Standard 5 8 2 2 5 4 2" xfId="27866" xr:uid="{00000000-0005-0000-0000-00009A0D0000}"/>
    <cellStyle name="Standard 5 8 2 2 5 4 3" xfId="41350" xr:uid="{00000000-0005-0000-0000-00009A0D0000}"/>
    <cellStyle name="Standard 5 8 2 2 5 4 4" xfId="54841" xr:uid="{00000000-0005-0000-0000-00009A0D0000}"/>
    <cellStyle name="Standard 5 8 2 2 5 5" xfId="17797" xr:uid="{00000000-0005-0000-0000-00009A0D0000}"/>
    <cellStyle name="Standard 5 8 2 2 5 6" xfId="31281" xr:uid="{00000000-0005-0000-0000-00009A0D0000}"/>
    <cellStyle name="Standard 5 8 2 2 5 7" xfId="44772" xr:uid="{00000000-0005-0000-0000-00009A0D0000}"/>
    <cellStyle name="Standard 5 8 2 2 6" xfId="4896" xr:uid="{00000000-0005-0000-0000-0000950D0000}"/>
    <cellStyle name="Standard 5 8 2 2 6 2" xfId="18347" xr:uid="{00000000-0005-0000-0000-0000950D0000}"/>
    <cellStyle name="Standard 5 8 2 2 6 3" xfId="31831" xr:uid="{00000000-0005-0000-0000-0000950D0000}"/>
    <cellStyle name="Standard 5 8 2 2 6 4" xfId="45322" xr:uid="{00000000-0005-0000-0000-0000950D0000}"/>
    <cellStyle name="Standard 5 8 2 2 7" xfId="8252" xr:uid="{00000000-0005-0000-0000-0000950D0000}"/>
    <cellStyle name="Standard 5 8 2 2 7 2" xfId="21703" xr:uid="{00000000-0005-0000-0000-0000950D0000}"/>
    <cellStyle name="Standard 5 8 2 2 7 3" xfId="35187" xr:uid="{00000000-0005-0000-0000-0000950D0000}"/>
    <cellStyle name="Standard 5 8 2 2 7 4" xfId="48678" xr:uid="{00000000-0005-0000-0000-0000950D0000}"/>
    <cellStyle name="Standard 5 8 2 2 8" xfId="11608" xr:uid="{00000000-0005-0000-0000-0000950D0000}"/>
    <cellStyle name="Standard 5 8 2 2 8 2" xfId="25059" xr:uid="{00000000-0005-0000-0000-0000950D0000}"/>
    <cellStyle name="Standard 5 8 2 2 8 3" xfId="38543" xr:uid="{00000000-0005-0000-0000-0000950D0000}"/>
    <cellStyle name="Standard 5 8 2 2 8 4" xfId="52034" xr:uid="{00000000-0005-0000-0000-0000950D0000}"/>
    <cellStyle name="Standard 5 8 2 2 9" xfId="14989" xr:uid="{00000000-0005-0000-0000-0000950D0000}"/>
    <cellStyle name="Standard 5 8 2 3" xfId="1831" xr:uid="{00000000-0005-0000-0000-00009B0D0000}"/>
    <cellStyle name="Standard 5 8 2 3 2" xfId="2971" xr:uid="{00000000-0005-0000-0000-00009C0D0000}"/>
    <cellStyle name="Standard 5 8 2 3 2 2" xfId="6332" xr:uid="{00000000-0005-0000-0000-00009C0D0000}"/>
    <cellStyle name="Standard 5 8 2 3 2 2 2" xfId="19783" xr:uid="{00000000-0005-0000-0000-00009C0D0000}"/>
    <cellStyle name="Standard 5 8 2 3 2 2 3" xfId="33267" xr:uid="{00000000-0005-0000-0000-00009C0D0000}"/>
    <cellStyle name="Standard 5 8 2 3 2 2 4" xfId="46758" xr:uid="{00000000-0005-0000-0000-00009C0D0000}"/>
    <cellStyle name="Standard 5 8 2 3 2 3" xfId="9688" xr:uid="{00000000-0005-0000-0000-00009C0D0000}"/>
    <cellStyle name="Standard 5 8 2 3 2 3 2" xfId="23139" xr:uid="{00000000-0005-0000-0000-00009C0D0000}"/>
    <cellStyle name="Standard 5 8 2 3 2 3 3" xfId="36623" xr:uid="{00000000-0005-0000-0000-00009C0D0000}"/>
    <cellStyle name="Standard 5 8 2 3 2 3 4" xfId="50114" xr:uid="{00000000-0005-0000-0000-00009C0D0000}"/>
    <cellStyle name="Standard 5 8 2 3 2 4" xfId="13044" xr:uid="{00000000-0005-0000-0000-00009C0D0000}"/>
    <cellStyle name="Standard 5 8 2 3 2 4 2" xfId="26495" xr:uid="{00000000-0005-0000-0000-00009C0D0000}"/>
    <cellStyle name="Standard 5 8 2 3 2 4 3" xfId="39979" xr:uid="{00000000-0005-0000-0000-00009C0D0000}"/>
    <cellStyle name="Standard 5 8 2 3 2 4 4" xfId="53470" xr:uid="{00000000-0005-0000-0000-00009C0D0000}"/>
    <cellStyle name="Standard 5 8 2 3 2 5" xfId="16426" xr:uid="{00000000-0005-0000-0000-00009C0D0000}"/>
    <cellStyle name="Standard 5 8 2 3 2 6" xfId="29910" xr:uid="{00000000-0005-0000-0000-00009C0D0000}"/>
    <cellStyle name="Standard 5 8 2 3 2 7" xfId="43401" xr:uid="{00000000-0005-0000-0000-00009C0D0000}"/>
    <cellStyle name="Standard 5 8 2 3 3" xfId="5205" xr:uid="{00000000-0005-0000-0000-00009B0D0000}"/>
    <cellStyle name="Standard 5 8 2 3 3 2" xfId="18656" xr:uid="{00000000-0005-0000-0000-00009B0D0000}"/>
    <cellStyle name="Standard 5 8 2 3 3 3" xfId="32140" xr:uid="{00000000-0005-0000-0000-00009B0D0000}"/>
    <cellStyle name="Standard 5 8 2 3 3 4" xfId="45631" xr:uid="{00000000-0005-0000-0000-00009B0D0000}"/>
    <cellStyle name="Standard 5 8 2 3 4" xfId="8561" xr:uid="{00000000-0005-0000-0000-00009B0D0000}"/>
    <cellStyle name="Standard 5 8 2 3 4 2" xfId="22012" xr:uid="{00000000-0005-0000-0000-00009B0D0000}"/>
    <cellStyle name="Standard 5 8 2 3 4 3" xfId="35496" xr:uid="{00000000-0005-0000-0000-00009B0D0000}"/>
    <cellStyle name="Standard 5 8 2 3 4 4" xfId="48987" xr:uid="{00000000-0005-0000-0000-00009B0D0000}"/>
    <cellStyle name="Standard 5 8 2 3 5" xfId="11917" xr:uid="{00000000-0005-0000-0000-00009B0D0000}"/>
    <cellStyle name="Standard 5 8 2 3 5 2" xfId="25368" xr:uid="{00000000-0005-0000-0000-00009B0D0000}"/>
    <cellStyle name="Standard 5 8 2 3 5 3" xfId="38852" xr:uid="{00000000-0005-0000-0000-00009B0D0000}"/>
    <cellStyle name="Standard 5 8 2 3 5 4" xfId="52343" xr:uid="{00000000-0005-0000-0000-00009B0D0000}"/>
    <cellStyle name="Standard 5 8 2 3 6" xfId="15299" xr:uid="{00000000-0005-0000-0000-00009B0D0000}"/>
    <cellStyle name="Standard 5 8 2 3 7" xfId="28783" xr:uid="{00000000-0005-0000-0000-00009B0D0000}"/>
    <cellStyle name="Standard 5 8 2 3 8" xfId="42274" xr:uid="{00000000-0005-0000-0000-00009B0D0000}"/>
    <cellStyle name="Standard 5 8 2 4" xfId="2410" xr:uid="{00000000-0005-0000-0000-00009D0D0000}"/>
    <cellStyle name="Standard 5 8 2 4 2" xfId="5772" xr:uid="{00000000-0005-0000-0000-00009D0D0000}"/>
    <cellStyle name="Standard 5 8 2 4 2 2" xfId="19223" xr:uid="{00000000-0005-0000-0000-00009D0D0000}"/>
    <cellStyle name="Standard 5 8 2 4 2 3" xfId="32707" xr:uid="{00000000-0005-0000-0000-00009D0D0000}"/>
    <cellStyle name="Standard 5 8 2 4 2 4" xfId="46198" xr:uid="{00000000-0005-0000-0000-00009D0D0000}"/>
    <cellStyle name="Standard 5 8 2 4 3" xfId="9128" xr:uid="{00000000-0005-0000-0000-00009D0D0000}"/>
    <cellStyle name="Standard 5 8 2 4 3 2" xfId="22579" xr:uid="{00000000-0005-0000-0000-00009D0D0000}"/>
    <cellStyle name="Standard 5 8 2 4 3 3" xfId="36063" xr:uid="{00000000-0005-0000-0000-00009D0D0000}"/>
    <cellStyle name="Standard 5 8 2 4 3 4" xfId="49554" xr:uid="{00000000-0005-0000-0000-00009D0D0000}"/>
    <cellStyle name="Standard 5 8 2 4 4" xfId="12484" xr:uid="{00000000-0005-0000-0000-00009D0D0000}"/>
    <cellStyle name="Standard 5 8 2 4 4 2" xfId="25935" xr:uid="{00000000-0005-0000-0000-00009D0D0000}"/>
    <cellStyle name="Standard 5 8 2 4 4 3" xfId="39419" xr:uid="{00000000-0005-0000-0000-00009D0D0000}"/>
    <cellStyle name="Standard 5 8 2 4 4 4" xfId="52910" xr:uid="{00000000-0005-0000-0000-00009D0D0000}"/>
    <cellStyle name="Standard 5 8 2 4 5" xfId="15866" xr:uid="{00000000-0005-0000-0000-00009D0D0000}"/>
    <cellStyle name="Standard 5 8 2 4 6" xfId="29350" xr:uid="{00000000-0005-0000-0000-00009D0D0000}"/>
    <cellStyle name="Standard 5 8 2 4 7" xfId="42841" xr:uid="{00000000-0005-0000-0000-00009D0D0000}"/>
    <cellStyle name="Standard 5 8 2 5" xfId="3516" xr:uid="{00000000-0005-0000-0000-00009E0D0000}"/>
    <cellStyle name="Standard 5 8 2 5 2" xfId="6877" xr:uid="{00000000-0005-0000-0000-00009E0D0000}"/>
    <cellStyle name="Standard 5 8 2 5 2 2" xfId="20328" xr:uid="{00000000-0005-0000-0000-00009E0D0000}"/>
    <cellStyle name="Standard 5 8 2 5 2 3" xfId="33812" xr:uid="{00000000-0005-0000-0000-00009E0D0000}"/>
    <cellStyle name="Standard 5 8 2 5 2 4" xfId="47303" xr:uid="{00000000-0005-0000-0000-00009E0D0000}"/>
    <cellStyle name="Standard 5 8 2 5 3" xfId="10233" xr:uid="{00000000-0005-0000-0000-00009E0D0000}"/>
    <cellStyle name="Standard 5 8 2 5 3 2" xfId="23684" xr:uid="{00000000-0005-0000-0000-00009E0D0000}"/>
    <cellStyle name="Standard 5 8 2 5 3 3" xfId="37168" xr:uid="{00000000-0005-0000-0000-00009E0D0000}"/>
    <cellStyle name="Standard 5 8 2 5 3 4" xfId="50659" xr:uid="{00000000-0005-0000-0000-00009E0D0000}"/>
    <cellStyle name="Standard 5 8 2 5 4" xfId="13589" xr:uid="{00000000-0005-0000-0000-00009E0D0000}"/>
    <cellStyle name="Standard 5 8 2 5 4 2" xfId="27040" xr:uid="{00000000-0005-0000-0000-00009E0D0000}"/>
    <cellStyle name="Standard 5 8 2 5 4 3" xfId="40524" xr:uid="{00000000-0005-0000-0000-00009E0D0000}"/>
    <cellStyle name="Standard 5 8 2 5 4 4" xfId="54015" xr:uid="{00000000-0005-0000-0000-00009E0D0000}"/>
    <cellStyle name="Standard 5 8 2 5 5" xfId="16971" xr:uid="{00000000-0005-0000-0000-00009E0D0000}"/>
    <cellStyle name="Standard 5 8 2 5 6" xfId="30455" xr:uid="{00000000-0005-0000-0000-00009E0D0000}"/>
    <cellStyle name="Standard 5 8 2 5 7" xfId="43946" xr:uid="{00000000-0005-0000-0000-00009E0D0000}"/>
    <cellStyle name="Standard 5 8 2 6" xfId="4096" xr:uid="{00000000-0005-0000-0000-00009F0D0000}"/>
    <cellStyle name="Standard 5 8 2 6 2" xfId="7453" xr:uid="{00000000-0005-0000-0000-00009F0D0000}"/>
    <cellStyle name="Standard 5 8 2 6 2 2" xfId="20904" xr:uid="{00000000-0005-0000-0000-00009F0D0000}"/>
    <cellStyle name="Standard 5 8 2 6 2 3" xfId="34388" xr:uid="{00000000-0005-0000-0000-00009F0D0000}"/>
    <cellStyle name="Standard 5 8 2 6 2 4" xfId="47879" xr:uid="{00000000-0005-0000-0000-00009F0D0000}"/>
    <cellStyle name="Standard 5 8 2 6 3" xfId="10809" xr:uid="{00000000-0005-0000-0000-00009F0D0000}"/>
    <cellStyle name="Standard 5 8 2 6 3 2" xfId="24260" xr:uid="{00000000-0005-0000-0000-00009F0D0000}"/>
    <cellStyle name="Standard 5 8 2 6 3 3" xfId="37744" xr:uid="{00000000-0005-0000-0000-00009F0D0000}"/>
    <cellStyle name="Standard 5 8 2 6 3 4" xfId="51235" xr:uid="{00000000-0005-0000-0000-00009F0D0000}"/>
    <cellStyle name="Standard 5 8 2 6 4" xfId="14165" xr:uid="{00000000-0005-0000-0000-00009F0D0000}"/>
    <cellStyle name="Standard 5 8 2 6 4 2" xfId="27616" xr:uid="{00000000-0005-0000-0000-00009F0D0000}"/>
    <cellStyle name="Standard 5 8 2 6 4 3" xfId="41100" xr:uid="{00000000-0005-0000-0000-00009F0D0000}"/>
    <cellStyle name="Standard 5 8 2 6 4 4" xfId="54591" xr:uid="{00000000-0005-0000-0000-00009F0D0000}"/>
    <cellStyle name="Standard 5 8 2 6 5" xfId="17547" xr:uid="{00000000-0005-0000-0000-00009F0D0000}"/>
    <cellStyle name="Standard 5 8 2 6 6" xfId="31031" xr:uid="{00000000-0005-0000-0000-00009F0D0000}"/>
    <cellStyle name="Standard 5 8 2 6 7" xfId="44522" xr:uid="{00000000-0005-0000-0000-00009F0D0000}"/>
    <cellStyle name="Standard 5 8 2 7" xfId="4646" xr:uid="{00000000-0005-0000-0000-0000940D0000}"/>
    <cellStyle name="Standard 5 8 2 7 2" xfId="18097" xr:uid="{00000000-0005-0000-0000-0000940D0000}"/>
    <cellStyle name="Standard 5 8 2 7 3" xfId="31581" xr:uid="{00000000-0005-0000-0000-0000940D0000}"/>
    <cellStyle name="Standard 5 8 2 7 4" xfId="45072" xr:uid="{00000000-0005-0000-0000-0000940D0000}"/>
    <cellStyle name="Standard 5 8 2 8" xfId="8002" xr:uid="{00000000-0005-0000-0000-0000940D0000}"/>
    <cellStyle name="Standard 5 8 2 8 2" xfId="21453" xr:uid="{00000000-0005-0000-0000-0000940D0000}"/>
    <cellStyle name="Standard 5 8 2 8 3" xfId="34937" xr:uid="{00000000-0005-0000-0000-0000940D0000}"/>
    <cellStyle name="Standard 5 8 2 8 4" xfId="48428" xr:uid="{00000000-0005-0000-0000-0000940D0000}"/>
    <cellStyle name="Standard 5 8 2 9" xfId="11358" xr:uid="{00000000-0005-0000-0000-0000940D0000}"/>
    <cellStyle name="Standard 5 8 2 9 2" xfId="24809" xr:uid="{00000000-0005-0000-0000-0000940D0000}"/>
    <cellStyle name="Standard 5 8 2 9 3" xfId="38293" xr:uid="{00000000-0005-0000-0000-0000940D0000}"/>
    <cellStyle name="Standard 5 8 2 9 4" xfId="51784" xr:uid="{00000000-0005-0000-0000-0000940D0000}"/>
    <cellStyle name="Standard 5 8 3" xfId="1406" xr:uid="{00000000-0005-0000-0000-0000A00D0000}"/>
    <cellStyle name="Standard 5 8 3 10" xfId="28371" xr:uid="{00000000-0005-0000-0000-0000A00D0000}"/>
    <cellStyle name="Standard 5 8 3 11" xfId="41862" xr:uid="{00000000-0005-0000-0000-0000A00D0000}"/>
    <cellStyle name="Standard 5 8 3 2" xfId="1980" xr:uid="{00000000-0005-0000-0000-0000A10D0000}"/>
    <cellStyle name="Standard 5 8 3 2 2" xfId="3120" xr:uid="{00000000-0005-0000-0000-0000A20D0000}"/>
    <cellStyle name="Standard 5 8 3 2 2 2" xfId="6481" xr:uid="{00000000-0005-0000-0000-0000A20D0000}"/>
    <cellStyle name="Standard 5 8 3 2 2 2 2" xfId="19932" xr:uid="{00000000-0005-0000-0000-0000A20D0000}"/>
    <cellStyle name="Standard 5 8 3 2 2 2 3" xfId="33416" xr:uid="{00000000-0005-0000-0000-0000A20D0000}"/>
    <cellStyle name="Standard 5 8 3 2 2 2 4" xfId="46907" xr:uid="{00000000-0005-0000-0000-0000A20D0000}"/>
    <cellStyle name="Standard 5 8 3 2 2 3" xfId="9837" xr:uid="{00000000-0005-0000-0000-0000A20D0000}"/>
    <cellStyle name="Standard 5 8 3 2 2 3 2" xfId="23288" xr:uid="{00000000-0005-0000-0000-0000A20D0000}"/>
    <cellStyle name="Standard 5 8 3 2 2 3 3" xfId="36772" xr:uid="{00000000-0005-0000-0000-0000A20D0000}"/>
    <cellStyle name="Standard 5 8 3 2 2 3 4" xfId="50263" xr:uid="{00000000-0005-0000-0000-0000A20D0000}"/>
    <cellStyle name="Standard 5 8 3 2 2 4" xfId="13193" xr:uid="{00000000-0005-0000-0000-0000A20D0000}"/>
    <cellStyle name="Standard 5 8 3 2 2 4 2" xfId="26644" xr:uid="{00000000-0005-0000-0000-0000A20D0000}"/>
    <cellStyle name="Standard 5 8 3 2 2 4 3" xfId="40128" xr:uid="{00000000-0005-0000-0000-0000A20D0000}"/>
    <cellStyle name="Standard 5 8 3 2 2 4 4" xfId="53619" xr:uid="{00000000-0005-0000-0000-0000A20D0000}"/>
    <cellStyle name="Standard 5 8 3 2 2 5" xfId="16575" xr:uid="{00000000-0005-0000-0000-0000A20D0000}"/>
    <cellStyle name="Standard 5 8 3 2 2 6" xfId="30059" xr:uid="{00000000-0005-0000-0000-0000A20D0000}"/>
    <cellStyle name="Standard 5 8 3 2 2 7" xfId="43550" xr:uid="{00000000-0005-0000-0000-0000A20D0000}"/>
    <cellStyle name="Standard 5 8 3 2 3" xfId="5354" xr:uid="{00000000-0005-0000-0000-0000A10D0000}"/>
    <cellStyle name="Standard 5 8 3 2 3 2" xfId="18805" xr:uid="{00000000-0005-0000-0000-0000A10D0000}"/>
    <cellStyle name="Standard 5 8 3 2 3 3" xfId="32289" xr:uid="{00000000-0005-0000-0000-0000A10D0000}"/>
    <cellStyle name="Standard 5 8 3 2 3 4" xfId="45780" xr:uid="{00000000-0005-0000-0000-0000A10D0000}"/>
    <cellStyle name="Standard 5 8 3 2 4" xfId="8710" xr:uid="{00000000-0005-0000-0000-0000A10D0000}"/>
    <cellStyle name="Standard 5 8 3 2 4 2" xfId="22161" xr:uid="{00000000-0005-0000-0000-0000A10D0000}"/>
    <cellStyle name="Standard 5 8 3 2 4 3" xfId="35645" xr:uid="{00000000-0005-0000-0000-0000A10D0000}"/>
    <cellStyle name="Standard 5 8 3 2 4 4" xfId="49136" xr:uid="{00000000-0005-0000-0000-0000A10D0000}"/>
    <cellStyle name="Standard 5 8 3 2 5" xfId="12066" xr:uid="{00000000-0005-0000-0000-0000A10D0000}"/>
    <cellStyle name="Standard 5 8 3 2 5 2" xfId="25517" xr:uid="{00000000-0005-0000-0000-0000A10D0000}"/>
    <cellStyle name="Standard 5 8 3 2 5 3" xfId="39001" xr:uid="{00000000-0005-0000-0000-0000A10D0000}"/>
    <cellStyle name="Standard 5 8 3 2 5 4" xfId="52492" xr:uid="{00000000-0005-0000-0000-0000A10D0000}"/>
    <cellStyle name="Standard 5 8 3 2 6" xfId="15448" xr:uid="{00000000-0005-0000-0000-0000A10D0000}"/>
    <cellStyle name="Standard 5 8 3 2 7" xfId="28932" xr:uid="{00000000-0005-0000-0000-0000A10D0000}"/>
    <cellStyle name="Standard 5 8 3 2 8" xfId="42423" xr:uid="{00000000-0005-0000-0000-0000A10D0000}"/>
    <cellStyle name="Standard 5 8 3 3" xfId="2560" xr:uid="{00000000-0005-0000-0000-0000A30D0000}"/>
    <cellStyle name="Standard 5 8 3 3 2" xfId="5921" xr:uid="{00000000-0005-0000-0000-0000A30D0000}"/>
    <cellStyle name="Standard 5 8 3 3 2 2" xfId="19372" xr:uid="{00000000-0005-0000-0000-0000A30D0000}"/>
    <cellStyle name="Standard 5 8 3 3 2 3" xfId="32856" xr:uid="{00000000-0005-0000-0000-0000A30D0000}"/>
    <cellStyle name="Standard 5 8 3 3 2 4" xfId="46347" xr:uid="{00000000-0005-0000-0000-0000A30D0000}"/>
    <cellStyle name="Standard 5 8 3 3 3" xfId="9277" xr:uid="{00000000-0005-0000-0000-0000A30D0000}"/>
    <cellStyle name="Standard 5 8 3 3 3 2" xfId="22728" xr:uid="{00000000-0005-0000-0000-0000A30D0000}"/>
    <cellStyle name="Standard 5 8 3 3 3 3" xfId="36212" xr:uid="{00000000-0005-0000-0000-0000A30D0000}"/>
    <cellStyle name="Standard 5 8 3 3 3 4" xfId="49703" xr:uid="{00000000-0005-0000-0000-0000A30D0000}"/>
    <cellStyle name="Standard 5 8 3 3 4" xfId="12633" xr:uid="{00000000-0005-0000-0000-0000A30D0000}"/>
    <cellStyle name="Standard 5 8 3 3 4 2" xfId="26084" xr:uid="{00000000-0005-0000-0000-0000A30D0000}"/>
    <cellStyle name="Standard 5 8 3 3 4 3" xfId="39568" xr:uid="{00000000-0005-0000-0000-0000A30D0000}"/>
    <cellStyle name="Standard 5 8 3 3 4 4" xfId="53059" xr:uid="{00000000-0005-0000-0000-0000A30D0000}"/>
    <cellStyle name="Standard 5 8 3 3 5" xfId="16015" xr:uid="{00000000-0005-0000-0000-0000A30D0000}"/>
    <cellStyle name="Standard 5 8 3 3 6" xfId="29499" xr:uid="{00000000-0005-0000-0000-0000A30D0000}"/>
    <cellStyle name="Standard 5 8 3 3 7" xfId="42990" xr:uid="{00000000-0005-0000-0000-0000A30D0000}"/>
    <cellStyle name="Standard 5 8 3 4" xfId="3665" xr:uid="{00000000-0005-0000-0000-0000A40D0000}"/>
    <cellStyle name="Standard 5 8 3 4 2" xfId="7026" xr:uid="{00000000-0005-0000-0000-0000A40D0000}"/>
    <cellStyle name="Standard 5 8 3 4 2 2" xfId="20477" xr:uid="{00000000-0005-0000-0000-0000A40D0000}"/>
    <cellStyle name="Standard 5 8 3 4 2 3" xfId="33961" xr:uid="{00000000-0005-0000-0000-0000A40D0000}"/>
    <cellStyle name="Standard 5 8 3 4 2 4" xfId="47452" xr:uid="{00000000-0005-0000-0000-0000A40D0000}"/>
    <cellStyle name="Standard 5 8 3 4 3" xfId="10382" xr:uid="{00000000-0005-0000-0000-0000A40D0000}"/>
    <cellStyle name="Standard 5 8 3 4 3 2" xfId="23833" xr:uid="{00000000-0005-0000-0000-0000A40D0000}"/>
    <cellStyle name="Standard 5 8 3 4 3 3" xfId="37317" xr:uid="{00000000-0005-0000-0000-0000A40D0000}"/>
    <cellStyle name="Standard 5 8 3 4 3 4" xfId="50808" xr:uid="{00000000-0005-0000-0000-0000A40D0000}"/>
    <cellStyle name="Standard 5 8 3 4 4" xfId="13738" xr:uid="{00000000-0005-0000-0000-0000A40D0000}"/>
    <cellStyle name="Standard 5 8 3 4 4 2" xfId="27189" xr:uid="{00000000-0005-0000-0000-0000A40D0000}"/>
    <cellStyle name="Standard 5 8 3 4 4 3" xfId="40673" xr:uid="{00000000-0005-0000-0000-0000A40D0000}"/>
    <cellStyle name="Standard 5 8 3 4 4 4" xfId="54164" xr:uid="{00000000-0005-0000-0000-0000A40D0000}"/>
    <cellStyle name="Standard 5 8 3 4 5" xfId="17120" xr:uid="{00000000-0005-0000-0000-0000A40D0000}"/>
    <cellStyle name="Standard 5 8 3 4 6" xfId="30604" xr:uid="{00000000-0005-0000-0000-0000A40D0000}"/>
    <cellStyle name="Standard 5 8 3 4 7" xfId="44095" xr:uid="{00000000-0005-0000-0000-0000A40D0000}"/>
    <cellStyle name="Standard 5 8 3 5" xfId="4245" xr:uid="{00000000-0005-0000-0000-0000A50D0000}"/>
    <cellStyle name="Standard 5 8 3 5 2" xfId="7602" xr:uid="{00000000-0005-0000-0000-0000A50D0000}"/>
    <cellStyle name="Standard 5 8 3 5 2 2" xfId="21053" xr:uid="{00000000-0005-0000-0000-0000A50D0000}"/>
    <cellStyle name="Standard 5 8 3 5 2 3" xfId="34537" xr:uid="{00000000-0005-0000-0000-0000A50D0000}"/>
    <cellStyle name="Standard 5 8 3 5 2 4" xfId="48028" xr:uid="{00000000-0005-0000-0000-0000A50D0000}"/>
    <cellStyle name="Standard 5 8 3 5 3" xfId="10958" xr:uid="{00000000-0005-0000-0000-0000A50D0000}"/>
    <cellStyle name="Standard 5 8 3 5 3 2" xfId="24409" xr:uid="{00000000-0005-0000-0000-0000A50D0000}"/>
    <cellStyle name="Standard 5 8 3 5 3 3" xfId="37893" xr:uid="{00000000-0005-0000-0000-0000A50D0000}"/>
    <cellStyle name="Standard 5 8 3 5 3 4" xfId="51384" xr:uid="{00000000-0005-0000-0000-0000A50D0000}"/>
    <cellStyle name="Standard 5 8 3 5 4" xfId="14314" xr:uid="{00000000-0005-0000-0000-0000A50D0000}"/>
    <cellStyle name="Standard 5 8 3 5 4 2" xfId="27765" xr:uid="{00000000-0005-0000-0000-0000A50D0000}"/>
    <cellStyle name="Standard 5 8 3 5 4 3" xfId="41249" xr:uid="{00000000-0005-0000-0000-0000A50D0000}"/>
    <cellStyle name="Standard 5 8 3 5 4 4" xfId="54740" xr:uid="{00000000-0005-0000-0000-0000A50D0000}"/>
    <cellStyle name="Standard 5 8 3 5 5" xfId="17696" xr:uid="{00000000-0005-0000-0000-0000A50D0000}"/>
    <cellStyle name="Standard 5 8 3 5 6" xfId="31180" xr:uid="{00000000-0005-0000-0000-0000A50D0000}"/>
    <cellStyle name="Standard 5 8 3 5 7" xfId="44671" xr:uid="{00000000-0005-0000-0000-0000A50D0000}"/>
    <cellStyle name="Standard 5 8 3 6" xfId="4795" xr:uid="{00000000-0005-0000-0000-0000A00D0000}"/>
    <cellStyle name="Standard 5 8 3 6 2" xfId="18246" xr:uid="{00000000-0005-0000-0000-0000A00D0000}"/>
    <cellStyle name="Standard 5 8 3 6 3" xfId="31730" xr:uid="{00000000-0005-0000-0000-0000A00D0000}"/>
    <cellStyle name="Standard 5 8 3 6 4" xfId="45221" xr:uid="{00000000-0005-0000-0000-0000A00D0000}"/>
    <cellStyle name="Standard 5 8 3 7" xfId="8151" xr:uid="{00000000-0005-0000-0000-0000A00D0000}"/>
    <cellStyle name="Standard 5 8 3 7 2" xfId="21602" xr:uid="{00000000-0005-0000-0000-0000A00D0000}"/>
    <cellStyle name="Standard 5 8 3 7 3" xfId="35086" xr:uid="{00000000-0005-0000-0000-0000A00D0000}"/>
    <cellStyle name="Standard 5 8 3 7 4" xfId="48577" xr:uid="{00000000-0005-0000-0000-0000A00D0000}"/>
    <cellStyle name="Standard 5 8 3 8" xfId="11507" xr:uid="{00000000-0005-0000-0000-0000A00D0000}"/>
    <cellStyle name="Standard 5 8 3 8 2" xfId="24958" xr:uid="{00000000-0005-0000-0000-0000A00D0000}"/>
    <cellStyle name="Standard 5 8 3 8 3" xfId="38442" xr:uid="{00000000-0005-0000-0000-0000A00D0000}"/>
    <cellStyle name="Standard 5 8 3 8 4" xfId="51933" xr:uid="{00000000-0005-0000-0000-0000A00D0000}"/>
    <cellStyle name="Standard 5 8 3 9" xfId="14888" xr:uid="{00000000-0005-0000-0000-0000A00D0000}"/>
    <cellStyle name="Standard 5 8 4" xfId="1731" xr:uid="{00000000-0005-0000-0000-0000A60D0000}"/>
    <cellStyle name="Standard 5 8 4 2" xfId="2870" xr:uid="{00000000-0005-0000-0000-0000A70D0000}"/>
    <cellStyle name="Standard 5 8 4 2 2" xfId="6231" xr:uid="{00000000-0005-0000-0000-0000A70D0000}"/>
    <cellStyle name="Standard 5 8 4 2 2 2" xfId="19682" xr:uid="{00000000-0005-0000-0000-0000A70D0000}"/>
    <cellStyle name="Standard 5 8 4 2 2 3" xfId="33166" xr:uid="{00000000-0005-0000-0000-0000A70D0000}"/>
    <cellStyle name="Standard 5 8 4 2 2 4" xfId="46657" xr:uid="{00000000-0005-0000-0000-0000A70D0000}"/>
    <cellStyle name="Standard 5 8 4 2 3" xfId="9587" xr:uid="{00000000-0005-0000-0000-0000A70D0000}"/>
    <cellStyle name="Standard 5 8 4 2 3 2" xfId="23038" xr:uid="{00000000-0005-0000-0000-0000A70D0000}"/>
    <cellStyle name="Standard 5 8 4 2 3 3" xfId="36522" xr:uid="{00000000-0005-0000-0000-0000A70D0000}"/>
    <cellStyle name="Standard 5 8 4 2 3 4" xfId="50013" xr:uid="{00000000-0005-0000-0000-0000A70D0000}"/>
    <cellStyle name="Standard 5 8 4 2 4" xfId="12943" xr:uid="{00000000-0005-0000-0000-0000A70D0000}"/>
    <cellStyle name="Standard 5 8 4 2 4 2" xfId="26394" xr:uid="{00000000-0005-0000-0000-0000A70D0000}"/>
    <cellStyle name="Standard 5 8 4 2 4 3" xfId="39878" xr:uid="{00000000-0005-0000-0000-0000A70D0000}"/>
    <cellStyle name="Standard 5 8 4 2 4 4" xfId="53369" xr:uid="{00000000-0005-0000-0000-0000A70D0000}"/>
    <cellStyle name="Standard 5 8 4 2 5" xfId="16325" xr:uid="{00000000-0005-0000-0000-0000A70D0000}"/>
    <cellStyle name="Standard 5 8 4 2 6" xfId="29809" xr:uid="{00000000-0005-0000-0000-0000A70D0000}"/>
    <cellStyle name="Standard 5 8 4 2 7" xfId="43300" xr:uid="{00000000-0005-0000-0000-0000A70D0000}"/>
    <cellStyle name="Standard 5 8 4 3" xfId="5104" xr:uid="{00000000-0005-0000-0000-0000A60D0000}"/>
    <cellStyle name="Standard 5 8 4 3 2" xfId="18555" xr:uid="{00000000-0005-0000-0000-0000A60D0000}"/>
    <cellStyle name="Standard 5 8 4 3 3" xfId="32039" xr:uid="{00000000-0005-0000-0000-0000A60D0000}"/>
    <cellStyle name="Standard 5 8 4 3 4" xfId="45530" xr:uid="{00000000-0005-0000-0000-0000A60D0000}"/>
    <cellStyle name="Standard 5 8 4 4" xfId="8460" xr:uid="{00000000-0005-0000-0000-0000A60D0000}"/>
    <cellStyle name="Standard 5 8 4 4 2" xfId="21911" xr:uid="{00000000-0005-0000-0000-0000A60D0000}"/>
    <cellStyle name="Standard 5 8 4 4 3" xfId="35395" xr:uid="{00000000-0005-0000-0000-0000A60D0000}"/>
    <cellStyle name="Standard 5 8 4 4 4" xfId="48886" xr:uid="{00000000-0005-0000-0000-0000A60D0000}"/>
    <cellStyle name="Standard 5 8 4 5" xfId="11816" xr:uid="{00000000-0005-0000-0000-0000A60D0000}"/>
    <cellStyle name="Standard 5 8 4 5 2" xfId="25267" xr:uid="{00000000-0005-0000-0000-0000A60D0000}"/>
    <cellStyle name="Standard 5 8 4 5 3" xfId="38751" xr:uid="{00000000-0005-0000-0000-0000A60D0000}"/>
    <cellStyle name="Standard 5 8 4 5 4" xfId="52242" xr:uid="{00000000-0005-0000-0000-0000A60D0000}"/>
    <cellStyle name="Standard 5 8 4 6" xfId="15198" xr:uid="{00000000-0005-0000-0000-0000A60D0000}"/>
    <cellStyle name="Standard 5 8 4 7" xfId="28682" xr:uid="{00000000-0005-0000-0000-0000A60D0000}"/>
    <cellStyle name="Standard 5 8 4 8" xfId="42173" xr:uid="{00000000-0005-0000-0000-0000A60D0000}"/>
    <cellStyle name="Standard 5 8 5" xfId="2308" xr:uid="{00000000-0005-0000-0000-0000A80D0000}"/>
    <cellStyle name="Standard 5 8 5 2" xfId="5670" xr:uid="{00000000-0005-0000-0000-0000A80D0000}"/>
    <cellStyle name="Standard 5 8 5 2 2" xfId="19121" xr:uid="{00000000-0005-0000-0000-0000A80D0000}"/>
    <cellStyle name="Standard 5 8 5 2 3" xfId="32605" xr:uid="{00000000-0005-0000-0000-0000A80D0000}"/>
    <cellStyle name="Standard 5 8 5 2 4" xfId="46096" xr:uid="{00000000-0005-0000-0000-0000A80D0000}"/>
    <cellStyle name="Standard 5 8 5 3" xfId="9026" xr:uid="{00000000-0005-0000-0000-0000A80D0000}"/>
    <cellStyle name="Standard 5 8 5 3 2" xfId="22477" xr:uid="{00000000-0005-0000-0000-0000A80D0000}"/>
    <cellStyle name="Standard 5 8 5 3 3" xfId="35961" xr:uid="{00000000-0005-0000-0000-0000A80D0000}"/>
    <cellStyle name="Standard 5 8 5 3 4" xfId="49452" xr:uid="{00000000-0005-0000-0000-0000A80D0000}"/>
    <cellStyle name="Standard 5 8 5 4" xfId="12382" xr:uid="{00000000-0005-0000-0000-0000A80D0000}"/>
    <cellStyle name="Standard 5 8 5 4 2" xfId="25833" xr:uid="{00000000-0005-0000-0000-0000A80D0000}"/>
    <cellStyle name="Standard 5 8 5 4 3" xfId="39317" xr:uid="{00000000-0005-0000-0000-0000A80D0000}"/>
    <cellStyle name="Standard 5 8 5 4 4" xfId="52808" xr:uid="{00000000-0005-0000-0000-0000A80D0000}"/>
    <cellStyle name="Standard 5 8 5 5" xfId="15764" xr:uid="{00000000-0005-0000-0000-0000A80D0000}"/>
    <cellStyle name="Standard 5 8 5 6" xfId="29248" xr:uid="{00000000-0005-0000-0000-0000A80D0000}"/>
    <cellStyle name="Standard 5 8 5 7" xfId="42739" xr:uid="{00000000-0005-0000-0000-0000A80D0000}"/>
    <cellStyle name="Standard 5 8 6" xfId="3414" xr:uid="{00000000-0005-0000-0000-0000A90D0000}"/>
    <cellStyle name="Standard 5 8 6 2" xfId="6775" xr:uid="{00000000-0005-0000-0000-0000A90D0000}"/>
    <cellStyle name="Standard 5 8 6 2 2" xfId="20226" xr:uid="{00000000-0005-0000-0000-0000A90D0000}"/>
    <cellStyle name="Standard 5 8 6 2 3" xfId="33710" xr:uid="{00000000-0005-0000-0000-0000A90D0000}"/>
    <cellStyle name="Standard 5 8 6 2 4" xfId="47201" xr:uid="{00000000-0005-0000-0000-0000A90D0000}"/>
    <cellStyle name="Standard 5 8 6 3" xfId="10131" xr:uid="{00000000-0005-0000-0000-0000A90D0000}"/>
    <cellStyle name="Standard 5 8 6 3 2" xfId="23582" xr:uid="{00000000-0005-0000-0000-0000A90D0000}"/>
    <cellStyle name="Standard 5 8 6 3 3" xfId="37066" xr:uid="{00000000-0005-0000-0000-0000A90D0000}"/>
    <cellStyle name="Standard 5 8 6 3 4" xfId="50557" xr:uid="{00000000-0005-0000-0000-0000A90D0000}"/>
    <cellStyle name="Standard 5 8 6 4" xfId="13487" xr:uid="{00000000-0005-0000-0000-0000A90D0000}"/>
    <cellStyle name="Standard 5 8 6 4 2" xfId="26938" xr:uid="{00000000-0005-0000-0000-0000A90D0000}"/>
    <cellStyle name="Standard 5 8 6 4 3" xfId="40422" xr:uid="{00000000-0005-0000-0000-0000A90D0000}"/>
    <cellStyle name="Standard 5 8 6 4 4" xfId="53913" xr:uid="{00000000-0005-0000-0000-0000A90D0000}"/>
    <cellStyle name="Standard 5 8 6 5" xfId="16869" xr:uid="{00000000-0005-0000-0000-0000A90D0000}"/>
    <cellStyle name="Standard 5 8 6 6" xfId="30353" xr:uid="{00000000-0005-0000-0000-0000A90D0000}"/>
    <cellStyle name="Standard 5 8 6 7" xfId="43844" xr:uid="{00000000-0005-0000-0000-0000A90D0000}"/>
    <cellStyle name="Standard 5 8 7" xfId="3994" xr:uid="{00000000-0005-0000-0000-0000AA0D0000}"/>
    <cellStyle name="Standard 5 8 7 2" xfId="7351" xr:uid="{00000000-0005-0000-0000-0000AA0D0000}"/>
    <cellStyle name="Standard 5 8 7 2 2" xfId="20802" xr:uid="{00000000-0005-0000-0000-0000AA0D0000}"/>
    <cellStyle name="Standard 5 8 7 2 3" xfId="34286" xr:uid="{00000000-0005-0000-0000-0000AA0D0000}"/>
    <cellStyle name="Standard 5 8 7 2 4" xfId="47777" xr:uid="{00000000-0005-0000-0000-0000AA0D0000}"/>
    <cellStyle name="Standard 5 8 7 3" xfId="10707" xr:uid="{00000000-0005-0000-0000-0000AA0D0000}"/>
    <cellStyle name="Standard 5 8 7 3 2" xfId="24158" xr:uid="{00000000-0005-0000-0000-0000AA0D0000}"/>
    <cellStyle name="Standard 5 8 7 3 3" xfId="37642" xr:uid="{00000000-0005-0000-0000-0000AA0D0000}"/>
    <cellStyle name="Standard 5 8 7 3 4" xfId="51133" xr:uid="{00000000-0005-0000-0000-0000AA0D0000}"/>
    <cellStyle name="Standard 5 8 7 4" xfId="14063" xr:uid="{00000000-0005-0000-0000-0000AA0D0000}"/>
    <cellStyle name="Standard 5 8 7 4 2" xfId="27514" xr:uid="{00000000-0005-0000-0000-0000AA0D0000}"/>
    <cellStyle name="Standard 5 8 7 4 3" xfId="40998" xr:uid="{00000000-0005-0000-0000-0000AA0D0000}"/>
    <cellStyle name="Standard 5 8 7 4 4" xfId="54489" xr:uid="{00000000-0005-0000-0000-0000AA0D0000}"/>
    <cellStyle name="Standard 5 8 7 5" xfId="17445" xr:uid="{00000000-0005-0000-0000-0000AA0D0000}"/>
    <cellStyle name="Standard 5 8 7 6" xfId="30929" xr:uid="{00000000-0005-0000-0000-0000AA0D0000}"/>
    <cellStyle name="Standard 5 8 7 7" xfId="44420" xr:uid="{00000000-0005-0000-0000-0000AA0D0000}"/>
    <cellStyle name="Standard 5 8 8" xfId="4544" xr:uid="{00000000-0005-0000-0000-0000930D0000}"/>
    <cellStyle name="Standard 5 8 8 2" xfId="17995" xr:uid="{00000000-0005-0000-0000-0000930D0000}"/>
    <cellStyle name="Standard 5 8 8 3" xfId="31479" xr:uid="{00000000-0005-0000-0000-0000930D0000}"/>
    <cellStyle name="Standard 5 8 8 4" xfId="44970" xr:uid="{00000000-0005-0000-0000-0000930D0000}"/>
    <cellStyle name="Standard 5 8 9" xfId="7900" xr:uid="{00000000-0005-0000-0000-0000930D0000}"/>
    <cellStyle name="Standard 5 8 9 2" xfId="21351" xr:uid="{00000000-0005-0000-0000-0000930D0000}"/>
    <cellStyle name="Standard 5 8 9 3" xfId="34835" xr:uid="{00000000-0005-0000-0000-0000930D0000}"/>
    <cellStyle name="Standard 5 8 9 4" xfId="48326" xr:uid="{00000000-0005-0000-0000-0000930D0000}"/>
    <cellStyle name="Standard 5 9" xfId="1300" xr:uid="{00000000-0005-0000-0000-0000AB0D0000}"/>
    <cellStyle name="Standard 5 9 10" xfId="14773" xr:uid="{00000000-0005-0000-0000-0000AB0D0000}"/>
    <cellStyle name="Standard 5 9 11" xfId="28256" xr:uid="{00000000-0005-0000-0000-0000AB0D0000}"/>
    <cellStyle name="Standard 5 9 12" xfId="41747" xr:uid="{00000000-0005-0000-0000-0000AB0D0000}"/>
    <cellStyle name="Standard 5 9 2" xfId="1538" xr:uid="{00000000-0005-0000-0000-0000AC0D0000}"/>
    <cellStyle name="Standard 5 9 2 10" xfId="28506" xr:uid="{00000000-0005-0000-0000-0000AC0D0000}"/>
    <cellStyle name="Standard 5 9 2 11" xfId="41997" xr:uid="{00000000-0005-0000-0000-0000AC0D0000}"/>
    <cellStyle name="Standard 5 9 2 2" xfId="2114" xr:uid="{00000000-0005-0000-0000-0000AD0D0000}"/>
    <cellStyle name="Standard 5 9 2 2 2" xfId="3255" xr:uid="{00000000-0005-0000-0000-0000AE0D0000}"/>
    <cellStyle name="Standard 5 9 2 2 2 2" xfId="6616" xr:uid="{00000000-0005-0000-0000-0000AE0D0000}"/>
    <cellStyle name="Standard 5 9 2 2 2 2 2" xfId="20067" xr:uid="{00000000-0005-0000-0000-0000AE0D0000}"/>
    <cellStyle name="Standard 5 9 2 2 2 2 3" xfId="33551" xr:uid="{00000000-0005-0000-0000-0000AE0D0000}"/>
    <cellStyle name="Standard 5 9 2 2 2 2 4" xfId="47042" xr:uid="{00000000-0005-0000-0000-0000AE0D0000}"/>
    <cellStyle name="Standard 5 9 2 2 2 3" xfId="9972" xr:uid="{00000000-0005-0000-0000-0000AE0D0000}"/>
    <cellStyle name="Standard 5 9 2 2 2 3 2" xfId="23423" xr:uid="{00000000-0005-0000-0000-0000AE0D0000}"/>
    <cellStyle name="Standard 5 9 2 2 2 3 3" xfId="36907" xr:uid="{00000000-0005-0000-0000-0000AE0D0000}"/>
    <cellStyle name="Standard 5 9 2 2 2 3 4" xfId="50398" xr:uid="{00000000-0005-0000-0000-0000AE0D0000}"/>
    <cellStyle name="Standard 5 9 2 2 2 4" xfId="13328" xr:uid="{00000000-0005-0000-0000-0000AE0D0000}"/>
    <cellStyle name="Standard 5 9 2 2 2 4 2" xfId="26779" xr:uid="{00000000-0005-0000-0000-0000AE0D0000}"/>
    <cellStyle name="Standard 5 9 2 2 2 4 3" xfId="40263" xr:uid="{00000000-0005-0000-0000-0000AE0D0000}"/>
    <cellStyle name="Standard 5 9 2 2 2 4 4" xfId="53754" xr:uid="{00000000-0005-0000-0000-0000AE0D0000}"/>
    <cellStyle name="Standard 5 9 2 2 2 5" xfId="16710" xr:uid="{00000000-0005-0000-0000-0000AE0D0000}"/>
    <cellStyle name="Standard 5 9 2 2 2 6" xfId="30194" xr:uid="{00000000-0005-0000-0000-0000AE0D0000}"/>
    <cellStyle name="Standard 5 9 2 2 2 7" xfId="43685" xr:uid="{00000000-0005-0000-0000-0000AE0D0000}"/>
    <cellStyle name="Standard 5 9 2 2 3" xfId="5489" xr:uid="{00000000-0005-0000-0000-0000AD0D0000}"/>
    <cellStyle name="Standard 5 9 2 2 3 2" xfId="18940" xr:uid="{00000000-0005-0000-0000-0000AD0D0000}"/>
    <cellStyle name="Standard 5 9 2 2 3 3" xfId="32424" xr:uid="{00000000-0005-0000-0000-0000AD0D0000}"/>
    <cellStyle name="Standard 5 9 2 2 3 4" xfId="45915" xr:uid="{00000000-0005-0000-0000-0000AD0D0000}"/>
    <cellStyle name="Standard 5 9 2 2 4" xfId="8845" xr:uid="{00000000-0005-0000-0000-0000AD0D0000}"/>
    <cellStyle name="Standard 5 9 2 2 4 2" xfId="22296" xr:uid="{00000000-0005-0000-0000-0000AD0D0000}"/>
    <cellStyle name="Standard 5 9 2 2 4 3" xfId="35780" xr:uid="{00000000-0005-0000-0000-0000AD0D0000}"/>
    <cellStyle name="Standard 5 9 2 2 4 4" xfId="49271" xr:uid="{00000000-0005-0000-0000-0000AD0D0000}"/>
    <cellStyle name="Standard 5 9 2 2 5" xfId="12201" xr:uid="{00000000-0005-0000-0000-0000AD0D0000}"/>
    <cellStyle name="Standard 5 9 2 2 5 2" xfId="25652" xr:uid="{00000000-0005-0000-0000-0000AD0D0000}"/>
    <cellStyle name="Standard 5 9 2 2 5 3" xfId="39136" xr:uid="{00000000-0005-0000-0000-0000AD0D0000}"/>
    <cellStyle name="Standard 5 9 2 2 5 4" xfId="52627" xr:uid="{00000000-0005-0000-0000-0000AD0D0000}"/>
    <cellStyle name="Standard 5 9 2 2 6" xfId="15583" xr:uid="{00000000-0005-0000-0000-0000AD0D0000}"/>
    <cellStyle name="Standard 5 9 2 2 7" xfId="29067" xr:uid="{00000000-0005-0000-0000-0000AD0D0000}"/>
    <cellStyle name="Standard 5 9 2 2 8" xfId="42558" xr:uid="{00000000-0005-0000-0000-0000AD0D0000}"/>
    <cellStyle name="Standard 5 9 2 3" xfId="2695" xr:uid="{00000000-0005-0000-0000-0000AF0D0000}"/>
    <cellStyle name="Standard 5 9 2 3 2" xfId="6056" xr:uid="{00000000-0005-0000-0000-0000AF0D0000}"/>
    <cellStyle name="Standard 5 9 2 3 2 2" xfId="19507" xr:uid="{00000000-0005-0000-0000-0000AF0D0000}"/>
    <cellStyle name="Standard 5 9 2 3 2 3" xfId="32991" xr:uid="{00000000-0005-0000-0000-0000AF0D0000}"/>
    <cellStyle name="Standard 5 9 2 3 2 4" xfId="46482" xr:uid="{00000000-0005-0000-0000-0000AF0D0000}"/>
    <cellStyle name="Standard 5 9 2 3 3" xfId="9412" xr:uid="{00000000-0005-0000-0000-0000AF0D0000}"/>
    <cellStyle name="Standard 5 9 2 3 3 2" xfId="22863" xr:uid="{00000000-0005-0000-0000-0000AF0D0000}"/>
    <cellStyle name="Standard 5 9 2 3 3 3" xfId="36347" xr:uid="{00000000-0005-0000-0000-0000AF0D0000}"/>
    <cellStyle name="Standard 5 9 2 3 3 4" xfId="49838" xr:uid="{00000000-0005-0000-0000-0000AF0D0000}"/>
    <cellStyle name="Standard 5 9 2 3 4" xfId="12768" xr:uid="{00000000-0005-0000-0000-0000AF0D0000}"/>
    <cellStyle name="Standard 5 9 2 3 4 2" xfId="26219" xr:uid="{00000000-0005-0000-0000-0000AF0D0000}"/>
    <cellStyle name="Standard 5 9 2 3 4 3" xfId="39703" xr:uid="{00000000-0005-0000-0000-0000AF0D0000}"/>
    <cellStyle name="Standard 5 9 2 3 4 4" xfId="53194" xr:uid="{00000000-0005-0000-0000-0000AF0D0000}"/>
    <cellStyle name="Standard 5 9 2 3 5" xfId="16150" xr:uid="{00000000-0005-0000-0000-0000AF0D0000}"/>
    <cellStyle name="Standard 5 9 2 3 6" xfId="29634" xr:uid="{00000000-0005-0000-0000-0000AF0D0000}"/>
    <cellStyle name="Standard 5 9 2 3 7" xfId="43125" xr:uid="{00000000-0005-0000-0000-0000AF0D0000}"/>
    <cellStyle name="Standard 5 9 2 4" xfId="3800" xr:uid="{00000000-0005-0000-0000-0000B00D0000}"/>
    <cellStyle name="Standard 5 9 2 4 2" xfId="7161" xr:uid="{00000000-0005-0000-0000-0000B00D0000}"/>
    <cellStyle name="Standard 5 9 2 4 2 2" xfId="20612" xr:uid="{00000000-0005-0000-0000-0000B00D0000}"/>
    <cellStyle name="Standard 5 9 2 4 2 3" xfId="34096" xr:uid="{00000000-0005-0000-0000-0000B00D0000}"/>
    <cellStyle name="Standard 5 9 2 4 2 4" xfId="47587" xr:uid="{00000000-0005-0000-0000-0000B00D0000}"/>
    <cellStyle name="Standard 5 9 2 4 3" xfId="10517" xr:uid="{00000000-0005-0000-0000-0000B00D0000}"/>
    <cellStyle name="Standard 5 9 2 4 3 2" xfId="23968" xr:uid="{00000000-0005-0000-0000-0000B00D0000}"/>
    <cellStyle name="Standard 5 9 2 4 3 3" xfId="37452" xr:uid="{00000000-0005-0000-0000-0000B00D0000}"/>
    <cellStyle name="Standard 5 9 2 4 3 4" xfId="50943" xr:uid="{00000000-0005-0000-0000-0000B00D0000}"/>
    <cellStyle name="Standard 5 9 2 4 4" xfId="13873" xr:uid="{00000000-0005-0000-0000-0000B00D0000}"/>
    <cellStyle name="Standard 5 9 2 4 4 2" xfId="27324" xr:uid="{00000000-0005-0000-0000-0000B00D0000}"/>
    <cellStyle name="Standard 5 9 2 4 4 3" xfId="40808" xr:uid="{00000000-0005-0000-0000-0000B00D0000}"/>
    <cellStyle name="Standard 5 9 2 4 4 4" xfId="54299" xr:uid="{00000000-0005-0000-0000-0000B00D0000}"/>
    <cellStyle name="Standard 5 9 2 4 5" xfId="17255" xr:uid="{00000000-0005-0000-0000-0000B00D0000}"/>
    <cellStyle name="Standard 5 9 2 4 6" xfId="30739" xr:uid="{00000000-0005-0000-0000-0000B00D0000}"/>
    <cellStyle name="Standard 5 9 2 4 7" xfId="44230" xr:uid="{00000000-0005-0000-0000-0000B00D0000}"/>
    <cellStyle name="Standard 5 9 2 5" xfId="4380" xr:uid="{00000000-0005-0000-0000-0000B10D0000}"/>
    <cellStyle name="Standard 5 9 2 5 2" xfId="7737" xr:uid="{00000000-0005-0000-0000-0000B10D0000}"/>
    <cellStyle name="Standard 5 9 2 5 2 2" xfId="21188" xr:uid="{00000000-0005-0000-0000-0000B10D0000}"/>
    <cellStyle name="Standard 5 9 2 5 2 3" xfId="34672" xr:uid="{00000000-0005-0000-0000-0000B10D0000}"/>
    <cellStyle name="Standard 5 9 2 5 2 4" xfId="48163" xr:uid="{00000000-0005-0000-0000-0000B10D0000}"/>
    <cellStyle name="Standard 5 9 2 5 3" xfId="11093" xr:uid="{00000000-0005-0000-0000-0000B10D0000}"/>
    <cellStyle name="Standard 5 9 2 5 3 2" xfId="24544" xr:uid="{00000000-0005-0000-0000-0000B10D0000}"/>
    <cellStyle name="Standard 5 9 2 5 3 3" xfId="38028" xr:uid="{00000000-0005-0000-0000-0000B10D0000}"/>
    <cellStyle name="Standard 5 9 2 5 3 4" xfId="51519" xr:uid="{00000000-0005-0000-0000-0000B10D0000}"/>
    <cellStyle name="Standard 5 9 2 5 4" xfId="14449" xr:uid="{00000000-0005-0000-0000-0000B10D0000}"/>
    <cellStyle name="Standard 5 9 2 5 4 2" xfId="27900" xr:uid="{00000000-0005-0000-0000-0000B10D0000}"/>
    <cellStyle name="Standard 5 9 2 5 4 3" xfId="41384" xr:uid="{00000000-0005-0000-0000-0000B10D0000}"/>
    <cellStyle name="Standard 5 9 2 5 4 4" xfId="54875" xr:uid="{00000000-0005-0000-0000-0000B10D0000}"/>
    <cellStyle name="Standard 5 9 2 5 5" xfId="17831" xr:uid="{00000000-0005-0000-0000-0000B10D0000}"/>
    <cellStyle name="Standard 5 9 2 5 6" xfId="31315" xr:uid="{00000000-0005-0000-0000-0000B10D0000}"/>
    <cellStyle name="Standard 5 9 2 5 7" xfId="44806" xr:uid="{00000000-0005-0000-0000-0000B10D0000}"/>
    <cellStyle name="Standard 5 9 2 6" xfId="4930" xr:uid="{00000000-0005-0000-0000-0000AC0D0000}"/>
    <cellStyle name="Standard 5 9 2 6 2" xfId="18381" xr:uid="{00000000-0005-0000-0000-0000AC0D0000}"/>
    <cellStyle name="Standard 5 9 2 6 3" xfId="31865" xr:uid="{00000000-0005-0000-0000-0000AC0D0000}"/>
    <cellStyle name="Standard 5 9 2 6 4" xfId="45356" xr:uid="{00000000-0005-0000-0000-0000AC0D0000}"/>
    <cellStyle name="Standard 5 9 2 7" xfId="8286" xr:uid="{00000000-0005-0000-0000-0000AC0D0000}"/>
    <cellStyle name="Standard 5 9 2 7 2" xfId="21737" xr:uid="{00000000-0005-0000-0000-0000AC0D0000}"/>
    <cellStyle name="Standard 5 9 2 7 3" xfId="35221" xr:uid="{00000000-0005-0000-0000-0000AC0D0000}"/>
    <cellStyle name="Standard 5 9 2 7 4" xfId="48712" xr:uid="{00000000-0005-0000-0000-0000AC0D0000}"/>
    <cellStyle name="Standard 5 9 2 8" xfId="11642" xr:uid="{00000000-0005-0000-0000-0000AC0D0000}"/>
    <cellStyle name="Standard 5 9 2 8 2" xfId="25093" xr:uid="{00000000-0005-0000-0000-0000AC0D0000}"/>
    <cellStyle name="Standard 5 9 2 8 3" xfId="38577" xr:uid="{00000000-0005-0000-0000-0000AC0D0000}"/>
    <cellStyle name="Standard 5 9 2 8 4" xfId="52068" xr:uid="{00000000-0005-0000-0000-0000AC0D0000}"/>
    <cellStyle name="Standard 5 9 2 9" xfId="15023" xr:uid="{00000000-0005-0000-0000-0000AC0D0000}"/>
    <cellStyle name="Standard 5 9 3" xfId="1865" xr:uid="{00000000-0005-0000-0000-0000B20D0000}"/>
    <cellStyle name="Standard 5 9 3 2" xfId="3005" xr:uid="{00000000-0005-0000-0000-0000B30D0000}"/>
    <cellStyle name="Standard 5 9 3 2 2" xfId="6366" xr:uid="{00000000-0005-0000-0000-0000B30D0000}"/>
    <cellStyle name="Standard 5 9 3 2 2 2" xfId="19817" xr:uid="{00000000-0005-0000-0000-0000B30D0000}"/>
    <cellStyle name="Standard 5 9 3 2 2 3" xfId="33301" xr:uid="{00000000-0005-0000-0000-0000B30D0000}"/>
    <cellStyle name="Standard 5 9 3 2 2 4" xfId="46792" xr:uid="{00000000-0005-0000-0000-0000B30D0000}"/>
    <cellStyle name="Standard 5 9 3 2 3" xfId="9722" xr:uid="{00000000-0005-0000-0000-0000B30D0000}"/>
    <cellStyle name="Standard 5 9 3 2 3 2" xfId="23173" xr:uid="{00000000-0005-0000-0000-0000B30D0000}"/>
    <cellStyle name="Standard 5 9 3 2 3 3" xfId="36657" xr:uid="{00000000-0005-0000-0000-0000B30D0000}"/>
    <cellStyle name="Standard 5 9 3 2 3 4" xfId="50148" xr:uid="{00000000-0005-0000-0000-0000B30D0000}"/>
    <cellStyle name="Standard 5 9 3 2 4" xfId="13078" xr:uid="{00000000-0005-0000-0000-0000B30D0000}"/>
    <cellStyle name="Standard 5 9 3 2 4 2" xfId="26529" xr:uid="{00000000-0005-0000-0000-0000B30D0000}"/>
    <cellStyle name="Standard 5 9 3 2 4 3" xfId="40013" xr:uid="{00000000-0005-0000-0000-0000B30D0000}"/>
    <cellStyle name="Standard 5 9 3 2 4 4" xfId="53504" xr:uid="{00000000-0005-0000-0000-0000B30D0000}"/>
    <cellStyle name="Standard 5 9 3 2 5" xfId="16460" xr:uid="{00000000-0005-0000-0000-0000B30D0000}"/>
    <cellStyle name="Standard 5 9 3 2 6" xfId="29944" xr:uid="{00000000-0005-0000-0000-0000B30D0000}"/>
    <cellStyle name="Standard 5 9 3 2 7" xfId="43435" xr:uid="{00000000-0005-0000-0000-0000B30D0000}"/>
    <cellStyle name="Standard 5 9 3 3" xfId="5239" xr:uid="{00000000-0005-0000-0000-0000B20D0000}"/>
    <cellStyle name="Standard 5 9 3 3 2" xfId="18690" xr:uid="{00000000-0005-0000-0000-0000B20D0000}"/>
    <cellStyle name="Standard 5 9 3 3 3" xfId="32174" xr:uid="{00000000-0005-0000-0000-0000B20D0000}"/>
    <cellStyle name="Standard 5 9 3 3 4" xfId="45665" xr:uid="{00000000-0005-0000-0000-0000B20D0000}"/>
    <cellStyle name="Standard 5 9 3 4" xfId="8595" xr:uid="{00000000-0005-0000-0000-0000B20D0000}"/>
    <cellStyle name="Standard 5 9 3 4 2" xfId="22046" xr:uid="{00000000-0005-0000-0000-0000B20D0000}"/>
    <cellStyle name="Standard 5 9 3 4 3" xfId="35530" xr:uid="{00000000-0005-0000-0000-0000B20D0000}"/>
    <cellStyle name="Standard 5 9 3 4 4" xfId="49021" xr:uid="{00000000-0005-0000-0000-0000B20D0000}"/>
    <cellStyle name="Standard 5 9 3 5" xfId="11951" xr:uid="{00000000-0005-0000-0000-0000B20D0000}"/>
    <cellStyle name="Standard 5 9 3 5 2" xfId="25402" xr:uid="{00000000-0005-0000-0000-0000B20D0000}"/>
    <cellStyle name="Standard 5 9 3 5 3" xfId="38886" xr:uid="{00000000-0005-0000-0000-0000B20D0000}"/>
    <cellStyle name="Standard 5 9 3 5 4" xfId="52377" xr:uid="{00000000-0005-0000-0000-0000B20D0000}"/>
    <cellStyle name="Standard 5 9 3 6" xfId="15333" xr:uid="{00000000-0005-0000-0000-0000B20D0000}"/>
    <cellStyle name="Standard 5 9 3 7" xfId="28817" xr:uid="{00000000-0005-0000-0000-0000B20D0000}"/>
    <cellStyle name="Standard 5 9 3 8" xfId="42308" xr:uid="{00000000-0005-0000-0000-0000B20D0000}"/>
    <cellStyle name="Standard 5 9 4" xfId="2444" xr:uid="{00000000-0005-0000-0000-0000B40D0000}"/>
    <cellStyle name="Standard 5 9 4 2" xfId="5806" xr:uid="{00000000-0005-0000-0000-0000B40D0000}"/>
    <cellStyle name="Standard 5 9 4 2 2" xfId="19257" xr:uid="{00000000-0005-0000-0000-0000B40D0000}"/>
    <cellStyle name="Standard 5 9 4 2 3" xfId="32741" xr:uid="{00000000-0005-0000-0000-0000B40D0000}"/>
    <cellStyle name="Standard 5 9 4 2 4" xfId="46232" xr:uid="{00000000-0005-0000-0000-0000B40D0000}"/>
    <cellStyle name="Standard 5 9 4 3" xfId="9162" xr:uid="{00000000-0005-0000-0000-0000B40D0000}"/>
    <cellStyle name="Standard 5 9 4 3 2" xfId="22613" xr:uid="{00000000-0005-0000-0000-0000B40D0000}"/>
    <cellStyle name="Standard 5 9 4 3 3" xfId="36097" xr:uid="{00000000-0005-0000-0000-0000B40D0000}"/>
    <cellStyle name="Standard 5 9 4 3 4" xfId="49588" xr:uid="{00000000-0005-0000-0000-0000B40D0000}"/>
    <cellStyle name="Standard 5 9 4 4" xfId="12518" xr:uid="{00000000-0005-0000-0000-0000B40D0000}"/>
    <cellStyle name="Standard 5 9 4 4 2" xfId="25969" xr:uid="{00000000-0005-0000-0000-0000B40D0000}"/>
    <cellStyle name="Standard 5 9 4 4 3" xfId="39453" xr:uid="{00000000-0005-0000-0000-0000B40D0000}"/>
    <cellStyle name="Standard 5 9 4 4 4" xfId="52944" xr:uid="{00000000-0005-0000-0000-0000B40D0000}"/>
    <cellStyle name="Standard 5 9 4 5" xfId="15900" xr:uid="{00000000-0005-0000-0000-0000B40D0000}"/>
    <cellStyle name="Standard 5 9 4 6" xfId="29384" xr:uid="{00000000-0005-0000-0000-0000B40D0000}"/>
    <cellStyle name="Standard 5 9 4 7" xfId="42875" xr:uid="{00000000-0005-0000-0000-0000B40D0000}"/>
    <cellStyle name="Standard 5 9 5" xfId="3550" xr:uid="{00000000-0005-0000-0000-0000B50D0000}"/>
    <cellStyle name="Standard 5 9 5 2" xfId="6911" xr:uid="{00000000-0005-0000-0000-0000B50D0000}"/>
    <cellStyle name="Standard 5 9 5 2 2" xfId="20362" xr:uid="{00000000-0005-0000-0000-0000B50D0000}"/>
    <cellStyle name="Standard 5 9 5 2 3" xfId="33846" xr:uid="{00000000-0005-0000-0000-0000B50D0000}"/>
    <cellStyle name="Standard 5 9 5 2 4" xfId="47337" xr:uid="{00000000-0005-0000-0000-0000B50D0000}"/>
    <cellStyle name="Standard 5 9 5 3" xfId="10267" xr:uid="{00000000-0005-0000-0000-0000B50D0000}"/>
    <cellStyle name="Standard 5 9 5 3 2" xfId="23718" xr:uid="{00000000-0005-0000-0000-0000B50D0000}"/>
    <cellStyle name="Standard 5 9 5 3 3" xfId="37202" xr:uid="{00000000-0005-0000-0000-0000B50D0000}"/>
    <cellStyle name="Standard 5 9 5 3 4" xfId="50693" xr:uid="{00000000-0005-0000-0000-0000B50D0000}"/>
    <cellStyle name="Standard 5 9 5 4" xfId="13623" xr:uid="{00000000-0005-0000-0000-0000B50D0000}"/>
    <cellStyle name="Standard 5 9 5 4 2" xfId="27074" xr:uid="{00000000-0005-0000-0000-0000B50D0000}"/>
    <cellStyle name="Standard 5 9 5 4 3" xfId="40558" xr:uid="{00000000-0005-0000-0000-0000B50D0000}"/>
    <cellStyle name="Standard 5 9 5 4 4" xfId="54049" xr:uid="{00000000-0005-0000-0000-0000B50D0000}"/>
    <cellStyle name="Standard 5 9 5 5" xfId="17005" xr:uid="{00000000-0005-0000-0000-0000B50D0000}"/>
    <cellStyle name="Standard 5 9 5 6" xfId="30489" xr:uid="{00000000-0005-0000-0000-0000B50D0000}"/>
    <cellStyle name="Standard 5 9 5 7" xfId="43980" xr:uid="{00000000-0005-0000-0000-0000B50D0000}"/>
    <cellStyle name="Standard 5 9 6" xfId="4130" xr:uid="{00000000-0005-0000-0000-0000B60D0000}"/>
    <cellStyle name="Standard 5 9 6 2" xfId="7487" xr:uid="{00000000-0005-0000-0000-0000B60D0000}"/>
    <cellStyle name="Standard 5 9 6 2 2" xfId="20938" xr:uid="{00000000-0005-0000-0000-0000B60D0000}"/>
    <cellStyle name="Standard 5 9 6 2 3" xfId="34422" xr:uid="{00000000-0005-0000-0000-0000B60D0000}"/>
    <cellStyle name="Standard 5 9 6 2 4" xfId="47913" xr:uid="{00000000-0005-0000-0000-0000B60D0000}"/>
    <cellStyle name="Standard 5 9 6 3" xfId="10843" xr:uid="{00000000-0005-0000-0000-0000B60D0000}"/>
    <cellStyle name="Standard 5 9 6 3 2" xfId="24294" xr:uid="{00000000-0005-0000-0000-0000B60D0000}"/>
    <cellStyle name="Standard 5 9 6 3 3" xfId="37778" xr:uid="{00000000-0005-0000-0000-0000B60D0000}"/>
    <cellStyle name="Standard 5 9 6 3 4" xfId="51269" xr:uid="{00000000-0005-0000-0000-0000B60D0000}"/>
    <cellStyle name="Standard 5 9 6 4" xfId="14199" xr:uid="{00000000-0005-0000-0000-0000B60D0000}"/>
    <cellStyle name="Standard 5 9 6 4 2" xfId="27650" xr:uid="{00000000-0005-0000-0000-0000B60D0000}"/>
    <cellStyle name="Standard 5 9 6 4 3" xfId="41134" xr:uid="{00000000-0005-0000-0000-0000B60D0000}"/>
    <cellStyle name="Standard 5 9 6 4 4" xfId="54625" xr:uid="{00000000-0005-0000-0000-0000B60D0000}"/>
    <cellStyle name="Standard 5 9 6 5" xfId="17581" xr:uid="{00000000-0005-0000-0000-0000B60D0000}"/>
    <cellStyle name="Standard 5 9 6 6" xfId="31065" xr:uid="{00000000-0005-0000-0000-0000B60D0000}"/>
    <cellStyle name="Standard 5 9 6 7" xfId="44556" xr:uid="{00000000-0005-0000-0000-0000B60D0000}"/>
    <cellStyle name="Standard 5 9 7" xfId="4680" xr:uid="{00000000-0005-0000-0000-0000AB0D0000}"/>
    <cellStyle name="Standard 5 9 7 2" xfId="18131" xr:uid="{00000000-0005-0000-0000-0000AB0D0000}"/>
    <cellStyle name="Standard 5 9 7 3" xfId="31615" xr:uid="{00000000-0005-0000-0000-0000AB0D0000}"/>
    <cellStyle name="Standard 5 9 7 4" xfId="45106" xr:uid="{00000000-0005-0000-0000-0000AB0D0000}"/>
    <cellStyle name="Standard 5 9 8" xfId="8036" xr:uid="{00000000-0005-0000-0000-0000AB0D0000}"/>
    <cellStyle name="Standard 5 9 8 2" xfId="21487" xr:uid="{00000000-0005-0000-0000-0000AB0D0000}"/>
    <cellStyle name="Standard 5 9 8 3" xfId="34971" xr:uid="{00000000-0005-0000-0000-0000AB0D0000}"/>
    <cellStyle name="Standard 5 9 8 4" xfId="48462" xr:uid="{00000000-0005-0000-0000-0000AB0D0000}"/>
    <cellStyle name="Standard 5 9 9" xfId="11392" xr:uid="{00000000-0005-0000-0000-0000AB0D0000}"/>
    <cellStyle name="Standard 5 9 9 2" xfId="24843" xr:uid="{00000000-0005-0000-0000-0000AB0D0000}"/>
    <cellStyle name="Standard 5 9 9 3" xfId="38327" xr:uid="{00000000-0005-0000-0000-0000AB0D0000}"/>
    <cellStyle name="Standard 5 9 9 4" xfId="51818" xr:uid="{00000000-0005-0000-0000-0000AB0D0000}"/>
    <cellStyle name="Standard 6" xfId="83" xr:uid="{00000000-0005-0000-0000-00007D020000}"/>
    <cellStyle name="Standard 6 10" xfId="2193" xr:uid="{00000000-0005-0000-0000-0000B80D0000}"/>
    <cellStyle name="Standard 6 10 2" xfId="5568" xr:uid="{00000000-0005-0000-0000-0000B80D0000}"/>
    <cellStyle name="Standard 6 10 2 2" xfId="19019" xr:uid="{00000000-0005-0000-0000-0000B80D0000}"/>
    <cellStyle name="Standard 6 10 2 3" xfId="32503" xr:uid="{00000000-0005-0000-0000-0000B80D0000}"/>
    <cellStyle name="Standard 6 10 2 4" xfId="45994" xr:uid="{00000000-0005-0000-0000-0000B80D0000}"/>
    <cellStyle name="Standard 6 10 3" xfId="8924" xr:uid="{00000000-0005-0000-0000-0000B80D0000}"/>
    <cellStyle name="Standard 6 10 3 2" xfId="22375" xr:uid="{00000000-0005-0000-0000-0000B80D0000}"/>
    <cellStyle name="Standard 6 10 3 3" xfId="35859" xr:uid="{00000000-0005-0000-0000-0000B80D0000}"/>
    <cellStyle name="Standard 6 10 3 4" xfId="49350" xr:uid="{00000000-0005-0000-0000-0000B80D0000}"/>
    <cellStyle name="Standard 6 10 4" xfId="12280" xr:uid="{00000000-0005-0000-0000-0000B80D0000}"/>
    <cellStyle name="Standard 6 10 4 2" xfId="25731" xr:uid="{00000000-0005-0000-0000-0000B80D0000}"/>
    <cellStyle name="Standard 6 10 4 3" xfId="39215" xr:uid="{00000000-0005-0000-0000-0000B80D0000}"/>
    <cellStyle name="Standard 6 10 4 4" xfId="52706" xr:uid="{00000000-0005-0000-0000-0000B80D0000}"/>
    <cellStyle name="Standard 6 10 5" xfId="15662" xr:uid="{00000000-0005-0000-0000-0000B80D0000}"/>
    <cellStyle name="Standard 6 10 6" xfId="29146" xr:uid="{00000000-0005-0000-0000-0000B80D0000}"/>
    <cellStyle name="Standard 6 10 7" xfId="42637" xr:uid="{00000000-0005-0000-0000-0000B80D0000}"/>
    <cellStyle name="Standard 6 11" xfId="3334" xr:uid="{00000000-0005-0000-0000-0000B90D0000}"/>
    <cellStyle name="Standard 6 11 2" xfId="6695" xr:uid="{00000000-0005-0000-0000-0000B90D0000}"/>
    <cellStyle name="Standard 6 11 2 2" xfId="20146" xr:uid="{00000000-0005-0000-0000-0000B90D0000}"/>
    <cellStyle name="Standard 6 11 2 3" xfId="33630" xr:uid="{00000000-0005-0000-0000-0000B90D0000}"/>
    <cellStyle name="Standard 6 11 2 4" xfId="47121" xr:uid="{00000000-0005-0000-0000-0000B90D0000}"/>
    <cellStyle name="Standard 6 11 3" xfId="10051" xr:uid="{00000000-0005-0000-0000-0000B90D0000}"/>
    <cellStyle name="Standard 6 11 3 2" xfId="23502" xr:uid="{00000000-0005-0000-0000-0000B90D0000}"/>
    <cellStyle name="Standard 6 11 3 3" xfId="36986" xr:uid="{00000000-0005-0000-0000-0000B90D0000}"/>
    <cellStyle name="Standard 6 11 3 4" xfId="50477" xr:uid="{00000000-0005-0000-0000-0000B90D0000}"/>
    <cellStyle name="Standard 6 11 4" xfId="13407" xr:uid="{00000000-0005-0000-0000-0000B90D0000}"/>
    <cellStyle name="Standard 6 11 4 2" xfId="26858" xr:uid="{00000000-0005-0000-0000-0000B90D0000}"/>
    <cellStyle name="Standard 6 11 4 3" xfId="40342" xr:uid="{00000000-0005-0000-0000-0000B90D0000}"/>
    <cellStyle name="Standard 6 11 4 4" xfId="53833" xr:uid="{00000000-0005-0000-0000-0000B90D0000}"/>
    <cellStyle name="Standard 6 11 5" xfId="16789" xr:uid="{00000000-0005-0000-0000-0000B90D0000}"/>
    <cellStyle name="Standard 6 11 6" xfId="30273" xr:uid="{00000000-0005-0000-0000-0000B90D0000}"/>
    <cellStyle name="Standard 6 11 7" xfId="43764" xr:uid="{00000000-0005-0000-0000-0000B90D0000}"/>
    <cellStyle name="Standard 6 12" xfId="3914" xr:uid="{00000000-0005-0000-0000-0000BA0D0000}"/>
    <cellStyle name="Standard 6 12 2" xfId="7271" xr:uid="{00000000-0005-0000-0000-0000BA0D0000}"/>
    <cellStyle name="Standard 6 12 2 2" xfId="20722" xr:uid="{00000000-0005-0000-0000-0000BA0D0000}"/>
    <cellStyle name="Standard 6 12 2 3" xfId="34206" xr:uid="{00000000-0005-0000-0000-0000BA0D0000}"/>
    <cellStyle name="Standard 6 12 2 4" xfId="47697" xr:uid="{00000000-0005-0000-0000-0000BA0D0000}"/>
    <cellStyle name="Standard 6 12 3" xfId="10627" xr:uid="{00000000-0005-0000-0000-0000BA0D0000}"/>
    <cellStyle name="Standard 6 12 3 2" xfId="24078" xr:uid="{00000000-0005-0000-0000-0000BA0D0000}"/>
    <cellStyle name="Standard 6 12 3 3" xfId="37562" xr:uid="{00000000-0005-0000-0000-0000BA0D0000}"/>
    <cellStyle name="Standard 6 12 3 4" xfId="51053" xr:uid="{00000000-0005-0000-0000-0000BA0D0000}"/>
    <cellStyle name="Standard 6 12 4" xfId="13983" xr:uid="{00000000-0005-0000-0000-0000BA0D0000}"/>
    <cellStyle name="Standard 6 12 4 2" xfId="27434" xr:uid="{00000000-0005-0000-0000-0000BA0D0000}"/>
    <cellStyle name="Standard 6 12 4 3" xfId="40918" xr:uid="{00000000-0005-0000-0000-0000BA0D0000}"/>
    <cellStyle name="Standard 6 12 4 4" xfId="54409" xr:uid="{00000000-0005-0000-0000-0000BA0D0000}"/>
    <cellStyle name="Standard 6 12 5" xfId="17365" xr:uid="{00000000-0005-0000-0000-0000BA0D0000}"/>
    <cellStyle name="Standard 6 12 6" xfId="30849" xr:uid="{00000000-0005-0000-0000-0000BA0D0000}"/>
    <cellStyle name="Standard 6 12 7" xfId="44340" xr:uid="{00000000-0005-0000-0000-0000BA0D0000}"/>
    <cellStyle name="Standard 6 13" xfId="1041" xr:uid="{00000000-0005-0000-0000-0000B70D0000}"/>
    <cellStyle name="Standard 6 13 2" xfId="14547" xr:uid="{00000000-0005-0000-0000-0000B70D0000}"/>
    <cellStyle name="Standard 6 13 3" xfId="28012" xr:uid="{00000000-0005-0000-0000-0000B70D0000}"/>
    <cellStyle name="Standard 6 13 4" xfId="41479" xr:uid="{00000000-0005-0000-0000-0000B70D0000}"/>
    <cellStyle name="Standard 6 14" xfId="4442" xr:uid="{00000000-0005-0000-0000-0000B70D0000}"/>
    <cellStyle name="Standard 6 14 2" xfId="17893" xr:uid="{00000000-0005-0000-0000-0000B70D0000}"/>
    <cellStyle name="Standard 6 14 3" xfId="31377" xr:uid="{00000000-0005-0000-0000-0000B70D0000}"/>
    <cellStyle name="Standard 6 14 4" xfId="44868" xr:uid="{00000000-0005-0000-0000-0000B70D0000}"/>
    <cellStyle name="Standard 6 15" xfId="7798" xr:uid="{00000000-0005-0000-0000-0000B70D0000}"/>
    <cellStyle name="Standard 6 15 2" xfId="21249" xr:uid="{00000000-0005-0000-0000-0000B70D0000}"/>
    <cellStyle name="Standard 6 15 3" xfId="34733" xr:uid="{00000000-0005-0000-0000-0000B70D0000}"/>
    <cellStyle name="Standard 6 15 4" xfId="48224" xr:uid="{00000000-0005-0000-0000-0000B70D0000}"/>
    <cellStyle name="Standard 6 16" xfId="11154" xr:uid="{00000000-0005-0000-0000-0000B70D0000}"/>
    <cellStyle name="Standard 6 16 2" xfId="24605" xr:uid="{00000000-0005-0000-0000-0000B70D0000}"/>
    <cellStyle name="Standard 6 16 3" xfId="38089" xr:uid="{00000000-0005-0000-0000-0000B70D0000}"/>
    <cellStyle name="Standard 6 16 4" xfId="51580" xr:uid="{00000000-0005-0000-0000-0000B70D0000}"/>
    <cellStyle name="Standard 6 17" xfId="14507" xr:uid="{00000000-0005-0000-0000-000024000000}"/>
    <cellStyle name="Standard 6 17 2" xfId="27958" xr:uid="{00000000-0005-0000-0000-000024000000}"/>
    <cellStyle name="Standard 6 17 3" xfId="41442" xr:uid="{00000000-0005-0000-0000-000024000000}"/>
    <cellStyle name="Standard 6 17 4" xfId="54933" xr:uid="{00000000-0005-0000-0000-000024000000}"/>
    <cellStyle name="Standard 6 18" xfId="1023" xr:uid="{00000000-0005-0000-0000-000064000000}"/>
    <cellStyle name="Standard 6 19" xfId="14530" xr:uid="{00000000-0005-0000-0000-000064000000}"/>
    <cellStyle name="Standard 6 2" xfId="183" xr:uid="{00000000-0005-0000-0000-00007E020000}"/>
    <cellStyle name="Standard 6 2 2" xfId="389" xr:uid="{00000000-0005-0000-0000-00007F020000}"/>
    <cellStyle name="Standard 6 2 2 2" xfId="551" xr:uid="{00000000-0005-0000-0000-000080020000}"/>
    <cellStyle name="Standard 6 2 3" xfId="545" xr:uid="{00000000-0005-0000-0000-000081020000}"/>
    <cellStyle name="Standard 6 2 4" xfId="459" xr:uid="{00000000-0005-0000-0000-000082020000}"/>
    <cellStyle name="Standard 6 20" xfId="27971" xr:uid="{00000000-0005-0000-0000-000020000000}"/>
    <cellStyle name="Standard 6 21" xfId="27975" xr:uid="{00000000-0005-0000-0000-000024000000}"/>
    <cellStyle name="Standard 6 22" xfId="27983" xr:uid="{00000000-0005-0000-0000-000064000000}"/>
    <cellStyle name="Standard 6 23" xfId="41450" xr:uid="{00000000-0005-0000-0000-000064000000}"/>
    <cellStyle name="Standard 6 24" xfId="1002" xr:uid="{00000000-0005-0000-0000-000064000000}"/>
    <cellStyle name="Standard 6 3" xfId="1113" xr:uid="{00000000-0005-0000-0000-0000BE0D0000}"/>
    <cellStyle name="Standard 6 4" xfId="1212" xr:uid="{00000000-0005-0000-0000-0000BF0D0000}"/>
    <cellStyle name="Standard 6 4 10" xfId="14675" xr:uid="{00000000-0005-0000-0000-0000BF0D0000}"/>
    <cellStyle name="Standard 6 4 11" xfId="28158" xr:uid="{00000000-0005-0000-0000-0000BF0D0000}"/>
    <cellStyle name="Standard 6 4 12" xfId="41649" xr:uid="{00000000-0005-0000-0000-0000BF0D0000}"/>
    <cellStyle name="Standard 6 4 2" xfId="1443" xr:uid="{00000000-0005-0000-0000-0000C00D0000}"/>
    <cellStyle name="Standard 6 4 2 10" xfId="28408" xr:uid="{00000000-0005-0000-0000-0000C00D0000}"/>
    <cellStyle name="Standard 6 4 2 11" xfId="41899" xr:uid="{00000000-0005-0000-0000-0000C00D0000}"/>
    <cellStyle name="Standard 6 4 2 2" xfId="2017" xr:uid="{00000000-0005-0000-0000-0000C10D0000}"/>
    <cellStyle name="Standard 6 4 2 2 2" xfId="3157" xr:uid="{00000000-0005-0000-0000-0000C20D0000}"/>
    <cellStyle name="Standard 6 4 2 2 2 2" xfId="6518" xr:uid="{00000000-0005-0000-0000-0000C20D0000}"/>
    <cellStyle name="Standard 6 4 2 2 2 2 2" xfId="19969" xr:uid="{00000000-0005-0000-0000-0000C20D0000}"/>
    <cellStyle name="Standard 6 4 2 2 2 2 3" xfId="33453" xr:uid="{00000000-0005-0000-0000-0000C20D0000}"/>
    <cellStyle name="Standard 6 4 2 2 2 2 4" xfId="46944" xr:uid="{00000000-0005-0000-0000-0000C20D0000}"/>
    <cellStyle name="Standard 6 4 2 2 2 3" xfId="9874" xr:uid="{00000000-0005-0000-0000-0000C20D0000}"/>
    <cellStyle name="Standard 6 4 2 2 2 3 2" xfId="23325" xr:uid="{00000000-0005-0000-0000-0000C20D0000}"/>
    <cellStyle name="Standard 6 4 2 2 2 3 3" xfId="36809" xr:uid="{00000000-0005-0000-0000-0000C20D0000}"/>
    <cellStyle name="Standard 6 4 2 2 2 3 4" xfId="50300" xr:uid="{00000000-0005-0000-0000-0000C20D0000}"/>
    <cellStyle name="Standard 6 4 2 2 2 4" xfId="13230" xr:uid="{00000000-0005-0000-0000-0000C20D0000}"/>
    <cellStyle name="Standard 6 4 2 2 2 4 2" xfId="26681" xr:uid="{00000000-0005-0000-0000-0000C20D0000}"/>
    <cellStyle name="Standard 6 4 2 2 2 4 3" xfId="40165" xr:uid="{00000000-0005-0000-0000-0000C20D0000}"/>
    <cellStyle name="Standard 6 4 2 2 2 4 4" xfId="53656" xr:uid="{00000000-0005-0000-0000-0000C20D0000}"/>
    <cellStyle name="Standard 6 4 2 2 2 5" xfId="16612" xr:uid="{00000000-0005-0000-0000-0000C20D0000}"/>
    <cellStyle name="Standard 6 4 2 2 2 6" xfId="30096" xr:uid="{00000000-0005-0000-0000-0000C20D0000}"/>
    <cellStyle name="Standard 6 4 2 2 2 7" xfId="43587" xr:uid="{00000000-0005-0000-0000-0000C20D0000}"/>
    <cellStyle name="Standard 6 4 2 2 3" xfId="5391" xr:uid="{00000000-0005-0000-0000-0000C10D0000}"/>
    <cellStyle name="Standard 6 4 2 2 3 2" xfId="18842" xr:uid="{00000000-0005-0000-0000-0000C10D0000}"/>
    <cellStyle name="Standard 6 4 2 2 3 3" xfId="32326" xr:uid="{00000000-0005-0000-0000-0000C10D0000}"/>
    <cellStyle name="Standard 6 4 2 2 3 4" xfId="45817" xr:uid="{00000000-0005-0000-0000-0000C10D0000}"/>
    <cellStyle name="Standard 6 4 2 2 4" xfId="8747" xr:uid="{00000000-0005-0000-0000-0000C10D0000}"/>
    <cellStyle name="Standard 6 4 2 2 4 2" xfId="22198" xr:uid="{00000000-0005-0000-0000-0000C10D0000}"/>
    <cellStyle name="Standard 6 4 2 2 4 3" xfId="35682" xr:uid="{00000000-0005-0000-0000-0000C10D0000}"/>
    <cellStyle name="Standard 6 4 2 2 4 4" xfId="49173" xr:uid="{00000000-0005-0000-0000-0000C10D0000}"/>
    <cellStyle name="Standard 6 4 2 2 5" xfId="12103" xr:uid="{00000000-0005-0000-0000-0000C10D0000}"/>
    <cellStyle name="Standard 6 4 2 2 5 2" xfId="25554" xr:uid="{00000000-0005-0000-0000-0000C10D0000}"/>
    <cellStyle name="Standard 6 4 2 2 5 3" xfId="39038" xr:uid="{00000000-0005-0000-0000-0000C10D0000}"/>
    <cellStyle name="Standard 6 4 2 2 5 4" xfId="52529" xr:uid="{00000000-0005-0000-0000-0000C10D0000}"/>
    <cellStyle name="Standard 6 4 2 2 6" xfId="15485" xr:uid="{00000000-0005-0000-0000-0000C10D0000}"/>
    <cellStyle name="Standard 6 4 2 2 7" xfId="28969" xr:uid="{00000000-0005-0000-0000-0000C10D0000}"/>
    <cellStyle name="Standard 6 4 2 2 8" xfId="42460" xr:uid="{00000000-0005-0000-0000-0000C10D0000}"/>
    <cellStyle name="Standard 6 4 2 3" xfId="2597" xr:uid="{00000000-0005-0000-0000-0000C30D0000}"/>
    <cellStyle name="Standard 6 4 2 3 2" xfId="5958" xr:uid="{00000000-0005-0000-0000-0000C30D0000}"/>
    <cellStyle name="Standard 6 4 2 3 2 2" xfId="19409" xr:uid="{00000000-0005-0000-0000-0000C30D0000}"/>
    <cellStyle name="Standard 6 4 2 3 2 3" xfId="32893" xr:uid="{00000000-0005-0000-0000-0000C30D0000}"/>
    <cellStyle name="Standard 6 4 2 3 2 4" xfId="46384" xr:uid="{00000000-0005-0000-0000-0000C30D0000}"/>
    <cellStyle name="Standard 6 4 2 3 3" xfId="9314" xr:uid="{00000000-0005-0000-0000-0000C30D0000}"/>
    <cellStyle name="Standard 6 4 2 3 3 2" xfId="22765" xr:uid="{00000000-0005-0000-0000-0000C30D0000}"/>
    <cellStyle name="Standard 6 4 2 3 3 3" xfId="36249" xr:uid="{00000000-0005-0000-0000-0000C30D0000}"/>
    <cellStyle name="Standard 6 4 2 3 3 4" xfId="49740" xr:uid="{00000000-0005-0000-0000-0000C30D0000}"/>
    <cellStyle name="Standard 6 4 2 3 4" xfId="12670" xr:uid="{00000000-0005-0000-0000-0000C30D0000}"/>
    <cellStyle name="Standard 6 4 2 3 4 2" xfId="26121" xr:uid="{00000000-0005-0000-0000-0000C30D0000}"/>
    <cellStyle name="Standard 6 4 2 3 4 3" xfId="39605" xr:uid="{00000000-0005-0000-0000-0000C30D0000}"/>
    <cellStyle name="Standard 6 4 2 3 4 4" xfId="53096" xr:uid="{00000000-0005-0000-0000-0000C30D0000}"/>
    <cellStyle name="Standard 6 4 2 3 5" xfId="16052" xr:uid="{00000000-0005-0000-0000-0000C30D0000}"/>
    <cellStyle name="Standard 6 4 2 3 6" xfId="29536" xr:uid="{00000000-0005-0000-0000-0000C30D0000}"/>
    <cellStyle name="Standard 6 4 2 3 7" xfId="43027" xr:uid="{00000000-0005-0000-0000-0000C30D0000}"/>
    <cellStyle name="Standard 6 4 2 4" xfId="3702" xr:uid="{00000000-0005-0000-0000-0000C40D0000}"/>
    <cellStyle name="Standard 6 4 2 4 2" xfId="7063" xr:uid="{00000000-0005-0000-0000-0000C40D0000}"/>
    <cellStyle name="Standard 6 4 2 4 2 2" xfId="20514" xr:uid="{00000000-0005-0000-0000-0000C40D0000}"/>
    <cellStyle name="Standard 6 4 2 4 2 3" xfId="33998" xr:uid="{00000000-0005-0000-0000-0000C40D0000}"/>
    <cellStyle name="Standard 6 4 2 4 2 4" xfId="47489" xr:uid="{00000000-0005-0000-0000-0000C40D0000}"/>
    <cellStyle name="Standard 6 4 2 4 3" xfId="10419" xr:uid="{00000000-0005-0000-0000-0000C40D0000}"/>
    <cellStyle name="Standard 6 4 2 4 3 2" xfId="23870" xr:uid="{00000000-0005-0000-0000-0000C40D0000}"/>
    <cellStyle name="Standard 6 4 2 4 3 3" xfId="37354" xr:uid="{00000000-0005-0000-0000-0000C40D0000}"/>
    <cellStyle name="Standard 6 4 2 4 3 4" xfId="50845" xr:uid="{00000000-0005-0000-0000-0000C40D0000}"/>
    <cellStyle name="Standard 6 4 2 4 4" xfId="13775" xr:uid="{00000000-0005-0000-0000-0000C40D0000}"/>
    <cellStyle name="Standard 6 4 2 4 4 2" xfId="27226" xr:uid="{00000000-0005-0000-0000-0000C40D0000}"/>
    <cellStyle name="Standard 6 4 2 4 4 3" xfId="40710" xr:uid="{00000000-0005-0000-0000-0000C40D0000}"/>
    <cellStyle name="Standard 6 4 2 4 4 4" xfId="54201" xr:uid="{00000000-0005-0000-0000-0000C40D0000}"/>
    <cellStyle name="Standard 6 4 2 4 5" xfId="17157" xr:uid="{00000000-0005-0000-0000-0000C40D0000}"/>
    <cellStyle name="Standard 6 4 2 4 6" xfId="30641" xr:uid="{00000000-0005-0000-0000-0000C40D0000}"/>
    <cellStyle name="Standard 6 4 2 4 7" xfId="44132" xr:uid="{00000000-0005-0000-0000-0000C40D0000}"/>
    <cellStyle name="Standard 6 4 2 5" xfId="4282" xr:uid="{00000000-0005-0000-0000-0000C50D0000}"/>
    <cellStyle name="Standard 6 4 2 5 2" xfId="7639" xr:uid="{00000000-0005-0000-0000-0000C50D0000}"/>
    <cellStyle name="Standard 6 4 2 5 2 2" xfId="21090" xr:uid="{00000000-0005-0000-0000-0000C50D0000}"/>
    <cellStyle name="Standard 6 4 2 5 2 3" xfId="34574" xr:uid="{00000000-0005-0000-0000-0000C50D0000}"/>
    <cellStyle name="Standard 6 4 2 5 2 4" xfId="48065" xr:uid="{00000000-0005-0000-0000-0000C50D0000}"/>
    <cellStyle name="Standard 6 4 2 5 3" xfId="10995" xr:uid="{00000000-0005-0000-0000-0000C50D0000}"/>
    <cellStyle name="Standard 6 4 2 5 3 2" xfId="24446" xr:uid="{00000000-0005-0000-0000-0000C50D0000}"/>
    <cellStyle name="Standard 6 4 2 5 3 3" xfId="37930" xr:uid="{00000000-0005-0000-0000-0000C50D0000}"/>
    <cellStyle name="Standard 6 4 2 5 3 4" xfId="51421" xr:uid="{00000000-0005-0000-0000-0000C50D0000}"/>
    <cellStyle name="Standard 6 4 2 5 4" xfId="14351" xr:uid="{00000000-0005-0000-0000-0000C50D0000}"/>
    <cellStyle name="Standard 6 4 2 5 4 2" xfId="27802" xr:uid="{00000000-0005-0000-0000-0000C50D0000}"/>
    <cellStyle name="Standard 6 4 2 5 4 3" xfId="41286" xr:uid="{00000000-0005-0000-0000-0000C50D0000}"/>
    <cellStyle name="Standard 6 4 2 5 4 4" xfId="54777" xr:uid="{00000000-0005-0000-0000-0000C50D0000}"/>
    <cellStyle name="Standard 6 4 2 5 5" xfId="17733" xr:uid="{00000000-0005-0000-0000-0000C50D0000}"/>
    <cellStyle name="Standard 6 4 2 5 6" xfId="31217" xr:uid="{00000000-0005-0000-0000-0000C50D0000}"/>
    <cellStyle name="Standard 6 4 2 5 7" xfId="44708" xr:uid="{00000000-0005-0000-0000-0000C50D0000}"/>
    <cellStyle name="Standard 6 4 2 6" xfId="4832" xr:uid="{00000000-0005-0000-0000-0000C00D0000}"/>
    <cellStyle name="Standard 6 4 2 6 2" xfId="18283" xr:uid="{00000000-0005-0000-0000-0000C00D0000}"/>
    <cellStyle name="Standard 6 4 2 6 3" xfId="31767" xr:uid="{00000000-0005-0000-0000-0000C00D0000}"/>
    <cellStyle name="Standard 6 4 2 6 4" xfId="45258" xr:uid="{00000000-0005-0000-0000-0000C00D0000}"/>
    <cellStyle name="Standard 6 4 2 7" xfId="8188" xr:uid="{00000000-0005-0000-0000-0000C00D0000}"/>
    <cellStyle name="Standard 6 4 2 7 2" xfId="21639" xr:uid="{00000000-0005-0000-0000-0000C00D0000}"/>
    <cellStyle name="Standard 6 4 2 7 3" xfId="35123" xr:uid="{00000000-0005-0000-0000-0000C00D0000}"/>
    <cellStyle name="Standard 6 4 2 7 4" xfId="48614" xr:uid="{00000000-0005-0000-0000-0000C00D0000}"/>
    <cellStyle name="Standard 6 4 2 8" xfId="11544" xr:uid="{00000000-0005-0000-0000-0000C00D0000}"/>
    <cellStyle name="Standard 6 4 2 8 2" xfId="24995" xr:uid="{00000000-0005-0000-0000-0000C00D0000}"/>
    <cellStyle name="Standard 6 4 2 8 3" xfId="38479" xr:uid="{00000000-0005-0000-0000-0000C00D0000}"/>
    <cellStyle name="Standard 6 4 2 8 4" xfId="51970" xr:uid="{00000000-0005-0000-0000-0000C00D0000}"/>
    <cellStyle name="Standard 6 4 2 9" xfId="14925" xr:uid="{00000000-0005-0000-0000-0000C00D0000}"/>
    <cellStyle name="Standard 6 4 3" xfId="1768" xr:uid="{00000000-0005-0000-0000-0000C60D0000}"/>
    <cellStyle name="Standard 6 4 3 2" xfId="2907" xr:uid="{00000000-0005-0000-0000-0000C70D0000}"/>
    <cellStyle name="Standard 6 4 3 2 2" xfId="6268" xr:uid="{00000000-0005-0000-0000-0000C70D0000}"/>
    <cellStyle name="Standard 6 4 3 2 2 2" xfId="19719" xr:uid="{00000000-0005-0000-0000-0000C70D0000}"/>
    <cellStyle name="Standard 6 4 3 2 2 3" xfId="33203" xr:uid="{00000000-0005-0000-0000-0000C70D0000}"/>
    <cellStyle name="Standard 6 4 3 2 2 4" xfId="46694" xr:uid="{00000000-0005-0000-0000-0000C70D0000}"/>
    <cellStyle name="Standard 6 4 3 2 3" xfId="9624" xr:uid="{00000000-0005-0000-0000-0000C70D0000}"/>
    <cellStyle name="Standard 6 4 3 2 3 2" xfId="23075" xr:uid="{00000000-0005-0000-0000-0000C70D0000}"/>
    <cellStyle name="Standard 6 4 3 2 3 3" xfId="36559" xr:uid="{00000000-0005-0000-0000-0000C70D0000}"/>
    <cellStyle name="Standard 6 4 3 2 3 4" xfId="50050" xr:uid="{00000000-0005-0000-0000-0000C70D0000}"/>
    <cellStyle name="Standard 6 4 3 2 4" xfId="12980" xr:uid="{00000000-0005-0000-0000-0000C70D0000}"/>
    <cellStyle name="Standard 6 4 3 2 4 2" xfId="26431" xr:uid="{00000000-0005-0000-0000-0000C70D0000}"/>
    <cellStyle name="Standard 6 4 3 2 4 3" xfId="39915" xr:uid="{00000000-0005-0000-0000-0000C70D0000}"/>
    <cellStyle name="Standard 6 4 3 2 4 4" xfId="53406" xr:uid="{00000000-0005-0000-0000-0000C70D0000}"/>
    <cellStyle name="Standard 6 4 3 2 5" xfId="16362" xr:uid="{00000000-0005-0000-0000-0000C70D0000}"/>
    <cellStyle name="Standard 6 4 3 2 6" xfId="29846" xr:uid="{00000000-0005-0000-0000-0000C70D0000}"/>
    <cellStyle name="Standard 6 4 3 2 7" xfId="43337" xr:uid="{00000000-0005-0000-0000-0000C70D0000}"/>
    <cellStyle name="Standard 6 4 3 3" xfId="5141" xr:uid="{00000000-0005-0000-0000-0000C60D0000}"/>
    <cellStyle name="Standard 6 4 3 3 2" xfId="18592" xr:uid="{00000000-0005-0000-0000-0000C60D0000}"/>
    <cellStyle name="Standard 6 4 3 3 3" xfId="32076" xr:uid="{00000000-0005-0000-0000-0000C60D0000}"/>
    <cellStyle name="Standard 6 4 3 3 4" xfId="45567" xr:uid="{00000000-0005-0000-0000-0000C60D0000}"/>
    <cellStyle name="Standard 6 4 3 4" xfId="8497" xr:uid="{00000000-0005-0000-0000-0000C60D0000}"/>
    <cellStyle name="Standard 6 4 3 4 2" xfId="21948" xr:uid="{00000000-0005-0000-0000-0000C60D0000}"/>
    <cellStyle name="Standard 6 4 3 4 3" xfId="35432" xr:uid="{00000000-0005-0000-0000-0000C60D0000}"/>
    <cellStyle name="Standard 6 4 3 4 4" xfId="48923" xr:uid="{00000000-0005-0000-0000-0000C60D0000}"/>
    <cellStyle name="Standard 6 4 3 5" xfId="11853" xr:uid="{00000000-0005-0000-0000-0000C60D0000}"/>
    <cellStyle name="Standard 6 4 3 5 2" xfId="25304" xr:uid="{00000000-0005-0000-0000-0000C60D0000}"/>
    <cellStyle name="Standard 6 4 3 5 3" xfId="38788" xr:uid="{00000000-0005-0000-0000-0000C60D0000}"/>
    <cellStyle name="Standard 6 4 3 5 4" xfId="52279" xr:uid="{00000000-0005-0000-0000-0000C60D0000}"/>
    <cellStyle name="Standard 6 4 3 6" xfId="15235" xr:uid="{00000000-0005-0000-0000-0000C60D0000}"/>
    <cellStyle name="Standard 6 4 3 7" xfId="28719" xr:uid="{00000000-0005-0000-0000-0000C60D0000}"/>
    <cellStyle name="Standard 6 4 3 8" xfId="42210" xr:uid="{00000000-0005-0000-0000-0000C60D0000}"/>
    <cellStyle name="Standard 6 4 4" xfId="2346" xr:uid="{00000000-0005-0000-0000-0000C80D0000}"/>
    <cellStyle name="Standard 6 4 4 2" xfId="5708" xr:uid="{00000000-0005-0000-0000-0000C80D0000}"/>
    <cellStyle name="Standard 6 4 4 2 2" xfId="19159" xr:uid="{00000000-0005-0000-0000-0000C80D0000}"/>
    <cellStyle name="Standard 6 4 4 2 3" xfId="32643" xr:uid="{00000000-0005-0000-0000-0000C80D0000}"/>
    <cellStyle name="Standard 6 4 4 2 4" xfId="46134" xr:uid="{00000000-0005-0000-0000-0000C80D0000}"/>
    <cellStyle name="Standard 6 4 4 3" xfId="9064" xr:uid="{00000000-0005-0000-0000-0000C80D0000}"/>
    <cellStyle name="Standard 6 4 4 3 2" xfId="22515" xr:uid="{00000000-0005-0000-0000-0000C80D0000}"/>
    <cellStyle name="Standard 6 4 4 3 3" xfId="35999" xr:uid="{00000000-0005-0000-0000-0000C80D0000}"/>
    <cellStyle name="Standard 6 4 4 3 4" xfId="49490" xr:uid="{00000000-0005-0000-0000-0000C80D0000}"/>
    <cellStyle name="Standard 6 4 4 4" xfId="12420" xr:uid="{00000000-0005-0000-0000-0000C80D0000}"/>
    <cellStyle name="Standard 6 4 4 4 2" xfId="25871" xr:uid="{00000000-0005-0000-0000-0000C80D0000}"/>
    <cellStyle name="Standard 6 4 4 4 3" xfId="39355" xr:uid="{00000000-0005-0000-0000-0000C80D0000}"/>
    <cellStyle name="Standard 6 4 4 4 4" xfId="52846" xr:uid="{00000000-0005-0000-0000-0000C80D0000}"/>
    <cellStyle name="Standard 6 4 4 5" xfId="15802" xr:uid="{00000000-0005-0000-0000-0000C80D0000}"/>
    <cellStyle name="Standard 6 4 4 6" xfId="29286" xr:uid="{00000000-0005-0000-0000-0000C80D0000}"/>
    <cellStyle name="Standard 6 4 4 7" xfId="42777" xr:uid="{00000000-0005-0000-0000-0000C80D0000}"/>
    <cellStyle name="Standard 6 4 5" xfId="3452" xr:uid="{00000000-0005-0000-0000-0000C90D0000}"/>
    <cellStyle name="Standard 6 4 5 2" xfId="6813" xr:uid="{00000000-0005-0000-0000-0000C90D0000}"/>
    <cellStyle name="Standard 6 4 5 2 2" xfId="20264" xr:uid="{00000000-0005-0000-0000-0000C90D0000}"/>
    <cellStyle name="Standard 6 4 5 2 3" xfId="33748" xr:uid="{00000000-0005-0000-0000-0000C90D0000}"/>
    <cellStyle name="Standard 6 4 5 2 4" xfId="47239" xr:uid="{00000000-0005-0000-0000-0000C90D0000}"/>
    <cellStyle name="Standard 6 4 5 3" xfId="10169" xr:uid="{00000000-0005-0000-0000-0000C90D0000}"/>
    <cellStyle name="Standard 6 4 5 3 2" xfId="23620" xr:uid="{00000000-0005-0000-0000-0000C90D0000}"/>
    <cellStyle name="Standard 6 4 5 3 3" xfId="37104" xr:uid="{00000000-0005-0000-0000-0000C90D0000}"/>
    <cellStyle name="Standard 6 4 5 3 4" xfId="50595" xr:uid="{00000000-0005-0000-0000-0000C90D0000}"/>
    <cellStyle name="Standard 6 4 5 4" xfId="13525" xr:uid="{00000000-0005-0000-0000-0000C90D0000}"/>
    <cellStyle name="Standard 6 4 5 4 2" xfId="26976" xr:uid="{00000000-0005-0000-0000-0000C90D0000}"/>
    <cellStyle name="Standard 6 4 5 4 3" xfId="40460" xr:uid="{00000000-0005-0000-0000-0000C90D0000}"/>
    <cellStyle name="Standard 6 4 5 4 4" xfId="53951" xr:uid="{00000000-0005-0000-0000-0000C90D0000}"/>
    <cellStyle name="Standard 6 4 5 5" xfId="16907" xr:uid="{00000000-0005-0000-0000-0000C90D0000}"/>
    <cellStyle name="Standard 6 4 5 6" xfId="30391" xr:uid="{00000000-0005-0000-0000-0000C90D0000}"/>
    <cellStyle name="Standard 6 4 5 7" xfId="43882" xr:uid="{00000000-0005-0000-0000-0000C90D0000}"/>
    <cellStyle name="Standard 6 4 6" xfId="4032" xr:uid="{00000000-0005-0000-0000-0000CA0D0000}"/>
    <cellStyle name="Standard 6 4 6 2" xfId="7389" xr:uid="{00000000-0005-0000-0000-0000CA0D0000}"/>
    <cellStyle name="Standard 6 4 6 2 2" xfId="20840" xr:uid="{00000000-0005-0000-0000-0000CA0D0000}"/>
    <cellStyle name="Standard 6 4 6 2 3" xfId="34324" xr:uid="{00000000-0005-0000-0000-0000CA0D0000}"/>
    <cellStyle name="Standard 6 4 6 2 4" xfId="47815" xr:uid="{00000000-0005-0000-0000-0000CA0D0000}"/>
    <cellStyle name="Standard 6 4 6 3" xfId="10745" xr:uid="{00000000-0005-0000-0000-0000CA0D0000}"/>
    <cellStyle name="Standard 6 4 6 3 2" xfId="24196" xr:uid="{00000000-0005-0000-0000-0000CA0D0000}"/>
    <cellStyle name="Standard 6 4 6 3 3" xfId="37680" xr:uid="{00000000-0005-0000-0000-0000CA0D0000}"/>
    <cellStyle name="Standard 6 4 6 3 4" xfId="51171" xr:uid="{00000000-0005-0000-0000-0000CA0D0000}"/>
    <cellStyle name="Standard 6 4 6 4" xfId="14101" xr:uid="{00000000-0005-0000-0000-0000CA0D0000}"/>
    <cellStyle name="Standard 6 4 6 4 2" xfId="27552" xr:uid="{00000000-0005-0000-0000-0000CA0D0000}"/>
    <cellStyle name="Standard 6 4 6 4 3" xfId="41036" xr:uid="{00000000-0005-0000-0000-0000CA0D0000}"/>
    <cellStyle name="Standard 6 4 6 4 4" xfId="54527" xr:uid="{00000000-0005-0000-0000-0000CA0D0000}"/>
    <cellStyle name="Standard 6 4 6 5" xfId="17483" xr:uid="{00000000-0005-0000-0000-0000CA0D0000}"/>
    <cellStyle name="Standard 6 4 6 6" xfId="30967" xr:uid="{00000000-0005-0000-0000-0000CA0D0000}"/>
    <cellStyle name="Standard 6 4 6 7" xfId="44458" xr:uid="{00000000-0005-0000-0000-0000CA0D0000}"/>
    <cellStyle name="Standard 6 4 7" xfId="4582" xr:uid="{00000000-0005-0000-0000-0000BF0D0000}"/>
    <cellStyle name="Standard 6 4 7 2" xfId="18033" xr:uid="{00000000-0005-0000-0000-0000BF0D0000}"/>
    <cellStyle name="Standard 6 4 7 3" xfId="31517" xr:uid="{00000000-0005-0000-0000-0000BF0D0000}"/>
    <cellStyle name="Standard 6 4 7 4" xfId="45008" xr:uid="{00000000-0005-0000-0000-0000BF0D0000}"/>
    <cellStyle name="Standard 6 4 8" xfId="7938" xr:uid="{00000000-0005-0000-0000-0000BF0D0000}"/>
    <cellStyle name="Standard 6 4 8 2" xfId="21389" xr:uid="{00000000-0005-0000-0000-0000BF0D0000}"/>
    <cellStyle name="Standard 6 4 8 3" xfId="34873" xr:uid="{00000000-0005-0000-0000-0000BF0D0000}"/>
    <cellStyle name="Standard 6 4 8 4" xfId="48364" xr:uid="{00000000-0005-0000-0000-0000BF0D0000}"/>
    <cellStyle name="Standard 6 4 9" xfId="11294" xr:uid="{00000000-0005-0000-0000-0000BF0D0000}"/>
    <cellStyle name="Standard 6 4 9 2" xfId="24745" xr:uid="{00000000-0005-0000-0000-0000BF0D0000}"/>
    <cellStyle name="Standard 6 4 9 3" xfId="38229" xr:uid="{00000000-0005-0000-0000-0000BF0D0000}"/>
    <cellStyle name="Standard 6 4 9 4" xfId="51720" xr:uid="{00000000-0005-0000-0000-0000BF0D0000}"/>
    <cellStyle name="Standard 6 5" xfId="1334" xr:uid="{00000000-0005-0000-0000-0000CB0D0000}"/>
    <cellStyle name="Standard 6 5 10" xfId="28295" xr:uid="{00000000-0005-0000-0000-0000CB0D0000}"/>
    <cellStyle name="Standard 6 5 11" xfId="41786" xr:uid="{00000000-0005-0000-0000-0000CB0D0000}"/>
    <cellStyle name="Standard 6 5 2" xfId="1904" xr:uid="{00000000-0005-0000-0000-0000CC0D0000}"/>
    <cellStyle name="Standard 6 5 2 2" xfId="3044" xr:uid="{00000000-0005-0000-0000-0000CD0D0000}"/>
    <cellStyle name="Standard 6 5 2 2 2" xfId="6405" xr:uid="{00000000-0005-0000-0000-0000CD0D0000}"/>
    <cellStyle name="Standard 6 5 2 2 2 2" xfId="19856" xr:uid="{00000000-0005-0000-0000-0000CD0D0000}"/>
    <cellStyle name="Standard 6 5 2 2 2 3" xfId="33340" xr:uid="{00000000-0005-0000-0000-0000CD0D0000}"/>
    <cellStyle name="Standard 6 5 2 2 2 4" xfId="46831" xr:uid="{00000000-0005-0000-0000-0000CD0D0000}"/>
    <cellStyle name="Standard 6 5 2 2 3" xfId="9761" xr:uid="{00000000-0005-0000-0000-0000CD0D0000}"/>
    <cellStyle name="Standard 6 5 2 2 3 2" xfId="23212" xr:uid="{00000000-0005-0000-0000-0000CD0D0000}"/>
    <cellStyle name="Standard 6 5 2 2 3 3" xfId="36696" xr:uid="{00000000-0005-0000-0000-0000CD0D0000}"/>
    <cellStyle name="Standard 6 5 2 2 3 4" xfId="50187" xr:uid="{00000000-0005-0000-0000-0000CD0D0000}"/>
    <cellStyle name="Standard 6 5 2 2 4" xfId="13117" xr:uid="{00000000-0005-0000-0000-0000CD0D0000}"/>
    <cellStyle name="Standard 6 5 2 2 4 2" xfId="26568" xr:uid="{00000000-0005-0000-0000-0000CD0D0000}"/>
    <cellStyle name="Standard 6 5 2 2 4 3" xfId="40052" xr:uid="{00000000-0005-0000-0000-0000CD0D0000}"/>
    <cellStyle name="Standard 6 5 2 2 4 4" xfId="53543" xr:uid="{00000000-0005-0000-0000-0000CD0D0000}"/>
    <cellStyle name="Standard 6 5 2 2 5" xfId="16499" xr:uid="{00000000-0005-0000-0000-0000CD0D0000}"/>
    <cellStyle name="Standard 6 5 2 2 6" xfId="29983" xr:uid="{00000000-0005-0000-0000-0000CD0D0000}"/>
    <cellStyle name="Standard 6 5 2 2 7" xfId="43474" xr:uid="{00000000-0005-0000-0000-0000CD0D0000}"/>
    <cellStyle name="Standard 6 5 2 3" xfId="5278" xr:uid="{00000000-0005-0000-0000-0000CC0D0000}"/>
    <cellStyle name="Standard 6 5 2 3 2" xfId="18729" xr:uid="{00000000-0005-0000-0000-0000CC0D0000}"/>
    <cellStyle name="Standard 6 5 2 3 3" xfId="32213" xr:uid="{00000000-0005-0000-0000-0000CC0D0000}"/>
    <cellStyle name="Standard 6 5 2 3 4" xfId="45704" xr:uid="{00000000-0005-0000-0000-0000CC0D0000}"/>
    <cellStyle name="Standard 6 5 2 4" xfId="8634" xr:uid="{00000000-0005-0000-0000-0000CC0D0000}"/>
    <cellStyle name="Standard 6 5 2 4 2" xfId="22085" xr:uid="{00000000-0005-0000-0000-0000CC0D0000}"/>
    <cellStyle name="Standard 6 5 2 4 3" xfId="35569" xr:uid="{00000000-0005-0000-0000-0000CC0D0000}"/>
    <cellStyle name="Standard 6 5 2 4 4" xfId="49060" xr:uid="{00000000-0005-0000-0000-0000CC0D0000}"/>
    <cellStyle name="Standard 6 5 2 5" xfId="11990" xr:uid="{00000000-0005-0000-0000-0000CC0D0000}"/>
    <cellStyle name="Standard 6 5 2 5 2" xfId="25441" xr:uid="{00000000-0005-0000-0000-0000CC0D0000}"/>
    <cellStyle name="Standard 6 5 2 5 3" xfId="38925" xr:uid="{00000000-0005-0000-0000-0000CC0D0000}"/>
    <cellStyle name="Standard 6 5 2 5 4" xfId="52416" xr:uid="{00000000-0005-0000-0000-0000CC0D0000}"/>
    <cellStyle name="Standard 6 5 2 6" xfId="15372" xr:uid="{00000000-0005-0000-0000-0000CC0D0000}"/>
    <cellStyle name="Standard 6 5 2 7" xfId="28856" xr:uid="{00000000-0005-0000-0000-0000CC0D0000}"/>
    <cellStyle name="Standard 6 5 2 8" xfId="42347" xr:uid="{00000000-0005-0000-0000-0000CC0D0000}"/>
    <cellStyle name="Standard 6 5 3" xfId="2484" xr:uid="{00000000-0005-0000-0000-0000CE0D0000}"/>
    <cellStyle name="Standard 6 5 3 2" xfId="5845" xr:uid="{00000000-0005-0000-0000-0000CE0D0000}"/>
    <cellStyle name="Standard 6 5 3 2 2" xfId="19296" xr:uid="{00000000-0005-0000-0000-0000CE0D0000}"/>
    <cellStyle name="Standard 6 5 3 2 3" xfId="32780" xr:uid="{00000000-0005-0000-0000-0000CE0D0000}"/>
    <cellStyle name="Standard 6 5 3 2 4" xfId="46271" xr:uid="{00000000-0005-0000-0000-0000CE0D0000}"/>
    <cellStyle name="Standard 6 5 3 3" xfId="9201" xr:uid="{00000000-0005-0000-0000-0000CE0D0000}"/>
    <cellStyle name="Standard 6 5 3 3 2" xfId="22652" xr:uid="{00000000-0005-0000-0000-0000CE0D0000}"/>
    <cellStyle name="Standard 6 5 3 3 3" xfId="36136" xr:uid="{00000000-0005-0000-0000-0000CE0D0000}"/>
    <cellStyle name="Standard 6 5 3 3 4" xfId="49627" xr:uid="{00000000-0005-0000-0000-0000CE0D0000}"/>
    <cellStyle name="Standard 6 5 3 4" xfId="12557" xr:uid="{00000000-0005-0000-0000-0000CE0D0000}"/>
    <cellStyle name="Standard 6 5 3 4 2" xfId="26008" xr:uid="{00000000-0005-0000-0000-0000CE0D0000}"/>
    <cellStyle name="Standard 6 5 3 4 3" xfId="39492" xr:uid="{00000000-0005-0000-0000-0000CE0D0000}"/>
    <cellStyle name="Standard 6 5 3 4 4" xfId="52983" xr:uid="{00000000-0005-0000-0000-0000CE0D0000}"/>
    <cellStyle name="Standard 6 5 3 5" xfId="15939" xr:uid="{00000000-0005-0000-0000-0000CE0D0000}"/>
    <cellStyle name="Standard 6 5 3 6" xfId="29423" xr:uid="{00000000-0005-0000-0000-0000CE0D0000}"/>
    <cellStyle name="Standard 6 5 3 7" xfId="42914" xr:uid="{00000000-0005-0000-0000-0000CE0D0000}"/>
    <cellStyle name="Standard 6 5 4" xfId="3589" xr:uid="{00000000-0005-0000-0000-0000CF0D0000}"/>
    <cellStyle name="Standard 6 5 4 2" xfId="6950" xr:uid="{00000000-0005-0000-0000-0000CF0D0000}"/>
    <cellStyle name="Standard 6 5 4 2 2" xfId="20401" xr:uid="{00000000-0005-0000-0000-0000CF0D0000}"/>
    <cellStyle name="Standard 6 5 4 2 3" xfId="33885" xr:uid="{00000000-0005-0000-0000-0000CF0D0000}"/>
    <cellStyle name="Standard 6 5 4 2 4" xfId="47376" xr:uid="{00000000-0005-0000-0000-0000CF0D0000}"/>
    <cellStyle name="Standard 6 5 4 3" xfId="10306" xr:uid="{00000000-0005-0000-0000-0000CF0D0000}"/>
    <cellStyle name="Standard 6 5 4 3 2" xfId="23757" xr:uid="{00000000-0005-0000-0000-0000CF0D0000}"/>
    <cellStyle name="Standard 6 5 4 3 3" xfId="37241" xr:uid="{00000000-0005-0000-0000-0000CF0D0000}"/>
    <cellStyle name="Standard 6 5 4 3 4" xfId="50732" xr:uid="{00000000-0005-0000-0000-0000CF0D0000}"/>
    <cellStyle name="Standard 6 5 4 4" xfId="13662" xr:uid="{00000000-0005-0000-0000-0000CF0D0000}"/>
    <cellStyle name="Standard 6 5 4 4 2" xfId="27113" xr:uid="{00000000-0005-0000-0000-0000CF0D0000}"/>
    <cellStyle name="Standard 6 5 4 4 3" xfId="40597" xr:uid="{00000000-0005-0000-0000-0000CF0D0000}"/>
    <cellStyle name="Standard 6 5 4 4 4" xfId="54088" xr:uid="{00000000-0005-0000-0000-0000CF0D0000}"/>
    <cellStyle name="Standard 6 5 4 5" xfId="17044" xr:uid="{00000000-0005-0000-0000-0000CF0D0000}"/>
    <cellStyle name="Standard 6 5 4 6" xfId="30528" xr:uid="{00000000-0005-0000-0000-0000CF0D0000}"/>
    <cellStyle name="Standard 6 5 4 7" xfId="44019" xr:uid="{00000000-0005-0000-0000-0000CF0D0000}"/>
    <cellStyle name="Standard 6 5 5" xfId="4169" xr:uid="{00000000-0005-0000-0000-0000D00D0000}"/>
    <cellStyle name="Standard 6 5 5 2" xfId="7526" xr:uid="{00000000-0005-0000-0000-0000D00D0000}"/>
    <cellStyle name="Standard 6 5 5 2 2" xfId="20977" xr:uid="{00000000-0005-0000-0000-0000D00D0000}"/>
    <cellStyle name="Standard 6 5 5 2 3" xfId="34461" xr:uid="{00000000-0005-0000-0000-0000D00D0000}"/>
    <cellStyle name="Standard 6 5 5 2 4" xfId="47952" xr:uid="{00000000-0005-0000-0000-0000D00D0000}"/>
    <cellStyle name="Standard 6 5 5 3" xfId="10882" xr:uid="{00000000-0005-0000-0000-0000D00D0000}"/>
    <cellStyle name="Standard 6 5 5 3 2" xfId="24333" xr:uid="{00000000-0005-0000-0000-0000D00D0000}"/>
    <cellStyle name="Standard 6 5 5 3 3" xfId="37817" xr:uid="{00000000-0005-0000-0000-0000D00D0000}"/>
    <cellStyle name="Standard 6 5 5 3 4" xfId="51308" xr:uid="{00000000-0005-0000-0000-0000D00D0000}"/>
    <cellStyle name="Standard 6 5 5 4" xfId="14238" xr:uid="{00000000-0005-0000-0000-0000D00D0000}"/>
    <cellStyle name="Standard 6 5 5 4 2" xfId="27689" xr:uid="{00000000-0005-0000-0000-0000D00D0000}"/>
    <cellStyle name="Standard 6 5 5 4 3" xfId="41173" xr:uid="{00000000-0005-0000-0000-0000D00D0000}"/>
    <cellStyle name="Standard 6 5 5 4 4" xfId="54664" xr:uid="{00000000-0005-0000-0000-0000D00D0000}"/>
    <cellStyle name="Standard 6 5 5 5" xfId="17620" xr:uid="{00000000-0005-0000-0000-0000D00D0000}"/>
    <cellStyle name="Standard 6 5 5 6" xfId="31104" xr:uid="{00000000-0005-0000-0000-0000D00D0000}"/>
    <cellStyle name="Standard 6 5 5 7" xfId="44595" xr:uid="{00000000-0005-0000-0000-0000D00D0000}"/>
    <cellStyle name="Standard 6 5 6" xfId="4719" xr:uid="{00000000-0005-0000-0000-0000CB0D0000}"/>
    <cellStyle name="Standard 6 5 6 2" xfId="18170" xr:uid="{00000000-0005-0000-0000-0000CB0D0000}"/>
    <cellStyle name="Standard 6 5 6 3" xfId="31654" xr:uid="{00000000-0005-0000-0000-0000CB0D0000}"/>
    <cellStyle name="Standard 6 5 6 4" xfId="45145" xr:uid="{00000000-0005-0000-0000-0000CB0D0000}"/>
    <cellStyle name="Standard 6 5 7" xfId="8075" xr:uid="{00000000-0005-0000-0000-0000CB0D0000}"/>
    <cellStyle name="Standard 6 5 7 2" xfId="21526" xr:uid="{00000000-0005-0000-0000-0000CB0D0000}"/>
    <cellStyle name="Standard 6 5 7 3" xfId="35010" xr:uid="{00000000-0005-0000-0000-0000CB0D0000}"/>
    <cellStyle name="Standard 6 5 7 4" xfId="48501" xr:uid="{00000000-0005-0000-0000-0000CB0D0000}"/>
    <cellStyle name="Standard 6 5 8" xfId="11431" xr:uid="{00000000-0005-0000-0000-0000CB0D0000}"/>
    <cellStyle name="Standard 6 5 8 2" xfId="24882" xr:uid="{00000000-0005-0000-0000-0000CB0D0000}"/>
    <cellStyle name="Standard 6 5 8 3" xfId="38366" xr:uid="{00000000-0005-0000-0000-0000CB0D0000}"/>
    <cellStyle name="Standard 6 5 8 4" xfId="51857" xr:uid="{00000000-0005-0000-0000-0000CB0D0000}"/>
    <cellStyle name="Standard 6 5 9" xfId="14812" xr:uid="{00000000-0005-0000-0000-0000CB0D0000}"/>
    <cellStyle name="Standard 6 6" xfId="1613" xr:uid="{00000000-0005-0000-0000-0000D10D0000}"/>
    <cellStyle name="Standard 6 6 10" xfId="28562" xr:uid="{00000000-0005-0000-0000-0000D10D0000}"/>
    <cellStyle name="Standard 6 6 11" xfId="42053" xr:uid="{00000000-0005-0000-0000-0000D10D0000}"/>
    <cellStyle name="Standard 6 6 2" xfId="2168" xr:uid="{00000000-0005-0000-0000-0000D20D0000}"/>
    <cellStyle name="Standard 6 6 2 2" xfId="3309" xr:uid="{00000000-0005-0000-0000-0000D30D0000}"/>
    <cellStyle name="Standard 6 6 2 2 2" xfId="6670" xr:uid="{00000000-0005-0000-0000-0000D30D0000}"/>
    <cellStyle name="Standard 6 6 2 2 2 2" xfId="20121" xr:uid="{00000000-0005-0000-0000-0000D30D0000}"/>
    <cellStyle name="Standard 6 6 2 2 2 3" xfId="33605" xr:uid="{00000000-0005-0000-0000-0000D30D0000}"/>
    <cellStyle name="Standard 6 6 2 2 2 4" xfId="47096" xr:uid="{00000000-0005-0000-0000-0000D30D0000}"/>
    <cellStyle name="Standard 6 6 2 2 3" xfId="10026" xr:uid="{00000000-0005-0000-0000-0000D30D0000}"/>
    <cellStyle name="Standard 6 6 2 2 3 2" xfId="23477" xr:uid="{00000000-0005-0000-0000-0000D30D0000}"/>
    <cellStyle name="Standard 6 6 2 2 3 3" xfId="36961" xr:uid="{00000000-0005-0000-0000-0000D30D0000}"/>
    <cellStyle name="Standard 6 6 2 2 3 4" xfId="50452" xr:uid="{00000000-0005-0000-0000-0000D30D0000}"/>
    <cellStyle name="Standard 6 6 2 2 4" xfId="13382" xr:uid="{00000000-0005-0000-0000-0000D30D0000}"/>
    <cellStyle name="Standard 6 6 2 2 4 2" xfId="26833" xr:uid="{00000000-0005-0000-0000-0000D30D0000}"/>
    <cellStyle name="Standard 6 6 2 2 4 3" xfId="40317" xr:uid="{00000000-0005-0000-0000-0000D30D0000}"/>
    <cellStyle name="Standard 6 6 2 2 4 4" xfId="53808" xr:uid="{00000000-0005-0000-0000-0000D30D0000}"/>
    <cellStyle name="Standard 6 6 2 2 5" xfId="16764" xr:uid="{00000000-0005-0000-0000-0000D30D0000}"/>
    <cellStyle name="Standard 6 6 2 2 6" xfId="30248" xr:uid="{00000000-0005-0000-0000-0000D30D0000}"/>
    <cellStyle name="Standard 6 6 2 2 7" xfId="43739" xr:uid="{00000000-0005-0000-0000-0000D30D0000}"/>
    <cellStyle name="Standard 6 6 2 3" xfId="5543" xr:uid="{00000000-0005-0000-0000-0000D20D0000}"/>
    <cellStyle name="Standard 6 6 2 3 2" xfId="18994" xr:uid="{00000000-0005-0000-0000-0000D20D0000}"/>
    <cellStyle name="Standard 6 6 2 3 3" xfId="32478" xr:uid="{00000000-0005-0000-0000-0000D20D0000}"/>
    <cellStyle name="Standard 6 6 2 3 4" xfId="45969" xr:uid="{00000000-0005-0000-0000-0000D20D0000}"/>
    <cellStyle name="Standard 6 6 2 4" xfId="8899" xr:uid="{00000000-0005-0000-0000-0000D20D0000}"/>
    <cellStyle name="Standard 6 6 2 4 2" xfId="22350" xr:uid="{00000000-0005-0000-0000-0000D20D0000}"/>
    <cellStyle name="Standard 6 6 2 4 3" xfId="35834" xr:uid="{00000000-0005-0000-0000-0000D20D0000}"/>
    <cellStyle name="Standard 6 6 2 4 4" xfId="49325" xr:uid="{00000000-0005-0000-0000-0000D20D0000}"/>
    <cellStyle name="Standard 6 6 2 5" xfId="12255" xr:uid="{00000000-0005-0000-0000-0000D20D0000}"/>
    <cellStyle name="Standard 6 6 2 5 2" xfId="25706" xr:uid="{00000000-0005-0000-0000-0000D20D0000}"/>
    <cellStyle name="Standard 6 6 2 5 3" xfId="39190" xr:uid="{00000000-0005-0000-0000-0000D20D0000}"/>
    <cellStyle name="Standard 6 6 2 5 4" xfId="52681" xr:uid="{00000000-0005-0000-0000-0000D20D0000}"/>
    <cellStyle name="Standard 6 6 2 6" xfId="15637" xr:uid="{00000000-0005-0000-0000-0000D20D0000}"/>
    <cellStyle name="Standard 6 6 2 7" xfId="29121" xr:uid="{00000000-0005-0000-0000-0000D20D0000}"/>
    <cellStyle name="Standard 6 6 2 8" xfId="42612" xr:uid="{00000000-0005-0000-0000-0000D20D0000}"/>
    <cellStyle name="Standard 6 6 3" xfId="2750" xr:uid="{00000000-0005-0000-0000-0000D40D0000}"/>
    <cellStyle name="Standard 6 6 3 2" xfId="6111" xr:uid="{00000000-0005-0000-0000-0000D40D0000}"/>
    <cellStyle name="Standard 6 6 3 2 2" xfId="19562" xr:uid="{00000000-0005-0000-0000-0000D40D0000}"/>
    <cellStyle name="Standard 6 6 3 2 3" xfId="33046" xr:uid="{00000000-0005-0000-0000-0000D40D0000}"/>
    <cellStyle name="Standard 6 6 3 2 4" xfId="46537" xr:uid="{00000000-0005-0000-0000-0000D40D0000}"/>
    <cellStyle name="Standard 6 6 3 3" xfId="9467" xr:uid="{00000000-0005-0000-0000-0000D40D0000}"/>
    <cellStyle name="Standard 6 6 3 3 2" xfId="22918" xr:uid="{00000000-0005-0000-0000-0000D40D0000}"/>
    <cellStyle name="Standard 6 6 3 3 3" xfId="36402" xr:uid="{00000000-0005-0000-0000-0000D40D0000}"/>
    <cellStyle name="Standard 6 6 3 3 4" xfId="49893" xr:uid="{00000000-0005-0000-0000-0000D40D0000}"/>
    <cellStyle name="Standard 6 6 3 4" xfId="12823" xr:uid="{00000000-0005-0000-0000-0000D40D0000}"/>
    <cellStyle name="Standard 6 6 3 4 2" xfId="26274" xr:uid="{00000000-0005-0000-0000-0000D40D0000}"/>
    <cellStyle name="Standard 6 6 3 4 3" xfId="39758" xr:uid="{00000000-0005-0000-0000-0000D40D0000}"/>
    <cellStyle name="Standard 6 6 3 4 4" xfId="53249" xr:uid="{00000000-0005-0000-0000-0000D40D0000}"/>
    <cellStyle name="Standard 6 6 3 5" xfId="16205" xr:uid="{00000000-0005-0000-0000-0000D40D0000}"/>
    <cellStyle name="Standard 6 6 3 6" xfId="29689" xr:uid="{00000000-0005-0000-0000-0000D40D0000}"/>
    <cellStyle name="Standard 6 6 3 7" xfId="43180" xr:uid="{00000000-0005-0000-0000-0000D40D0000}"/>
    <cellStyle name="Standard 6 6 4" xfId="3854" xr:uid="{00000000-0005-0000-0000-0000D50D0000}"/>
    <cellStyle name="Standard 6 6 4 2" xfId="7215" xr:uid="{00000000-0005-0000-0000-0000D50D0000}"/>
    <cellStyle name="Standard 6 6 4 2 2" xfId="20666" xr:uid="{00000000-0005-0000-0000-0000D50D0000}"/>
    <cellStyle name="Standard 6 6 4 2 3" xfId="34150" xr:uid="{00000000-0005-0000-0000-0000D50D0000}"/>
    <cellStyle name="Standard 6 6 4 2 4" xfId="47641" xr:uid="{00000000-0005-0000-0000-0000D50D0000}"/>
    <cellStyle name="Standard 6 6 4 3" xfId="10571" xr:uid="{00000000-0005-0000-0000-0000D50D0000}"/>
    <cellStyle name="Standard 6 6 4 3 2" xfId="24022" xr:uid="{00000000-0005-0000-0000-0000D50D0000}"/>
    <cellStyle name="Standard 6 6 4 3 3" xfId="37506" xr:uid="{00000000-0005-0000-0000-0000D50D0000}"/>
    <cellStyle name="Standard 6 6 4 3 4" xfId="50997" xr:uid="{00000000-0005-0000-0000-0000D50D0000}"/>
    <cellStyle name="Standard 6 6 4 4" xfId="13927" xr:uid="{00000000-0005-0000-0000-0000D50D0000}"/>
    <cellStyle name="Standard 6 6 4 4 2" xfId="27378" xr:uid="{00000000-0005-0000-0000-0000D50D0000}"/>
    <cellStyle name="Standard 6 6 4 4 3" xfId="40862" xr:uid="{00000000-0005-0000-0000-0000D50D0000}"/>
    <cellStyle name="Standard 6 6 4 4 4" xfId="54353" xr:uid="{00000000-0005-0000-0000-0000D50D0000}"/>
    <cellStyle name="Standard 6 6 4 5" xfId="17309" xr:uid="{00000000-0005-0000-0000-0000D50D0000}"/>
    <cellStyle name="Standard 6 6 4 6" xfId="30793" xr:uid="{00000000-0005-0000-0000-0000D50D0000}"/>
    <cellStyle name="Standard 6 6 4 7" xfId="44284" xr:uid="{00000000-0005-0000-0000-0000D50D0000}"/>
    <cellStyle name="Standard 6 6 5" xfId="4434" xr:uid="{00000000-0005-0000-0000-0000D60D0000}"/>
    <cellStyle name="Standard 6 6 5 2" xfId="7791" xr:uid="{00000000-0005-0000-0000-0000D60D0000}"/>
    <cellStyle name="Standard 6 6 5 2 2" xfId="21242" xr:uid="{00000000-0005-0000-0000-0000D60D0000}"/>
    <cellStyle name="Standard 6 6 5 2 3" xfId="34726" xr:uid="{00000000-0005-0000-0000-0000D60D0000}"/>
    <cellStyle name="Standard 6 6 5 2 4" xfId="48217" xr:uid="{00000000-0005-0000-0000-0000D60D0000}"/>
    <cellStyle name="Standard 6 6 5 3" xfId="11147" xr:uid="{00000000-0005-0000-0000-0000D60D0000}"/>
    <cellStyle name="Standard 6 6 5 3 2" xfId="24598" xr:uid="{00000000-0005-0000-0000-0000D60D0000}"/>
    <cellStyle name="Standard 6 6 5 3 3" xfId="38082" xr:uid="{00000000-0005-0000-0000-0000D60D0000}"/>
    <cellStyle name="Standard 6 6 5 3 4" xfId="51573" xr:uid="{00000000-0005-0000-0000-0000D60D0000}"/>
    <cellStyle name="Standard 6 6 5 4" xfId="14503" xr:uid="{00000000-0005-0000-0000-0000D60D0000}"/>
    <cellStyle name="Standard 6 6 5 4 2" xfId="27954" xr:uid="{00000000-0005-0000-0000-0000D60D0000}"/>
    <cellStyle name="Standard 6 6 5 4 3" xfId="41438" xr:uid="{00000000-0005-0000-0000-0000D60D0000}"/>
    <cellStyle name="Standard 6 6 5 4 4" xfId="54929" xr:uid="{00000000-0005-0000-0000-0000D60D0000}"/>
    <cellStyle name="Standard 6 6 5 5" xfId="17885" xr:uid="{00000000-0005-0000-0000-0000D60D0000}"/>
    <cellStyle name="Standard 6 6 5 6" xfId="31369" xr:uid="{00000000-0005-0000-0000-0000D60D0000}"/>
    <cellStyle name="Standard 6 6 5 7" xfId="44860" xr:uid="{00000000-0005-0000-0000-0000D60D0000}"/>
    <cellStyle name="Standard 6 6 6" xfId="4984" xr:uid="{00000000-0005-0000-0000-0000D10D0000}"/>
    <cellStyle name="Standard 6 6 6 2" xfId="18435" xr:uid="{00000000-0005-0000-0000-0000D10D0000}"/>
    <cellStyle name="Standard 6 6 6 3" xfId="31919" xr:uid="{00000000-0005-0000-0000-0000D10D0000}"/>
    <cellStyle name="Standard 6 6 6 4" xfId="45410" xr:uid="{00000000-0005-0000-0000-0000D10D0000}"/>
    <cellStyle name="Standard 6 6 7" xfId="8340" xr:uid="{00000000-0005-0000-0000-0000D10D0000}"/>
    <cellStyle name="Standard 6 6 7 2" xfId="21791" xr:uid="{00000000-0005-0000-0000-0000D10D0000}"/>
    <cellStyle name="Standard 6 6 7 3" xfId="35275" xr:uid="{00000000-0005-0000-0000-0000D10D0000}"/>
    <cellStyle name="Standard 6 6 7 4" xfId="48766" xr:uid="{00000000-0005-0000-0000-0000D10D0000}"/>
    <cellStyle name="Standard 6 6 8" xfId="11696" xr:uid="{00000000-0005-0000-0000-0000D10D0000}"/>
    <cellStyle name="Standard 6 6 8 2" xfId="25147" xr:uid="{00000000-0005-0000-0000-0000D10D0000}"/>
    <cellStyle name="Standard 6 6 8 3" xfId="38631" xr:uid="{00000000-0005-0000-0000-0000D10D0000}"/>
    <cellStyle name="Standard 6 6 8 4" xfId="52122" xr:uid="{00000000-0005-0000-0000-0000D10D0000}"/>
    <cellStyle name="Standard 6 6 9" xfId="15078" xr:uid="{00000000-0005-0000-0000-0000D10D0000}"/>
    <cellStyle name="Standard 6 7" xfId="1074" xr:uid="{00000000-0005-0000-0000-0000D70D0000}"/>
    <cellStyle name="Standard 6 7 2" xfId="1670" xr:uid="{00000000-0005-0000-0000-0000D80D0000}"/>
    <cellStyle name="Standard 6 7 2 2" xfId="2806" xr:uid="{00000000-0005-0000-0000-0000D90D0000}"/>
    <cellStyle name="Standard 6 7 2 2 2" xfId="6167" xr:uid="{00000000-0005-0000-0000-0000D90D0000}"/>
    <cellStyle name="Standard 6 7 2 2 2 2" xfId="19618" xr:uid="{00000000-0005-0000-0000-0000D90D0000}"/>
    <cellStyle name="Standard 6 7 2 2 2 3" xfId="33102" xr:uid="{00000000-0005-0000-0000-0000D90D0000}"/>
    <cellStyle name="Standard 6 7 2 2 2 4" xfId="46593" xr:uid="{00000000-0005-0000-0000-0000D90D0000}"/>
    <cellStyle name="Standard 6 7 2 2 3" xfId="9523" xr:uid="{00000000-0005-0000-0000-0000D90D0000}"/>
    <cellStyle name="Standard 6 7 2 2 3 2" xfId="22974" xr:uid="{00000000-0005-0000-0000-0000D90D0000}"/>
    <cellStyle name="Standard 6 7 2 2 3 3" xfId="36458" xr:uid="{00000000-0005-0000-0000-0000D90D0000}"/>
    <cellStyle name="Standard 6 7 2 2 3 4" xfId="49949" xr:uid="{00000000-0005-0000-0000-0000D90D0000}"/>
    <cellStyle name="Standard 6 7 2 2 4" xfId="12879" xr:uid="{00000000-0005-0000-0000-0000D90D0000}"/>
    <cellStyle name="Standard 6 7 2 2 4 2" xfId="26330" xr:uid="{00000000-0005-0000-0000-0000D90D0000}"/>
    <cellStyle name="Standard 6 7 2 2 4 3" xfId="39814" xr:uid="{00000000-0005-0000-0000-0000D90D0000}"/>
    <cellStyle name="Standard 6 7 2 2 4 4" xfId="53305" xr:uid="{00000000-0005-0000-0000-0000D90D0000}"/>
    <cellStyle name="Standard 6 7 2 2 5" xfId="16261" xr:uid="{00000000-0005-0000-0000-0000D90D0000}"/>
    <cellStyle name="Standard 6 7 2 2 6" xfId="29745" xr:uid="{00000000-0005-0000-0000-0000D90D0000}"/>
    <cellStyle name="Standard 6 7 2 2 7" xfId="43236" xr:uid="{00000000-0005-0000-0000-0000D90D0000}"/>
    <cellStyle name="Standard 6 7 2 3" xfId="5040" xr:uid="{00000000-0005-0000-0000-0000D80D0000}"/>
    <cellStyle name="Standard 6 7 2 3 2" xfId="18491" xr:uid="{00000000-0005-0000-0000-0000D80D0000}"/>
    <cellStyle name="Standard 6 7 2 3 3" xfId="31975" xr:uid="{00000000-0005-0000-0000-0000D80D0000}"/>
    <cellStyle name="Standard 6 7 2 3 4" xfId="45466" xr:uid="{00000000-0005-0000-0000-0000D80D0000}"/>
    <cellStyle name="Standard 6 7 2 4" xfId="8396" xr:uid="{00000000-0005-0000-0000-0000D80D0000}"/>
    <cellStyle name="Standard 6 7 2 4 2" xfId="21847" xr:uid="{00000000-0005-0000-0000-0000D80D0000}"/>
    <cellStyle name="Standard 6 7 2 4 3" xfId="35331" xr:uid="{00000000-0005-0000-0000-0000D80D0000}"/>
    <cellStyle name="Standard 6 7 2 4 4" xfId="48822" xr:uid="{00000000-0005-0000-0000-0000D80D0000}"/>
    <cellStyle name="Standard 6 7 2 5" xfId="11752" xr:uid="{00000000-0005-0000-0000-0000D80D0000}"/>
    <cellStyle name="Standard 6 7 2 5 2" xfId="25203" xr:uid="{00000000-0005-0000-0000-0000D80D0000}"/>
    <cellStyle name="Standard 6 7 2 5 3" xfId="38687" xr:uid="{00000000-0005-0000-0000-0000D80D0000}"/>
    <cellStyle name="Standard 6 7 2 5 4" xfId="52178" xr:uid="{00000000-0005-0000-0000-0000D80D0000}"/>
    <cellStyle name="Standard 6 7 2 6" xfId="15134" xr:uid="{00000000-0005-0000-0000-0000D80D0000}"/>
    <cellStyle name="Standard 6 7 2 7" xfId="28618" xr:uid="{00000000-0005-0000-0000-0000D80D0000}"/>
    <cellStyle name="Standard 6 7 2 8" xfId="42109" xr:uid="{00000000-0005-0000-0000-0000D80D0000}"/>
    <cellStyle name="Standard 6 7 3" xfId="2230" xr:uid="{00000000-0005-0000-0000-0000DA0D0000}"/>
    <cellStyle name="Standard 6 7 3 2" xfId="5604" xr:uid="{00000000-0005-0000-0000-0000DA0D0000}"/>
    <cellStyle name="Standard 6 7 3 2 2" xfId="19055" xr:uid="{00000000-0005-0000-0000-0000DA0D0000}"/>
    <cellStyle name="Standard 6 7 3 2 3" xfId="32539" xr:uid="{00000000-0005-0000-0000-0000DA0D0000}"/>
    <cellStyle name="Standard 6 7 3 2 4" xfId="46030" xr:uid="{00000000-0005-0000-0000-0000DA0D0000}"/>
    <cellStyle name="Standard 6 7 3 3" xfId="8960" xr:uid="{00000000-0005-0000-0000-0000DA0D0000}"/>
    <cellStyle name="Standard 6 7 3 3 2" xfId="22411" xr:uid="{00000000-0005-0000-0000-0000DA0D0000}"/>
    <cellStyle name="Standard 6 7 3 3 3" xfId="35895" xr:uid="{00000000-0005-0000-0000-0000DA0D0000}"/>
    <cellStyle name="Standard 6 7 3 3 4" xfId="49386" xr:uid="{00000000-0005-0000-0000-0000DA0D0000}"/>
    <cellStyle name="Standard 6 7 3 4" xfId="12316" xr:uid="{00000000-0005-0000-0000-0000DA0D0000}"/>
    <cellStyle name="Standard 6 7 3 4 2" xfId="25767" xr:uid="{00000000-0005-0000-0000-0000DA0D0000}"/>
    <cellStyle name="Standard 6 7 3 4 3" xfId="39251" xr:uid="{00000000-0005-0000-0000-0000DA0D0000}"/>
    <cellStyle name="Standard 6 7 3 4 4" xfId="52742" xr:uid="{00000000-0005-0000-0000-0000DA0D0000}"/>
    <cellStyle name="Standard 6 7 3 5" xfId="15698" xr:uid="{00000000-0005-0000-0000-0000DA0D0000}"/>
    <cellStyle name="Standard 6 7 3 6" xfId="29182" xr:uid="{00000000-0005-0000-0000-0000DA0D0000}"/>
    <cellStyle name="Standard 6 7 3 7" xfId="42673" xr:uid="{00000000-0005-0000-0000-0000DA0D0000}"/>
    <cellStyle name="Standard 6 7 4" xfId="4478" xr:uid="{00000000-0005-0000-0000-0000D70D0000}"/>
    <cellStyle name="Standard 6 7 4 2" xfId="17929" xr:uid="{00000000-0005-0000-0000-0000D70D0000}"/>
    <cellStyle name="Standard 6 7 4 3" xfId="31413" xr:uid="{00000000-0005-0000-0000-0000D70D0000}"/>
    <cellStyle name="Standard 6 7 4 4" xfId="44904" xr:uid="{00000000-0005-0000-0000-0000D70D0000}"/>
    <cellStyle name="Standard 6 7 5" xfId="7834" xr:uid="{00000000-0005-0000-0000-0000D70D0000}"/>
    <cellStyle name="Standard 6 7 5 2" xfId="21285" xr:uid="{00000000-0005-0000-0000-0000D70D0000}"/>
    <cellStyle name="Standard 6 7 5 3" xfId="34769" xr:uid="{00000000-0005-0000-0000-0000D70D0000}"/>
    <cellStyle name="Standard 6 7 5 4" xfId="48260" xr:uid="{00000000-0005-0000-0000-0000D70D0000}"/>
    <cellStyle name="Standard 6 7 6" xfId="11190" xr:uid="{00000000-0005-0000-0000-0000D70D0000}"/>
    <cellStyle name="Standard 6 7 6 2" xfId="24641" xr:uid="{00000000-0005-0000-0000-0000D70D0000}"/>
    <cellStyle name="Standard 6 7 6 3" xfId="38125" xr:uid="{00000000-0005-0000-0000-0000D70D0000}"/>
    <cellStyle name="Standard 6 7 6 4" xfId="51616" xr:uid="{00000000-0005-0000-0000-0000D70D0000}"/>
    <cellStyle name="Standard 6 7 7" xfId="14571" xr:uid="{00000000-0005-0000-0000-0000D70D0000}"/>
    <cellStyle name="Standard 6 7 8" xfId="28036" xr:uid="{00000000-0005-0000-0000-0000D70D0000}"/>
    <cellStyle name="Standard 6 7 9" xfId="41503" xr:uid="{00000000-0005-0000-0000-0000D70D0000}"/>
    <cellStyle name="Standard 6 8" xfId="1062" xr:uid="{00000000-0005-0000-0000-0000DB0D0000}"/>
    <cellStyle name="Standard 6 8 2" xfId="1659" xr:uid="{00000000-0005-0000-0000-0000DC0D0000}"/>
    <cellStyle name="Standard 6 8 2 2" xfId="2795" xr:uid="{00000000-0005-0000-0000-0000DD0D0000}"/>
    <cellStyle name="Standard 6 8 2 2 2" xfId="6156" xr:uid="{00000000-0005-0000-0000-0000DD0D0000}"/>
    <cellStyle name="Standard 6 8 2 2 2 2" xfId="19607" xr:uid="{00000000-0005-0000-0000-0000DD0D0000}"/>
    <cellStyle name="Standard 6 8 2 2 2 3" xfId="33091" xr:uid="{00000000-0005-0000-0000-0000DD0D0000}"/>
    <cellStyle name="Standard 6 8 2 2 2 4" xfId="46582" xr:uid="{00000000-0005-0000-0000-0000DD0D0000}"/>
    <cellStyle name="Standard 6 8 2 2 3" xfId="9512" xr:uid="{00000000-0005-0000-0000-0000DD0D0000}"/>
    <cellStyle name="Standard 6 8 2 2 3 2" xfId="22963" xr:uid="{00000000-0005-0000-0000-0000DD0D0000}"/>
    <cellStyle name="Standard 6 8 2 2 3 3" xfId="36447" xr:uid="{00000000-0005-0000-0000-0000DD0D0000}"/>
    <cellStyle name="Standard 6 8 2 2 3 4" xfId="49938" xr:uid="{00000000-0005-0000-0000-0000DD0D0000}"/>
    <cellStyle name="Standard 6 8 2 2 4" xfId="12868" xr:uid="{00000000-0005-0000-0000-0000DD0D0000}"/>
    <cellStyle name="Standard 6 8 2 2 4 2" xfId="26319" xr:uid="{00000000-0005-0000-0000-0000DD0D0000}"/>
    <cellStyle name="Standard 6 8 2 2 4 3" xfId="39803" xr:uid="{00000000-0005-0000-0000-0000DD0D0000}"/>
    <cellStyle name="Standard 6 8 2 2 4 4" xfId="53294" xr:uid="{00000000-0005-0000-0000-0000DD0D0000}"/>
    <cellStyle name="Standard 6 8 2 2 5" xfId="16250" xr:uid="{00000000-0005-0000-0000-0000DD0D0000}"/>
    <cellStyle name="Standard 6 8 2 2 6" xfId="29734" xr:uid="{00000000-0005-0000-0000-0000DD0D0000}"/>
    <cellStyle name="Standard 6 8 2 2 7" xfId="43225" xr:uid="{00000000-0005-0000-0000-0000DD0D0000}"/>
    <cellStyle name="Standard 6 8 2 3" xfId="5029" xr:uid="{00000000-0005-0000-0000-0000DC0D0000}"/>
    <cellStyle name="Standard 6 8 2 3 2" xfId="18480" xr:uid="{00000000-0005-0000-0000-0000DC0D0000}"/>
    <cellStyle name="Standard 6 8 2 3 3" xfId="31964" xr:uid="{00000000-0005-0000-0000-0000DC0D0000}"/>
    <cellStyle name="Standard 6 8 2 3 4" xfId="45455" xr:uid="{00000000-0005-0000-0000-0000DC0D0000}"/>
    <cellStyle name="Standard 6 8 2 4" xfId="8385" xr:uid="{00000000-0005-0000-0000-0000DC0D0000}"/>
    <cellStyle name="Standard 6 8 2 4 2" xfId="21836" xr:uid="{00000000-0005-0000-0000-0000DC0D0000}"/>
    <cellStyle name="Standard 6 8 2 4 3" xfId="35320" xr:uid="{00000000-0005-0000-0000-0000DC0D0000}"/>
    <cellStyle name="Standard 6 8 2 4 4" xfId="48811" xr:uid="{00000000-0005-0000-0000-0000DC0D0000}"/>
    <cellStyle name="Standard 6 8 2 5" xfId="11741" xr:uid="{00000000-0005-0000-0000-0000DC0D0000}"/>
    <cellStyle name="Standard 6 8 2 5 2" xfId="25192" xr:uid="{00000000-0005-0000-0000-0000DC0D0000}"/>
    <cellStyle name="Standard 6 8 2 5 3" xfId="38676" xr:uid="{00000000-0005-0000-0000-0000DC0D0000}"/>
    <cellStyle name="Standard 6 8 2 5 4" xfId="52167" xr:uid="{00000000-0005-0000-0000-0000DC0D0000}"/>
    <cellStyle name="Standard 6 8 2 6" xfId="15123" xr:uid="{00000000-0005-0000-0000-0000DC0D0000}"/>
    <cellStyle name="Standard 6 8 2 7" xfId="28607" xr:uid="{00000000-0005-0000-0000-0000DC0D0000}"/>
    <cellStyle name="Standard 6 8 2 8" xfId="42098" xr:uid="{00000000-0005-0000-0000-0000DC0D0000}"/>
    <cellStyle name="Standard 6 8 3" xfId="2218" xr:uid="{00000000-0005-0000-0000-0000DE0D0000}"/>
    <cellStyle name="Standard 6 8 3 2" xfId="5593" xr:uid="{00000000-0005-0000-0000-0000DE0D0000}"/>
    <cellStyle name="Standard 6 8 3 2 2" xfId="19044" xr:uid="{00000000-0005-0000-0000-0000DE0D0000}"/>
    <cellStyle name="Standard 6 8 3 2 3" xfId="32528" xr:uid="{00000000-0005-0000-0000-0000DE0D0000}"/>
    <cellStyle name="Standard 6 8 3 2 4" xfId="46019" xr:uid="{00000000-0005-0000-0000-0000DE0D0000}"/>
    <cellStyle name="Standard 6 8 3 3" xfId="8949" xr:uid="{00000000-0005-0000-0000-0000DE0D0000}"/>
    <cellStyle name="Standard 6 8 3 3 2" xfId="22400" xr:uid="{00000000-0005-0000-0000-0000DE0D0000}"/>
    <cellStyle name="Standard 6 8 3 3 3" xfId="35884" xr:uid="{00000000-0005-0000-0000-0000DE0D0000}"/>
    <cellStyle name="Standard 6 8 3 3 4" xfId="49375" xr:uid="{00000000-0005-0000-0000-0000DE0D0000}"/>
    <cellStyle name="Standard 6 8 3 4" xfId="12305" xr:uid="{00000000-0005-0000-0000-0000DE0D0000}"/>
    <cellStyle name="Standard 6 8 3 4 2" xfId="25756" xr:uid="{00000000-0005-0000-0000-0000DE0D0000}"/>
    <cellStyle name="Standard 6 8 3 4 3" xfId="39240" xr:uid="{00000000-0005-0000-0000-0000DE0D0000}"/>
    <cellStyle name="Standard 6 8 3 4 4" xfId="52731" xr:uid="{00000000-0005-0000-0000-0000DE0D0000}"/>
    <cellStyle name="Standard 6 8 3 5" xfId="15687" xr:uid="{00000000-0005-0000-0000-0000DE0D0000}"/>
    <cellStyle name="Standard 6 8 3 6" xfId="29171" xr:uid="{00000000-0005-0000-0000-0000DE0D0000}"/>
    <cellStyle name="Standard 6 8 3 7" xfId="42662" xr:uid="{00000000-0005-0000-0000-0000DE0D0000}"/>
    <cellStyle name="Standard 6 8 4" xfId="4467" xr:uid="{00000000-0005-0000-0000-0000DB0D0000}"/>
    <cellStyle name="Standard 6 8 4 2" xfId="17918" xr:uid="{00000000-0005-0000-0000-0000DB0D0000}"/>
    <cellStyle name="Standard 6 8 4 3" xfId="31402" xr:uid="{00000000-0005-0000-0000-0000DB0D0000}"/>
    <cellStyle name="Standard 6 8 4 4" xfId="44893" xr:uid="{00000000-0005-0000-0000-0000DB0D0000}"/>
    <cellStyle name="Standard 6 8 5" xfId="7823" xr:uid="{00000000-0005-0000-0000-0000DB0D0000}"/>
    <cellStyle name="Standard 6 8 5 2" xfId="21274" xr:uid="{00000000-0005-0000-0000-0000DB0D0000}"/>
    <cellStyle name="Standard 6 8 5 3" xfId="34758" xr:uid="{00000000-0005-0000-0000-0000DB0D0000}"/>
    <cellStyle name="Standard 6 8 5 4" xfId="48249" xr:uid="{00000000-0005-0000-0000-0000DB0D0000}"/>
    <cellStyle name="Standard 6 8 6" xfId="11179" xr:uid="{00000000-0005-0000-0000-0000DB0D0000}"/>
    <cellStyle name="Standard 6 8 6 2" xfId="24630" xr:uid="{00000000-0005-0000-0000-0000DB0D0000}"/>
    <cellStyle name="Standard 6 8 6 3" xfId="38114" xr:uid="{00000000-0005-0000-0000-0000DB0D0000}"/>
    <cellStyle name="Standard 6 8 6 4" xfId="51605" xr:uid="{00000000-0005-0000-0000-0000DB0D0000}"/>
    <cellStyle name="Standard 6 8 7" xfId="14560" xr:uid="{00000000-0005-0000-0000-0000DB0D0000}"/>
    <cellStyle name="Standard 6 8 8" xfId="28025" xr:uid="{00000000-0005-0000-0000-0000DB0D0000}"/>
    <cellStyle name="Standard 6 8 9" xfId="41492" xr:uid="{00000000-0005-0000-0000-0000DB0D0000}"/>
    <cellStyle name="Standard 6 9" xfId="1636" xr:uid="{00000000-0005-0000-0000-0000DF0D0000}"/>
    <cellStyle name="Standard 6 9 2" xfId="2772" xr:uid="{00000000-0005-0000-0000-0000E00D0000}"/>
    <cellStyle name="Standard 6 9 2 2" xfId="6133" xr:uid="{00000000-0005-0000-0000-0000E00D0000}"/>
    <cellStyle name="Standard 6 9 2 2 2" xfId="19584" xr:uid="{00000000-0005-0000-0000-0000E00D0000}"/>
    <cellStyle name="Standard 6 9 2 2 3" xfId="33068" xr:uid="{00000000-0005-0000-0000-0000E00D0000}"/>
    <cellStyle name="Standard 6 9 2 2 4" xfId="46559" xr:uid="{00000000-0005-0000-0000-0000E00D0000}"/>
    <cellStyle name="Standard 6 9 2 3" xfId="9489" xr:uid="{00000000-0005-0000-0000-0000E00D0000}"/>
    <cellStyle name="Standard 6 9 2 3 2" xfId="22940" xr:uid="{00000000-0005-0000-0000-0000E00D0000}"/>
    <cellStyle name="Standard 6 9 2 3 3" xfId="36424" xr:uid="{00000000-0005-0000-0000-0000E00D0000}"/>
    <cellStyle name="Standard 6 9 2 3 4" xfId="49915" xr:uid="{00000000-0005-0000-0000-0000E00D0000}"/>
    <cellStyle name="Standard 6 9 2 4" xfId="12845" xr:uid="{00000000-0005-0000-0000-0000E00D0000}"/>
    <cellStyle name="Standard 6 9 2 4 2" xfId="26296" xr:uid="{00000000-0005-0000-0000-0000E00D0000}"/>
    <cellStyle name="Standard 6 9 2 4 3" xfId="39780" xr:uid="{00000000-0005-0000-0000-0000E00D0000}"/>
    <cellStyle name="Standard 6 9 2 4 4" xfId="53271" xr:uid="{00000000-0005-0000-0000-0000E00D0000}"/>
    <cellStyle name="Standard 6 9 2 5" xfId="16227" xr:uid="{00000000-0005-0000-0000-0000E00D0000}"/>
    <cellStyle name="Standard 6 9 2 6" xfId="29711" xr:uid="{00000000-0005-0000-0000-0000E00D0000}"/>
    <cellStyle name="Standard 6 9 2 7" xfId="43202" xr:uid="{00000000-0005-0000-0000-0000E00D0000}"/>
    <cellStyle name="Standard 6 9 3" xfId="5006" xr:uid="{00000000-0005-0000-0000-0000DF0D0000}"/>
    <cellStyle name="Standard 6 9 3 2" xfId="18457" xr:uid="{00000000-0005-0000-0000-0000DF0D0000}"/>
    <cellStyle name="Standard 6 9 3 3" xfId="31941" xr:uid="{00000000-0005-0000-0000-0000DF0D0000}"/>
    <cellStyle name="Standard 6 9 3 4" xfId="45432" xr:uid="{00000000-0005-0000-0000-0000DF0D0000}"/>
    <cellStyle name="Standard 6 9 4" xfId="8362" xr:uid="{00000000-0005-0000-0000-0000DF0D0000}"/>
    <cellStyle name="Standard 6 9 4 2" xfId="21813" xr:uid="{00000000-0005-0000-0000-0000DF0D0000}"/>
    <cellStyle name="Standard 6 9 4 3" xfId="35297" xr:uid="{00000000-0005-0000-0000-0000DF0D0000}"/>
    <cellStyle name="Standard 6 9 4 4" xfId="48788" xr:uid="{00000000-0005-0000-0000-0000DF0D0000}"/>
    <cellStyle name="Standard 6 9 5" xfId="11718" xr:uid="{00000000-0005-0000-0000-0000DF0D0000}"/>
    <cellStyle name="Standard 6 9 5 2" xfId="25169" xr:uid="{00000000-0005-0000-0000-0000DF0D0000}"/>
    <cellStyle name="Standard 6 9 5 3" xfId="38653" xr:uid="{00000000-0005-0000-0000-0000DF0D0000}"/>
    <cellStyle name="Standard 6 9 5 4" xfId="52144" xr:uid="{00000000-0005-0000-0000-0000DF0D0000}"/>
    <cellStyle name="Standard 6 9 6" xfId="15100" xr:uid="{00000000-0005-0000-0000-0000DF0D0000}"/>
    <cellStyle name="Standard 6 9 7" xfId="28584" xr:uid="{00000000-0005-0000-0000-0000DF0D0000}"/>
    <cellStyle name="Standard 6 9 8" xfId="42075" xr:uid="{00000000-0005-0000-0000-0000DF0D0000}"/>
    <cellStyle name="Standard 7" xfId="82" xr:uid="{00000000-0005-0000-0000-000083020000}"/>
    <cellStyle name="Standard 7 10" xfId="2194" xr:uid="{00000000-0005-0000-0000-0000E20D0000}"/>
    <cellStyle name="Standard 7 10 2" xfId="5569" xr:uid="{00000000-0005-0000-0000-0000E20D0000}"/>
    <cellStyle name="Standard 7 10 2 2" xfId="19020" xr:uid="{00000000-0005-0000-0000-0000E20D0000}"/>
    <cellStyle name="Standard 7 10 2 3" xfId="32504" xr:uid="{00000000-0005-0000-0000-0000E20D0000}"/>
    <cellStyle name="Standard 7 10 2 4" xfId="45995" xr:uid="{00000000-0005-0000-0000-0000E20D0000}"/>
    <cellStyle name="Standard 7 10 3" xfId="8925" xr:uid="{00000000-0005-0000-0000-0000E20D0000}"/>
    <cellStyle name="Standard 7 10 3 2" xfId="22376" xr:uid="{00000000-0005-0000-0000-0000E20D0000}"/>
    <cellStyle name="Standard 7 10 3 3" xfId="35860" xr:uid="{00000000-0005-0000-0000-0000E20D0000}"/>
    <cellStyle name="Standard 7 10 3 4" xfId="49351" xr:uid="{00000000-0005-0000-0000-0000E20D0000}"/>
    <cellStyle name="Standard 7 10 4" xfId="12281" xr:uid="{00000000-0005-0000-0000-0000E20D0000}"/>
    <cellStyle name="Standard 7 10 4 2" xfId="25732" xr:uid="{00000000-0005-0000-0000-0000E20D0000}"/>
    <cellStyle name="Standard 7 10 4 3" xfId="39216" xr:uid="{00000000-0005-0000-0000-0000E20D0000}"/>
    <cellStyle name="Standard 7 10 4 4" xfId="52707" xr:uid="{00000000-0005-0000-0000-0000E20D0000}"/>
    <cellStyle name="Standard 7 10 5" xfId="15663" xr:uid="{00000000-0005-0000-0000-0000E20D0000}"/>
    <cellStyle name="Standard 7 10 6" xfId="29147" xr:uid="{00000000-0005-0000-0000-0000E20D0000}"/>
    <cellStyle name="Standard 7 10 7" xfId="42638" xr:uid="{00000000-0005-0000-0000-0000E20D0000}"/>
    <cellStyle name="Standard 7 11" xfId="3335" xr:uid="{00000000-0005-0000-0000-0000E30D0000}"/>
    <cellStyle name="Standard 7 11 2" xfId="6696" xr:uid="{00000000-0005-0000-0000-0000E30D0000}"/>
    <cellStyle name="Standard 7 11 2 2" xfId="20147" xr:uid="{00000000-0005-0000-0000-0000E30D0000}"/>
    <cellStyle name="Standard 7 11 2 3" xfId="33631" xr:uid="{00000000-0005-0000-0000-0000E30D0000}"/>
    <cellStyle name="Standard 7 11 2 4" xfId="47122" xr:uid="{00000000-0005-0000-0000-0000E30D0000}"/>
    <cellStyle name="Standard 7 11 3" xfId="10052" xr:uid="{00000000-0005-0000-0000-0000E30D0000}"/>
    <cellStyle name="Standard 7 11 3 2" xfId="23503" xr:uid="{00000000-0005-0000-0000-0000E30D0000}"/>
    <cellStyle name="Standard 7 11 3 3" xfId="36987" xr:uid="{00000000-0005-0000-0000-0000E30D0000}"/>
    <cellStyle name="Standard 7 11 3 4" xfId="50478" xr:uid="{00000000-0005-0000-0000-0000E30D0000}"/>
    <cellStyle name="Standard 7 11 4" xfId="13408" xr:uid="{00000000-0005-0000-0000-0000E30D0000}"/>
    <cellStyle name="Standard 7 11 4 2" xfId="26859" xr:uid="{00000000-0005-0000-0000-0000E30D0000}"/>
    <cellStyle name="Standard 7 11 4 3" xfId="40343" xr:uid="{00000000-0005-0000-0000-0000E30D0000}"/>
    <cellStyle name="Standard 7 11 4 4" xfId="53834" xr:uid="{00000000-0005-0000-0000-0000E30D0000}"/>
    <cellStyle name="Standard 7 11 5" xfId="16790" xr:uid="{00000000-0005-0000-0000-0000E30D0000}"/>
    <cellStyle name="Standard 7 11 6" xfId="30274" xr:uid="{00000000-0005-0000-0000-0000E30D0000}"/>
    <cellStyle name="Standard 7 11 7" xfId="43765" xr:uid="{00000000-0005-0000-0000-0000E30D0000}"/>
    <cellStyle name="Standard 7 12" xfId="3915" xr:uid="{00000000-0005-0000-0000-0000E40D0000}"/>
    <cellStyle name="Standard 7 12 2" xfId="7272" xr:uid="{00000000-0005-0000-0000-0000E40D0000}"/>
    <cellStyle name="Standard 7 12 2 2" xfId="20723" xr:uid="{00000000-0005-0000-0000-0000E40D0000}"/>
    <cellStyle name="Standard 7 12 2 3" xfId="34207" xr:uid="{00000000-0005-0000-0000-0000E40D0000}"/>
    <cellStyle name="Standard 7 12 2 4" xfId="47698" xr:uid="{00000000-0005-0000-0000-0000E40D0000}"/>
    <cellStyle name="Standard 7 12 3" xfId="10628" xr:uid="{00000000-0005-0000-0000-0000E40D0000}"/>
    <cellStyle name="Standard 7 12 3 2" xfId="24079" xr:uid="{00000000-0005-0000-0000-0000E40D0000}"/>
    <cellStyle name="Standard 7 12 3 3" xfId="37563" xr:uid="{00000000-0005-0000-0000-0000E40D0000}"/>
    <cellStyle name="Standard 7 12 3 4" xfId="51054" xr:uid="{00000000-0005-0000-0000-0000E40D0000}"/>
    <cellStyle name="Standard 7 12 4" xfId="13984" xr:uid="{00000000-0005-0000-0000-0000E40D0000}"/>
    <cellStyle name="Standard 7 12 4 2" xfId="27435" xr:uid="{00000000-0005-0000-0000-0000E40D0000}"/>
    <cellStyle name="Standard 7 12 4 3" xfId="40919" xr:uid="{00000000-0005-0000-0000-0000E40D0000}"/>
    <cellStyle name="Standard 7 12 4 4" xfId="54410" xr:uid="{00000000-0005-0000-0000-0000E40D0000}"/>
    <cellStyle name="Standard 7 12 5" xfId="17366" xr:uid="{00000000-0005-0000-0000-0000E40D0000}"/>
    <cellStyle name="Standard 7 12 6" xfId="30850" xr:uid="{00000000-0005-0000-0000-0000E40D0000}"/>
    <cellStyle name="Standard 7 12 7" xfId="44341" xr:uid="{00000000-0005-0000-0000-0000E40D0000}"/>
    <cellStyle name="Standard 7 13" xfId="1042" xr:uid="{00000000-0005-0000-0000-0000E10D0000}"/>
    <cellStyle name="Standard 7 13 2" xfId="14548" xr:uid="{00000000-0005-0000-0000-0000E10D0000}"/>
    <cellStyle name="Standard 7 13 3" xfId="28013" xr:uid="{00000000-0005-0000-0000-0000E10D0000}"/>
    <cellStyle name="Standard 7 13 4" xfId="41480" xr:uid="{00000000-0005-0000-0000-0000E10D0000}"/>
    <cellStyle name="Standard 7 14" xfId="4443" xr:uid="{00000000-0005-0000-0000-0000E10D0000}"/>
    <cellStyle name="Standard 7 14 2" xfId="17894" xr:uid="{00000000-0005-0000-0000-0000E10D0000}"/>
    <cellStyle name="Standard 7 14 3" xfId="31378" xr:uid="{00000000-0005-0000-0000-0000E10D0000}"/>
    <cellStyle name="Standard 7 14 4" xfId="44869" xr:uid="{00000000-0005-0000-0000-0000E10D0000}"/>
    <cellStyle name="Standard 7 15" xfId="7799" xr:uid="{00000000-0005-0000-0000-0000E10D0000}"/>
    <cellStyle name="Standard 7 15 2" xfId="21250" xr:uid="{00000000-0005-0000-0000-0000E10D0000}"/>
    <cellStyle name="Standard 7 15 3" xfId="34734" xr:uid="{00000000-0005-0000-0000-0000E10D0000}"/>
    <cellStyle name="Standard 7 15 4" xfId="48225" xr:uid="{00000000-0005-0000-0000-0000E10D0000}"/>
    <cellStyle name="Standard 7 16" xfId="11155" xr:uid="{00000000-0005-0000-0000-0000E10D0000}"/>
    <cellStyle name="Standard 7 16 2" xfId="24606" xr:uid="{00000000-0005-0000-0000-0000E10D0000}"/>
    <cellStyle name="Standard 7 16 3" xfId="38090" xr:uid="{00000000-0005-0000-0000-0000E10D0000}"/>
    <cellStyle name="Standard 7 16 4" xfId="51581" xr:uid="{00000000-0005-0000-0000-0000E10D0000}"/>
    <cellStyle name="Standard 7 17" xfId="1024" xr:uid="{00000000-0005-0000-0000-000065000000}"/>
    <cellStyle name="Standard 7 18" xfId="14531" xr:uid="{00000000-0005-0000-0000-000065000000}"/>
    <cellStyle name="Standard 7 19" xfId="27984" xr:uid="{00000000-0005-0000-0000-000065000000}"/>
    <cellStyle name="Standard 7 2" xfId="181" xr:uid="{00000000-0005-0000-0000-000084020000}"/>
    <cellStyle name="Standard 7 2 2" xfId="387" xr:uid="{00000000-0005-0000-0000-000085020000}"/>
    <cellStyle name="Standard 7 20" xfId="41451" xr:uid="{00000000-0005-0000-0000-000065000000}"/>
    <cellStyle name="Standard 7 21" xfId="1003" xr:uid="{00000000-0005-0000-0000-000065000000}"/>
    <cellStyle name="Standard 7 3" xfId="522" xr:uid="{00000000-0005-0000-0000-000086020000}"/>
    <cellStyle name="Standard 7 3 2" xfId="675" xr:uid="{00000000-0005-0000-0000-000087020000}"/>
    <cellStyle name="Standard 7 4" xfId="1111" xr:uid="{00000000-0005-0000-0000-0000E80D0000}"/>
    <cellStyle name="Standard 7 5" xfId="1213" xr:uid="{00000000-0005-0000-0000-0000E90D0000}"/>
    <cellStyle name="Standard 7 5 10" xfId="14676" xr:uid="{00000000-0005-0000-0000-0000E90D0000}"/>
    <cellStyle name="Standard 7 5 11" xfId="28159" xr:uid="{00000000-0005-0000-0000-0000E90D0000}"/>
    <cellStyle name="Standard 7 5 12" xfId="41650" xr:uid="{00000000-0005-0000-0000-0000E90D0000}"/>
    <cellStyle name="Standard 7 5 2" xfId="1444" xr:uid="{00000000-0005-0000-0000-0000EA0D0000}"/>
    <cellStyle name="Standard 7 5 2 10" xfId="28409" xr:uid="{00000000-0005-0000-0000-0000EA0D0000}"/>
    <cellStyle name="Standard 7 5 2 11" xfId="41900" xr:uid="{00000000-0005-0000-0000-0000EA0D0000}"/>
    <cellStyle name="Standard 7 5 2 2" xfId="2018" xr:uid="{00000000-0005-0000-0000-0000EB0D0000}"/>
    <cellStyle name="Standard 7 5 2 2 2" xfId="3158" xr:uid="{00000000-0005-0000-0000-0000EC0D0000}"/>
    <cellStyle name="Standard 7 5 2 2 2 2" xfId="6519" xr:uid="{00000000-0005-0000-0000-0000EC0D0000}"/>
    <cellStyle name="Standard 7 5 2 2 2 2 2" xfId="19970" xr:uid="{00000000-0005-0000-0000-0000EC0D0000}"/>
    <cellStyle name="Standard 7 5 2 2 2 2 3" xfId="33454" xr:uid="{00000000-0005-0000-0000-0000EC0D0000}"/>
    <cellStyle name="Standard 7 5 2 2 2 2 4" xfId="46945" xr:uid="{00000000-0005-0000-0000-0000EC0D0000}"/>
    <cellStyle name="Standard 7 5 2 2 2 3" xfId="9875" xr:uid="{00000000-0005-0000-0000-0000EC0D0000}"/>
    <cellStyle name="Standard 7 5 2 2 2 3 2" xfId="23326" xr:uid="{00000000-0005-0000-0000-0000EC0D0000}"/>
    <cellStyle name="Standard 7 5 2 2 2 3 3" xfId="36810" xr:uid="{00000000-0005-0000-0000-0000EC0D0000}"/>
    <cellStyle name="Standard 7 5 2 2 2 3 4" xfId="50301" xr:uid="{00000000-0005-0000-0000-0000EC0D0000}"/>
    <cellStyle name="Standard 7 5 2 2 2 4" xfId="13231" xr:uid="{00000000-0005-0000-0000-0000EC0D0000}"/>
    <cellStyle name="Standard 7 5 2 2 2 4 2" xfId="26682" xr:uid="{00000000-0005-0000-0000-0000EC0D0000}"/>
    <cellStyle name="Standard 7 5 2 2 2 4 3" xfId="40166" xr:uid="{00000000-0005-0000-0000-0000EC0D0000}"/>
    <cellStyle name="Standard 7 5 2 2 2 4 4" xfId="53657" xr:uid="{00000000-0005-0000-0000-0000EC0D0000}"/>
    <cellStyle name="Standard 7 5 2 2 2 5" xfId="16613" xr:uid="{00000000-0005-0000-0000-0000EC0D0000}"/>
    <cellStyle name="Standard 7 5 2 2 2 6" xfId="30097" xr:uid="{00000000-0005-0000-0000-0000EC0D0000}"/>
    <cellStyle name="Standard 7 5 2 2 2 7" xfId="43588" xr:uid="{00000000-0005-0000-0000-0000EC0D0000}"/>
    <cellStyle name="Standard 7 5 2 2 3" xfId="5392" xr:uid="{00000000-0005-0000-0000-0000EB0D0000}"/>
    <cellStyle name="Standard 7 5 2 2 3 2" xfId="18843" xr:uid="{00000000-0005-0000-0000-0000EB0D0000}"/>
    <cellStyle name="Standard 7 5 2 2 3 3" xfId="32327" xr:uid="{00000000-0005-0000-0000-0000EB0D0000}"/>
    <cellStyle name="Standard 7 5 2 2 3 4" xfId="45818" xr:uid="{00000000-0005-0000-0000-0000EB0D0000}"/>
    <cellStyle name="Standard 7 5 2 2 4" xfId="8748" xr:uid="{00000000-0005-0000-0000-0000EB0D0000}"/>
    <cellStyle name="Standard 7 5 2 2 4 2" xfId="22199" xr:uid="{00000000-0005-0000-0000-0000EB0D0000}"/>
    <cellStyle name="Standard 7 5 2 2 4 3" xfId="35683" xr:uid="{00000000-0005-0000-0000-0000EB0D0000}"/>
    <cellStyle name="Standard 7 5 2 2 4 4" xfId="49174" xr:uid="{00000000-0005-0000-0000-0000EB0D0000}"/>
    <cellStyle name="Standard 7 5 2 2 5" xfId="12104" xr:uid="{00000000-0005-0000-0000-0000EB0D0000}"/>
    <cellStyle name="Standard 7 5 2 2 5 2" xfId="25555" xr:uid="{00000000-0005-0000-0000-0000EB0D0000}"/>
    <cellStyle name="Standard 7 5 2 2 5 3" xfId="39039" xr:uid="{00000000-0005-0000-0000-0000EB0D0000}"/>
    <cellStyle name="Standard 7 5 2 2 5 4" xfId="52530" xr:uid="{00000000-0005-0000-0000-0000EB0D0000}"/>
    <cellStyle name="Standard 7 5 2 2 6" xfId="15486" xr:uid="{00000000-0005-0000-0000-0000EB0D0000}"/>
    <cellStyle name="Standard 7 5 2 2 7" xfId="28970" xr:uid="{00000000-0005-0000-0000-0000EB0D0000}"/>
    <cellStyle name="Standard 7 5 2 2 8" xfId="42461" xr:uid="{00000000-0005-0000-0000-0000EB0D0000}"/>
    <cellStyle name="Standard 7 5 2 3" xfId="2598" xr:uid="{00000000-0005-0000-0000-0000ED0D0000}"/>
    <cellStyle name="Standard 7 5 2 3 2" xfId="5959" xr:uid="{00000000-0005-0000-0000-0000ED0D0000}"/>
    <cellStyle name="Standard 7 5 2 3 2 2" xfId="19410" xr:uid="{00000000-0005-0000-0000-0000ED0D0000}"/>
    <cellStyle name="Standard 7 5 2 3 2 3" xfId="32894" xr:uid="{00000000-0005-0000-0000-0000ED0D0000}"/>
    <cellStyle name="Standard 7 5 2 3 2 4" xfId="46385" xr:uid="{00000000-0005-0000-0000-0000ED0D0000}"/>
    <cellStyle name="Standard 7 5 2 3 3" xfId="9315" xr:uid="{00000000-0005-0000-0000-0000ED0D0000}"/>
    <cellStyle name="Standard 7 5 2 3 3 2" xfId="22766" xr:uid="{00000000-0005-0000-0000-0000ED0D0000}"/>
    <cellStyle name="Standard 7 5 2 3 3 3" xfId="36250" xr:uid="{00000000-0005-0000-0000-0000ED0D0000}"/>
    <cellStyle name="Standard 7 5 2 3 3 4" xfId="49741" xr:uid="{00000000-0005-0000-0000-0000ED0D0000}"/>
    <cellStyle name="Standard 7 5 2 3 4" xfId="12671" xr:uid="{00000000-0005-0000-0000-0000ED0D0000}"/>
    <cellStyle name="Standard 7 5 2 3 4 2" xfId="26122" xr:uid="{00000000-0005-0000-0000-0000ED0D0000}"/>
    <cellStyle name="Standard 7 5 2 3 4 3" xfId="39606" xr:uid="{00000000-0005-0000-0000-0000ED0D0000}"/>
    <cellStyle name="Standard 7 5 2 3 4 4" xfId="53097" xr:uid="{00000000-0005-0000-0000-0000ED0D0000}"/>
    <cellStyle name="Standard 7 5 2 3 5" xfId="16053" xr:uid="{00000000-0005-0000-0000-0000ED0D0000}"/>
    <cellStyle name="Standard 7 5 2 3 6" xfId="29537" xr:uid="{00000000-0005-0000-0000-0000ED0D0000}"/>
    <cellStyle name="Standard 7 5 2 3 7" xfId="43028" xr:uid="{00000000-0005-0000-0000-0000ED0D0000}"/>
    <cellStyle name="Standard 7 5 2 4" xfId="3703" xr:uid="{00000000-0005-0000-0000-0000EE0D0000}"/>
    <cellStyle name="Standard 7 5 2 4 2" xfId="7064" xr:uid="{00000000-0005-0000-0000-0000EE0D0000}"/>
    <cellStyle name="Standard 7 5 2 4 2 2" xfId="20515" xr:uid="{00000000-0005-0000-0000-0000EE0D0000}"/>
    <cellStyle name="Standard 7 5 2 4 2 3" xfId="33999" xr:uid="{00000000-0005-0000-0000-0000EE0D0000}"/>
    <cellStyle name="Standard 7 5 2 4 2 4" xfId="47490" xr:uid="{00000000-0005-0000-0000-0000EE0D0000}"/>
    <cellStyle name="Standard 7 5 2 4 3" xfId="10420" xr:uid="{00000000-0005-0000-0000-0000EE0D0000}"/>
    <cellStyle name="Standard 7 5 2 4 3 2" xfId="23871" xr:uid="{00000000-0005-0000-0000-0000EE0D0000}"/>
    <cellStyle name="Standard 7 5 2 4 3 3" xfId="37355" xr:uid="{00000000-0005-0000-0000-0000EE0D0000}"/>
    <cellStyle name="Standard 7 5 2 4 3 4" xfId="50846" xr:uid="{00000000-0005-0000-0000-0000EE0D0000}"/>
    <cellStyle name="Standard 7 5 2 4 4" xfId="13776" xr:uid="{00000000-0005-0000-0000-0000EE0D0000}"/>
    <cellStyle name="Standard 7 5 2 4 4 2" xfId="27227" xr:uid="{00000000-0005-0000-0000-0000EE0D0000}"/>
    <cellStyle name="Standard 7 5 2 4 4 3" xfId="40711" xr:uid="{00000000-0005-0000-0000-0000EE0D0000}"/>
    <cellStyle name="Standard 7 5 2 4 4 4" xfId="54202" xr:uid="{00000000-0005-0000-0000-0000EE0D0000}"/>
    <cellStyle name="Standard 7 5 2 4 5" xfId="17158" xr:uid="{00000000-0005-0000-0000-0000EE0D0000}"/>
    <cellStyle name="Standard 7 5 2 4 6" xfId="30642" xr:uid="{00000000-0005-0000-0000-0000EE0D0000}"/>
    <cellStyle name="Standard 7 5 2 4 7" xfId="44133" xr:uid="{00000000-0005-0000-0000-0000EE0D0000}"/>
    <cellStyle name="Standard 7 5 2 5" xfId="4283" xr:uid="{00000000-0005-0000-0000-0000EF0D0000}"/>
    <cellStyle name="Standard 7 5 2 5 2" xfId="7640" xr:uid="{00000000-0005-0000-0000-0000EF0D0000}"/>
    <cellStyle name="Standard 7 5 2 5 2 2" xfId="21091" xr:uid="{00000000-0005-0000-0000-0000EF0D0000}"/>
    <cellStyle name="Standard 7 5 2 5 2 3" xfId="34575" xr:uid="{00000000-0005-0000-0000-0000EF0D0000}"/>
    <cellStyle name="Standard 7 5 2 5 2 4" xfId="48066" xr:uid="{00000000-0005-0000-0000-0000EF0D0000}"/>
    <cellStyle name="Standard 7 5 2 5 3" xfId="10996" xr:uid="{00000000-0005-0000-0000-0000EF0D0000}"/>
    <cellStyle name="Standard 7 5 2 5 3 2" xfId="24447" xr:uid="{00000000-0005-0000-0000-0000EF0D0000}"/>
    <cellStyle name="Standard 7 5 2 5 3 3" xfId="37931" xr:uid="{00000000-0005-0000-0000-0000EF0D0000}"/>
    <cellStyle name="Standard 7 5 2 5 3 4" xfId="51422" xr:uid="{00000000-0005-0000-0000-0000EF0D0000}"/>
    <cellStyle name="Standard 7 5 2 5 4" xfId="14352" xr:uid="{00000000-0005-0000-0000-0000EF0D0000}"/>
    <cellStyle name="Standard 7 5 2 5 4 2" xfId="27803" xr:uid="{00000000-0005-0000-0000-0000EF0D0000}"/>
    <cellStyle name="Standard 7 5 2 5 4 3" xfId="41287" xr:uid="{00000000-0005-0000-0000-0000EF0D0000}"/>
    <cellStyle name="Standard 7 5 2 5 4 4" xfId="54778" xr:uid="{00000000-0005-0000-0000-0000EF0D0000}"/>
    <cellStyle name="Standard 7 5 2 5 5" xfId="17734" xr:uid="{00000000-0005-0000-0000-0000EF0D0000}"/>
    <cellStyle name="Standard 7 5 2 5 6" xfId="31218" xr:uid="{00000000-0005-0000-0000-0000EF0D0000}"/>
    <cellStyle name="Standard 7 5 2 5 7" xfId="44709" xr:uid="{00000000-0005-0000-0000-0000EF0D0000}"/>
    <cellStyle name="Standard 7 5 2 6" xfId="4833" xr:uid="{00000000-0005-0000-0000-0000EA0D0000}"/>
    <cellStyle name="Standard 7 5 2 6 2" xfId="18284" xr:uid="{00000000-0005-0000-0000-0000EA0D0000}"/>
    <cellStyle name="Standard 7 5 2 6 3" xfId="31768" xr:uid="{00000000-0005-0000-0000-0000EA0D0000}"/>
    <cellStyle name="Standard 7 5 2 6 4" xfId="45259" xr:uid="{00000000-0005-0000-0000-0000EA0D0000}"/>
    <cellStyle name="Standard 7 5 2 7" xfId="8189" xr:uid="{00000000-0005-0000-0000-0000EA0D0000}"/>
    <cellStyle name="Standard 7 5 2 7 2" xfId="21640" xr:uid="{00000000-0005-0000-0000-0000EA0D0000}"/>
    <cellStyle name="Standard 7 5 2 7 3" xfId="35124" xr:uid="{00000000-0005-0000-0000-0000EA0D0000}"/>
    <cellStyle name="Standard 7 5 2 7 4" xfId="48615" xr:uid="{00000000-0005-0000-0000-0000EA0D0000}"/>
    <cellStyle name="Standard 7 5 2 8" xfId="11545" xr:uid="{00000000-0005-0000-0000-0000EA0D0000}"/>
    <cellStyle name="Standard 7 5 2 8 2" xfId="24996" xr:uid="{00000000-0005-0000-0000-0000EA0D0000}"/>
    <cellStyle name="Standard 7 5 2 8 3" xfId="38480" xr:uid="{00000000-0005-0000-0000-0000EA0D0000}"/>
    <cellStyle name="Standard 7 5 2 8 4" xfId="51971" xr:uid="{00000000-0005-0000-0000-0000EA0D0000}"/>
    <cellStyle name="Standard 7 5 2 9" xfId="14926" xr:uid="{00000000-0005-0000-0000-0000EA0D0000}"/>
    <cellStyle name="Standard 7 5 3" xfId="1769" xr:uid="{00000000-0005-0000-0000-0000F00D0000}"/>
    <cellStyle name="Standard 7 5 3 2" xfId="2908" xr:uid="{00000000-0005-0000-0000-0000F10D0000}"/>
    <cellStyle name="Standard 7 5 3 2 2" xfId="6269" xr:uid="{00000000-0005-0000-0000-0000F10D0000}"/>
    <cellStyle name="Standard 7 5 3 2 2 2" xfId="19720" xr:uid="{00000000-0005-0000-0000-0000F10D0000}"/>
    <cellStyle name="Standard 7 5 3 2 2 3" xfId="33204" xr:uid="{00000000-0005-0000-0000-0000F10D0000}"/>
    <cellStyle name="Standard 7 5 3 2 2 4" xfId="46695" xr:uid="{00000000-0005-0000-0000-0000F10D0000}"/>
    <cellStyle name="Standard 7 5 3 2 3" xfId="9625" xr:uid="{00000000-0005-0000-0000-0000F10D0000}"/>
    <cellStyle name="Standard 7 5 3 2 3 2" xfId="23076" xr:uid="{00000000-0005-0000-0000-0000F10D0000}"/>
    <cellStyle name="Standard 7 5 3 2 3 3" xfId="36560" xr:uid="{00000000-0005-0000-0000-0000F10D0000}"/>
    <cellStyle name="Standard 7 5 3 2 3 4" xfId="50051" xr:uid="{00000000-0005-0000-0000-0000F10D0000}"/>
    <cellStyle name="Standard 7 5 3 2 4" xfId="12981" xr:uid="{00000000-0005-0000-0000-0000F10D0000}"/>
    <cellStyle name="Standard 7 5 3 2 4 2" xfId="26432" xr:uid="{00000000-0005-0000-0000-0000F10D0000}"/>
    <cellStyle name="Standard 7 5 3 2 4 3" xfId="39916" xr:uid="{00000000-0005-0000-0000-0000F10D0000}"/>
    <cellStyle name="Standard 7 5 3 2 4 4" xfId="53407" xr:uid="{00000000-0005-0000-0000-0000F10D0000}"/>
    <cellStyle name="Standard 7 5 3 2 5" xfId="16363" xr:uid="{00000000-0005-0000-0000-0000F10D0000}"/>
    <cellStyle name="Standard 7 5 3 2 6" xfId="29847" xr:uid="{00000000-0005-0000-0000-0000F10D0000}"/>
    <cellStyle name="Standard 7 5 3 2 7" xfId="43338" xr:uid="{00000000-0005-0000-0000-0000F10D0000}"/>
    <cellStyle name="Standard 7 5 3 3" xfId="5142" xr:uid="{00000000-0005-0000-0000-0000F00D0000}"/>
    <cellStyle name="Standard 7 5 3 3 2" xfId="18593" xr:uid="{00000000-0005-0000-0000-0000F00D0000}"/>
    <cellStyle name="Standard 7 5 3 3 3" xfId="32077" xr:uid="{00000000-0005-0000-0000-0000F00D0000}"/>
    <cellStyle name="Standard 7 5 3 3 4" xfId="45568" xr:uid="{00000000-0005-0000-0000-0000F00D0000}"/>
    <cellStyle name="Standard 7 5 3 4" xfId="8498" xr:uid="{00000000-0005-0000-0000-0000F00D0000}"/>
    <cellStyle name="Standard 7 5 3 4 2" xfId="21949" xr:uid="{00000000-0005-0000-0000-0000F00D0000}"/>
    <cellStyle name="Standard 7 5 3 4 3" xfId="35433" xr:uid="{00000000-0005-0000-0000-0000F00D0000}"/>
    <cellStyle name="Standard 7 5 3 4 4" xfId="48924" xr:uid="{00000000-0005-0000-0000-0000F00D0000}"/>
    <cellStyle name="Standard 7 5 3 5" xfId="11854" xr:uid="{00000000-0005-0000-0000-0000F00D0000}"/>
    <cellStyle name="Standard 7 5 3 5 2" xfId="25305" xr:uid="{00000000-0005-0000-0000-0000F00D0000}"/>
    <cellStyle name="Standard 7 5 3 5 3" xfId="38789" xr:uid="{00000000-0005-0000-0000-0000F00D0000}"/>
    <cellStyle name="Standard 7 5 3 5 4" xfId="52280" xr:uid="{00000000-0005-0000-0000-0000F00D0000}"/>
    <cellStyle name="Standard 7 5 3 6" xfId="15236" xr:uid="{00000000-0005-0000-0000-0000F00D0000}"/>
    <cellStyle name="Standard 7 5 3 7" xfId="28720" xr:uid="{00000000-0005-0000-0000-0000F00D0000}"/>
    <cellStyle name="Standard 7 5 3 8" xfId="42211" xr:uid="{00000000-0005-0000-0000-0000F00D0000}"/>
    <cellStyle name="Standard 7 5 4" xfId="2347" xr:uid="{00000000-0005-0000-0000-0000F20D0000}"/>
    <cellStyle name="Standard 7 5 4 2" xfId="5709" xr:uid="{00000000-0005-0000-0000-0000F20D0000}"/>
    <cellStyle name="Standard 7 5 4 2 2" xfId="19160" xr:uid="{00000000-0005-0000-0000-0000F20D0000}"/>
    <cellStyle name="Standard 7 5 4 2 3" xfId="32644" xr:uid="{00000000-0005-0000-0000-0000F20D0000}"/>
    <cellStyle name="Standard 7 5 4 2 4" xfId="46135" xr:uid="{00000000-0005-0000-0000-0000F20D0000}"/>
    <cellStyle name="Standard 7 5 4 3" xfId="9065" xr:uid="{00000000-0005-0000-0000-0000F20D0000}"/>
    <cellStyle name="Standard 7 5 4 3 2" xfId="22516" xr:uid="{00000000-0005-0000-0000-0000F20D0000}"/>
    <cellStyle name="Standard 7 5 4 3 3" xfId="36000" xr:uid="{00000000-0005-0000-0000-0000F20D0000}"/>
    <cellStyle name="Standard 7 5 4 3 4" xfId="49491" xr:uid="{00000000-0005-0000-0000-0000F20D0000}"/>
    <cellStyle name="Standard 7 5 4 4" xfId="12421" xr:uid="{00000000-0005-0000-0000-0000F20D0000}"/>
    <cellStyle name="Standard 7 5 4 4 2" xfId="25872" xr:uid="{00000000-0005-0000-0000-0000F20D0000}"/>
    <cellStyle name="Standard 7 5 4 4 3" xfId="39356" xr:uid="{00000000-0005-0000-0000-0000F20D0000}"/>
    <cellStyle name="Standard 7 5 4 4 4" xfId="52847" xr:uid="{00000000-0005-0000-0000-0000F20D0000}"/>
    <cellStyle name="Standard 7 5 4 5" xfId="15803" xr:uid="{00000000-0005-0000-0000-0000F20D0000}"/>
    <cellStyle name="Standard 7 5 4 6" xfId="29287" xr:uid="{00000000-0005-0000-0000-0000F20D0000}"/>
    <cellStyle name="Standard 7 5 4 7" xfId="42778" xr:uid="{00000000-0005-0000-0000-0000F20D0000}"/>
    <cellStyle name="Standard 7 5 5" xfId="3453" xr:uid="{00000000-0005-0000-0000-0000F30D0000}"/>
    <cellStyle name="Standard 7 5 5 2" xfId="6814" xr:uid="{00000000-0005-0000-0000-0000F30D0000}"/>
    <cellStyle name="Standard 7 5 5 2 2" xfId="20265" xr:uid="{00000000-0005-0000-0000-0000F30D0000}"/>
    <cellStyle name="Standard 7 5 5 2 3" xfId="33749" xr:uid="{00000000-0005-0000-0000-0000F30D0000}"/>
    <cellStyle name="Standard 7 5 5 2 4" xfId="47240" xr:uid="{00000000-0005-0000-0000-0000F30D0000}"/>
    <cellStyle name="Standard 7 5 5 3" xfId="10170" xr:uid="{00000000-0005-0000-0000-0000F30D0000}"/>
    <cellStyle name="Standard 7 5 5 3 2" xfId="23621" xr:uid="{00000000-0005-0000-0000-0000F30D0000}"/>
    <cellStyle name="Standard 7 5 5 3 3" xfId="37105" xr:uid="{00000000-0005-0000-0000-0000F30D0000}"/>
    <cellStyle name="Standard 7 5 5 3 4" xfId="50596" xr:uid="{00000000-0005-0000-0000-0000F30D0000}"/>
    <cellStyle name="Standard 7 5 5 4" xfId="13526" xr:uid="{00000000-0005-0000-0000-0000F30D0000}"/>
    <cellStyle name="Standard 7 5 5 4 2" xfId="26977" xr:uid="{00000000-0005-0000-0000-0000F30D0000}"/>
    <cellStyle name="Standard 7 5 5 4 3" xfId="40461" xr:uid="{00000000-0005-0000-0000-0000F30D0000}"/>
    <cellStyle name="Standard 7 5 5 4 4" xfId="53952" xr:uid="{00000000-0005-0000-0000-0000F30D0000}"/>
    <cellStyle name="Standard 7 5 5 5" xfId="16908" xr:uid="{00000000-0005-0000-0000-0000F30D0000}"/>
    <cellStyle name="Standard 7 5 5 6" xfId="30392" xr:uid="{00000000-0005-0000-0000-0000F30D0000}"/>
    <cellStyle name="Standard 7 5 5 7" xfId="43883" xr:uid="{00000000-0005-0000-0000-0000F30D0000}"/>
    <cellStyle name="Standard 7 5 6" xfId="4033" xr:uid="{00000000-0005-0000-0000-0000F40D0000}"/>
    <cellStyle name="Standard 7 5 6 2" xfId="7390" xr:uid="{00000000-0005-0000-0000-0000F40D0000}"/>
    <cellStyle name="Standard 7 5 6 2 2" xfId="20841" xr:uid="{00000000-0005-0000-0000-0000F40D0000}"/>
    <cellStyle name="Standard 7 5 6 2 3" xfId="34325" xr:uid="{00000000-0005-0000-0000-0000F40D0000}"/>
    <cellStyle name="Standard 7 5 6 2 4" xfId="47816" xr:uid="{00000000-0005-0000-0000-0000F40D0000}"/>
    <cellStyle name="Standard 7 5 6 3" xfId="10746" xr:uid="{00000000-0005-0000-0000-0000F40D0000}"/>
    <cellStyle name="Standard 7 5 6 3 2" xfId="24197" xr:uid="{00000000-0005-0000-0000-0000F40D0000}"/>
    <cellStyle name="Standard 7 5 6 3 3" xfId="37681" xr:uid="{00000000-0005-0000-0000-0000F40D0000}"/>
    <cellStyle name="Standard 7 5 6 3 4" xfId="51172" xr:uid="{00000000-0005-0000-0000-0000F40D0000}"/>
    <cellStyle name="Standard 7 5 6 4" xfId="14102" xr:uid="{00000000-0005-0000-0000-0000F40D0000}"/>
    <cellStyle name="Standard 7 5 6 4 2" xfId="27553" xr:uid="{00000000-0005-0000-0000-0000F40D0000}"/>
    <cellStyle name="Standard 7 5 6 4 3" xfId="41037" xr:uid="{00000000-0005-0000-0000-0000F40D0000}"/>
    <cellStyle name="Standard 7 5 6 4 4" xfId="54528" xr:uid="{00000000-0005-0000-0000-0000F40D0000}"/>
    <cellStyle name="Standard 7 5 6 5" xfId="17484" xr:uid="{00000000-0005-0000-0000-0000F40D0000}"/>
    <cellStyle name="Standard 7 5 6 6" xfId="30968" xr:uid="{00000000-0005-0000-0000-0000F40D0000}"/>
    <cellStyle name="Standard 7 5 6 7" xfId="44459" xr:uid="{00000000-0005-0000-0000-0000F40D0000}"/>
    <cellStyle name="Standard 7 5 7" xfId="4583" xr:uid="{00000000-0005-0000-0000-0000E90D0000}"/>
    <cellStyle name="Standard 7 5 7 2" xfId="18034" xr:uid="{00000000-0005-0000-0000-0000E90D0000}"/>
    <cellStyle name="Standard 7 5 7 3" xfId="31518" xr:uid="{00000000-0005-0000-0000-0000E90D0000}"/>
    <cellStyle name="Standard 7 5 7 4" xfId="45009" xr:uid="{00000000-0005-0000-0000-0000E90D0000}"/>
    <cellStyle name="Standard 7 5 8" xfId="7939" xr:uid="{00000000-0005-0000-0000-0000E90D0000}"/>
    <cellStyle name="Standard 7 5 8 2" xfId="21390" xr:uid="{00000000-0005-0000-0000-0000E90D0000}"/>
    <cellStyle name="Standard 7 5 8 3" xfId="34874" xr:uid="{00000000-0005-0000-0000-0000E90D0000}"/>
    <cellStyle name="Standard 7 5 8 4" xfId="48365" xr:uid="{00000000-0005-0000-0000-0000E90D0000}"/>
    <cellStyle name="Standard 7 5 9" xfId="11295" xr:uid="{00000000-0005-0000-0000-0000E90D0000}"/>
    <cellStyle name="Standard 7 5 9 2" xfId="24746" xr:uid="{00000000-0005-0000-0000-0000E90D0000}"/>
    <cellStyle name="Standard 7 5 9 3" xfId="38230" xr:uid="{00000000-0005-0000-0000-0000E90D0000}"/>
    <cellStyle name="Standard 7 5 9 4" xfId="51721" xr:uid="{00000000-0005-0000-0000-0000E90D0000}"/>
    <cellStyle name="Standard 7 6" xfId="1335" xr:uid="{00000000-0005-0000-0000-0000F50D0000}"/>
    <cellStyle name="Standard 7 6 10" xfId="28296" xr:uid="{00000000-0005-0000-0000-0000F50D0000}"/>
    <cellStyle name="Standard 7 6 11" xfId="41787" xr:uid="{00000000-0005-0000-0000-0000F50D0000}"/>
    <cellStyle name="Standard 7 6 2" xfId="1905" xr:uid="{00000000-0005-0000-0000-0000F60D0000}"/>
    <cellStyle name="Standard 7 6 2 2" xfId="3045" xr:uid="{00000000-0005-0000-0000-0000F70D0000}"/>
    <cellStyle name="Standard 7 6 2 2 2" xfId="6406" xr:uid="{00000000-0005-0000-0000-0000F70D0000}"/>
    <cellStyle name="Standard 7 6 2 2 2 2" xfId="19857" xr:uid="{00000000-0005-0000-0000-0000F70D0000}"/>
    <cellStyle name="Standard 7 6 2 2 2 3" xfId="33341" xr:uid="{00000000-0005-0000-0000-0000F70D0000}"/>
    <cellStyle name="Standard 7 6 2 2 2 4" xfId="46832" xr:uid="{00000000-0005-0000-0000-0000F70D0000}"/>
    <cellStyle name="Standard 7 6 2 2 3" xfId="9762" xr:uid="{00000000-0005-0000-0000-0000F70D0000}"/>
    <cellStyle name="Standard 7 6 2 2 3 2" xfId="23213" xr:uid="{00000000-0005-0000-0000-0000F70D0000}"/>
    <cellStyle name="Standard 7 6 2 2 3 3" xfId="36697" xr:uid="{00000000-0005-0000-0000-0000F70D0000}"/>
    <cellStyle name="Standard 7 6 2 2 3 4" xfId="50188" xr:uid="{00000000-0005-0000-0000-0000F70D0000}"/>
    <cellStyle name="Standard 7 6 2 2 4" xfId="13118" xr:uid="{00000000-0005-0000-0000-0000F70D0000}"/>
    <cellStyle name="Standard 7 6 2 2 4 2" xfId="26569" xr:uid="{00000000-0005-0000-0000-0000F70D0000}"/>
    <cellStyle name="Standard 7 6 2 2 4 3" xfId="40053" xr:uid="{00000000-0005-0000-0000-0000F70D0000}"/>
    <cellStyle name="Standard 7 6 2 2 4 4" xfId="53544" xr:uid="{00000000-0005-0000-0000-0000F70D0000}"/>
    <cellStyle name="Standard 7 6 2 2 5" xfId="16500" xr:uid="{00000000-0005-0000-0000-0000F70D0000}"/>
    <cellStyle name="Standard 7 6 2 2 6" xfId="29984" xr:uid="{00000000-0005-0000-0000-0000F70D0000}"/>
    <cellStyle name="Standard 7 6 2 2 7" xfId="43475" xr:uid="{00000000-0005-0000-0000-0000F70D0000}"/>
    <cellStyle name="Standard 7 6 2 3" xfId="5279" xr:uid="{00000000-0005-0000-0000-0000F60D0000}"/>
    <cellStyle name="Standard 7 6 2 3 2" xfId="18730" xr:uid="{00000000-0005-0000-0000-0000F60D0000}"/>
    <cellStyle name="Standard 7 6 2 3 3" xfId="32214" xr:uid="{00000000-0005-0000-0000-0000F60D0000}"/>
    <cellStyle name="Standard 7 6 2 3 4" xfId="45705" xr:uid="{00000000-0005-0000-0000-0000F60D0000}"/>
    <cellStyle name="Standard 7 6 2 4" xfId="8635" xr:uid="{00000000-0005-0000-0000-0000F60D0000}"/>
    <cellStyle name="Standard 7 6 2 4 2" xfId="22086" xr:uid="{00000000-0005-0000-0000-0000F60D0000}"/>
    <cellStyle name="Standard 7 6 2 4 3" xfId="35570" xr:uid="{00000000-0005-0000-0000-0000F60D0000}"/>
    <cellStyle name="Standard 7 6 2 4 4" xfId="49061" xr:uid="{00000000-0005-0000-0000-0000F60D0000}"/>
    <cellStyle name="Standard 7 6 2 5" xfId="11991" xr:uid="{00000000-0005-0000-0000-0000F60D0000}"/>
    <cellStyle name="Standard 7 6 2 5 2" xfId="25442" xr:uid="{00000000-0005-0000-0000-0000F60D0000}"/>
    <cellStyle name="Standard 7 6 2 5 3" xfId="38926" xr:uid="{00000000-0005-0000-0000-0000F60D0000}"/>
    <cellStyle name="Standard 7 6 2 5 4" xfId="52417" xr:uid="{00000000-0005-0000-0000-0000F60D0000}"/>
    <cellStyle name="Standard 7 6 2 6" xfId="15373" xr:uid="{00000000-0005-0000-0000-0000F60D0000}"/>
    <cellStyle name="Standard 7 6 2 7" xfId="28857" xr:uid="{00000000-0005-0000-0000-0000F60D0000}"/>
    <cellStyle name="Standard 7 6 2 8" xfId="42348" xr:uid="{00000000-0005-0000-0000-0000F60D0000}"/>
    <cellStyle name="Standard 7 6 3" xfId="2485" xr:uid="{00000000-0005-0000-0000-0000F80D0000}"/>
    <cellStyle name="Standard 7 6 3 2" xfId="5846" xr:uid="{00000000-0005-0000-0000-0000F80D0000}"/>
    <cellStyle name="Standard 7 6 3 2 2" xfId="19297" xr:uid="{00000000-0005-0000-0000-0000F80D0000}"/>
    <cellStyle name="Standard 7 6 3 2 3" xfId="32781" xr:uid="{00000000-0005-0000-0000-0000F80D0000}"/>
    <cellStyle name="Standard 7 6 3 2 4" xfId="46272" xr:uid="{00000000-0005-0000-0000-0000F80D0000}"/>
    <cellStyle name="Standard 7 6 3 3" xfId="9202" xr:uid="{00000000-0005-0000-0000-0000F80D0000}"/>
    <cellStyle name="Standard 7 6 3 3 2" xfId="22653" xr:uid="{00000000-0005-0000-0000-0000F80D0000}"/>
    <cellStyle name="Standard 7 6 3 3 3" xfId="36137" xr:uid="{00000000-0005-0000-0000-0000F80D0000}"/>
    <cellStyle name="Standard 7 6 3 3 4" xfId="49628" xr:uid="{00000000-0005-0000-0000-0000F80D0000}"/>
    <cellStyle name="Standard 7 6 3 4" xfId="12558" xr:uid="{00000000-0005-0000-0000-0000F80D0000}"/>
    <cellStyle name="Standard 7 6 3 4 2" xfId="26009" xr:uid="{00000000-0005-0000-0000-0000F80D0000}"/>
    <cellStyle name="Standard 7 6 3 4 3" xfId="39493" xr:uid="{00000000-0005-0000-0000-0000F80D0000}"/>
    <cellStyle name="Standard 7 6 3 4 4" xfId="52984" xr:uid="{00000000-0005-0000-0000-0000F80D0000}"/>
    <cellStyle name="Standard 7 6 3 5" xfId="15940" xr:uid="{00000000-0005-0000-0000-0000F80D0000}"/>
    <cellStyle name="Standard 7 6 3 6" xfId="29424" xr:uid="{00000000-0005-0000-0000-0000F80D0000}"/>
    <cellStyle name="Standard 7 6 3 7" xfId="42915" xr:uid="{00000000-0005-0000-0000-0000F80D0000}"/>
    <cellStyle name="Standard 7 6 4" xfId="3590" xr:uid="{00000000-0005-0000-0000-0000F90D0000}"/>
    <cellStyle name="Standard 7 6 4 2" xfId="6951" xr:uid="{00000000-0005-0000-0000-0000F90D0000}"/>
    <cellStyle name="Standard 7 6 4 2 2" xfId="20402" xr:uid="{00000000-0005-0000-0000-0000F90D0000}"/>
    <cellStyle name="Standard 7 6 4 2 3" xfId="33886" xr:uid="{00000000-0005-0000-0000-0000F90D0000}"/>
    <cellStyle name="Standard 7 6 4 2 4" xfId="47377" xr:uid="{00000000-0005-0000-0000-0000F90D0000}"/>
    <cellStyle name="Standard 7 6 4 3" xfId="10307" xr:uid="{00000000-0005-0000-0000-0000F90D0000}"/>
    <cellStyle name="Standard 7 6 4 3 2" xfId="23758" xr:uid="{00000000-0005-0000-0000-0000F90D0000}"/>
    <cellStyle name="Standard 7 6 4 3 3" xfId="37242" xr:uid="{00000000-0005-0000-0000-0000F90D0000}"/>
    <cellStyle name="Standard 7 6 4 3 4" xfId="50733" xr:uid="{00000000-0005-0000-0000-0000F90D0000}"/>
    <cellStyle name="Standard 7 6 4 4" xfId="13663" xr:uid="{00000000-0005-0000-0000-0000F90D0000}"/>
    <cellStyle name="Standard 7 6 4 4 2" xfId="27114" xr:uid="{00000000-0005-0000-0000-0000F90D0000}"/>
    <cellStyle name="Standard 7 6 4 4 3" xfId="40598" xr:uid="{00000000-0005-0000-0000-0000F90D0000}"/>
    <cellStyle name="Standard 7 6 4 4 4" xfId="54089" xr:uid="{00000000-0005-0000-0000-0000F90D0000}"/>
    <cellStyle name="Standard 7 6 4 5" xfId="17045" xr:uid="{00000000-0005-0000-0000-0000F90D0000}"/>
    <cellStyle name="Standard 7 6 4 6" xfId="30529" xr:uid="{00000000-0005-0000-0000-0000F90D0000}"/>
    <cellStyle name="Standard 7 6 4 7" xfId="44020" xr:uid="{00000000-0005-0000-0000-0000F90D0000}"/>
    <cellStyle name="Standard 7 6 5" xfId="4170" xr:uid="{00000000-0005-0000-0000-0000FA0D0000}"/>
    <cellStyle name="Standard 7 6 5 2" xfId="7527" xr:uid="{00000000-0005-0000-0000-0000FA0D0000}"/>
    <cellStyle name="Standard 7 6 5 2 2" xfId="20978" xr:uid="{00000000-0005-0000-0000-0000FA0D0000}"/>
    <cellStyle name="Standard 7 6 5 2 3" xfId="34462" xr:uid="{00000000-0005-0000-0000-0000FA0D0000}"/>
    <cellStyle name="Standard 7 6 5 2 4" xfId="47953" xr:uid="{00000000-0005-0000-0000-0000FA0D0000}"/>
    <cellStyle name="Standard 7 6 5 3" xfId="10883" xr:uid="{00000000-0005-0000-0000-0000FA0D0000}"/>
    <cellStyle name="Standard 7 6 5 3 2" xfId="24334" xr:uid="{00000000-0005-0000-0000-0000FA0D0000}"/>
    <cellStyle name="Standard 7 6 5 3 3" xfId="37818" xr:uid="{00000000-0005-0000-0000-0000FA0D0000}"/>
    <cellStyle name="Standard 7 6 5 3 4" xfId="51309" xr:uid="{00000000-0005-0000-0000-0000FA0D0000}"/>
    <cellStyle name="Standard 7 6 5 4" xfId="14239" xr:uid="{00000000-0005-0000-0000-0000FA0D0000}"/>
    <cellStyle name="Standard 7 6 5 4 2" xfId="27690" xr:uid="{00000000-0005-0000-0000-0000FA0D0000}"/>
    <cellStyle name="Standard 7 6 5 4 3" xfId="41174" xr:uid="{00000000-0005-0000-0000-0000FA0D0000}"/>
    <cellStyle name="Standard 7 6 5 4 4" xfId="54665" xr:uid="{00000000-0005-0000-0000-0000FA0D0000}"/>
    <cellStyle name="Standard 7 6 5 5" xfId="17621" xr:uid="{00000000-0005-0000-0000-0000FA0D0000}"/>
    <cellStyle name="Standard 7 6 5 6" xfId="31105" xr:uid="{00000000-0005-0000-0000-0000FA0D0000}"/>
    <cellStyle name="Standard 7 6 5 7" xfId="44596" xr:uid="{00000000-0005-0000-0000-0000FA0D0000}"/>
    <cellStyle name="Standard 7 6 6" xfId="4720" xr:uid="{00000000-0005-0000-0000-0000F50D0000}"/>
    <cellStyle name="Standard 7 6 6 2" xfId="18171" xr:uid="{00000000-0005-0000-0000-0000F50D0000}"/>
    <cellStyle name="Standard 7 6 6 3" xfId="31655" xr:uid="{00000000-0005-0000-0000-0000F50D0000}"/>
    <cellStyle name="Standard 7 6 6 4" xfId="45146" xr:uid="{00000000-0005-0000-0000-0000F50D0000}"/>
    <cellStyle name="Standard 7 6 7" xfId="8076" xr:uid="{00000000-0005-0000-0000-0000F50D0000}"/>
    <cellStyle name="Standard 7 6 7 2" xfId="21527" xr:uid="{00000000-0005-0000-0000-0000F50D0000}"/>
    <cellStyle name="Standard 7 6 7 3" xfId="35011" xr:uid="{00000000-0005-0000-0000-0000F50D0000}"/>
    <cellStyle name="Standard 7 6 7 4" xfId="48502" xr:uid="{00000000-0005-0000-0000-0000F50D0000}"/>
    <cellStyle name="Standard 7 6 8" xfId="11432" xr:uid="{00000000-0005-0000-0000-0000F50D0000}"/>
    <cellStyle name="Standard 7 6 8 2" xfId="24883" xr:uid="{00000000-0005-0000-0000-0000F50D0000}"/>
    <cellStyle name="Standard 7 6 8 3" xfId="38367" xr:uid="{00000000-0005-0000-0000-0000F50D0000}"/>
    <cellStyle name="Standard 7 6 8 4" xfId="51858" xr:uid="{00000000-0005-0000-0000-0000F50D0000}"/>
    <cellStyle name="Standard 7 6 9" xfId="14813" xr:uid="{00000000-0005-0000-0000-0000F50D0000}"/>
    <cellStyle name="Standard 7 7" xfId="1075" xr:uid="{00000000-0005-0000-0000-0000FB0D0000}"/>
    <cellStyle name="Standard 7 7 2" xfId="1671" xr:uid="{00000000-0005-0000-0000-0000FC0D0000}"/>
    <cellStyle name="Standard 7 7 2 2" xfId="2807" xr:uid="{00000000-0005-0000-0000-0000FD0D0000}"/>
    <cellStyle name="Standard 7 7 2 2 2" xfId="6168" xr:uid="{00000000-0005-0000-0000-0000FD0D0000}"/>
    <cellStyle name="Standard 7 7 2 2 2 2" xfId="19619" xr:uid="{00000000-0005-0000-0000-0000FD0D0000}"/>
    <cellStyle name="Standard 7 7 2 2 2 3" xfId="33103" xr:uid="{00000000-0005-0000-0000-0000FD0D0000}"/>
    <cellStyle name="Standard 7 7 2 2 2 4" xfId="46594" xr:uid="{00000000-0005-0000-0000-0000FD0D0000}"/>
    <cellStyle name="Standard 7 7 2 2 3" xfId="9524" xr:uid="{00000000-0005-0000-0000-0000FD0D0000}"/>
    <cellStyle name="Standard 7 7 2 2 3 2" xfId="22975" xr:uid="{00000000-0005-0000-0000-0000FD0D0000}"/>
    <cellStyle name="Standard 7 7 2 2 3 3" xfId="36459" xr:uid="{00000000-0005-0000-0000-0000FD0D0000}"/>
    <cellStyle name="Standard 7 7 2 2 3 4" xfId="49950" xr:uid="{00000000-0005-0000-0000-0000FD0D0000}"/>
    <cellStyle name="Standard 7 7 2 2 4" xfId="12880" xr:uid="{00000000-0005-0000-0000-0000FD0D0000}"/>
    <cellStyle name="Standard 7 7 2 2 4 2" xfId="26331" xr:uid="{00000000-0005-0000-0000-0000FD0D0000}"/>
    <cellStyle name="Standard 7 7 2 2 4 3" xfId="39815" xr:uid="{00000000-0005-0000-0000-0000FD0D0000}"/>
    <cellStyle name="Standard 7 7 2 2 4 4" xfId="53306" xr:uid="{00000000-0005-0000-0000-0000FD0D0000}"/>
    <cellStyle name="Standard 7 7 2 2 5" xfId="16262" xr:uid="{00000000-0005-0000-0000-0000FD0D0000}"/>
    <cellStyle name="Standard 7 7 2 2 6" xfId="29746" xr:uid="{00000000-0005-0000-0000-0000FD0D0000}"/>
    <cellStyle name="Standard 7 7 2 2 7" xfId="43237" xr:uid="{00000000-0005-0000-0000-0000FD0D0000}"/>
    <cellStyle name="Standard 7 7 2 3" xfId="5041" xr:uid="{00000000-0005-0000-0000-0000FC0D0000}"/>
    <cellStyle name="Standard 7 7 2 3 2" xfId="18492" xr:uid="{00000000-0005-0000-0000-0000FC0D0000}"/>
    <cellStyle name="Standard 7 7 2 3 3" xfId="31976" xr:uid="{00000000-0005-0000-0000-0000FC0D0000}"/>
    <cellStyle name="Standard 7 7 2 3 4" xfId="45467" xr:uid="{00000000-0005-0000-0000-0000FC0D0000}"/>
    <cellStyle name="Standard 7 7 2 4" xfId="8397" xr:uid="{00000000-0005-0000-0000-0000FC0D0000}"/>
    <cellStyle name="Standard 7 7 2 4 2" xfId="21848" xr:uid="{00000000-0005-0000-0000-0000FC0D0000}"/>
    <cellStyle name="Standard 7 7 2 4 3" xfId="35332" xr:uid="{00000000-0005-0000-0000-0000FC0D0000}"/>
    <cellStyle name="Standard 7 7 2 4 4" xfId="48823" xr:uid="{00000000-0005-0000-0000-0000FC0D0000}"/>
    <cellStyle name="Standard 7 7 2 5" xfId="11753" xr:uid="{00000000-0005-0000-0000-0000FC0D0000}"/>
    <cellStyle name="Standard 7 7 2 5 2" xfId="25204" xr:uid="{00000000-0005-0000-0000-0000FC0D0000}"/>
    <cellStyle name="Standard 7 7 2 5 3" xfId="38688" xr:uid="{00000000-0005-0000-0000-0000FC0D0000}"/>
    <cellStyle name="Standard 7 7 2 5 4" xfId="52179" xr:uid="{00000000-0005-0000-0000-0000FC0D0000}"/>
    <cellStyle name="Standard 7 7 2 6" xfId="15135" xr:uid="{00000000-0005-0000-0000-0000FC0D0000}"/>
    <cellStyle name="Standard 7 7 2 7" xfId="28619" xr:uid="{00000000-0005-0000-0000-0000FC0D0000}"/>
    <cellStyle name="Standard 7 7 2 8" xfId="42110" xr:uid="{00000000-0005-0000-0000-0000FC0D0000}"/>
    <cellStyle name="Standard 7 7 3" xfId="2231" xr:uid="{00000000-0005-0000-0000-0000FE0D0000}"/>
    <cellStyle name="Standard 7 7 3 2" xfId="5605" xr:uid="{00000000-0005-0000-0000-0000FE0D0000}"/>
    <cellStyle name="Standard 7 7 3 2 2" xfId="19056" xr:uid="{00000000-0005-0000-0000-0000FE0D0000}"/>
    <cellStyle name="Standard 7 7 3 2 3" xfId="32540" xr:uid="{00000000-0005-0000-0000-0000FE0D0000}"/>
    <cellStyle name="Standard 7 7 3 2 4" xfId="46031" xr:uid="{00000000-0005-0000-0000-0000FE0D0000}"/>
    <cellStyle name="Standard 7 7 3 3" xfId="8961" xr:uid="{00000000-0005-0000-0000-0000FE0D0000}"/>
    <cellStyle name="Standard 7 7 3 3 2" xfId="22412" xr:uid="{00000000-0005-0000-0000-0000FE0D0000}"/>
    <cellStyle name="Standard 7 7 3 3 3" xfId="35896" xr:uid="{00000000-0005-0000-0000-0000FE0D0000}"/>
    <cellStyle name="Standard 7 7 3 3 4" xfId="49387" xr:uid="{00000000-0005-0000-0000-0000FE0D0000}"/>
    <cellStyle name="Standard 7 7 3 4" xfId="12317" xr:uid="{00000000-0005-0000-0000-0000FE0D0000}"/>
    <cellStyle name="Standard 7 7 3 4 2" xfId="25768" xr:uid="{00000000-0005-0000-0000-0000FE0D0000}"/>
    <cellStyle name="Standard 7 7 3 4 3" xfId="39252" xr:uid="{00000000-0005-0000-0000-0000FE0D0000}"/>
    <cellStyle name="Standard 7 7 3 4 4" xfId="52743" xr:uid="{00000000-0005-0000-0000-0000FE0D0000}"/>
    <cellStyle name="Standard 7 7 3 5" xfId="15699" xr:uid="{00000000-0005-0000-0000-0000FE0D0000}"/>
    <cellStyle name="Standard 7 7 3 6" xfId="29183" xr:uid="{00000000-0005-0000-0000-0000FE0D0000}"/>
    <cellStyle name="Standard 7 7 3 7" xfId="42674" xr:uid="{00000000-0005-0000-0000-0000FE0D0000}"/>
    <cellStyle name="Standard 7 7 4" xfId="4479" xr:uid="{00000000-0005-0000-0000-0000FB0D0000}"/>
    <cellStyle name="Standard 7 7 4 2" xfId="17930" xr:uid="{00000000-0005-0000-0000-0000FB0D0000}"/>
    <cellStyle name="Standard 7 7 4 3" xfId="31414" xr:uid="{00000000-0005-0000-0000-0000FB0D0000}"/>
    <cellStyle name="Standard 7 7 4 4" xfId="44905" xr:uid="{00000000-0005-0000-0000-0000FB0D0000}"/>
    <cellStyle name="Standard 7 7 5" xfId="7835" xr:uid="{00000000-0005-0000-0000-0000FB0D0000}"/>
    <cellStyle name="Standard 7 7 5 2" xfId="21286" xr:uid="{00000000-0005-0000-0000-0000FB0D0000}"/>
    <cellStyle name="Standard 7 7 5 3" xfId="34770" xr:uid="{00000000-0005-0000-0000-0000FB0D0000}"/>
    <cellStyle name="Standard 7 7 5 4" xfId="48261" xr:uid="{00000000-0005-0000-0000-0000FB0D0000}"/>
    <cellStyle name="Standard 7 7 6" xfId="11191" xr:uid="{00000000-0005-0000-0000-0000FB0D0000}"/>
    <cellStyle name="Standard 7 7 6 2" xfId="24642" xr:uid="{00000000-0005-0000-0000-0000FB0D0000}"/>
    <cellStyle name="Standard 7 7 6 3" xfId="38126" xr:uid="{00000000-0005-0000-0000-0000FB0D0000}"/>
    <cellStyle name="Standard 7 7 6 4" xfId="51617" xr:uid="{00000000-0005-0000-0000-0000FB0D0000}"/>
    <cellStyle name="Standard 7 7 7" xfId="14572" xr:uid="{00000000-0005-0000-0000-0000FB0D0000}"/>
    <cellStyle name="Standard 7 7 8" xfId="28037" xr:uid="{00000000-0005-0000-0000-0000FB0D0000}"/>
    <cellStyle name="Standard 7 7 9" xfId="41504" xr:uid="{00000000-0005-0000-0000-0000FB0D0000}"/>
    <cellStyle name="Standard 7 8" xfId="1063" xr:uid="{00000000-0005-0000-0000-0000FF0D0000}"/>
    <cellStyle name="Standard 7 8 2" xfId="1660" xr:uid="{00000000-0005-0000-0000-0000000E0000}"/>
    <cellStyle name="Standard 7 8 2 2" xfId="2796" xr:uid="{00000000-0005-0000-0000-0000010E0000}"/>
    <cellStyle name="Standard 7 8 2 2 2" xfId="6157" xr:uid="{00000000-0005-0000-0000-0000010E0000}"/>
    <cellStyle name="Standard 7 8 2 2 2 2" xfId="19608" xr:uid="{00000000-0005-0000-0000-0000010E0000}"/>
    <cellStyle name="Standard 7 8 2 2 2 3" xfId="33092" xr:uid="{00000000-0005-0000-0000-0000010E0000}"/>
    <cellStyle name="Standard 7 8 2 2 2 4" xfId="46583" xr:uid="{00000000-0005-0000-0000-0000010E0000}"/>
    <cellStyle name="Standard 7 8 2 2 3" xfId="9513" xr:uid="{00000000-0005-0000-0000-0000010E0000}"/>
    <cellStyle name="Standard 7 8 2 2 3 2" xfId="22964" xr:uid="{00000000-0005-0000-0000-0000010E0000}"/>
    <cellStyle name="Standard 7 8 2 2 3 3" xfId="36448" xr:uid="{00000000-0005-0000-0000-0000010E0000}"/>
    <cellStyle name="Standard 7 8 2 2 3 4" xfId="49939" xr:uid="{00000000-0005-0000-0000-0000010E0000}"/>
    <cellStyle name="Standard 7 8 2 2 4" xfId="12869" xr:uid="{00000000-0005-0000-0000-0000010E0000}"/>
    <cellStyle name="Standard 7 8 2 2 4 2" xfId="26320" xr:uid="{00000000-0005-0000-0000-0000010E0000}"/>
    <cellStyle name="Standard 7 8 2 2 4 3" xfId="39804" xr:uid="{00000000-0005-0000-0000-0000010E0000}"/>
    <cellStyle name="Standard 7 8 2 2 4 4" xfId="53295" xr:uid="{00000000-0005-0000-0000-0000010E0000}"/>
    <cellStyle name="Standard 7 8 2 2 5" xfId="16251" xr:uid="{00000000-0005-0000-0000-0000010E0000}"/>
    <cellStyle name="Standard 7 8 2 2 6" xfId="29735" xr:uid="{00000000-0005-0000-0000-0000010E0000}"/>
    <cellStyle name="Standard 7 8 2 2 7" xfId="43226" xr:uid="{00000000-0005-0000-0000-0000010E0000}"/>
    <cellStyle name="Standard 7 8 2 3" xfId="5030" xr:uid="{00000000-0005-0000-0000-0000000E0000}"/>
    <cellStyle name="Standard 7 8 2 3 2" xfId="18481" xr:uid="{00000000-0005-0000-0000-0000000E0000}"/>
    <cellStyle name="Standard 7 8 2 3 3" xfId="31965" xr:uid="{00000000-0005-0000-0000-0000000E0000}"/>
    <cellStyle name="Standard 7 8 2 3 4" xfId="45456" xr:uid="{00000000-0005-0000-0000-0000000E0000}"/>
    <cellStyle name="Standard 7 8 2 4" xfId="8386" xr:uid="{00000000-0005-0000-0000-0000000E0000}"/>
    <cellStyle name="Standard 7 8 2 4 2" xfId="21837" xr:uid="{00000000-0005-0000-0000-0000000E0000}"/>
    <cellStyle name="Standard 7 8 2 4 3" xfId="35321" xr:uid="{00000000-0005-0000-0000-0000000E0000}"/>
    <cellStyle name="Standard 7 8 2 4 4" xfId="48812" xr:uid="{00000000-0005-0000-0000-0000000E0000}"/>
    <cellStyle name="Standard 7 8 2 5" xfId="11742" xr:uid="{00000000-0005-0000-0000-0000000E0000}"/>
    <cellStyle name="Standard 7 8 2 5 2" xfId="25193" xr:uid="{00000000-0005-0000-0000-0000000E0000}"/>
    <cellStyle name="Standard 7 8 2 5 3" xfId="38677" xr:uid="{00000000-0005-0000-0000-0000000E0000}"/>
    <cellStyle name="Standard 7 8 2 5 4" xfId="52168" xr:uid="{00000000-0005-0000-0000-0000000E0000}"/>
    <cellStyle name="Standard 7 8 2 6" xfId="15124" xr:uid="{00000000-0005-0000-0000-0000000E0000}"/>
    <cellStyle name="Standard 7 8 2 7" xfId="28608" xr:uid="{00000000-0005-0000-0000-0000000E0000}"/>
    <cellStyle name="Standard 7 8 2 8" xfId="42099" xr:uid="{00000000-0005-0000-0000-0000000E0000}"/>
    <cellStyle name="Standard 7 8 3" xfId="2219" xr:uid="{00000000-0005-0000-0000-0000020E0000}"/>
    <cellStyle name="Standard 7 8 3 2" xfId="5594" xr:uid="{00000000-0005-0000-0000-0000020E0000}"/>
    <cellStyle name="Standard 7 8 3 2 2" xfId="19045" xr:uid="{00000000-0005-0000-0000-0000020E0000}"/>
    <cellStyle name="Standard 7 8 3 2 3" xfId="32529" xr:uid="{00000000-0005-0000-0000-0000020E0000}"/>
    <cellStyle name="Standard 7 8 3 2 4" xfId="46020" xr:uid="{00000000-0005-0000-0000-0000020E0000}"/>
    <cellStyle name="Standard 7 8 3 3" xfId="8950" xr:uid="{00000000-0005-0000-0000-0000020E0000}"/>
    <cellStyle name="Standard 7 8 3 3 2" xfId="22401" xr:uid="{00000000-0005-0000-0000-0000020E0000}"/>
    <cellStyle name="Standard 7 8 3 3 3" xfId="35885" xr:uid="{00000000-0005-0000-0000-0000020E0000}"/>
    <cellStyle name="Standard 7 8 3 3 4" xfId="49376" xr:uid="{00000000-0005-0000-0000-0000020E0000}"/>
    <cellStyle name="Standard 7 8 3 4" xfId="12306" xr:uid="{00000000-0005-0000-0000-0000020E0000}"/>
    <cellStyle name="Standard 7 8 3 4 2" xfId="25757" xr:uid="{00000000-0005-0000-0000-0000020E0000}"/>
    <cellStyle name="Standard 7 8 3 4 3" xfId="39241" xr:uid="{00000000-0005-0000-0000-0000020E0000}"/>
    <cellStyle name="Standard 7 8 3 4 4" xfId="52732" xr:uid="{00000000-0005-0000-0000-0000020E0000}"/>
    <cellStyle name="Standard 7 8 3 5" xfId="15688" xr:uid="{00000000-0005-0000-0000-0000020E0000}"/>
    <cellStyle name="Standard 7 8 3 6" xfId="29172" xr:uid="{00000000-0005-0000-0000-0000020E0000}"/>
    <cellStyle name="Standard 7 8 3 7" xfId="42663" xr:uid="{00000000-0005-0000-0000-0000020E0000}"/>
    <cellStyle name="Standard 7 8 4" xfId="4468" xr:uid="{00000000-0005-0000-0000-0000FF0D0000}"/>
    <cellStyle name="Standard 7 8 4 2" xfId="17919" xr:uid="{00000000-0005-0000-0000-0000FF0D0000}"/>
    <cellStyle name="Standard 7 8 4 3" xfId="31403" xr:uid="{00000000-0005-0000-0000-0000FF0D0000}"/>
    <cellStyle name="Standard 7 8 4 4" xfId="44894" xr:uid="{00000000-0005-0000-0000-0000FF0D0000}"/>
    <cellStyle name="Standard 7 8 5" xfId="7824" xr:uid="{00000000-0005-0000-0000-0000FF0D0000}"/>
    <cellStyle name="Standard 7 8 5 2" xfId="21275" xr:uid="{00000000-0005-0000-0000-0000FF0D0000}"/>
    <cellStyle name="Standard 7 8 5 3" xfId="34759" xr:uid="{00000000-0005-0000-0000-0000FF0D0000}"/>
    <cellStyle name="Standard 7 8 5 4" xfId="48250" xr:uid="{00000000-0005-0000-0000-0000FF0D0000}"/>
    <cellStyle name="Standard 7 8 6" xfId="11180" xr:uid="{00000000-0005-0000-0000-0000FF0D0000}"/>
    <cellStyle name="Standard 7 8 6 2" xfId="24631" xr:uid="{00000000-0005-0000-0000-0000FF0D0000}"/>
    <cellStyle name="Standard 7 8 6 3" xfId="38115" xr:uid="{00000000-0005-0000-0000-0000FF0D0000}"/>
    <cellStyle name="Standard 7 8 6 4" xfId="51606" xr:uid="{00000000-0005-0000-0000-0000FF0D0000}"/>
    <cellStyle name="Standard 7 8 7" xfId="14561" xr:uid="{00000000-0005-0000-0000-0000FF0D0000}"/>
    <cellStyle name="Standard 7 8 8" xfId="28026" xr:uid="{00000000-0005-0000-0000-0000FF0D0000}"/>
    <cellStyle name="Standard 7 8 9" xfId="41493" xr:uid="{00000000-0005-0000-0000-0000FF0D0000}"/>
    <cellStyle name="Standard 7 9" xfId="1637" xr:uid="{00000000-0005-0000-0000-0000030E0000}"/>
    <cellStyle name="Standard 7 9 2" xfId="2773" xr:uid="{00000000-0005-0000-0000-0000040E0000}"/>
    <cellStyle name="Standard 7 9 2 2" xfId="6134" xr:uid="{00000000-0005-0000-0000-0000040E0000}"/>
    <cellStyle name="Standard 7 9 2 2 2" xfId="19585" xr:uid="{00000000-0005-0000-0000-0000040E0000}"/>
    <cellStyle name="Standard 7 9 2 2 3" xfId="33069" xr:uid="{00000000-0005-0000-0000-0000040E0000}"/>
    <cellStyle name="Standard 7 9 2 2 4" xfId="46560" xr:uid="{00000000-0005-0000-0000-0000040E0000}"/>
    <cellStyle name="Standard 7 9 2 3" xfId="9490" xr:uid="{00000000-0005-0000-0000-0000040E0000}"/>
    <cellStyle name="Standard 7 9 2 3 2" xfId="22941" xr:uid="{00000000-0005-0000-0000-0000040E0000}"/>
    <cellStyle name="Standard 7 9 2 3 3" xfId="36425" xr:uid="{00000000-0005-0000-0000-0000040E0000}"/>
    <cellStyle name="Standard 7 9 2 3 4" xfId="49916" xr:uid="{00000000-0005-0000-0000-0000040E0000}"/>
    <cellStyle name="Standard 7 9 2 4" xfId="12846" xr:uid="{00000000-0005-0000-0000-0000040E0000}"/>
    <cellStyle name="Standard 7 9 2 4 2" xfId="26297" xr:uid="{00000000-0005-0000-0000-0000040E0000}"/>
    <cellStyle name="Standard 7 9 2 4 3" xfId="39781" xr:uid="{00000000-0005-0000-0000-0000040E0000}"/>
    <cellStyle name="Standard 7 9 2 4 4" xfId="53272" xr:uid="{00000000-0005-0000-0000-0000040E0000}"/>
    <cellStyle name="Standard 7 9 2 5" xfId="16228" xr:uid="{00000000-0005-0000-0000-0000040E0000}"/>
    <cellStyle name="Standard 7 9 2 6" xfId="29712" xr:uid="{00000000-0005-0000-0000-0000040E0000}"/>
    <cellStyle name="Standard 7 9 2 7" xfId="43203" xr:uid="{00000000-0005-0000-0000-0000040E0000}"/>
    <cellStyle name="Standard 7 9 3" xfId="5007" xr:uid="{00000000-0005-0000-0000-0000030E0000}"/>
    <cellStyle name="Standard 7 9 3 2" xfId="18458" xr:uid="{00000000-0005-0000-0000-0000030E0000}"/>
    <cellStyle name="Standard 7 9 3 3" xfId="31942" xr:uid="{00000000-0005-0000-0000-0000030E0000}"/>
    <cellStyle name="Standard 7 9 3 4" xfId="45433" xr:uid="{00000000-0005-0000-0000-0000030E0000}"/>
    <cellStyle name="Standard 7 9 4" xfId="8363" xr:uid="{00000000-0005-0000-0000-0000030E0000}"/>
    <cellStyle name="Standard 7 9 4 2" xfId="21814" xr:uid="{00000000-0005-0000-0000-0000030E0000}"/>
    <cellStyle name="Standard 7 9 4 3" xfId="35298" xr:uid="{00000000-0005-0000-0000-0000030E0000}"/>
    <cellStyle name="Standard 7 9 4 4" xfId="48789" xr:uid="{00000000-0005-0000-0000-0000030E0000}"/>
    <cellStyle name="Standard 7 9 5" xfId="11719" xr:uid="{00000000-0005-0000-0000-0000030E0000}"/>
    <cellStyle name="Standard 7 9 5 2" xfId="25170" xr:uid="{00000000-0005-0000-0000-0000030E0000}"/>
    <cellStyle name="Standard 7 9 5 3" xfId="38654" xr:uid="{00000000-0005-0000-0000-0000030E0000}"/>
    <cellStyle name="Standard 7 9 5 4" xfId="52145" xr:uid="{00000000-0005-0000-0000-0000030E0000}"/>
    <cellStyle name="Standard 7 9 6" xfId="15101" xr:uid="{00000000-0005-0000-0000-0000030E0000}"/>
    <cellStyle name="Standard 7 9 7" xfId="28585" xr:uid="{00000000-0005-0000-0000-0000030E0000}"/>
    <cellStyle name="Standard 7 9 8" xfId="42076" xr:uid="{00000000-0005-0000-0000-0000030E0000}"/>
    <cellStyle name="Standard 8" xfId="143" xr:uid="{00000000-0005-0000-0000-000088020000}"/>
    <cellStyle name="Standard 8 10" xfId="3336" xr:uid="{00000000-0005-0000-0000-0000060E0000}"/>
    <cellStyle name="Standard 8 10 2" xfId="6697" xr:uid="{00000000-0005-0000-0000-0000060E0000}"/>
    <cellStyle name="Standard 8 10 2 2" xfId="20148" xr:uid="{00000000-0005-0000-0000-0000060E0000}"/>
    <cellStyle name="Standard 8 10 2 3" xfId="33632" xr:uid="{00000000-0005-0000-0000-0000060E0000}"/>
    <cellStyle name="Standard 8 10 2 4" xfId="47123" xr:uid="{00000000-0005-0000-0000-0000060E0000}"/>
    <cellStyle name="Standard 8 10 3" xfId="10053" xr:uid="{00000000-0005-0000-0000-0000060E0000}"/>
    <cellStyle name="Standard 8 10 3 2" xfId="23504" xr:uid="{00000000-0005-0000-0000-0000060E0000}"/>
    <cellStyle name="Standard 8 10 3 3" xfId="36988" xr:uid="{00000000-0005-0000-0000-0000060E0000}"/>
    <cellStyle name="Standard 8 10 3 4" xfId="50479" xr:uid="{00000000-0005-0000-0000-0000060E0000}"/>
    <cellStyle name="Standard 8 10 4" xfId="13409" xr:uid="{00000000-0005-0000-0000-0000060E0000}"/>
    <cellStyle name="Standard 8 10 4 2" xfId="26860" xr:uid="{00000000-0005-0000-0000-0000060E0000}"/>
    <cellStyle name="Standard 8 10 4 3" xfId="40344" xr:uid="{00000000-0005-0000-0000-0000060E0000}"/>
    <cellStyle name="Standard 8 10 4 4" xfId="53835" xr:uid="{00000000-0005-0000-0000-0000060E0000}"/>
    <cellStyle name="Standard 8 10 5" xfId="16791" xr:uid="{00000000-0005-0000-0000-0000060E0000}"/>
    <cellStyle name="Standard 8 10 6" xfId="30275" xr:uid="{00000000-0005-0000-0000-0000060E0000}"/>
    <cellStyle name="Standard 8 10 7" xfId="43766" xr:uid="{00000000-0005-0000-0000-0000060E0000}"/>
    <cellStyle name="Standard 8 11" xfId="3916" xr:uid="{00000000-0005-0000-0000-0000070E0000}"/>
    <cellStyle name="Standard 8 11 2" xfId="7273" xr:uid="{00000000-0005-0000-0000-0000070E0000}"/>
    <cellStyle name="Standard 8 11 2 2" xfId="20724" xr:uid="{00000000-0005-0000-0000-0000070E0000}"/>
    <cellStyle name="Standard 8 11 2 3" xfId="34208" xr:uid="{00000000-0005-0000-0000-0000070E0000}"/>
    <cellStyle name="Standard 8 11 2 4" xfId="47699" xr:uid="{00000000-0005-0000-0000-0000070E0000}"/>
    <cellStyle name="Standard 8 11 3" xfId="10629" xr:uid="{00000000-0005-0000-0000-0000070E0000}"/>
    <cellStyle name="Standard 8 11 3 2" xfId="24080" xr:uid="{00000000-0005-0000-0000-0000070E0000}"/>
    <cellStyle name="Standard 8 11 3 3" xfId="37564" xr:uid="{00000000-0005-0000-0000-0000070E0000}"/>
    <cellStyle name="Standard 8 11 3 4" xfId="51055" xr:uid="{00000000-0005-0000-0000-0000070E0000}"/>
    <cellStyle name="Standard 8 11 4" xfId="13985" xr:uid="{00000000-0005-0000-0000-0000070E0000}"/>
    <cellStyle name="Standard 8 11 4 2" xfId="27436" xr:uid="{00000000-0005-0000-0000-0000070E0000}"/>
    <cellStyle name="Standard 8 11 4 3" xfId="40920" xr:uid="{00000000-0005-0000-0000-0000070E0000}"/>
    <cellStyle name="Standard 8 11 4 4" xfId="54411" xr:uid="{00000000-0005-0000-0000-0000070E0000}"/>
    <cellStyle name="Standard 8 11 5" xfId="17367" xr:uid="{00000000-0005-0000-0000-0000070E0000}"/>
    <cellStyle name="Standard 8 11 6" xfId="30851" xr:uid="{00000000-0005-0000-0000-0000070E0000}"/>
    <cellStyle name="Standard 8 11 7" xfId="44342" xr:uid="{00000000-0005-0000-0000-0000070E0000}"/>
    <cellStyle name="Standard 8 12" xfId="1043" xr:uid="{00000000-0005-0000-0000-0000050E0000}"/>
    <cellStyle name="Standard 8 12 2" xfId="14549" xr:uid="{00000000-0005-0000-0000-0000050E0000}"/>
    <cellStyle name="Standard 8 12 3" xfId="28014" xr:uid="{00000000-0005-0000-0000-0000050E0000}"/>
    <cellStyle name="Standard 8 12 4" xfId="41481" xr:uid="{00000000-0005-0000-0000-0000050E0000}"/>
    <cellStyle name="Standard 8 13" xfId="4444" xr:uid="{00000000-0005-0000-0000-0000050E0000}"/>
    <cellStyle name="Standard 8 13 2" xfId="17895" xr:uid="{00000000-0005-0000-0000-0000050E0000}"/>
    <cellStyle name="Standard 8 13 3" xfId="31379" xr:uid="{00000000-0005-0000-0000-0000050E0000}"/>
    <cellStyle name="Standard 8 13 4" xfId="44870" xr:uid="{00000000-0005-0000-0000-0000050E0000}"/>
    <cellStyle name="Standard 8 14" xfId="7800" xr:uid="{00000000-0005-0000-0000-0000050E0000}"/>
    <cellStyle name="Standard 8 14 2" xfId="21251" xr:uid="{00000000-0005-0000-0000-0000050E0000}"/>
    <cellStyle name="Standard 8 14 3" xfId="34735" xr:uid="{00000000-0005-0000-0000-0000050E0000}"/>
    <cellStyle name="Standard 8 14 4" xfId="48226" xr:uid="{00000000-0005-0000-0000-0000050E0000}"/>
    <cellStyle name="Standard 8 15" xfId="11156" xr:uid="{00000000-0005-0000-0000-0000050E0000}"/>
    <cellStyle name="Standard 8 15 2" xfId="24607" xr:uid="{00000000-0005-0000-0000-0000050E0000}"/>
    <cellStyle name="Standard 8 15 3" xfId="38091" xr:uid="{00000000-0005-0000-0000-0000050E0000}"/>
    <cellStyle name="Standard 8 15 4" xfId="51582" xr:uid="{00000000-0005-0000-0000-0000050E0000}"/>
    <cellStyle name="Standard 8 16" xfId="1025" xr:uid="{00000000-0005-0000-0000-000066000000}"/>
    <cellStyle name="Standard 8 17" xfId="14532" xr:uid="{00000000-0005-0000-0000-000066000000}"/>
    <cellStyle name="Standard 8 18" xfId="27985" xr:uid="{00000000-0005-0000-0000-000066000000}"/>
    <cellStyle name="Standard 8 19" xfId="41452" xr:uid="{00000000-0005-0000-0000-000066000000}"/>
    <cellStyle name="Standard 8 2" xfId="177" xr:uid="{00000000-0005-0000-0000-000089020000}"/>
    <cellStyle name="Standard 8 2 2" xfId="383" xr:uid="{00000000-0005-0000-0000-00008A020000}"/>
    <cellStyle name="Standard 8 20" xfId="1004" xr:uid="{00000000-0005-0000-0000-000066000000}"/>
    <cellStyle name="Standard 8 3" xfId="377" xr:uid="{00000000-0005-0000-0000-00008B020000}"/>
    <cellStyle name="Standard 8 4" xfId="1214" xr:uid="{00000000-0005-0000-0000-00000A0E0000}"/>
    <cellStyle name="Standard 8 4 10" xfId="14677" xr:uid="{00000000-0005-0000-0000-00000A0E0000}"/>
    <cellStyle name="Standard 8 4 11" xfId="28160" xr:uid="{00000000-0005-0000-0000-00000A0E0000}"/>
    <cellStyle name="Standard 8 4 12" xfId="41651" xr:uid="{00000000-0005-0000-0000-00000A0E0000}"/>
    <cellStyle name="Standard 8 4 2" xfId="1445" xr:uid="{00000000-0005-0000-0000-00000B0E0000}"/>
    <cellStyle name="Standard 8 4 2 10" xfId="28410" xr:uid="{00000000-0005-0000-0000-00000B0E0000}"/>
    <cellStyle name="Standard 8 4 2 11" xfId="41901" xr:uid="{00000000-0005-0000-0000-00000B0E0000}"/>
    <cellStyle name="Standard 8 4 2 2" xfId="2019" xr:uid="{00000000-0005-0000-0000-00000C0E0000}"/>
    <cellStyle name="Standard 8 4 2 2 2" xfId="3159" xr:uid="{00000000-0005-0000-0000-00000D0E0000}"/>
    <cellStyle name="Standard 8 4 2 2 2 2" xfId="6520" xr:uid="{00000000-0005-0000-0000-00000D0E0000}"/>
    <cellStyle name="Standard 8 4 2 2 2 2 2" xfId="19971" xr:uid="{00000000-0005-0000-0000-00000D0E0000}"/>
    <cellStyle name="Standard 8 4 2 2 2 2 3" xfId="33455" xr:uid="{00000000-0005-0000-0000-00000D0E0000}"/>
    <cellStyle name="Standard 8 4 2 2 2 2 4" xfId="46946" xr:uid="{00000000-0005-0000-0000-00000D0E0000}"/>
    <cellStyle name="Standard 8 4 2 2 2 3" xfId="9876" xr:uid="{00000000-0005-0000-0000-00000D0E0000}"/>
    <cellStyle name="Standard 8 4 2 2 2 3 2" xfId="23327" xr:uid="{00000000-0005-0000-0000-00000D0E0000}"/>
    <cellStyle name="Standard 8 4 2 2 2 3 3" xfId="36811" xr:uid="{00000000-0005-0000-0000-00000D0E0000}"/>
    <cellStyle name="Standard 8 4 2 2 2 3 4" xfId="50302" xr:uid="{00000000-0005-0000-0000-00000D0E0000}"/>
    <cellStyle name="Standard 8 4 2 2 2 4" xfId="13232" xr:uid="{00000000-0005-0000-0000-00000D0E0000}"/>
    <cellStyle name="Standard 8 4 2 2 2 4 2" xfId="26683" xr:uid="{00000000-0005-0000-0000-00000D0E0000}"/>
    <cellStyle name="Standard 8 4 2 2 2 4 3" xfId="40167" xr:uid="{00000000-0005-0000-0000-00000D0E0000}"/>
    <cellStyle name="Standard 8 4 2 2 2 4 4" xfId="53658" xr:uid="{00000000-0005-0000-0000-00000D0E0000}"/>
    <cellStyle name="Standard 8 4 2 2 2 5" xfId="16614" xr:uid="{00000000-0005-0000-0000-00000D0E0000}"/>
    <cellStyle name="Standard 8 4 2 2 2 6" xfId="30098" xr:uid="{00000000-0005-0000-0000-00000D0E0000}"/>
    <cellStyle name="Standard 8 4 2 2 2 7" xfId="43589" xr:uid="{00000000-0005-0000-0000-00000D0E0000}"/>
    <cellStyle name="Standard 8 4 2 2 3" xfId="5393" xr:uid="{00000000-0005-0000-0000-00000C0E0000}"/>
    <cellStyle name="Standard 8 4 2 2 3 2" xfId="18844" xr:uid="{00000000-0005-0000-0000-00000C0E0000}"/>
    <cellStyle name="Standard 8 4 2 2 3 3" xfId="32328" xr:uid="{00000000-0005-0000-0000-00000C0E0000}"/>
    <cellStyle name="Standard 8 4 2 2 3 4" xfId="45819" xr:uid="{00000000-0005-0000-0000-00000C0E0000}"/>
    <cellStyle name="Standard 8 4 2 2 4" xfId="8749" xr:uid="{00000000-0005-0000-0000-00000C0E0000}"/>
    <cellStyle name="Standard 8 4 2 2 4 2" xfId="22200" xr:uid="{00000000-0005-0000-0000-00000C0E0000}"/>
    <cellStyle name="Standard 8 4 2 2 4 3" xfId="35684" xr:uid="{00000000-0005-0000-0000-00000C0E0000}"/>
    <cellStyle name="Standard 8 4 2 2 4 4" xfId="49175" xr:uid="{00000000-0005-0000-0000-00000C0E0000}"/>
    <cellStyle name="Standard 8 4 2 2 5" xfId="12105" xr:uid="{00000000-0005-0000-0000-00000C0E0000}"/>
    <cellStyle name="Standard 8 4 2 2 5 2" xfId="25556" xr:uid="{00000000-0005-0000-0000-00000C0E0000}"/>
    <cellStyle name="Standard 8 4 2 2 5 3" xfId="39040" xr:uid="{00000000-0005-0000-0000-00000C0E0000}"/>
    <cellStyle name="Standard 8 4 2 2 5 4" xfId="52531" xr:uid="{00000000-0005-0000-0000-00000C0E0000}"/>
    <cellStyle name="Standard 8 4 2 2 6" xfId="15487" xr:uid="{00000000-0005-0000-0000-00000C0E0000}"/>
    <cellStyle name="Standard 8 4 2 2 7" xfId="28971" xr:uid="{00000000-0005-0000-0000-00000C0E0000}"/>
    <cellStyle name="Standard 8 4 2 2 8" xfId="42462" xr:uid="{00000000-0005-0000-0000-00000C0E0000}"/>
    <cellStyle name="Standard 8 4 2 3" xfId="2599" xr:uid="{00000000-0005-0000-0000-00000E0E0000}"/>
    <cellStyle name="Standard 8 4 2 3 2" xfId="5960" xr:uid="{00000000-0005-0000-0000-00000E0E0000}"/>
    <cellStyle name="Standard 8 4 2 3 2 2" xfId="19411" xr:uid="{00000000-0005-0000-0000-00000E0E0000}"/>
    <cellStyle name="Standard 8 4 2 3 2 3" xfId="32895" xr:uid="{00000000-0005-0000-0000-00000E0E0000}"/>
    <cellStyle name="Standard 8 4 2 3 2 4" xfId="46386" xr:uid="{00000000-0005-0000-0000-00000E0E0000}"/>
    <cellStyle name="Standard 8 4 2 3 3" xfId="9316" xr:uid="{00000000-0005-0000-0000-00000E0E0000}"/>
    <cellStyle name="Standard 8 4 2 3 3 2" xfId="22767" xr:uid="{00000000-0005-0000-0000-00000E0E0000}"/>
    <cellStyle name="Standard 8 4 2 3 3 3" xfId="36251" xr:uid="{00000000-0005-0000-0000-00000E0E0000}"/>
    <cellStyle name="Standard 8 4 2 3 3 4" xfId="49742" xr:uid="{00000000-0005-0000-0000-00000E0E0000}"/>
    <cellStyle name="Standard 8 4 2 3 4" xfId="12672" xr:uid="{00000000-0005-0000-0000-00000E0E0000}"/>
    <cellStyle name="Standard 8 4 2 3 4 2" xfId="26123" xr:uid="{00000000-0005-0000-0000-00000E0E0000}"/>
    <cellStyle name="Standard 8 4 2 3 4 3" xfId="39607" xr:uid="{00000000-0005-0000-0000-00000E0E0000}"/>
    <cellStyle name="Standard 8 4 2 3 4 4" xfId="53098" xr:uid="{00000000-0005-0000-0000-00000E0E0000}"/>
    <cellStyle name="Standard 8 4 2 3 5" xfId="16054" xr:uid="{00000000-0005-0000-0000-00000E0E0000}"/>
    <cellStyle name="Standard 8 4 2 3 6" xfId="29538" xr:uid="{00000000-0005-0000-0000-00000E0E0000}"/>
    <cellStyle name="Standard 8 4 2 3 7" xfId="43029" xr:uid="{00000000-0005-0000-0000-00000E0E0000}"/>
    <cellStyle name="Standard 8 4 2 4" xfId="3704" xr:uid="{00000000-0005-0000-0000-00000F0E0000}"/>
    <cellStyle name="Standard 8 4 2 4 2" xfId="7065" xr:uid="{00000000-0005-0000-0000-00000F0E0000}"/>
    <cellStyle name="Standard 8 4 2 4 2 2" xfId="20516" xr:uid="{00000000-0005-0000-0000-00000F0E0000}"/>
    <cellStyle name="Standard 8 4 2 4 2 3" xfId="34000" xr:uid="{00000000-0005-0000-0000-00000F0E0000}"/>
    <cellStyle name="Standard 8 4 2 4 2 4" xfId="47491" xr:uid="{00000000-0005-0000-0000-00000F0E0000}"/>
    <cellStyle name="Standard 8 4 2 4 3" xfId="10421" xr:uid="{00000000-0005-0000-0000-00000F0E0000}"/>
    <cellStyle name="Standard 8 4 2 4 3 2" xfId="23872" xr:uid="{00000000-0005-0000-0000-00000F0E0000}"/>
    <cellStyle name="Standard 8 4 2 4 3 3" xfId="37356" xr:uid="{00000000-0005-0000-0000-00000F0E0000}"/>
    <cellStyle name="Standard 8 4 2 4 3 4" xfId="50847" xr:uid="{00000000-0005-0000-0000-00000F0E0000}"/>
    <cellStyle name="Standard 8 4 2 4 4" xfId="13777" xr:uid="{00000000-0005-0000-0000-00000F0E0000}"/>
    <cellStyle name="Standard 8 4 2 4 4 2" xfId="27228" xr:uid="{00000000-0005-0000-0000-00000F0E0000}"/>
    <cellStyle name="Standard 8 4 2 4 4 3" xfId="40712" xr:uid="{00000000-0005-0000-0000-00000F0E0000}"/>
    <cellStyle name="Standard 8 4 2 4 4 4" xfId="54203" xr:uid="{00000000-0005-0000-0000-00000F0E0000}"/>
    <cellStyle name="Standard 8 4 2 4 5" xfId="17159" xr:uid="{00000000-0005-0000-0000-00000F0E0000}"/>
    <cellStyle name="Standard 8 4 2 4 6" xfId="30643" xr:uid="{00000000-0005-0000-0000-00000F0E0000}"/>
    <cellStyle name="Standard 8 4 2 4 7" xfId="44134" xr:uid="{00000000-0005-0000-0000-00000F0E0000}"/>
    <cellStyle name="Standard 8 4 2 5" xfId="4284" xr:uid="{00000000-0005-0000-0000-0000100E0000}"/>
    <cellStyle name="Standard 8 4 2 5 2" xfId="7641" xr:uid="{00000000-0005-0000-0000-0000100E0000}"/>
    <cellStyle name="Standard 8 4 2 5 2 2" xfId="21092" xr:uid="{00000000-0005-0000-0000-0000100E0000}"/>
    <cellStyle name="Standard 8 4 2 5 2 3" xfId="34576" xr:uid="{00000000-0005-0000-0000-0000100E0000}"/>
    <cellStyle name="Standard 8 4 2 5 2 4" xfId="48067" xr:uid="{00000000-0005-0000-0000-0000100E0000}"/>
    <cellStyle name="Standard 8 4 2 5 3" xfId="10997" xr:uid="{00000000-0005-0000-0000-0000100E0000}"/>
    <cellStyle name="Standard 8 4 2 5 3 2" xfId="24448" xr:uid="{00000000-0005-0000-0000-0000100E0000}"/>
    <cellStyle name="Standard 8 4 2 5 3 3" xfId="37932" xr:uid="{00000000-0005-0000-0000-0000100E0000}"/>
    <cellStyle name="Standard 8 4 2 5 3 4" xfId="51423" xr:uid="{00000000-0005-0000-0000-0000100E0000}"/>
    <cellStyle name="Standard 8 4 2 5 4" xfId="14353" xr:uid="{00000000-0005-0000-0000-0000100E0000}"/>
    <cellStyle name="Standard 8 4 2 5 4 2" xfId="27804" xr:uid="{00000000-0005-0000-0000-0000100E0000}"/>
    <cellStyle name="Standard 8 4 2 5 4 3" xfId="41288" xr:uid="{00000000-0005-0000-0000-0000100E0000}"/>
    <cellStyle name="Standard 8 4 2 5 4 4" xfId="54779" xr:uid="{00000000-0005-0000-0000-0000100E0000}"/>
    <cellStyle name="Standard 8 4 2 5 5" xfId="17735" xr:uid="{00000000-0005-0000-0000-0000100E0000}"/>
    <cellStyle name="Standard 8 4 2 5 6" xfId="31219" xr:uid="{00000000-0005-0000-0000-0000100E0000}"/>
    <cellStyle name="Standard 8 4 2 5 7" xfId="44710" xr:uid="{00000000-0005-0000-0000-0000100E0000}"/>
    <cellStyle name="Standard 8 4 2 6" xfId="4834" xr:uid="{00000000-0005-0000-0000-00000B0E0000}"/>
    <cellStyle name="Standard 8 4 2 6 2" xfId="18285" xr:uid="{00000000-0005-0000-0000-00000B0E0000}"/>
    <cellStyle name="Standard 8 4 2 6 3" xfId="31769" xr:uid="{00000000-0005-0000-0000-00000B0E0000}"/>
    <cellStyle name="Standard 8 4 2 6 4" xfId="45260" xr:uid="{00000000-0005-0000-0000-00000B0E0000}"/>
    <cellStyle name="Standard 8 4 2 7" xfId="8190" xr:uid="{00000000-0005-0000-0000-00000B0E0000}"/>
    <cellStyle name="Standard 8 4 2 7 2" xfId="21641" xr:uid="{00000000-0005-0000-0000-00000B0E0000}"/>
    <cellStyle name="Standard 8 4 2 7 3" xfId="35125" xr:uid="{00000000-0005-0000-0000-00000B0E0000}"/>
    <cellStyle name="Standard 8 4 2 7 4" xfId="48616" xr:uid="{00000000-0005-0000-0000-00000B0E0000}"/>
    <cellStyle name="Standard 8 4 2 8" xfId="11546" xr:uid="{00000000-0005-0000-0000-00000B0E0000}"/>
    <cellStyle name="Standard 8 4 2 8 2" xfId="24997" xr:uid="{00000000-0005-0000-0000-00000B0E0000}"/>
    <cellStyle name="Standard 8 4 2 8 3" xfId="38481" xr:uid="{00000000-0005-0000-0000-00000B0E0000}"/>
    <cellStyle name="Standard 8 4 2 8 4" xfId="51972" xr:uid="{00000000-0005-0000-0000-00000B0E0000}"/>
    <cellStyle name="Standard 8 4 2 9" xfId="14927" xr:uid="{00000000-0005-0000-0000-00000B0E0000}"/>
    <cellStyle name="Standard 8 4 3" xfId="1770" xr:uid="{00000000-0005-0000-0000-0000110E0000}"/>
    <cellStyle name="Standard 8 4 3 2" xfId="2909" xr:uid="{00000000-0005-0000-0000-0000120E0000}"/>
    <cellStyle name="Standard 8 4 3 2 2" xfId="6270" xr:uid="{00000000-0005-0000-0000-0000120E0000}"/>
    <cellStyle name="Standard 8 4 3 2 2 2" xfId="19721" xr:uid="{00000000-0005-0000-0000-0000120E0000}"/>
    <cellStyle name="Standard 8 4 3 2 2 3" xfId="33205" xr:uid="{00000000-0005-0000-0000-0000120E0000}"/>
    <cellStyle name="Standard 8 4 3 2 2 4" xfId="46696" xr:uid="{00000000-0005-0000-0000-0000120E0000}"/>
    <cellStyle name="Standard 8 4 3 2 3" xfId="9626" xr:uid="{00000000-0005-0000-0000-0000120E0000}"/>
    <cellStyle name="Standard 8 4 3 2 3 2" xfId="23077" xr:uid="{00000000-0005-0000-0000-0000120E0000}"/>
    <cellStyle name="Standard 8 4 3 2 3 3" xfId="36561" xr:uid="{00000000-0005-0000-0000-0000120E0000}"/>
    <cellStyle name="Standard 8 4 3 2 3 4" xfId="50052" xr:uid="{00000000-0005-0000-0000-0000120E0000}"/>
    <cellStyle name="Standard 8 4 3 2 4" xfId="12982" xr:uid="{00000000-0005-0000-0000-0000120E0000}"/>
    <cellStyle name="Standard 8 4 3 2 4 2" xfId="26433" xr:uid="{00000000-0005-0000-0000-0000120E0000}"/>
    <cellStyle name="Standard 8 4 3 2 4 3" xfId="39917" xr:uid="{00000000-0005-0000-0000-0000120E0000}"/>
    <cellStyle name="Standard 8 4 3 2 4 4" xfId="53408" xr:uid="{00000000-0005-0000-0000-0000120E0000}"/>
    <cellStyle name="Standard 8 4 3 2 5" xfId="16364" xr:uid="{00000000-0005-0000-0000-0000120E0000}"/>
    <cellStyle name="Standard 8 4 3 2 6" xfId="29848" xr:uid="{00000000-0005-0000-0000-0000120E0000}"/>
    <cellStyle name="Standard 8 4 3 2 7" xfId="43339" xr:uid="{00000000-0005-0000-0000-0000120E0000}"/>
    <cellStyle name="Standard 8 4 3 3" xfId="5143" xr:uid="{00000000-0005-0000-0000-0000110E0000}"/>
    <cellStyle name="Standard 8 4 3 3 2" xfId="18594" xr:uid="{00000000-0005-0000-0000-0000110E0000}"/>
    <cellStyle name="Standard 8 4 3 3 3" xfId="32078" xr:uid="{00000000-0005-0000-0000-0000110E0000}"/>
    <cellStyle name="Standard 8 4 3 3 4" xfId="45569" xr:uid="{00000000-0005-0000-0000-0000110E0000}"/>
    <cellStyle name="Standard 8 4 3 4" xfId="8499" xr:uid="{00000000-0005-0000-0000-0000110E0000}"/>
    <cellStyle name="Standard 8 4 3 4 2" xfId="21950" xr:uid="{00000000-0005-0000-0000-0000110E0000}"/>
    <cellStyle name="Standard 8 4 3 4 3" xfId="35434" xr:uid="{00000000-0005-0000-0000-0000110E0000}"/>
    <cellStyle name="Standard 8 4 3 4 4" xfId="48925" xr:uid="{00000000-0005-0000-0000-0000110E0000}"/>
    <cellStyle name="Standard 8 4 3 5" xfId="11855" xr:uid="{00000000-0005-0000-0000-0000110E0000}"/>
    <cellStyle name="Standard 8 4 3 5 2" xfId="25306" xr:uid="{00000000-0005-0000-0000-0000110E0000}"/>
    <cellStyle name="Standard 8 4 3 5 3" xfId="38790" xr:uid="{00000000-0005-0000-0000-0000110E0000}"/>
    <cellStyle name="Standard 8 4 3 5 4" xfId="52281" xr:uid="{00000000-0005-0000-0000-0000110E0000}"/>
    <cellStyle name="Standard 8 4 3 6" xfId="15237" xr:uid="{00000000-0005-0000-0000-0000110E0000}"/>
    <cellStyle name="Standard 8 4 3 7" xfId="28721" xr:uid="{00000000-0005-0000-0000-0000110E0000}"/>
    <cellStyle name="Standard 8 4 3 8" xfId="42212" xr:uid="{00000000-0005-0000-0000-0000110E0000}"/>
    <cellStyle name="Standard 8 4 4" xfId="2348" xr:uid="{00000000-0005-0000-0000-0000130E0000}"/>
    <cellStyle name="Standard 8 4 4 2" xfId="5710" xr:uid="{00000000-0005-0000-0000-0000130E0000}"/>
    <cellStyle name="Standard 8 4 4 2 2" xfId="19161" xr:uid="{00000000-0005-0000-0000-0000130E0000}"/>
    <cellStyle name="Standard 8 4 4 2 3" xfId="32645" xr:uid="{00000000-0005-0000-0000-0000130E0000}"/>
    <cellStyle name="Standard 8 4 4 2 4" xfId="46136" xr:uid="{00000000-0005-0000-0000-0000130E0000}"/>
    <cellStyle name="Standard 8 4 4 3" xfId="9066" xr:uid="{00000000-0005-0000-0000-0000130E0000}"/>
    <cellStyle name="Standard 8 4 4 3 2" xfId="22517" xr:uid="{00000000-0005-0000-0000-0000130E0000}"/>
    <cellStyle name="Standard 8 4 4 3 3" xfId="36001" xr:uid="{00000000-0005-0000-0000-0000130E0000}"/>
    <cellStyle name="Standard 8 4 4 3 4" xfId="49492" xr:uid="{00000000-0005-0000-0000-0000130E0000}"/>
    <cellStyle name="Standard 8 4 4 4" xfId="12422" xr:uid="{00000000-0005-0000-0000-0000130E0000}"/>
    <cellStyle name="Standard 8 4 4 4 2" xfId="25873" xr:uid="{00000000-0005-0000-0000-0000130E0000}"/>
    <cellStyle name="Standard 8 4 4 4 3" xfId="39357" xr:uid="{00000000-0005-0000-0000-0000130E0000}"/>
    <cellStyle name="Standard 8 4 4 4 4" xfId="52848" xr:uid="{00000000-0005-0000-0000-0000130E0000}"/>
    <cellStyle name="Standard 8 4 4 5" xfId="15804" xr:uid="{00000000-0005-0000-0000-0000130E0000}"/>
    <cellStyle name="Standard 8 4 4 6" xfId="29288" xr:uid="{00000000-0005-0000-0000-0000130E0000}"/>
    <cellStyle name="Standard 8 4 4 7" xfId="42779" xr:uid="{00000000-0005-0000-0000-0000130E0000}"/>
    <cellStyle name="Standard 8 4 5" xfId="3454" xr:uid="{00000000-0005-0000-0000-0000140E0000}"/>
    <cellStyle name="Standard 8 4 5 2" xfId="6815" xr:uid="{00000000-0005-0000-0000-0000140E0000}"/>
    <cellStyle name="Standard 8 4 5 2 2" xfId="20266" xr:uid="{00000000-0005-0000-0000-0000140E0000}"/>
    <cellStyle name="Standard 8 4 5 2 3" xfId="33750" xr:uid="{00000000-0005-0000-0000-0000140E0000}"/>
    <cellStyle name="Standard 8 4 5 2 4" xfId="47241" xr:uid="{00000000-0005-0000-0000-0000140E0000}"/>
    <cellStyle name="Standard 8 4 5 3" xfId="10171" xr:uid="{00000000-0005-0000-0000-0000140E0000}"/>
    <cellStyle name="Standard 8 4 5 3 2" xfId="23622" xr:uid="{00000000-0005-0000-0000-0000140E0000}"/>
    <cellStyle name="Standard 8 4 5 3 3" xfId="37106" xr:uid="{00000000-0005-0000-0000-0000140E0000}"/>
    <cellStyle name="Standard 8 4 5 3 4" xfId="50597" xr:uid="{00000000-0005-0000-0000-0000140E0000}"/>
    <cellStyle name="Standard 8 4 5 4" xfId="13527" xr:uid="{00000000-0005-0000-0000-0000140E0000}"/>
    <cellStyle name="Standard 8 4 5 4 2" xfId="26978" xr:uid="{00000000-0005-0000-0000-0000140E0000}"/>
    <cellStyle name="Standard 8 4 5 4 3" xfId="40462" xr:uid="{00000000-0005-0000-0000-0000140E0000}"/>
    <cellStyle name="Standard 8 4 5 4 4" xfId="53953" xr:uid="{00000000-0005-0000-0000-0000140E0000}"/>
    <cellStyle name="Standard 8 4 5 5" xfId="16909" xr:uid="{00000000-0005-0000-0000-0000140E0000}"/>
    <cellStyle name="Standard 8 4 5 6" xfId="30393" xr:uid="{00000000-0005-0000-0000-0000140E0000}"/>
    <cellStyle name="Standard 8 4 5 7" xfId="43884" xr:uid="{00000000-0005-0000-0000-0000140E0000}"/>
    <cellStyle name="Standard 8 4 6" xfId="4034" xr:uid="{00000000-0005-0000-0000-0000150E0000}"/>
    <cellStyle name="Standard 8 4 6 2" xfId="7391" xr:uid="{00000000-0005-0000-0000-0000150E0000}"/>
    <cellStyle name="Standard 8 4 6 2 2" xfId="20842" xr:uid="{00000000-0005-0000-0000-0000150E0000}"/>
    <cellStyle name="Standard 8 4 6 2 3" xfId="34326" xr:uid="{00000000-0005-0000-0000-0000150E0000}"/>
    <cellStyle name="Standard 8 4 6 2 4" xfId="47817" xr:uid="{00000000-0005-0000-0000-0000150E0000}"/>
    <cellStyle name="Standard 8 4 6 3" xfId="10747" xr:uid="{00000000-0005-0000-0000-0000150E0000}"/>
    <cellStyle name="Standard 8 4 6 3 2" xfId="24198" xr:uid="{00000000-0005-0000-0000-0000150E0000}"/>
    <cellStyle name="Standard 8 4 6 3 3" xfId="37682" xr:uid="{00000000-0005-0000-0000-0000150E0000}"/>
    <cellStyle name="Standard 8 4 6 3 4" xfId="51173" xr:uid="{00000000-0005-0000-0000-0000150E0000}"/>
    <cellStyle name="Standard 8 4 6 4" xfId="14103" xr:uid="{00000000-0005-0000-0000-0000150E0000}"/>
    <cellStyle name="Standard 8 4 6 4 2" xfId="27554" xr:uid="{00000000-0005-0000-0000-0000150E0000}"/>
    <cellStyle name="Standard 8 4 6 4 3" xfId="41038" xr:uid="{00000000-0005-0000-0000-0000150E0000}"/>
    <cellStyle name="Standard 8 4 6 4 4" xfId="54529" xr:uid="{00000000-0005-0000-0000-0000150E0000}"/>
    <cellStyle name="Standard 8 4 6 5" xfId="17485" xr:uid="{00000000-0005-0000-0000-0000150E0000}"/>
    <cellStyle name="Standard 8 4 6 6" xfId="30969" xr:uid="{00000000-0005-0000-0000-0000150E0000}"/>
    <cellStyle name="Standard 8 4 6 7" xfId="44460" xr:uid="{00000000-0005-0000-0000-0000150E0000}"/>
    <cellStyle name="Standard 8 4 7" xfId="4584" xr:uid="{00000000-0005-0000-0000-00000A0E0000}"/>
    <cellStyle name="Standard 8 4 7 2" xfId="18035" xr:uid="{00000000-0005-0000-0000-00000A0E0000}"/>
    <cellStyle name="Standard 8 4 7 3" xfId="31519" xr:uid="{00000000-0005-0000-0000-00000A0E0000}"/>
    <cellStyle name="Standard 8 4 7 4" xfId="45010" xr:uid="{00000000-0005-0000-0000-00000A0E0000}"/>
    <cellStyle name="Standard 8 4 8" xfId="7940" xr:uid="{00000000-0005-0000-0000-00000A0E0000}"/>
    <cellStyle name="Standard 8 4 8 2" xfId="21391" xr:uid="{00000000-0005-0000-0000-00000A0E0000}"/>
    <cellStyle name="Standard 8 4 8 3" xfId="34875" xr:uid="{00000000-0005-0000-0000-00000A0E0000}"/>
    <cellStyle name="Standard 8 4 8 4" xfId="48366" xr:uid="{00000000-0005-0000-0000-00000A0E0000}"/>
    <cellStyle name="Standard 8 4 9" xfId="11296" xr:uid="{00000000-0005-0000-0000-00000A0E0000}"/>
    <cellStyle name="Standard 8 4 9 2" xfId="24747" xr:uid="{00000000-0005-0000-0000-00000A0E0000}"/>
    <cellStyle name="Standard 8 4 9 3" xfId="38231" xr:uid="{00000000-0005-0000-0000-00000A0E0000}"/>
    <cellStyle name="Standard 8 4 9 4" xfId="51722" xr:uid="{00000000-0005-0000-0000-00000A0E0000}"/>
    <cellStyle name="Standard 8 5" xfId="1336" xr:uid="{00000000-0005-0000-0000-0000160E0000}"/>
    <cellStyle name="Standard 8 5 10" xfId="28297" xr:uid="{00000000-0005-0000-0000-0000160E0000}"/>
    <cellStyle name="Standard 8 5 11" xfId="41788" xr:uid="{00000000-0005-0000-0000-0000160E0000}"/>
    <cellStyle name="Standard 8 5 2" xfId="1906" xr:uid="{00000000-0005-0000-0000-0000170E0000}"/>
    <cellStyle name="Standard 8 5 2 2" xfId="3046" xr:uid="{00000000-0005-0000-0000-0000180E0000}"/>
    <cellStyle name="Standard 8 5 2 2 2" xfId="6407" xr:uid="{00000000-0005-0000-0000-0000180E0000}"/>
    <cellStyle name="Standard 8 5 2 2 2 2" xfId="19858" xr:uid="{00000000-0005-0000-0000-0000180E0000}"/>
    <cellStyle name="Standard 8 5 2 2 2 3" xfId="33342" xr:uid="{00000000-0005-0000-0000-0000180E0000}"/>
    <cellStyle name="Standard 8 5 2 2 2 4" xfId="46833" xr:uid="{00000000-0005-0000-0000-0000180E0000}"/>
    <cellStyle name="Standard 8 5 2 2 3" xfId="9763" xr:uid="{00000000-0005-0000-0000-0000180E0000}"/>
    <cellStyle name="Standard 8 5 2 2 3 2" xfId="23214" xr:uid="{00000000-0005-0000-0000-0000180E0000}"/>
    <cellStyle name="Standard 8 5 2 2 3 3" xfId="36698" xr:uid="{00000000-0005-0000-0000-0000180E0000}"/>
    <cellStyle name="Standard 8 5 2 2 3 4" xfId="50189" xr:uid="{00000000-0005-0000-0000-0000180E0000}"/>
    <cellStyle name="Standard 8 5 2 2 4" xfId="13119" xr:uid="{00000000-0005-0000-0000-0000180E0000}"/>
    <cellStyle name="Standard 8 5 2 2 4 2" xfId="26570" xr:uid="{00000000-0005-0000-0000-0000180E0000}"/>
    <cellStyle name="Standard 8 5 2 2 4 3" xfId="40054" xr:uid="{00000000-0005-0000-0000-0000180E0000}"/>
    <cellStyle name="Standard 8 5 2 2 4 4" xfId="53545" xr:uid="{00000000-0005-0000-0000-0000180E0000}"/>
    <cellStyle name="Standard 8 5 2 2 5" xfId="16501" xr:uid="{00000000-0005-0000-0000-0000180E0000}"/>
    <cellStyle name="Standard 8 5 2 2 6" xfId="29985" xr:uid="{00000000-0005-0000-0000-0000180E0000}"/>
    <cellStyle name="Standard 8 5 2 2 7" xfId="43476" xr:uid="{00000000-0005-0000-0000-0000180E0000}"/>
    <cellStyle name="Standard 8 5 2 3" xfId="5280" xr:uid="{00000000-0005-0000-0000-0000170E0000}"/>
    <cellStyle name="Standard 8 5 2 3 2" xfId="18731" xr:uid="{00000000-0005-0000-0000-0000170E0000}"/>
    <cellStyle name="Standard 8 5 2 3 3" xfId="32215" xr:uid="{00000000-0005-0000-0000-0000170E0000}"/>
    <cellStyle name="Standard 8 5 2 3 4" xfId="45706" xr:uid="{00000000-0005-0000-0000-0000170E0000}"/>
    <cellStyle name="Standard 8 5 2 4" xfId="8636" xr:uid="{00000000-0005-0000-0000-0000170E0000}"/>
    <cellStyle name="Standard 8 5 2 4 2" xfId="22087" xr:uid="{00000000-0005-0000-0000-0000170E0000}"/>
    <cellStyle name="Standard 8 5 2 4 3" xfId="35571" xr:uid="{00000000-0005-0000-0000-0000170E0000}"/>
    <cellStyle name="Standard 8 5 2 4 4" xfId="49062" xr:uid="{00000000-0005-0000-0000-0000170E0000}"/>
    <cellStyle name="Standard 8 5 2 5" xfId="11992" xr:uid="{00000000-0005-0000-0000-0000170E0000}"/>
    <cellStyle name="Standard 8 5 2 5 2" xfId="25443" xr:uid="{00000000-0005-0000-0000-0000170E0000}"/>
    <cellStyle name="Standard 8 5 2 5 3" xfId="38927" xr:uid="{00000000-0005-0000-0000-0000170E0000}"/>
    <cellStyle name="Standard 8 5 2 5 4" xfId="52418" xr:uid="{00000000-0005-0000-0000-0000170E0000}"/>
    <cellStyle name="Standard 8 5 2 6" xfId="15374" xr:uid="{00000000-0005-0000-0000-0000170E0000}"/>
    <cellStyle name="Standard 8 5 2 7" xfId="28858" xr:uid="{00000000-0005-0000-0000-0000170E0000}"/>
    <cellStyle name="Standard 8 5 2 8" xfId="42349" xr:uid="{00000000-0005-0000-0000-0000170E0000}"/>
    <cellStyle name="Standard 8 5 3" xfId="2486" xr:uid="{00000000-0005-0000-0000-0000190E0000}"/>
    <cellStyle name="Standard 8 5 3 2" xfId="5847" xr:uid="{00000000-0005-0000-0000-0000190E0000}"/>
    <cellStyle name="Standard 8 5 3 2 2" xfId="19298" xr:uid="{00000000-0005-0000-0000-0000190E0000}"/>
    <cellStyle name="Standard 8 5 3 2 3" xfId="32782" xr:uid="{00000000-0005-0000-0000-0000190E0000}"/>
    <cellStyle name="Standard 8 5 3 2 4" xfId="46273" xr:uid="{00000000-0005-0000-0000-0000190E0000}"/>
    <cellStyle name="Standard 8 5 3 3" xfId="9203" xr:uid="{00000000-0005-0000-0000-0000190E0000}"/>
    <cellStyle name="Standard 8 5 3 3 2" xfId="22654" xr:uid="{00000000-0005-0000-0000-0000190E0000}"/>
    <cellStyle name="Standard 8 5 3 3 3" xfId="36138" xr:uid="{00000000-0005-0000-0000-0000190E0000}"/>
    <cellStyle name="Standard 8 5 3 3 4" xfId="49629" xr:uid="{00000000-0005-0000-0000-0000190E0000}"/>
    <cellStyle name="Standard 8 5 3 4" xfId="12559" xr:uid="{00000000-0005-0000-0000-0000190E0000}"/>
    <cellStyle name="Standard 8 5 3 4 2" xfId="26010" xr:uid="{00000000-0005-0000-0000-0000190E0000}"/>
    <cellStyle name="Standard 8 5 3 4 3" xfId="39494" xr:uid="{00000000-0005-0000-0000-0000190E0000}"/>
    <cellStyle name="Standard 8 5 3 4 4" xfId="52985" xr:uid="{00000000-0005-0000-0000-0000190E0000}"/>
    <cellStyle name="Standard 8 5 3 5" xfId="15941" xr:uid="{00000000-0005-0000-0000-0000190E0000}"/>
    <cellStyle name="Standard 8 5 3 6" xfId="29425" xr:uid="{00000000-0005-0000-0000-0000190E0000}"/>
    <cellStyle name="Standard 8 5 3 7" xfId="42916" xr:uid="{00000000-0005-0000-0000-0000190E0000}"/>
    <cellStyle name="Standard 8 5 4" xfId="3591" xr:uid="{00000000-0005-0000-0000-00001A0E0000}"/>
    <cellStyle name="Standard 8 5 4 2" xfId="6952" xr:uid="{00000000-0005-0000-0000-00001A0E0000}"/>
    <cellStyle name="Standard 8 5 4 2 2" xfId="20403" xr:uid="{00000000-0005-0000-0000-00001A0E0000}"/>
    <cellStyle name="Standard 8 5 4 2 3" xfId="33887" xr:uid="{00000000-0005-0000-0000-00001A0E0000}"/>
    <cellStyle name="Standard 8 5 4 2 4" xfId="47378" xr:uid="{00000000-0005-0000-0000-00001A0E0000}"/>
    <cellStyle name="Standard 8 5 4 3" xfId="10308" xr:uid="{00000000-0005-0000-0000-00001A0E0000}"/>
    <cellStyle name="Standard 8 5 4 3 2" xfId="23759" xr:uid="{00000000-0005-0000-0000-00001A0E0000}"/>
    <cellStyle name="Standard 8 5 4 3 3" xfId="37243" xr:uid="{00000000-0005-0000-0000-00001A0E0000}"/>
    <cellStyle name="Standard 8 5 4 3 4" xfId="50734" xr:uid="{00000000-0005-0000-0000-00001A0E0000}"/>
    <cellStyle name="Standard 8 5 4 4" xfId="13664" xr:uid="{00000000-0005-0000-0000-00001A0E0000}"/>
    <cellStyle name="Standard 8 5 4 4 2" xfId="27115" xr:uid="{00000000-0005-0000-0000-00001A0E0000}"/>
    <cellStyle name="Standard 8 5 4 4 3" xfId="40599" xr:uid="{00000000-0005-0000-0000-00001A0E0000}"/>
    <cellStyle name="Standard 8 5 4 4 4" xfId="54090" xr:uid="{00000000-0005-0000-0000-00001A0E0000}"/>
    <cellStyle name="Standard 8 5 4 5" xfId="17046" xr:uid="{00000000-0005-0000-0000-00001A0E0000}"/>
    <cellStyle name="Standard 8 5 4 6" xfId="30530" xr:uid="{00000000-0005-0000-0000-00001A0E0000}"/>
    <cellStyle name="Standard 8 5 4 7" xfId="44021" xr:uid="{00000000-0005-0000-0000-00001A0E0000}"/>
    <cellStyle name="Standard 8 5 5" xfId="4171" xr:uid="{00000000-0005-0000-0000-00001B0E0000}"/>
    <cellStyle name="Standard 8 5 5 2" xfId="7528" xr:uid="{00000000-0005-0000-0000-00001B0E0000}"/>
    <cellStyle name="Standard 8 5 5 2 2" xfId="20979" xr:uid="{00000000-0005-0000-0000-00001B0E0000}"/>
    <cellStyle name="Standard 8 5 5 2 3" xfId="34463" xr:uid="{00000000-0005-0000-0000-00001B0E0000}"/>
    <cellStyle name="Standard 8 5 5 2 4" xfId="47954" xr:uid="{00000000-0005-0000-0000-00001B0E0000}"/>
    <cellStyle name="Standard 8 5 5 3" xfId="10884" xr:uid="{00000000-0005-0000-0000-00001B0E0000}"/>
    <cellStyle name="Standard 8 5 5 3 2" xfId="24335" xr:uid="{00000000-0005-0000-0000-00001B0E0000}"/>
    <cellStyle name="Standard 8 5 5 3 3" xfId="37819" xr:uid="{00000000-0005-0000-0000-00001B0E0000}"/>
    <cellStyle name="Standard 8 5 5 3 4" xfId="51310" xr:uid="{00000000-0005-0000-0000-00001B0E0000}"/>
    <cellStyle name="Standard 8 5 5 4" xfId="14240" xr:uid="{00000000-0005-0000-0000-00001B0E0000}"/>
    <cellStyle name="Standard 8 5 5 4 2" xfId="27691" xr:uid="{00000000-0005-0000-0000-00001B0E0000}"/>
    <cellStyle name="Standard 8 5 5 4 3" xfId="41175" xr:uid="{00000000-0005-0000-0000-00001B0E0000}"/>
    <cellStyle name="Standard 8 5 5 4 4" xfId="54666" xr:uid="{00000000-0005-0000-0000-00001B0E0000}"/>
    <cellStyle name="Standard 8 5 5 5" xfId="17622" xr:uid="{00000000-0005-0000-0000-00001B0E0000}"/>
    <cellStyle name="Standard 8 5 5 6" xfId="31106" xr:uid="{00000000-0005-0000-0000-00001B0E0000}"/>
    <cellStyle name="Standard 8 5 5 7" xfId="44597" xr:uid="{00000000-0005-0000-0000-00001B0E0000}"/>
    <cellStyle name="Standard 8 5 6" xfId="4721" xr:uid="{00000000-0005-0000-0000-0000160E0000}"/>
    <cellStyle name="Standard 8 5 6 2" xfId="18172" xr:uid="{00000000-0005-0000-0000-0000160E0000}"/>
    <cellStyle name="Standard 8 5 6 3" xfId="31656" xr:uid="{00000000-0005-0000-0000-0000160E0000}"/>
    <cellStyle name="Standard 8 5 6 4" xfId="45147" xr:uid="{00000000-0005-0000-0000-0000160E0000}"/>
    <cellStyle name="Standard 8 5 7" xfId="8077" xr:uid="{00000000-0005-0000-0000-0000160E0000}"/>
    <cellStyle name="Standard 8 5 7 2" xfId="21528" xr:uid="{00000000-0005-0000-0000-0000160E0000}"/>
    <cellStyle name="Standard 8 5 7 3" xfId="35012" xr:uid="{00000000-0005-0000-0000-0000160E0000}"/>
    <cellStyle name="Standard 8 5 7 4" xfId="48503" xr:uid="{00000000-0005-0000-0000-0000160E0000}"/>
    <cellStyle name="Standard 8 5 8" xfId="11433" xr:uid="{00000000-0005-0000-0000-0000160E0000}"/>
    <cellStyle name="Standard 8 5 8 2" xfId="24884" xr:uid="{00000000-0005-0000-0000-0000160E0000}"/>
    <cellStyle name="Standard 8 5 8 3" xfId="38368" xr:uid="{00000000-0005-0000-0000-0000160E0000}"/>
    <cellStyle name="Standard 8 5 8 4" xfId="51859" xr:uid="{00000000-0005-0000-0000-0000160E0000}"/>
    <cellStyle name="Standard 8 5 9" xfId="14814" xr:uid="{00000000-0005-0000-0000-0000160E0000}"/>
    <cellStyle name="Standard 8 6" xfId="1076" xr:uid="{00000000-0005-0000-0000-00001C0E0000}"/>
    <cellStyle name="Standard 8 6 2" xfId="1672" xr:uid="{00000000-0005-0000-0000-00001D0E0000}"/>
    <cellStyle name="Standard 8 6 2 2" xfId="2808" xr:uid="{00000000-0005-0000-0000-00001E0E0000}"/>
    <cellStyle name="Standard 8 6 2 2 2" xfId="6169" xr:uid="{00000000-0005-0000-0000-00001E0E0000}"/>
    <cellStyle name="Standard 8 6 2 2 2 2" xfId="19620" xr:uid="{00000000-0005-0000-0000-00001E0E0000}"/>
    <cellStyle name="Standard 8 6 2 2 2 3" xfId="33104" xr:uid="{00000000-0005-0000-0000-00001E0E0000}"/>
    <cellStyle name="Standard 8 6 2 2 2 4" xfId="46595" xr:uid="{00000000-0005-0000-0000-00001E0E0000}"/>
    <cellStyle name="Standard 8 6 2 2 3" xfId="9525" xr:uid="{00000000-0005-0000-0000-00001E0E0000}"/>
    <cellStyle name="Standard 8 6 2 2 3 2" xfId="22976" xr:uid="{00000000-0005-0000-0000-00001E0E0000}"/>
    <cellStyle name="Standard 8 6 2 2 3 3" xfId="36460" xr:uid="{00000000-0005-0000-0000-00001E0E0000}"/>
    <cellStyle name="Standard 8 6 2 2 3 4" xfId="49951" xr:uid="{00000000-0005-0000-0000-00001E0E0000}"/>
    <cellStyle name="Standard 8 6 2 2 4" xfId="12881" xr:uid="{00000000-0005-0000-0000-00001E0E0000}"/>
    <cellStyle name="Standard 8 6 2 2 4 2" xfId="26332" xr:uid="{00000000-0005-0000-0000-00001E0E0000}"/>
    <cellStyle name="Standard 8 6 2 2 4 3" xfId="39816" xr:uid="{00000000-0005-0000-0000-00001E0E0000}"/>
    <cellStyle name="Standard 8 6 2 2 4 4" xfId="53307" xr:uid="{00000000-0005-0000-0000-00001E0E0000}"/>
    <cellStyle name="Standard 8 6 2 2 5" xfId="16263" xr:uid="{00000000-0005-0000-0000-00001E0E0000}"/>
    <cellStyle name="Standard 8 6 2 2 6" xfId="29747" xr:uid="{00000000-0005-0000-0000-00001E0E0000}"/>
    <cellStyle name="Standard 8 6 2 2 7" xfId="43238" xr:uid="{00000000-0005-0000-0000-00001E0E0000}"/>
    <cellStyle name="Standard 8 6 2 3" xfId="5042" xr:uid="{00000000-0005-0000-0000-00001D0E0000}"/>
    <cellStyle name="Standard 8 6 2 3 2" xfId="18493" xr:uid="{00000000-0005-0000-0000-00001D0E0000}"/>
    <cellStyle name="Standard 8 6 2 3 3" xfId="31977" xr:uid="{00000000-0005-0000-0000-00001D0E0000}"/>
    <cellStyle name="Standard 8 6 2 3 4" xfId="45468" xr:uid="{00000000-0005-0000-0000-00001D0E0000}"/>
    <cellStyle name="Standard 8 6 2 4" xfId="8398" xr:uid="{00000000-0005-0000-0000-00001D0E0000}"/>
    <cellStyle name="Standard 8 6 2 4 2" xfId="21849" xr:uid="{00000000-0005-0000-0000-00001D0E0000}"/>
    <cellStyle name="Standard 8 6 2 4 3" xfId="35333" xr:uid="{00000000-0005-0000-0000-00001D0E0000}"/>
    <cellStyle name="Standard 8 6 2 4 4" xfId="48824" xr:uid="{00000000-0005-0000-0000-00001D0E0000}"/>
    <cellStyle name="Standard 8 6 2 5" xfId="11754" xr:uid="{00000000-0005-0000-0000-00001D0E0000}"/>
    <cellStyle name="Standard 8 6 2 5 2" xfId="25205" xr:uid="{00000000-0005-0000-0000-00001D0E0000}"/>
    <cellStyle name="Standard 8 6 2 5 3" xfId="38689" xr:uid="{00000000-0005-0000-0000-00001D0E0000}"/>
    <cellStyle name="Standard 8 6 2 5 4" xfId="52180" xr:uid="{00000000-0005-0000-0000-00001D0E0000}"/>
    <cellStyle name="Standard 8 6 2 6" xfId="15136" xr:uid="{00000000-0005-0000-0000-00001D0E0000}"/>
    <cellStyle name="Standard 8 6 2 7" xfId="28620" xr:uid="{00000000-0005-0000-0000-00001D0E0000}"/>
    <cellStyle name="Standard 8 6 2 8" xfId="42111" xr:uid="{00000000-0005-0000-0000-00001D0E0000}"/>
    <cellStyle name="Standard 8 6 3" xfId="2232" xr:uid="{00000000-0005-0000-0000-00001F0E0000}"/>
    <cellStyle name="Standard 8 6 3 2" xfId="5606" xr:uid="{00000000-0005-0000-0000-00001F0E0000}"/>
    <cellStyle name="Standard 8 6 3 2 2" xfId="19057" xr:uid="{00000000-0005-0000-0000-00001F0E0000}"/>
    <cellStyle name="Standard 8 6 3 2 3" xfId="32541" xr:uid="{00000000-0005-0000-0000-00001F0E0000}"/>
    <cellStyle name="Standard 8 6 3 2 4" xfId="46032" xr:uid="{00000000-0005-0000-0000-00001F0E0000}"/>
    <cellStyle name="Standard 8 6 3 3" xfId="8962" xr:uid="{00000000-0005-0000-0000-00001F0E0000}"/>
    <cellStyle name="Standard 8 6 3 3 2" xfId="22413" xr:uid="{00000000-0005-0000-0000-00001F0E0000}"/>
    <cellStyle name="Standard 8 6 3 3 3" xfId="35897" xr:uid="{00000000-0005-0000-0000-00001F0E0000}"/>
    <cellStyle name="Standard 8 6 3 3 4" xfId="49388" xr:uid="{00000000-0005-0000-0000-00001F0E0000}"/>
    <cellStyle name="Standard 8 6 3 4" xfId="12318" xr:uid="{00000000-0005-0000-0000-00001F0E0000}"/>
    <cellStyle name="Standard 8 6 3 4 2" xfId="25769" xr:uid="{00000000-0005-0000-0000-00001F0E0000}"/>
    <cellStyle name="Standard 8 6 3 4 3" xfId="39253" xr:uid="{00000000-0005-0000-0000-00001F0E0000}"/>
    <cellStyle name="Standard 8 6 3 4 4" xfId="52744" xr:uid="{00000000-0005-0000-0000-00001F0E0000}"/>
    <cellStyle name="Standard 8 6 3 5" xfId="15700" xr:uid="{00000000-0005-0000-0000-00001F0E0000}"/>
    <cellStyle name="Standard 8 6 3 6" xfId="29184" xr:uid="{00000000-0005-0000-0000-00001F0E0000}"/>
    <cellStyle name="Standard 8 6 3 7" xfId="42675" xr:uid="{00000000-0005-0000-0000-00001F0E0000}"/>
    <cellStyle name="Standard 8 6 4" xfId="4480" xr:uid="{00000000-0005-0000-0000-00001C0E0000}"/>
    <cellStyle name="Standard 8 6 4 2" xfId="17931" xr:uid="{00000000-0005-0000-0000-00001C0E0000}"/>
    <cellStyle name="Standard 8 6 4 3" xfId="31415" xr:uid="{00000000-0005-0000-0000-00001C0E0000}"/>
    <cellStyle name="Standard 8 6 4 4" xfId="44906" xr:uid="{00000000-0005-0000-0000-00001C0E0000}"/>
    <cellStyle name="Standard 8 6 5" xfId="7836" xr:uid="{00000000-0005-0000-0000-00001C0E0000}"/>
    <cellStyle name="Standard 8 6 5 2" xfId="21287" xr:uid="{00000000-0005-0000-0000-00001C0E0000}"/>
    <cellStyle name="Standard 8 6 5 3" xfId="34771" xr:uid="{00000000-0005-0000-0000-00001C0E0000}"/>
    <cellStyle name="Standard 8 6 5 4" xfId="48262" xr:uid="{00000000-0005-0000-0000-00001C0E0000}"/>
    <cellStyle name="Standard 8 6 6" xfId="11192" xr:uid="{00000000-0005-0000-0000-00001C0E0000}"/>
    <cellStyle name="Standard 8 6 6 2" xfId="24643" xr:uid="{00000000-0005-0000-0000-00001C0E0000}"/>
    <cellStyle name="Standard 8 6 6 3" xfId="38127" xr:uid="{00000000-0005-0000-0000-00001C0E0000}"/>
    <cellStyle name="Standard 8 6 6 4" xfId="51618" xr:uid="{00000000-0005-0000-0000-00001C0E0000}"/>
    <cellStyle name="Standard 8 6 7" xfId="14573" xr:uid="{00000000-0005-0000-0000-00001C0E0000}"/>
    <cellStyle name="Standard 8 6 8" xfId="28038" xr:uid="{00000000-0005-0000-0000-00001C0E0000}"/>
    <cellStyle name="Standard 8 6 9" xfId="41505" xr:uid="{00000000-0005-0000-0000-00001C0E0000}"/>
    <cellStyle name="Standard 8 7" xfId="1064" xr:uid="{00000000-0005-0000-0000-0000200E0000}"/>
    <cellStyle name="Standard 8 7 2" xfId="1661" xr:uid="{00000000-0005-0000-0000-0000210E0000}"/>
    <cellStyle name="Standard 8 7 2 2" xfId="2797" xr:uid="{00000000-0005-0000-0000-0000220E0000}"/>
    <cellStyle name="Standard 8 7 2 2 2" xfId="6158" xr:uid="{00000000-0005-0000-0000-0000220E0000}"/>
    <cellStyle name="Standard 8 7 2 2 2 2" xfId="19609" xr:uid="{00000000-0005-0000-0000-0000220E0000}"/>
    <cellStyle name="Standard 8 7 2 2 2 3" xfId="33093" xr:uid="{00000000-0005-0000-0000-0000220E0000}"/>
    <cellStyle name="Standard 8 7 2 2 2 4" xfId="46584" xr:uid="{00000000-0005-0000-0000-0000220E0000}"/>
    <cellStyle name="Standard 8 7 2 2 3" xfId="9514" xr:uid="{00000000-0005-0000-0000-0000220E0000}"/>
    <cellStyle name="Standard 8 7 2 2 3 2" xfId="22965" xr:uid="{00000000-0005-0000-0000-0000220E0000}"/>
    <cellStyle name="Standard 8 7 2 2 3 3" xfId="36449" xr:uid="{00000000-0005-0000-0000-0000220E0000}"/>
    <cellStyle name="Standard 8 7 2 2 3 4" xfId="49940" xr:uid="{00000000-0005-0000-0000-0000220E0000}"/>
    <cellStyle name="Standard 8 7 2 2 4" xfId="12870" xr:uid="{00000000-0005-0000-0000-0000220E0000}"/>
    <cellStyle name="Standard 8 7 2 2 4 2" xfId="26321" xr:uid="{00000000-0005-0000-0000-0000220E0000}"/>
    <cellStyle name="Standard 8 7 2 2 4 3" xfId="39805" xr:uid="{00000000-0005-0000-0000-0000220E0000}"/>
    <cellStyle name="Standard 8 7 2 2 4 4" xfId="53296" xr:uid="{00000000-0005-0000-0000-0000220E0000}"/>
    <cellStyle name="Standard 8 7 2 2 5" xfId="16252" xr:uid="{00000000-0005-0000-0000-0000220E0000}"/>
    <cellStyle name="Standard 8 7 2 2 6" xfId="29736" xr:uid="{00000000-0005-0000-0000-0000220E0000}"/>
    <cellStyle name="Standard 8 7 2 2 7" xfId="43227" xr:uid="{00000000-0005-0000-0000-0000220E0000}"/>
    <cellStyle name="Standard 8 7 2 3" xfId="5031" xr:uid="{00000000-0005-0000-0000-0000210E0000}"/>
    <cellStyle name="Standard 8 7 2 3 2" xfId="18482" xr:uid="{00000000-0005-0000-0000-0000210E0000}"/>
    <cellStyle name="Standard 8 7 2 3 3" xfId="31966" xr:uid="{00000000-0005-0000-0000-0000210E0000}"/>
    <cellStyle name="Standard 8 7 2 3 4" xfId="45457" xr:uid="{00000000-0005-0000-0000-0000210E0000}"/>
    <cellStyle name="Standard 8 7 2 4" xfId="8387" xr:uid="{00000000-0005-0000-0000-0000210E0000}"/>
    <cellStyle name="Standard 8 7 2 4 2" xfId="21838" xr:uid="{00000000-0005-0000-0000-0000210E0000}"/>
    <cellStyle name="Standard 8 7 2 4 3" xfId="35322" xr:uid="{00000000-0005-0000-0000-0000210E0000}"/>
    <cellStyle name="Standard 8 7 2 4 4" xfId="48813" xr:uid="{00000000-0005-0000-0000-0000210E0000}"/>
    <cellStyle name="Standard 8 7 2 5" xfId="11743" xr:uid="{00000000-0005-0000-0000-0000210E0000}"/>
    <cellStyle name="Standard 8 7 2 5 2" xfId="25194" xr:uid="{00000000-0005-0000-0000-0000210E0000}"/>
    <cellStyle name="Standard 8 7 2 5 3" xfId="38678" xr:uid="{00000000-0005-0000-0000-0000210E0000}"/>
    <cellStyle name="Standard 8 7 2 5 4" xfId="52169" xr:uid="{00000000-0005-0000-0000-0000210E0000}"/>
    <cellStyle name="Standard 8 7 2 6" xfId="15125" xr:uid="{00000000-0005-0000-0000-0000210E0000}"/>
    <cellStyle name="Standard 8 7 2 7" xfId="28609" xr:uid="{00000000-0005-0000-0000-0000210E0000}"/>
    <cellStyle name="Standard 8 7 2 8" xfId="42100" xr:uid="{00000000-0005-0000-0000-0000210E0000}"/>
    <cellStyle name="Standard 8 7 3" xfId="2220" xr:uid="{00000000-0005-0000-0000-0000230E0000}"/>
    <cellStyle name="Standard 8 7 3 2" xfId="5595" xr:uid="{00000000-0005-0000-0000-0000230E0000}"/>
    <cellStyle name="Standard 8 7 3 2 2" xfId="19046" xr:uid="{00000000-0005-0000-0000-0000230E0000}"/>
    <cellStyle name="Standard 8 7 3 2 3" xfId="32530" xr:uid="{00000000-0005-0000-0000-0000230E0000}"/>
    <cellStyle name="Standard 8 7 3 2 4" xfId="46021" xr:uid="{00000000-0005-0000-0000-0000230E0000}"/>
    <cellStyle name="Standard 8 7 3 3" xfId="8951" xr:uid="{00000000-0005-0000-0000-0000230E0000}"/>
    <cellStyle name="Standard 8 7 3 3 2" xfId="22402" xr:uid="{00000000-0005-0000-0000-0000230E0000}"/>
    <cellStyle name="Standard 8 7 3 3 3" xfId="35886" xr:uid="{00000000-0005-0000-0000-0000230E0000}"/>
    <cellStyle name="Standard 8 7 3 3 4" xfId="49377" xr:uid="{00000000-0005-0000-0000-0000230E0000}"/>
    <cellStyle name="Standard 8 7 3 4" xfId="12307" xr:uid="{00000000-0005-0000-0000-0000230E0000}"/>
    <cellStyle name="Standard 8 7 3 4 2" xfId="25758" xr:uid="{00000000-0005-0000-0000-0000230E0000}"/>
    <cellStyle name="Standard 8 7 3 4 3" xfId="39242" xr:uid="{00000000-0005-0000-0000-0000230E0000}"/>
    <cellStyle name="Standard 8 7 3 4 4" xfId="52733" xr:uid="{00000000-0005-0000-0000-0000230E0000}"/>
    <cellStyle name="Standard 8 7 3 5" xfId="15689" xr:uid="{00000000-0005-0000-0000-0000230E0000}"/>
    <cellStyle name="Standard 8 7 3 6" xfId="29173" xr:uid="{00000000-0005-0000-0000-0000230E0000}"/>
    <cellStyle name="Standard 8 7 3 7" xfId="42664" xr:uid="{00000000-0005-0000-0000-0000230E0000}"/>
    <cellStyle name="Standard 8 7 4" xfId="4469" xr:uid="{00000000-0005-0000-0000-0000200E0000}"/>
    <cellStyle name="Standard 8 7 4 2" xfId="17920" xr:uid="{00000000-0005-0000-0000-0000200E0000}"/>
    <cellStyle name="Standard 8 7 4 3" xfId="31404" xr:uid="{00000000-0005-0000-0000-0000200E0000}"/>
    <cellStyle name="Standard 8 7 4 4" xfId="44895" xr:uid="{00000000-0005-0000-0000-0000200E0000}"/>
    <cellStyle name="Standard 8 7 5" xfId="7825" xr:uid="{00000000-0005-0000-0000-0000200E0000}"/>
    <cellStyle name="Standard 8 7 5 2" xfId="21276" xr:uid="{00000000-0005-0000-0000-0000200E0000}"/>
    <cellStyle name="Standard 8 7 5 3" xfId="34760" xr:uid="{00000000-0005-0000-0000-0000200E0000}"/>
    <cellStyle name="Standard 8 7 5 4" xfId="48251" xr:uid="{00000000-0005-0000-0000-0000200E0000}"/>
    <cellStyle name="Standard 8 7 6" xfId="11181" xr:uid="{00000000-0005-0000-0000-0000200E0000}"/>
    <cellStyle name="Standard 8 7 6 2" xfId="24632" xr:uid="{00000000-0005-0000-0000-0000200E0000}"/>
    <cellStyle name="Standard 8 7 6 3" xfId="38116" xr:uid="{00000000-0005-0000-0000-0000200E0000}"/>
    <cellStyle name="Standard 8 7 6 4" xfId="51607" xr:uid="{00000000-0005-0000-0000-0000200E0000}"/>
    <cellStyle name="Standard 8 7 7" xfId="14562" xr:uid="{00000000-0005-0000-0000-0000200E0000}"/>
    <cellStyle name="Standard 8 7 8" xfId="28027" xr:uid="{00000000-0005-0000-0000-0000200E0000}"/>
    <cellStyle name="Standard 8 7 9" xfId="41494" xr:uid="{00000000-0005-0000-0000-0000200E0000}"/>
    <cellStyle name="Standard 8 8" xfId="1638" xr:uid="{00000000-0005-0000-0000-0000240E0000}"/>
    <cellStyle name="Standard 8 8 2" xfId="2774" xr:uid="{00000000-0005-0000-0000-0000250E0000}"/>
    <cellStyle name="Standard 8 8 2 2" xfId="6135" xr:uid="{00000000-0005-0000-0000-0000250E0000}"/>
    <cellStyle name="Standard 8 8 2 2 2" xfId="19586" xr:uid="{00000000-0005-0000-0000-0000250E0000}"/>
    <cellStyle name="Standard 8 8 2 2 3" xfId="33070" xr:uid="{00000000-0005-0000-0000-0000250E0000}"/>
    <cellStyle name="Standard 8 8 2 2 4" xfId="46561" xr:uid="{00000000-0005-0000-0000-0000250E0000}"/>
    <cellStyle name="Standard 8 8 2 3" xfId="9491" xr:uid="{00000000-0005-0000-0000-0000250E0000}"/>
    <cellStyle name="Standard 8 8 2 3 2" xfId="22942" xr:uid="{00000000-0005-0000-0000-0000250E0000}"/>
    <cellStyle name="Standard 8 8 2 3 3" xfId="36426" xr:uid="{00000000-0005-0000-0000-0000250E0000}"/>
    <cellStyle name="Standard 8 8 2 3 4" xfId="49917" xr:uid="{00000000-0005-0000-0000-0000250E0000}"/>
    <cellStyle name="Standard 8 8 2 4" xfId="12847" xr:uid="{00000000-0005-0000-0000-0000250E0000}"/>
    <cellStyle name="Standard 8 8 2 4 2" xfId="26298" xr:uid="{00000000-0005-0000-0000-0000250E0000}"/>
    <cellStyle name="Standard 8 8 2 4 3" xfId="39782" xr:uid="{00000000-0005-0000-0000-0000250E0000}"/>
    <cellStyle name="Standard 8 8 2 4 4" xfId="53273" xr:uid="{00000000-0005-0000-0000-0000250E0000}"/>
    <cellStyle name="Standard 8 8 2 5" xfId="16229" xr:uid="{00000000-0005-0000-0000-0000250E0000}"/>
    <cellStyle name="Standard 8 8 2 6" xfId="29713" xr:uid="{00000000-0005-0000-0000-0000250E0000}"/>
    <cellStyle name="Standard 8 8 2 7" xfId="43204" xr:uid="{00000000-0005-0000-0000-0000250E0000}"/>
    <cellStyle name="Standard 8 8 3" xfId="5008" xr:uid="{00000000-0005-0000-0000-0000240E0000}"/>
    <cellStyle name="Standard 8 8 3 2" xfId="18459" xr:uid="{00000000-0005-0000-0000-0000240E0000}"/>
    <cellStyle name="Standard 8 8 3 3" xfId="31943" xr:uid="{00000000-0005-0000-0000-0000240E0000}"/>
    <cellStyle name="Standard 8 8 3 4" xfId="45434" xr:uid="{00000000-0005-0000-0000-0000240E0000}"/>
    <cellStyle name="Standard 8 8 4" xfId="8364" xr:uid="{00000000-0005-0000-0000-0000240E0000}"/>
    <cellStyle name="Standard 8 8 4 2" xfId="21815" xr:uid="{00000000-0005-0000-0000-0000240E0000}"/>
    <cellStyle name="Standard 8 8 4 3" xfId="35299" xr:uid="{00000000-0005-0000-0000-0000240E0000}"/>
    <cellStyle name="Standard 8 8 4 4" xfId="48790" xr:uid="{00000000-0005-0000-0000-0000240E0000}"/>
    <cellStyle name="Standard 8 8 5" xfId="11720" xr:uid="{00000000-0005-0000-0000-0000240E0000}"/>
    <cellStyle name="Standard 8 8 5 2" xfId="25171" xr:uid="{00000000-0005-0000-0000-0000240E0000}"/>
    <cellStyle name="Standard 8 8 5 3" xfId="38655" xr:uid="{00000000-0005-0000-0000-0000240E0000}"/>
    <cellStyle name="Standard 8 8 5 4" xfId="52146" xr:uid="{00000000-0005-0000-0000-0000240E0000}"/>
    <cellStyle name="Standard 8 8 6" xfId="15102" xr:uid="{00000000-0005-0000-0000-0000240E0000}"/>
    <cellStyle name="Standard 8 8 7" xfId="28586" xr:uid="{00000000-0005-0000-0000-0000240E0000}"/>
    <cellStyle name="Standard 8 8 8" xfId="42077" xr:uid="{00000000-0005-0000-0000-0000240E0000}"/>
    <cellStyle name="Standard 8 9" xfId="2195" xr:uid="{00000000-0005-0000-0000-0000260E0000}"/>
    <cellStyle name="Standard 8 9 2" xfId="5570" xr:uid="{00000000-0005-0000-0000-0000260E0000}"/>
    <cellStyle name="Standard 8 9 2 2" xfId="19021" xr:uid="{00000000-0005-0000-0000-0000260E0000}"/>
    <cellStyle name="Standard 8 9 2 3" xfId="32505" xr:uid="{00000000-0005-0000-0000-0000260E0000}"/>
    <cellStyle name="Standard 8 9 2 4" xfId="45996" xr:uid="{00000000-0005-0000-0000-0000260E0000}"/>
    <cellStyle name="Standard 8 9 3" xfId="8926" xr:uid="{00000000-0005-0000-0000-0000260E0000}"/>
    <cellStyle name="Standard 8 9 3 2" xfId="22377" xr:uid="{00000000-0005-0000-0000-0000260E0000}"/>
    <cellStyle name="Standard 8 9 3 3" xfId="35861" xr:uid="{00000000-0005-0000-0000-0000260E0000}"/>
    <cellStyle name="Standard 8 9 3 4" xfId="49352" xr:uid="{00000000-0005-0000-0000-0000260E0000}"/>
    <cellStyle name="Standard 8 9 4" xfId="12282" xr:uid="{00000000-0005-0000-0000-0000260E0000}"/>
    <cellStyle name="Standard 8 9 4 2" xfId="25733" xr:uid="{00000000-0005-0000-0000-0000260E0000}"/>
    <cellStyle name="Standard 8 9 4 3" xfId="39217" xr:uid="{00000000-0005-0000-0000-0000260E0000}"/>
    <cellStyle name="Standard 8 9 4 4" xfId="52708" xr:uid="{00000000-0005-0000-0000-0000260E0000}"/>
    <cellStyle name="Standard 8 9 5" xfId="15664" xr:uid="{00000000-0005-0000-0000-0000260E0000}"/>
    <cellStyle name="Standard 8 9 6" xfId="29148" xr:uid="{00000000-0005-0000-0000-0000260E0000}"/>
    <cellStyle name="Standard 8 9 7" xfId="42639" xr:uid="{00000000-0005-0000-0000-0000260E0000}"/>
    <cellStyle name="Standard 9" xfId="167" xr:uid="{00000000-0005-0000-0000-00008C020000}"/>
    <cellStyle name="Standard 9 10" xfId="1065" xr:uid="{00000000-0005-0000-0000-0000280E0000}"/>
    <cellStyle name="Standard 9 10 2" xfId="1662" xr:uid="{00000000-0005-0000-0000-0000290E0000}"/>
    <cellStyle name="Standard 9 10 2 2" xfId="2798" xr:uid="{00000000-0005-0000-0000-00002A0E0000}"/>
    <cellStyle name="Standard 9 10 2 2 2" xfId="6159" xr:uid="{00000000-0005-0000-0000-00002A0E0000}"/>
    <cellStyle name="Standard 9 10 2 2 2 2" xfId="19610" xr:uid="{00000000-0005-0000-0000-00002A0E0000}"/>
    <cellStyle name="Standard 9 10 2 2 2 3" xfId="33094" xr:uid="{00000000-0005-0000-0000-00002A0E0000}"/>
    <cellStyle name="Standard 9 10 2 2 2 4" xfId="46585" xr:uid="{00000000-0005-0000-0000-00002A0E0000}"/>
    <cellStyle name="Standard 9 10 2 2 3" xfId="9515" xr:uid="{00000000-0005-0000-0000-00002A0E0000}"/>
    <cellStyle name="Standard 9 10 2 2 3 2" xfId="22966" xr:uid="{00000000-0005-0000-0000-00002A0E0000}"/>
    <cellStyle name="Standard 9 10 2 2 3 3" xfId="36450" xr:uid="{00000000-0005-0000-0000-00002A0E0000}"/>
    <cellStyle name="Standard 9 10 2 2 3 4" xfId="49941" xr:uid="{00000000-0005-0000-0000-00002A0E0000}"/>
    <cellStyle name="Standard 9 10 2 2 4" xfId="12871" xr:uid="{00000000-0005-0000-0000-00002A0E0000}"/>
    <cellStyle name="Standard 9 10 2 2 4 2" xfId="26322" xr:uid="{00000000-0005-0000-0000-00002A0E0000}"/>
    <cellStyle name="Standard 9 10 2 2 4 3" xfId="39806" xr:uid="{00000000-0005-0000-0000-00002A0E0000}"/>
    <cellStyle name="Standard 9 10 2 2 4 4" xfId="53297" xr:uid="{00000000-0005-0000-0000-00002A0E0000}"/>
    <cellStyle name="Standard 9 10 2 2 5" xfId="16253" xr:uid="{00000000-0005-0000-0000-00002A0E0000}"/>
    <cellStyle name="Standard 9 10 2 2 6" xfId="29737" xr:uid="{00000000-0005-0000-0000-00002A0E0000}"/>
    <cellStyle name="Standard 9 10 2 2 7" xfId="43228" xr:uid="{00000000-0005-0000-0000-00002A0E0000}"/>
    <cellStyle name="Standard 9 10 2 3" xfId="5032" xr:uid="{00000000-0005-0000-0000-0000290E0000}"/>
    <cellStyle name="Standard 9 10 2 3 2" xfId="18483" xr:uid="{00000000-0005-0000-0000-0000290E0000}"/>
    <cellStyle name="Standard 9 10 2 3 3" xfId="31967" xr:uid="{00000000-0005-0000-0000-0000290E0000}"/>
    <cellStyle name="Standard 9 10 2 3 4" xfId="45458" xr:uid="{00000000-0005-0000-0000-0000290E0000}"/>
    <cellStyle name="Standard 9 10 2 4" xfId="8388" xr:uid="{00000000-0005-0000-0000-0000290E0000}"/>
    <cellStyle name="Standard 9 10 2 4 2" xfId="21839" xr:uid="{00000000-0005-0000-0000-0000290E0000}"/>
    <cellStyle name="Standard 9 10 2 4 3" xfId="35323" xr:uid="{00000000-0005-0000-0000-0000290E0000}"/>
    <cellStyle name="Standard 9 10 2 4 4" xfId="48814" xr:uid="{00000000-0005-0000-0000-0000290E0000}"/>
    <cellStyle name="Standard 9 10 2 5" xfId="11744" xr:uid="{00000000-0005-0000-0000-0000290E0000}"/>
    <cellStyle name="Standard 9 10 2 5 2" xfId="25195" xr:uid="{00000000-0005-0000-0000-0000290E0000}"/>
    <cellStyle name="Standard 9 10 2 5 3" xfId="38679" xr:uid="{00000000-0005-0000-0000-0000290E0000}"/>
    <cellStyle name="Standard 9 10 2 5 4" xfId="52170" xr:uid="{00000000-0005-0000-0000-0000290E0000}"/>
    <cellStyle name="Standard 9 10 2 6" xfId="15126" xr:uid="{00000000-0005-0000-0000-0000290E0000}"/>
    <cellStyle name="Standard 9 10 2 7" xfId="28610" xr:uid="{00000000-0005-0000-0000-0000290E0000}"/>
    <cellStyle name="Standard 9 10 2 8" xfId="42101" xr:uid="{00000000-0005-0000-0000-0000290E0000}"/>
    <cellStyle name="Standard 9 10 3" xfId="2221" xr:uid="{00000000-0005-0000-0000-00002B0E0000}"/>
    <cellStyle name="Standard 9 10 3 2" xfId="5596" xr:uid="{00000000-0005-0000-0000-00002B0E0000}"/>
    <cellStyle name="Standard 9 10 3 2 2" xfId="19047" xr:uid="{00000000-0005-0000-0000-00002B0E0000}"/>
    <cellStyle name="Standard 9 10 3 2 3" xfId="32531" xr:uid="{00000000-0005-0000-0000-00002B0E0000}"/>
    <cellStyle name="Standard 9 10 3 2 4" xfId="46022" xr:uid="{00000000-0005-0000-0000-00002B0E0000}"/>
    <cellStyle name="Standard 9 10 3 3" xfId="8952" xr:uid="{00000000-0005-0000-0000-00002B0E0000}"/>
    <cellStyle name="Standard 9 10 3 3 2" xfId="22403" xr:uid="{00000000-0005-0000-0000-00002B0E0000}"/>
    <cellStyle name="Standard 9 10 3 3 3" xfId="35887" xr:uid="{00000000-0005-0000-0000-00002B0E0000}"/>
    <cellStyle name="Standard 9 10 3 3 4" xfId="49378" xr:uid="{00000000-0005-0000-0000-00002B0E0000}"/>
    <cellStyle name="Standard 9 10 3 4" xfId="12308" xr:uid="{00000000-0005-0000-0000-00002B0E0000}"/>
    <cellStyle name="Standard 9 10 3 4 2" xfId="25759" xr:uid="{00000000-0005-0000-0000-00002B0E0000}"/>
    <cellStyle name="Standard 9 10 3 4 3" xfId="39243" xr:uid="{00000000-0005-0000-0000-00002B0E0000}"/>
    <cellStyle name="Standard 9 10 3 4 4" xfId="52734" xr:uid="{00000000-0005-0000-0000-00002B0E0000}"/>
    <cellStyle name="Standard 9 10 3 5" xfId="15690" xr:uid="{00000000-0005-0000-0000-00002B0E0000}"/>
    <cellStyle name="Standard 9 10 3 6" xfId="29174" xr:uid="{00000000-0005-0000-0000-00002B0E0000}"/>
    <cellStyle name="Standard 9 10 3 7" xfId="42665" xr:uid="{00000000-0005-0000-0000-00002B0E0000}"/>
    <cellStyle name="Standard 9 10 4" xfId="4470" xr:uid="{00000000-0005-0000-0000-0000280E0000}"/>
    <cellStyle name="Standard 9 10 4 2" xfId="17921" xr:uid="{00000000-0005-0000-0000-0000280E0000}"/>
    <cellStyle name="Standard 9 10 4 3" xfId="31405" xr:uid="{00000000-0005-0000-0000-0000280E0000}"/>
    <cellStyle name="Standard 9 10 4 4" xfId="44896" xr:uid="{00000000-0005-0000-0000-0000280E0000}"/>
    <cellStyle name="Standard 9 10 5" xfId="7826" xr:uid="{00000000-0005-0000-0000-0000280E0000}"/>
    <cellStyle name="Standard 9 10 5 2" xfId="21277" xr:uid="{00000000-0005-0000-0000-0000280E0000}"/>
    <cellStyle name="Standard 9 10 5 3" xfId="34761" xr:uid="{00000000-0005-0000-0000-0000280E0000}"/>
    <cellStyle name="Standard 9 10 5 4" xfId="48252" xr:uid="{00000000-0005-0000-0000-0000280E0000}"/>
    <cellStyle name="Standard 9 10 6" xfId="11182" xr:uid="{00000000-0005-0000-0000-0000280E0000}"/>
    <cellStyle name="Standard 9 10 6 2" xfId="24633" xr:uid="{00000000-0005-0000-0000-0000280E0000}"/>
    <cellStyle name="Standard 9 10 6 3" xfId="38117" xr:uid="{00000000-0005-0000-0000-0000280E0000}"/>
    <cellStyle name="Standard 9 10 6 4" xfId="51608" xr:uid="{00000000-0005-0000-0000-0000280E0000}"/>
    <cellStyle name="Standard 9 10 7" xfId="14563" xr:uid="{00000000-0005-0000-0000-0000280E0000}"/>
    <cellStyle name="Standard 9 10 8" xfId="28028" xr:uid="{00000000-0005-0000-0000-0000280E0000}"/>
    <cellStyle name="Standard 9 10 9" xfId="41495" xr:uid="{00000000-0005-0000-0000-0000280E0000}"/>
    <cellStyle name="Standard 9 11" xfId="1639" xr:uid="{00000000-0005-0000-0000-00002C0E0000}"/>
    <cellStyle name="Standard 9 11 2" xfId="2775" xr:uid="{00000000-0005-0000-0000-00002D0E0000}"/>
    <cellStyle name="Standard 9 11 2 2" xfId="6136" xr:uid="{00000000-0005-0000-0000-00002D0E0000}"/>
    <cellStyle name="Standard 9 11 2 2 2" xfId="19587" xr:uid="{00000000-0005-0000-0000-00002D0E0000}"/>
    <cellStyle name="Standard 9 11 2 2 3" xfId="33071" xr:uid="{00000000-0005-0000-0000-00002D0E0000}"/>
    <cellStyle name="Standard 9 11 2 2 4" xfId="46562" xr:uid="{00000000-0005-0000-0000-00002D0E0000}"/>
    <cellStyle name="Standard 9 11 2 3" xfId="9492" xr:uid="{00000000-0005-0000-0000-00002D0E0000}"/>
    <cellStyle name="Standard 9 11 2 3 2" xfId="22943" xr:uid="{00000000-0005-0000-0000-00002D0E0000}"/>
    <cellStyle name="Standard 9 11 2 3 3" xfId="36427" xr:uid="{00000000-0005-0000-0000-00002D0E0000}"/>
    <cellStyle name="Standard 9 11 2 3 4" xfId="49918" xr:uid="{00000000-0005-0000-0000-00002D0E0000}"/>
    <cellStyle name="Standard 9 11 2 4" xfId="12848" xr:uid="{00000000-0005-0000-0000-00002D0E0000}"/>
    <cellStyle name="Standard 9 11 2 4 2" xfId="26299" xr:uid="{00000000-0005-0000-0000-00002D0E0000}"/>
    <cellStyle name="Standard 9 11 2 4 3" xfId="39783" xr:uid="{00000000-0005-0000-0000-00002D0E0000}"/>
    <cellStyle name="Standard 9 11 2 4 4" xfId="53274" xr:uid="{00000000-0005-0000-0000-00002D0E0000}"/>
    <cellStyle name="Standard 9 11 2 5" xfId="16230" xr:uid="{00000000-0005-0000-0000-00002D0E0000}"/>
    <cellStyle name="Standard 9 11 2 6" xfId="29714" xr:uid="{00000000-0005-0000-0000-00002D0E0000}"/>
    <cellStyle name="Standard 9 11 2 7" xfId="43205" xr:uid="{00000000-0005-0000-0000-00002D0E0000}"/>
    <cellStyle name="Standard 9 11 3" xfId="5009" xr:uid="{00000000-0005-0000-0000-00002C0E0000}"/>
    <cellStyle name="Standard 9 11 3 2" xfId="18460" xr:uid="{00000000-0005-0000-0000-00002C0E0000}"/>
    <cellStyle name="Standard 9 11 3 3" xfId="31944" xr:uid="{00000000-0005-0000-0000-00002C0E0000}"/>
    <cellStyle name="Standard 9 11 3 4" xfId="45435" xr:uid="{00000000-0005-0000-0000-00002C0E0000}"/>
    <cellStyle name="Standard 9 11 4" xfId="8365" xr:uid="{00000000-0005-0000-0000-00002C0E0000}"/>
    <cellStyle name="Standard 9 11 4 2" xfId="21816" xr:uid="{00000000-0005-0000-0000-00002C0E0000}"/>
    <cellStyle name="Standard 9 11 4 3" xfId="35300" xr:uid="{00000000-0005-0000-0000-00002C0E0000}"/>
    <cellStyle name="Standard 9 11 4 4" xfId="48791" xr:uid="{00000000-0005-0000-0000-00002C0E0000}"/>
    <cellStyle name="Standard 9 11 5" xfId="11721" xr:uid="{00000000-0005-0000-0000-00002C0E0000}"/>
    <cellStyle name="Standard 9 11 5 2" xfId="25172" xr:uid="{00000000-0005-0000-0000-00002C0E0000}"/>
    <cellStyle name="Standard 9 11 5 3" xfId="38656" xr:uid="{00000000-0005-0000-0000-00002C0E0000}"/>
    <cellStyle name="Standard 9 11 5 4" xfId="52147" xr:uid="{00000000-0005-0000-0000-00002C0E0000}"/>
    <cellStyle name="Standard 9 11 6" xfId="15103" xr:uid="{00000000-0005-0000-0000-00002C0E0000}"/>
    <cellStyle name="Standard 9 11 7" xfId="28587" xr:uid="{00000000-0005-0000-0000-00002C0E0000}"/>
    <cellStyle name="Standard 9 11 8" xfId="42078" xr:uid="{00000000-0005-0000-0000-00002C0E0000}"/>
    <cellStyle name="Standard 9 12" xfId="2196" xr:uid="{00000000-0005-0000-0000-00002E0E0000}"/>
    <cellStyle name="Standard 9 12 2" xfId="5571" xr:uid="{00000000-0005-0000-0000-00002E0E0000}"/>
    <cellStyle name="Standard 9 12 2 2" xfId="19022" xr:uid="{00000000-0005-0000-0000-00002E0E0000}"/>
    <cellStyle name="Standard 9 12 2 3" xfId="32506" xr:uid="{00000000-0005-0000-0000-00002E0E0000}"/>
    <cellStyle name="Standard 9 12 2 4" xfId="45997" xr:uid="{00000000-0005-0000-0000-00002E0E0000}"/>
    <cellStyle name="Standard 9 12 3" xfId="8927" xr:uid="{00000000-0005-0000-0000-00002E0E0000}"/>
    <cellStyle name="Standard 9 12 3 2" xfId="22378" xr:uid="{00000000-0005-0000-0000-00002E0E0000}"/>
    <cellStyle name="Standard 9 12 3 3" xfId="35862" xr:uid="{00000000-0005-0000-0000-00002E0E0000}"/>
    <cellStyle name="Standard 9 12 3 4" xfId="49353" xr:uid="{00000000-0005-0000-0000-00002E0E0000}"/>
    <cellStyle name="Standard 9 12 4" xfId="12283" xr:uid="{00000000-0005-0000-0000-00002E0E0000}"/>
    <cellStyle name="Standard 9 12 4 2" xfId="25734" xr:uid="{00000000-0005-0000-0000-00002E0E0000}"/>
    <cellStyle name="Standard 9 12 4 3" xfId="39218" xr:uid="{00000000-0005-0000-0000-00002E0E0000}"/>
    <cellStyle name="Standard 9 12 4 4" xfId="52709" xr:uid="{00000000-0005-0000-0000-00002E0E0000}"/>
    <cellStyle name="Standard 9 12 5" xfId="15665" xr:uid="{00000000-0005-0000-0000-00002E0E0000}"/>
    <cellStyle name="Standard 9 12 6" xfId="29149" xr:uid="{00000000-0005-0000-0000-00002E0E0000}"/>
    <cellStyle name="Standard 9 12 7" xfId="42640" xr:uid="{00000000-0005-0000-0000-00002E0E0000}"/>
    <cellStyle name="Standard 9 13" xfId="3337" xr:uid="{00000000-0005-0000-0000-00002F0E0000}"/>
    <cellStyle name="Standard 9 13 2" xfId="6698" xr:uid="{00000000-0005-0000-0000-00002F0E0000}"/>
    <cellStyle name="Standard 9 13 2 2" xfId="20149" xr:uid="{00000000-0005-0000-0000-00002F0E0000}"/>
    <cellStyle name="Standard 9 13 2 3" xfId="33633" xr:uid="{00000000-0005-0000-0000-00002F0E0000}"/>
    <cellStyle name="Standard 9 13 2 4" xfId="47124" xr:uid="{00000000-0005-0000-0000-00002F0E0000}"/>
    <cellStyle name="Standard 9 13 3" xfId="10054" xr:uid="{00000000-0005-0000-0000-00002F0E0000}"/>
    <cellStyle name="Standard 9 13 3 2" xfId="23505" xr:uid="{00000000-0005-0000-0000-00002F0E0000}"/>
    <cellStyle name="Standard 9 13 3 3" xfId="36989" xr:uid="{00000000-0005-0000-0000-00002F0E0000}"/>
    <cellStyle name="Standard 9 13 3 4" xfId="50480" xr:uid="{00000000-0005-0000-0000-00002F0E0000}"/>
    <cellStyle name="Standard 9 13 4" xfId="13410" xr:uid="{00000000-0005-0000-0000-00002F0E0000}"/>
    <cellStyle name="Standard 9 13 4 2" xfId="26861" xr:uid="{00000000-0005-0000-0000-00002F0E0000}"/>
    <cellStyle name="Standard 9 13 4 3" xfId="40345" xr:uid="{00000000-0005-0000-0000-00002F0E0000}"/>
    <cellStyle name="Standard 9 13 4 4" xfId="53836" xr:uid="{00000000-0005-0000-0000-00002F0E0000}"/>
    <cellStyle name="Standard 9 13 5" xfId="16792" xr:uid="{00000000-0005-0000-0000-00002F0E0000}"/>
    <cellStyle name="Standard 9 13 6" xfId="30276" xr:uid="{00000000-0005-0000-0000-00002F0E0000}"/>
    <cellStyle name="Standard 9 13 7" xfId="43767" xr:uid="{00000000-0005-0000-0000-00002F0E0000}"/>
    <cellStyle name="Standard 9 14" xfId="3917" xr:uid="{00000000-0005-0000-0000-0000300E0000}"/>
    <cellStyle name="Standard 9 14 2" xfId="7274" xr:uid="{00000000-0005-0000-0000-0000300E0000}"/>
    <cellStyle name="Standard 9 14 2 2" xfId="20725" xr:uid="{00000000-0005-0000-0000-0000300E0000}"/>
    <cellStyle name="Standard 9 14 2 3" xfId="34209" xr:uid="{00000000-0005-0000-0000-0000300E0000}"/>
    <cellStyle name="Standard 9 14 2 4" xfId="47700" xr:uid="{00000000-0005-0000-0000-0000300E0000}"/>
    <cellStyle name="Standard 9 14 3" xfId="10630" xr:uid="{00000000-0005-0000-0000-0000300E0000}"/>
    <cellStyle name="Standard 9 14 3 2" xfId="24081" xr:uid="{00000000-0005-0000-0000-0000300E0000}"/>
    <cellStyle name="Standard 9 14 3 3" xfId="37565" xr:uid="{00000000-0005-0000-0000-0000300E0000}"/>
    <cellStyle name="Standard 9 14 3 4" xfId="51056" xr:uid="{00000000-0005-0000-0000-0000300E0000}"/>
    <cellStyle name="Standard 9 14 4" xfId="13986" xr:uid="{00000000-0005-0000-0000-0000300E0000}"/>
    <cellStyle name="Standard 9 14 4 2" xfId="27437" xr:uid="{00000000-0005-0000-0000-0000300E0000}"/>
    <cellStyle name="Standard 9 14 4 3" xfId="40921" xr:uid="{00000000-0005-0000-0000-0000300E0000}"/>
    <cellStyle name="Standard 9 14 4 4" xfId="54412" xr:uid="{00000000-0005-0000-0000-0000300E0000}"/>
    <cellStyle name="Standard 9 14 5" xfId="17368" xr:uid="{00000000-0005-0000-0000-0000300E0000}"/>
    <cellStyle name="Standard 9 14 6" xfId="30852" xr:uid="{00000000-0005-0000-0000-0000300E0000}"/>
    <cellStyle name="Standard 9 14 7" xfId="44343" xr:uid="{00000000-0005-0000-0000-0000300E0000}"/>
    <cellStyle name="Standard 9 15" xfId="1044" xr:uid="{00000000-0005-0000-0000-0000270E0000}"/>
    <cellStyle name="Standard 9 15 2" xfId="14550" xr:uid="{00000000-0005-0000-0000-0000270E0000}"/>
    <cellStyle name="Standard 9 15 3" xfId="28015" xr:uid="{00000000-0005-0000-0000-0000270E0000}"/>
    <cellStyle name="Standard 9 15 4" xfId="41482" xr:uid="{00000000-0005-0000-0000-0000270E0000}"/>
    <cellStyle name="Standard 9 16" xfId="4445" xr:uid="{00000000-0005-0000-0000-0000270E0000}"/>
    <cellStyle name="Standard 9 16 2" xfId="17896" xr:uid="{00000000-0005-0000-0000-0000270E0000}"/>
    <cellStyle name="Standard 9 16 3" xfId="31380" xr:uid="{00000000-0005-0000-0000-0000270E0000}"/>
    <cellStyle name="Standard 9 16 4" xfId="44871" xr:uid="{00000000-0005-0000-0000-0000270E0000}"/>
    <cellStyle name="Standard 9 17" xfId="7801" xr:uid="{00000000-0005-0000-0000-0000270E0000}"/>
    <cellStyle name="Standard 9 17 2" xfId="21252" xr:uid="{00000000-0005-0000-0000-0000270E0000}"/>
    <cellStyle name="Standard 9 17 3" xfId="34736" xr:uid="{00000000-0005-0000-0000-0000270E0000}"/>
    <cellStyle name="Standard 9 17 4" xfId="48227" xr:uid="{00000000-0005-0000-0000-0000270E0000}"/>
    <cellStyle name="Standard 9 18" xfId="11157" xr:uid="{00000000-0005-0000-0000-0000270E0000}"/>
    <cellStyle name="Standard 9 18 2" xfId="24608" xr:uid="{00000000-0005-0000-0000-0000270E0000}"/>
    <cellStyle name="Standard 9 18 3" xfId="38092" xr:uid="{00000000-0005-0000-0000-0000270E0000}"/>
    <cellStyle name="Standard 9 18 4" xfId="51583" xr:uid="{00000000-0005-0000-0000-0000270E0000}"/>
    <cellStyle name="Standard 9 19" xfId="1026" xr:uid="{00000000-0005-0000-0000-000067000000}"/>
    <cellStyle name="Standard 9 2" xfId="178" xr:uid="{00000000-0005-0000-0000-00008D020000}"/>
    <cellStyle name="Standard 9 2 10" xfId="3947" xr:uid="{00000000-0005-0000-0000-0000320E0000}"/>
    <cellStyle name="Standard 9 2 10 2" xfId="7304" xr:uid="{00000000-0005-0000-0000-0000320E0000}"/>
    <cellStyle name="Standard 9 2 10 2 2" xfId="20755" xr:uid="{00000000-0005-0000-0000-0000320E0000}"/>
    <cellStyle name="Standard 9 2 10 2 3" xfId="34239" xr:uid="{00000000-0005-0000-0000-0000320E0000}"/>
    <cellStyle name="Standard 9 2 10 2 4" xfId="47730" xr:uid="{00000000-0005-0000-0000-0000320E0000}"/>
    <cellStyle name="Standard 9 2 10 3" xfId="10660" xr:uid="{00000000-0005-0000-0000-0000320E0000}"/>
    <cellStyle name="Standard 9 2 10 3 2" xfId="24111" xr:uid="{00000000-0005-0000-0000-0000320E0000}"/>
    <cellStyle name="Standard 9 2 10 3 3" xfId="37595" xr:uid="{00000000-0005-0000-0000-0000320E0000}"/>
    <cellStyle name="Standard 9 2 10 3 4" xfId="51086" xr:uid="{00000000-0005-0000-0000-0000320E0000}"/>
    <cellStyle name="Standard 9 2 10 4" xfId="14016" xr:uid="{00000000-0005-0000-0000-0000320E0000}"/>
    <cellStyle name="Standard 9 2 10 4 2" xfId="27467" xr:uid="{00000000-0005-0000-0000-0000320E0000}"/>
    <cellStyle name="Standard 9 2 10 4 3" xfId="40951" xr:uid="{00000000-0005-0000-0000-0000320E0000}"/>
    <cellStyle name="Standard 9 2 10 4 4" xfId="54442" xr:uid="{00000000-0005-0000-0000-0000320E0000}"/>
    <cellStyle name="Standard 9 2 10 5" xfId="17398" xr:uid="{00000000-0005-0000-0000-0000320E0000}"/>
    <cellStyle name="Standard 9 2 10 6" xfId="30882" xr:uid="{00000000-0005-0000-0000-0000320E0000}"/>
    <cellStyle name="Standard 9 2 10 7" xfId="44373" xr:uid="{00000000-0005-0000-0000-0000320E0000}"/>
    <cellStyle name="Standard 9 2 11" xfId="4497" xr:uid="{00000000-0005-0000-0000-0000310E0000}"/>
    <cellStyle name="Standard 9 2 11 2" xfId="17948" xr:uid="{00000000-0005-0000-0000-0000310E0000}"/>
    <cellStyle name="Standard 9 2 11 3" xfId="31432" xr:uid="{00000000-0005-0000-0000-0000310E0000}"/>
    <cellStyle name="Standard 9 2 11 4" xfId="44923" xr:uid="{00000000-0005-0000-0000-0000310E0000}"/>
    <cellStyle name="Standard 9 2 12" xfId="7853" xr:uid="{00000000-0005-0000-0000-0000310E0000}"/>
    <cellStyle name="Standard 9 2 12 2" xfId="21304" xr:uid="{00000000-0005-0000-0000-0000310E0000}"/>
    <cellStyle name="Standard 9 2 12 3" xfId="34788" xr:uid="{00000000-0005-0000-0000-0000310E0000}"/>
    <cellStyle name="Standard 9 2 12 4" xfId="48279" xr:uid="{00000000-0005-0000-0000-0000310E0000}"/>
    <cellStyle name="Standard 9 2 13" xfId="11209" xr:uid="{00000000-0005-0000-0000-0000310E0000}"/>
    <cellStyle name="Standard 9 2 13 2" xfId="24660" xr:uid="{00000000-0005-0000-0000-0000310E0000}"/>
    <cellStyle name="Standard 9 2 13 3" xfId="38144" xr:uid="{00000000-0005-0000-0000-0000310E0000}"/>
    <cellStyle name="Standard 9 2 13 4" xfId="51635" xr:uid="{00000000-0005-0000-0000-0000310E0000}"/>
    <cellStyle name="Standard 9 2 14" xfId="14590" xr:uid="{00000000-0005-0000-0000-0000310E0000}"/>
    <cellStyle name="Standard 9 2 15" xfId="28065" xr:uid="{00000000-0005-0000-0000-0000310E0000}"/>
    <cellStyle name="Standard 9 2 16" xfId="41539" xr:uid="{00000000-0005-0000-0000-0000310E0000}"/>
    <cellStyle name="Standard 9 2 2" xfId="353" xr:uid="{00000000-0005-0000-0000-00008E020000}"/>
    <cellStyle name="Standard 9 2 2 10" xfId="4519" xr:uid="{00000000-0005-0000-0000-0000330E0000}"/>
    <cellStyle name="Standard 9 2 2 10 2" xfId="17970" xr:uid="{00000000-0005-0000-0000-0000330E0000}"/>
    <cellStyle name="Standard 9 2 2 10 3" xfId="31454" xr:uid="{00000000-0005-0000-0000-0000330E0000}"/>
    <cellStyle name="Standard 9 2 2 10 4" xfId="44945" xr:uid="{00000000-0005-0000-0000-0000330E0000}"/>
    <cellStyle name="Standard 9 2 2 11" xfId="7875" xr:uid="{00000000-0005-0000-0000-0000330E0000}"/>
    <cellStyle name="Standard 9 2 2 11 2" xfId="21326" xr:uid="{00000000-0005-0000-0000-0000330E0000}"/>
    <cellStyle name="Standard 9 2 2 11 3" xfId="34810" xr:uid="{00000000-0005-0000-0000-0000330E0000}"/>
    <cellStyle name="Standard 9 2 2 11 4" xfId="48301" xr:uid="{00000000-0005-0000-0000-0000330E0000}"/>
    <cellStyle name="Standard 9 2 2 12" xfId="11231" xr:uid="{00000000-0005-0000-0000-0000330E0000}"/>
    <cellStyle name="Standard 9 2 2 12 2" xfId="24682" xr:uid="{00000000-0005-0000-0000-0000330E0000}"/>
    <cellStyle name="Standard 9 2 2 12 3" xfId="38166" xr:uid="{00000000-0005-0000-0000-0000330E0000}"/>
    <cellStyle name="Standard 9 2 2 12 4" xfId="51657" xr:uid="{00000000-0005-0000-0000-0000330E0000}"/>
    <cellStyle name="Standard 9 2 2 13" xfId="14612" xr:uid="{00000000-0005-0000-0000-0000330E0000}"/>
    <cellStyle name="Standard 9 2 2 14" xfId="28095" xr:uid="{00000000-0005-0000-0000-0000330E0000}"/>
    <cellStyle name="Standard 9 2 2 15" xfId="41586" xr:uid="{00000000-0005-0000-0000-0000330E0000}"/>
    <cellStyle name="Standard 9 2 2 2" xfId="423" xr:uid="{00000000-0005-0000-0000-00008F020000}"/>
    <cellStyle name="Standard 9 2 2 2 10" xfId="14714" xr:uid="{00000000-0005-0000-0000-0000340E0000}"/>
    <cellStyle name="Standard 9 2 2 2 11" xfId="28197" xr:uid="{00000000-0005-0000-0000-0000340E0000}"/>
    <cellStyle name="Standard 9 2 2 2 12" xfId="41688" xr:uid="{00000000-0005-0000-0000-0000340E0000}"/>
    <cellStyle name="Standard 9 2 2 2 13" xfId="1241" xr:uid="{00000000-0005-0000-0000-0000340E0000}"/>
    <cellStyle name="Standard 9 2 2 2 2" xfId="1479" xr:uid="{00000000-0005-0000-0000-0000350E0000}"/>
    <cellStyle name="Standard 9 2 2 2 2 10" xfId="28447" xr:uid="{00000000-0005-0000-0000-0000350E0000}"/>
    <cellStyle name="Standard 9 2 2 2 2 11" xfId="41938" xr:uid="{00000000-0005-0000-0000-0000350E0000}"/>
    <cellStyle name="Standard 9 2 2 2 2 2" xfId="2055" xr:uid="{00000000-0005-0000-0000-0000360E0000}"/>
    <cellStyle name="Standard 9 2 2 2 2 2 2" xfId="3196" xr:uid="{00000000-0005-0000-0000-0000370E0000}"/>
    <cellStyle name="Standard 9 2 2 2 2 2 2 2" xfId="6557" xr:uid="{00000000-0005-0000-0000-0000370E0000}"/>
    <cellStyle name="Standard 9 2 2 2 2 2 2 2 2" xfId="20008" xr:uid="{00000000-0005-0000-0000-0000370E0000}"/>
    <cellStyle name="Standard 9 2 2 2 2 2 2 2 3" xfId="33492" xr:uid="{00000000-0005-0000-0000-0000370E0000}"/>
    <cellStyle name="Standard 9 2 2 2 2 2 2 2 4" xfId="46983" xr:uid="{00000000-0005-0000-0000-0000370E0000}"/>
    <cellStyle name="Standard 9 2 2 2 2 2 2 3" xfId="9913" xr:uid="{00000000-0005-0000-0000-0000370E0000}"/>
    <cellStyle name="Standard 9 2 2 2 2 2 2 3 2" xfId="23364" xr:uid="{00000000-0005-0000-0000-0000370E0000}"/>
    <cellStyle name="Standard 9 2 2 2 2 2 2 3 3" xfId="36848" xr:uid="{00000000-0005-0000-0000-0000370E0000}"/>
    <cellStyle name="Standard 9 2 2 2 2 2 2 3 4" xfId="50339" xr:uid="{00000000-0005-0000-0000-0000370E0000}"/>
    <cellStyle name="Standard 9 2 2 2 2 2 2 4" xfId="13269" xr:uid="{00000000-0005-0000-0000-0000370E0000}"/>
    <cellStyle name="Standard 9 2 2 2 2 2 2 4 2" xfId="26720" xr:uid="{00000000-0005-0000-0000-0000370E0000}"/>
    <cellStyle name="Standard 9 2 2 2 2 2 2 4 3" xfId="40204" xr:uid="{00000000-0005-0000-0000-0000370E0000}"/>
    <cellStyle name="Standard 9 2 2 2 2 2 2 4 4" xfId="53695" xr:uid="{00000000-0005-0000-0000-0000370E0000}"/>
    <cellStyle name="Standard 9 2 2 2 2 2 2 5" xfId="16651" xr:uid="{00000000-0005-0000-0000-0000370E0000}"/>
    <cellStyle name="Standard 9 2 2 2 2 2 2 6" xfId="30135" xr:uid="{00000000-0005-0000-0000-0000370E0000}"/>
    <cellStyle name="Standard 9 2 2 2 2 2 2 7" xfId="43626" xr:uid="{00000000-0005-0000-0000-0000370E0000}"/>
    <cellStyle name="Standard 9 2 2 2 2 2 3" xfId="5430" xr:uid="{00000000-0005-0000-0000-0000360E0000}"/>
    <cellStyle name="Standard 9 2 2 2 2 2 3 2" xfId="18881" xr:uid="{00000000-0005-0000-0000-0000360E0000}"/>
    <cellStyle name="Standard 9 2 2 2 2 2 3 3" xfId="32365" xr:uid="{00000000-0005-0000-0000-0000360E0000}"/>
    <cellStyle name="Standard 9 2 2 2 2 2 3 4" xfId="45856" xr:uid="{00000000-0005-0000-0000-0000360E0000}"/>
    <cellStyle name="Standard 9 2 2 2 2 2 4" xfId="8786" xr:uid="{00000000-0005-0000-0000-0000360E0000}"/>
    <cellStyle name="Standard 9 2 2 2 2 2 4 2" xfId="22237" xr:uid="{00000000-0005-0000-0000-0000360E0000}"/>
    <cellStyle name="Standard 9 2 2 2 2 2 4 3" xfId="35721" xr:uid="{00000000-0005-0000-0000-0000360E0000}"/>
    <cellStyle name="Standard 9 2 2 2 2 2 4 4" xfId="49212" xr:uid="{00000000-0005-0000-0000-0000360E0000}"/>
    <cellStyle name="Standard 9 2 2 2 2 2 5" xfId="12142" xr:uid="{00000000-0005-0000-0000-0000360E0000}"/>
    <cellStyle name="Standard 9 2 2 2 2 2 5 2" xfId="25593" xr:uid="{00000000-0005-0000-0000-0000360E0000}"/>
    <cellStyle name="Standard 9 2 2 2 2 2 5 3" xfId="39077" xr:uid="{00000000-0005-0000-0000-0000360E0000}"/>
    <cellStyle name="Standard 9 2 2 2 2 2 5 4" xfId="52568" xr:uid="{00000000-0005-0000-0000-0000360E0000}"/>
    <cellStyle name="Standard 9 2 2 2 2 2 6" xfId="15524" xr:uid="{00000000-0005-0000-0000-0000360E0000}"/>
    <cellStyle name="Standard 9 2 2 2 2 2 7" xfId="29008" xr:uid="{00000000-0005-0000-0000-0000360E0000}"/>
    <cellStyle name="Standard 9 2 2 2 2 2 8" xfId="42499" xr:uid="{00000000-0005-0000-0000-0000360E0000}"/>
    <cellStyle name="Standard 9 2 2 2 2 3" xfId="2636" xr:uid="{00000000-0005-0000-0000-0000380E0000}"/>
    <cellStyle name="Standard 9 2 2 2 2 3 2" xfId="5997" xr:uid="{00000000-0005-0000-0000-0000380E0000}"/>
    <cellStyle name="Standard 9 2 2 2 2 3 2 2" xfId="19448" xr:uid="{00000000-0005-0000-0000-0000380E0000}"/>
    <cellStyle name="Standard 9 2 2 2 2 3 2 3" xfId="32932" xr:uid="{00000000-0005-0000-0000-0000380E0000}"/>
    <cellStyle name="Standard 9 2 2 2 2 3 2 4" xfId="46423" xr:uid="{00000000-0005-0000-0000-0000380E0000}"/>
    <cellStyle name="Standard 9 2 2 2 2 3 3" xfId="9353" xr:uid="{00000000-0005-0000-0000-0000380E0000}"/>
    <cellStyle name="Standard 9 2 2 2 2 3 3 2" xfId="22804" xr:uid="{00000000-0005-0000-0000-0000380E0000}"/>
    <cellStyle name="Standard 9 2 2 2 2 3 3 3" xfId="36288" xr:uid="{00000000-0005-0000-0000-0000380E0000}"/>
    <cellStyle name="Standard 9 2 2 2 2 3 3 4" xfId="49779" xr:uid="{00000000-0005-0000-0000-0000380E0000}"/>
    <cellStyle name="Standard 9 2 2 2 2 3 4" xfId="12709" xr:uid="{00000000-0005-0000-0000-0000380E0000}"/>
    <cellStyle name="Standard 9 2 2 2 2 3 4 2" xfId="26160" xr:uid="{00000000-0005-0000-0000-0000380E0000}"/>
    <cellStyle name="Standard 9 2 2 2 2 3 4 3" xfId="39644" xr:uid="{00000000-0005-0000-0000-0000380E0000}"/>
    <cellStyle name="Standard 9 2 2 2 2 3 4 4" xfId="53135" xr:uid="{00000000-0005-0000-0000-0000380E0000}"/>
    <cellStyle name="Standard 9 2 2 2 2 3 5" xfId="16091" xr:uid="{00000000-0005-0000-0000-0000380E0000}"/>
    <cellStyle name="Standard 9 2 2 2 2 3 6" xfId="29575" xr:uid="{00000000-0005-0000-0000-0000380E0000}"/>
    <cellStyle name="Standard 9 2 2 2 2 3 7" xfId="43066" xr:uid="{00000000-0005-0000-0000-0000380E0000}"/>
    <cellStyle name="Standard 9 2 2 2 2 4" xfId="3741" xr:uid="{00000000-0005-0000-0000-0000390E0000}"/>
    <cellStyle name="Standard 9 2 2 2 2 4 2" xfId="7102" xr:uid="{00000000-0005-0000-0000-0000390E0000}"/>
    <cellStyle name="Standard 9 2 2 2 2 4 2 2" xfId="20553" xr:uid="{00000000-0005-0000-0000-0000390E0000}"/>
    <cellStyle name="Standard 9 2 2 2 2 4 2 3" xfId="34037" xr:uid="{00000000-0005-0000-0000-0000390E0000}"/>
    <cellStyle name="Standard 9 2 2 2 2 4 2 4" xfId="47528" xr:uid="{00000000-0005-0000-0000-0000390E0000}"/>
    <cellStyle name="Standard 9 2 2 2 2 4 3" xfId="10458" xr:uid="{00000000-0005-0000-0000-0000390E0000}"/>
    <cellStyle name="Standard 9 2 2 2 2 4 3 2" xfId="23909" xr:uid="{00000000-0005-0000-0000-0000390E0000}"/>
    <cellStyle name="Standard 9 2 2 2 2 4 3 3" xfId="37393" xr:uid="{00000000-0005-0000-0000-0000390E0000}"/>
    <cellStyle name="Standard 9 2 2 2 2 4 3 4" xfId="50884" xr:uid="{00000000-0005-0000-0000-0000390E0000}"/>
    <cellStyle name="Standard 9 2 2 2 2 4 4" xfId="13814" xr:uid="{00000000-0005-0000-0000-0000390E0000}"/>
    <cellStyle name="Standard 9 2 2 2 2 4 4 2" xfId="27265" xr:uid="{00000000-0005-0000-0000-0000390E0000}"/>
    <cellStyle name="Standard 9 2 2 2 2 4 4 3" xfId="40749" xr:uid="{00000000-0005-0000-0000-0000390E0000}"/>
    <cellStyle name="Standard 9 2 2 2 2 4 4 4" xfId="54240" xr:uid="{00000000-0005-0000-0000-0000390E0000}"/>
    <cellStyle name="Standard 9 2 2 2 2 4 5" xfId="17196" xr:uid="{00000000-0005-0000-0000-0000390E0000}"/>
    <cellStyle name="Standard 9 2 2 2 2 4 6" xfId="30680" xr:uid="{00000000-0005-0000-0000-0000390E0000}"/>
    <cellStyle name="Standard 9 2 2 2 2 4 7" xfId="44171" xr:uid="{00000000-0005-0000-0000-0000390E0000}"/>
    <cellStyle name="Standard 9 2 2 2 2 5" xfId="4321" xr:uid="{00000000-0005-0000-0000-00003A0E0000}"/>
    <cellStyle name="Standard 9 2 2 2 2 5 2" xfId="7678" xr:uid="{00000000-0005-0000-0000-00003A0E0000}"/>
    <cellStyle name="Standard 9 2 2 2 2 5 2 2" xfId="21129" xr:uid="{00000000-0005-0000-0000-00003A0E0000}"/>
    <cellStyle name="Standard 9 2 2 2 2 5 2 3" xfId="34613" xr:uid="{00000000-0005-0000-0000-00003A0E0000}"/>
    <cellStyle name="Standard 9 2 2 2 2 5 2 4" xfId="48104" xr:uid="{00000000-0005-0000-0000-00003A0E0000}"/>
    <cellStyle name="Standard 9 2 2 2 2 5 3" xfId="11034" xr:uid="{00000000-0005-0000-0000-00003A0E0000}"/>
    <cellStyle name="Standard 9 2 2 2 2 5 3 2" xfId="24485" xr:uid="{00000000-0005-0000-0000-00003A0E0000}"/>
    <cellStyle name="Standard 9 2 2 2 2 5 3 3" xfId="37969" xr:uid="{00000000-0005-0000-0000-00003A0E0000}"/>
    <cellStyle name="Standard 9 2 2 2 2 5 3 4" xfId="51460" xr:uid="{00000000-0005-0000-0000-00003A0E0000}"/>
    <cellStyle name="Standard 9 2 2 2 2 5 4" xfId="14390" xr:uid="{00000000-0005-0000-0000-00003A0E0000}"/>
    <cellStyle name="Standard 9 2 2 2 2 5 4 2" xfId="27841" xr:uid="{00000000-0005-0000-0000-00003A0E0000}"/>
    <cellStyle name="Standard 9 2 2 2 2 5 4 3" xfId="41325" xr:uid="{00000000-0005-0000-0000-00003A0E0000}"/>
    <cellStyle name="Standard 9 2 2 2 2 5 4 4" xfId="54816" xr:uid="{00000000-0005-0000-0000-00003A0E0000}"/>
    <cellStyle name="Standard 9 2 2 2 2 5 5" xfId="17772" xr:uid="{00000000-0005-0000-0000-00003A0E0000}"/>
    <cellStyle name="Standard 9 2 2 2 2 5 6" xfId="31256" xr:uid="{00000000-0005-0000-0000-00003A0E0000}"/>
    <cellStyle name="Standard 9 2 2 2 2 5 7" xfId="44747" xr:uid="{00000000-0005-0000-0000-00003A0E0000}"/>
    <cellStyle name="Standard 9 2 2 2 2 6" xfId="4871" xr:uid="{00000000-0005-0000-0000-0000350E0000}"/>
    <cellStyle name="Standard 9 2 2 2 2 6 2" xfId="18322" xr:uid="{00000000-0005-0000-0000-0000350E0000}"/>
    <cellStyle name="Standard 9 2 2 2 2 6 3" xfId="31806" xr:uid="{00000000-0005-0000-0000-0000350E0000}"/>
    <cellStyle name="Standard 9 2 2 2 2 6 4" xfId="45297" xr:uid="{00000000-0005-0000-0000-0000350E0000}"/>
    <cellStyle name="Standard 9 2 2 2 2 7" xfId="8227" xr:uid="{00000000-0005-0000-0000-0000350E0000}"/>
    <cellStyle name="Standard 9 2 2 2 2 7 2" xfId="21678" xr:uid="{00000000-0005-0000-0000-0000350E0000}"/>
    <cellStyle name="Standard 9 2 2 2 2 7 3" xfId="35162" xr:uid="{00000000-0005-0000-0000-0000350E0000}"/>
    <cellStyle name="Standard 9 2 2 2 2 7 4" xfId="48653" xr:uid="{00000000-0005-0000-0000-0000350E0000}"/>
    <cellStyle name="Standard 9 2 2 2 2 8" xfId="11583" xr:uid="{00000000-0005-0000-0000-0000350E0000}"/>
    <cellStyle name="Standard 9 2 2 2 2 8 2" xfId="25034" xr:uid="{00000000-0005-0000-0000-0000350E0000}"/>
    <cellStyle name="Standard 9 2 2 2 2 8 3" xfId="38518" xr:uid="{00000000-0005-0000-0000-0000350E0000}"/>
    <cellStyle name="Standard 9 2 2 2 2 8 4" xfId="52009" xr:uid="{00000000-0005-0000-0000-0000350E0000}"/>
    <cellStyle name="Standard 9 2 2 2 2 9" xfId="14964" xr:uid="{00000000-0005-0000-0000-0000350E0000}"/>
    <cellStyle name="Standard 9 2 2 2 3" xfId="1806" xr:uid="{00000000-0005-0000-0000-00003B0E0000}"/>
    <cellStyle name="Standard 9 2 2 2 3 2" xfId="2946" xr:uid="{00000000-0005-0000-0000-00003C0E0000}"/>
    <cellStyle name="Standard 9 2 2 2 3 2 2" xfId="6307" xr:uid="{00000000-0005-0000-0000-00003C0E0000}"/>
    <cellStyle name="Standard 9 2 2 2 3 2 2 2" xfId="19758" xr:uid="{00000000-0005-0000-0000-00003C0E0000}"/>
    <cellStyle name="Standard 9 2 2 2 3 2 2 3" xfId="33242" xr:uid="{00000000-0005-0000-0000-00003C0E0000}"/>
    <cellStyle name="Standard 9 2 2 2 3 2 2 4" xfId="46733" xr:uid="{00000000-0005-0000-0000-00003C0E0000}"/>
    <cellStyle name="Standard 9 2 2 2 3 2 3" xfId="9663" xr:uid="{00000000-0005-0000-0000-00003C0E0000}"/>
    <cellStyle name="Standard 9 2 2 2 3 2 3 2" xfId="23114" xr:uid="{00000000-0005-0000-0000-00003C0E0000}"/>
    <cellStyle name="Standard 9 2 2 2 3 2 3 3" xfId="36598" xr:uid="{00000000-0005-0000-0000-00003C0E0000}"/>
    <cellStyle name="Standard 9 2 2 2 3 2 3 4" xfId="50089" xr:uid="{00000000-0005-0000-0000-00003C0E0000}"/>
    <cellStyle name="Standard 9 2 2 2 3 2 4" xfId="13019" xr:uid="{00000000-0005-0000-0000-00003C0E0000}"/>
    <cellStyle name="Standard 9 2 2 2 3 2 4 2" xfId="26470" xr:uid="{00000000-0005-0000-0000-00003C0E0000}"/>
    <cellStyle name="Standard 9 2 2 2 3 2 4 3" xfId="39954" xr:uid="{00000000-0005-0000-0000-00003C0E0000}"/>
    <cellStyle name="Standard 9 2 2 2 3 2 4 4" xfId="53445" xr:uid="{00000000-0005-0000-0000-00003C0E0000}"/>
    <cellStyle name="Standard 9 2 2 2 3 2 5" xfId="16401" xr:uid="{00000000-0005-0000-0000-00003C0E0000}"/>
    <cellStyle name="Standard 9 2 2 2 3 2 6" xfId="29885" xr:uid="{00000000-0005-0000-0000-00003C0E0000}"/>
    <cellStyle name="Standard 9 2 2 2 3 2 7" xfId="43376" xr:uid="{00000000-0005-0000-0000-00003C0E0000}"/>
    <cellStyle name="Standard 9 2 2 2 3 3" xfId="5180" xr:uid="{00000000-0005-0000-0000-00003B0E0000}"/>
    <cellStyle name="Standard 9 2 2 2 3 3 2" xfId="18631" xr:uid="{00000000-0005-0000-0000-00003B0E0000}"/>
    <cellStyle name="Standard 9 2 2 2 3 3 3" xfId="32115" xr:uid="{00000000-0005-0000-0000-00003B0E0000}"/>
    <cellStyle name="Standard 9 2 2 2 3 3 4" xfId="45606" xr:uid="{00000000-0005-0000-0000-00003B0E0000}"/>
    <cellStyle name="Standard 9 2 2 2 3 4" xfId="8536" xr:uid="{00000000-0005-0000-0000-00003B0E0000}"/>
    <cellStyle name="Standard 9 2 2 2 3 4 2" xfId="21987" xr:uid="{00000000-0005-0000-0000-00003B0E0000}"/>
    <cellStyle name="Standard 9 2 2 2 3 4 3" xfId="35471" xr:uid="{00000000-0005-0000-0000-00003B0E0000}"/>
    <cellStyle name="Standard 9 2 2 2 3 4 4" xfId="48962" xr:uid="{00000000-0005-0000-0000-00003B0E0000}"/>
    <cellStyle name="Standard 9 2 2 2 3 5" xfId="11892" xr:uid="{00000000-0005-0000-0000-00003B0E0000}"/>
    <cellStyle name="Standard 9 2 2 2 3 5 2" xfId="25343" xr:uid="{00000000-0005-0000-0000-00003B0E0000}"/>
    <cellStyle name="Standard 9 2 2 2 3 5 3" xfId="38827" xr:uid="{00000000-0005-0000-0000-00003B0E0000}"/>
    <cellStyle name="Standard 9 2 2 2 3 5 4" xfId="52318" xr:uid="{00000000-0005-0000-0000-00003B0E0000}"/>
    <cellStyle name="Standard 9 2 2 2 3 6" xfId="15274" xr:uid="{00000000-0005-0000-0000-00003B0E0000}"/>
    <cellStyle name="Standard 9 2 2 2 3 7" xfId="28758" xr:uid="{00000000-0005-0000-0000-00003B0E0000}"/>
    <cellStyle name="Standard 9 2 2 2 3 8" xfId="42249" xr:uid="{00000000-0005-0000-0000-00003B0E0000}"/>
    <cellStyle name="Standard 9 2 2 2 4" xfId="2385" xr:uid="{00000000-0005-0000-0000-00003D0E0000}"/>
    <cellStyle name="Standard 9 2 2 2 4 2" xfId="5747" xr:uid="{00000000-0005-0000-0000-00003D0E0000}"/>
    <cellStyle name="Standard 9 2 2 2 4 2 2" xfId="19198" xr:uid="{00000000-0005-0000-0000-00003D0E0000}"/>
    <cellStyle name="Standard 9 2 2 2 4 2 3" xfId="32682" xr:uid="{00000000-0005-0000-0000-00003D0E0000}"/>
    <cellStyle name="Standard 9 2 2 2 4 2 4" xfId="46173" xr:uid="{00000000-0005-0000-0000-00003D0E0000}"/>
    <cellStyle name="Standard 9 2 2 2 4 3" xfId="9103" xr:uid="{00000000-0005-0000-0000-00003D0E0000}"/>
    <cellStyle name="Standard 9 2 2 2 4 3 2" xfId="22554" xr:uid="{00000000-0005-0000-0000-00003D0E0000}"/>
    <cellStyle name="Standard 9 2 2 2 4 3 3" xfId="36038" xr:uid="{00000000-0005-0000-0000-00003D0E0000}"/>
    <cellStyle name="Standard 9 2 2 2 4 3 4" xfId="49529" xr:uid="{00000000-0005-0000-0000-00003D0E0000}"/>
    <cellStyle name="Standard 9 2 2 2 4 4" xfId="12459" xr:uid="{00000000-0005-0000-0000-00003D0E0000}"/>
    <cellStyle name="Standard 9 2 2 2 4 4 2" xfId="25910" xr:uid="{00000000-0005-0000-0000-00003D0E0000}"/>
    <cellStyle name="Standard 9 2 2 2 4 4 3" xfId="39394" xr:uid="{00000000-0005-0000-0000-00003D0E0000}"/>
    <cellStyle name="Standard 9 2 2 2 4 4 4" xfId="52885" xr:uid="{00000000-0005-0000-0000-00003D0E0000}"/>
    <cellStyle name="Standard 9 2 2 2 4 5" xfId="15841" xr:uid="{00000000-0005-0000-0000-00003D0E0000}"/>
    <cellStyle name="Standard 9 2 2 2 4 6" xfId="29325" xr:uid="{00000000-0005-0000-0000-00003D0E0000}"/>
    <cellStyle name="Standard 9 2 2 2 4 7" xfId="42816" xr:uid="{00000000-0005-0000-0000-00003D0E0000}"/>
    <cellStyle name="Standard 9 2 2 2 5" xfId="3491" xr:uid="{00000000-0005-0000-0000-00003E0E0000}"/>
    <cellStyle name="Standard 9 2 2 2 5 2" xfId="6852" xr:uid="{00000000-0005-0000-0000-00003E0E0000}"/>
    <cellStyle name="Standard 9 2 2 2 5 2 2" xfId="20303" xr:uid="{00000000-0005-0000-0000-00003E0E0000}"/>
    <cellStyle name="Standard 9 2 2 2 5 2 3" xfId="33787" xr:uid="{00000000-0005-0000-0000-00003E0E0000}"/>
    <cellStyle name="Standard 9 2 2 2 5 2 4" xfId="47278" xr:uid="{00000000-0005-0000-0000-00003E0E0000}"/>
    <cellStyle name="Standard 9 2 2 2 5 3" xfId="10208" xr:uid="{00000000-0005-0000-0000-00003E0E0000}"/>
    <cellStyle name="Standard 9 2 2 2 5 3 2" xfId="23659" xr:uid="{00000000-0005-0000-0000-00003E0E0000}"/>
    <cellStyle name="Standard 9 2 2 2 5 3 3" xfId="37143" xr:uid="{00000000-0005-0000-0000-00003E0E0000}"/>
    <cellStyle name="Standard 9 2 2 2 5 3 4" xfId="50634" xr:uid="{00000000-0005-0000-0000-00003E0E0000}"/>
    <cellStyle name="Standard 9 2 2 2 5 4" xfId="13564" xr:uid="{00000000-0005-0000-0000-00003E0E0000}"/>
    <cellStyle name="Standard 9 2 2 2 5 4 2" xfId="27015" xr:uid="{00000000-0005-0000-0000-00003E0E0000}"/>
    <cellStyle name="Standard 9 2 2 2 5 4 3" xfId="40499" xr:uid="{00000000-0005-0000-0000-00003E0E0000}"/>
    <cellStyle name="Standard 9 2 2 2 5 4 4" xfId="53990" xr:uid="{00000000-0005-0000-0000-00003E0E0000}"/>
    <cellStyle name="Standard 9 2 2 2 5 5" xfId="16946" xr:uid="{00000000-0005-0000-0000-00003E0E0000}"/>
    <cellStyle name="Standard 9 2 2 2 5 6" xfId="30430" xr:uid="{00000000-0005-0000-0000-00003E0E0000}"/>
    <cellStyle name="Standard 9 2 2 2 5 7" xfId="43921" xr:uid="{00000000-0005-0000-0000-00003E0E0000}"/>
    <cellStyle name="Standard 9 2 2 2 6" xfId="4071" xr:uid="{00000000-0005-0000-0000-00003F0E0000}"/>
    <cellStyle name="Standard 9 2 2 2 6 2" xfId="7428" xr:uid="{00000000-0005-0000-0000-00003F0E0000}"/>
    <cellStyle name="Standard 9 2 2 2 6 2 2" xfId="20879" xr:uid="{00000000-0005-0000-0000-00003F0E0000}"/>
    <cellStyle name="Standard 9 2 2 2 6 2 3" xfId="34363" xr:uid="{00000000-0005-0000-0000-00003F0E0000}"/>
    <cellStyle name="Standard 9 2 2 2 6 2 4" xfId="47854" xr:uid="{00000000-0005-0000-0000-00003F0E0000}"/>
    <cellStyle name="Standard 9 2 2 2 6 3" xfId="10784" xr:uid="{00000000-0005-0000-0000-00003F0E0000}"/>
    <cellStyle name="Standard 9 2 2 2 6 3 2" xfId="24235" xr:uid="{00000000-0005-0000-0000-00003F0E0000}"/>
    <cellStyle name="Standard 9 2 2 2 6 3 3" xfId="37719" xr:uid="{00000000-0005-0000-0000-00003F0E0000}"/>
    <cellStyle name="Standard 9 2 2 2 6 3 4" xfId="51210" xr:uid="{00000000-0005-0000-0000-00003F0E0000}"/>
    <cellStyle name="Standard 9 2 2 2 6 4" xfId="14140" xr:uid="{00000000-0005-0000-0000-00003F0E0000}"/>
    <cellStyle name="Standard 9 2 2 2 6 4 2" xfId="27591" xr:uid="{00000000-0005-0000-0000-00003F0E0000}"/>
    <cellStyle name="Standard 9 2 2 2 6 4 3" xfId="41075" xr:uid="{00000000-0005-0000-0000-00003F0E0000}"/>
    <cellStyle name="Standard 9 2 2 2 6 4 4" xfId="54566" xr:uid="{00000000-0005-0000-0000-00003F0E0000}"/>
    <cellStyle name="Standard 9 2 2 2 6 5" xfId="17522" xr:uid="{00000000-0005-0000-0000-00003F0E0000}"/>
    <cellStyle name="Standard 9 2 2 2 6 6" xfId="31006" xr:uid="{00000000-0005-0000-0000-00003F0E0000}"/>
    <cellStyle name="Standard 9 2 2 2 6 7" xfId="44497" xr:uid="{00000000-0005-0000-0000-00003F0E0000}"/>
    <cellStyle name="Standard 9 2 2 2 7" xfId="4621" xr:uid="{00000000-0005-0000-0000-0000340E0000}"/>
    <cellStyle name="Standard 9 2 2 2 7 2" xfId="18072" xr:uid="{00000000-0005-0000-0000-0000340E0000}"/>
    <cellStyle name="Standard 9 2 2 2 7 3" xfId="31556" xr:uid="{00000000-0005-0000-0000-0000340E0000}"/>
    <cellStyle name="Standard 9 2 2 2 7 4" xfId="45047" xr:uid="{00000000-0005-0000-0000-0000340E0000}"/>
    <cellStyle name="Standard 9 2 2 2 8" xfId="7977" xr:uid="{00000000-0005-0000-0000-0000340E0000}"/>
    <cellStyle name="Standard 9 2 2 2 8 2" xfId="21428" xr:uid="{00000000-0005-0000-0000-0000340E0000}"/>
    <cellStyle name="Standard 9 2 2 2 8 3" xfId="34912" xr:uid="{00000000-0005-0000-0000-0000340E0000}"/>
    <cellStyle name="Standard 9 2 2 2 8 4" xfId="48403" xr:uid="{00000000-0005-0000-0000-0000340E0000}"/>
    <cellStyle name="Standard 9 2 2 2 9" xfId="11333" xr:uid="{00000000-0005-0000-0000-0000340E0000}"/>
    <cellStyle name="Standard 9 2 2 2 9 2" xfId="24784" xr:uid="{00000000-0005-0000-0000-0000340E0000}"/>
    <cellStyle name="Standard 9 2 2 2 9 3" xfId="38268" xr:uid="{00000000-0005-0000-0000-0000340E0000}"/>
    <cellStyle name="Standard 9 2 2 2 9 4" xfId="51759" xr:uid="{00000000-0005-0000-0000-0000340E0000}"/>
    <cellStyle name="Standard 9 2 2 3" xfId="667" xr:uid="{00000000-0005-0000-0000-000090020000}"/>
    <cellStyle name="Standard 9 2 2 3 10" xfId="14800" xr:uid="{00000000-0005-0000-0000-0000400E0000}"/>
    <cellStyle name="Standard 9 2 2 3 11" xfId="28283" xr:uid="{00000000-0005-0000-0000-0000400E0000}"/>
    <cellStyle name="Standard 9 2 2 3 12" xfId="41774" xr:uid="{00000000-0005-0000-0000-0000400E0000}"/>
    <cellStyle name="Standard 9 2 2 3 2" xfId="1564" xr:uid="{00000000-0005-0000-0000-0000410E0000}"/>
    <cellStyle name="Standard 9 2 2 3 2 10" xfId="28533" xr:uid="{00000000-0005-0000-0000-0000410E0000}"/>
    <cellStyle name="Standard 9 2 2 3 2 11" xfId="42024" xr:uid="{00000000-0005-0000-0000-0000410E0000}"/>
    <cellStyle name="Standard 9 2 2 3 2 2" xfId="2141" xr:uid="{00000000-0005-0000-0000-0000420E0000}"/>
    <cellStyle name="Standard 9 2 2 3 2 2 2" xfId="3282" xr:uid="{00000000-0005-0000-0000-0000430E0000}"/>
    <cellStyle name="Standard 9 2 2 3 2 2 2 2" xfId="6643" xr:uid="{00000000-0005-0000-0000-0000430E0000}"/>
    <cellStyle name="Standard 9 2 2 3 2 2 2 2 2" xfId="20094" xr:uid="{00000000-0005-0000-0000-0000430E0000}"/>
    <cellStyle name="Standard 9 2 2 3 2 2 2 2 3" xfId="33578" xr:uid="{00000000-0005-0000-0000-0000430E0000}"/>
    <cellStyle name="Standard 9 2 2 3 2 2 2 2 4" xfId="47069" xr:uid="{00000000-0005-0000-0000-0000430E0000}"/>
    <cellStyle name="Standard 9 2 2 3 2 2 2 3" xfId="9999" xr:uid="{00000000-0005-0000-0000-0000430E0000}"/>
    <cellStyle name="Standard 9 2 2 3 2 2 2 3 2" xfId="23450" xr:uid="{00000000-0005-0000-0000-0000430E0000}"/>
    <cellStyle name="Standard 9 2 2 3 2 2 2 3 3" xfId="36934" xr:uid="{00000000-0005-0000-0000-0000430E0000}"/>
    <cellStyle name="Standard 9 2 2 3 2 2 2 3 4" xfId="50425" xr:uid="{00000000-0005-0000-0000-0000430E0000}"/>
    <cellStyle name="Standard 9 2 2 3 2 2 2 4" xfId="13355" xr:uid="{00000000-0005-0000-0000-0000430E0000}"/>
    <cellStyle name="Standard 9 2 2 3 2 2 2 4 2" xfId="26806" xr:uid="{00000000-0005-0000-0000-0000430E0000}"/>
    <cellStyle name="Standard 9 2 2 3 2 2 2 4 3" xfId="40290" xr:uid="{00000000-0005-0000-0000-0000430E0000}"/>
    <cellStyle name="Standard 9 2 2 3 2 2 2 4 4" xfId="53781" xr:uid="{00000000-0005-0000-0000-0000430E0000}"/>
    <cellStyle name="Standard 9 2 2 3 2 2 2 5" xfId="16737" xr:uid="{00000000-0005-0000-0000-0000430E0000}"/>
    <cellStyle name="Standard 9 2 2 3 2 2 2 6" xfId="30221" xr:uid="{00000000-0005-0000-0000-0000430E0000}"/>
    <cellStyle name="Standard 9 2 2 3 2 2 2 7" xfId="43712" xr:uid="{00000000-0005-0000-0000-0000430E0000}"/>
    <cellStyle name="Standard 9 2 2 3 2 2 3" xfId="5516" xr:uid="{00000000-0005-0000-0000-0000420E0000}"/>
    <cellStyle name="Standard 9 2 2 3 2 2 3 2" xfId="18967" xr:uid="{00000000-0005-0000-0000-0000420E0000}"/>
    <cellStyle name="Standard 9 2 2 3 2 2 3 3" xfId="32451" xr:uid="{00000000-0005-0000-0000-0000420E0000}"/>
    <cellStyle name="Standard 9 2 2 3 2 2 3 4" xfId="45942" xr:uid="{00000000-0005-0000-0000-0000420E0000}"/>
    <cellStyle name="Standard 9 2 2 3 2 2 4" xfId="8872" xr:uid="{00000000-0005-0000-0000-0000420E0000}"/>
    <cellStyle name="Standard 9 2 2 3 2 2 4 2" xfId="22323" xr:uid="{00000000-0005-0000-0000-0000420E0000}"/>
    <cellStyle name="Standard 9 2 2 3 2 2 4 3" xfId="35807" xr:uid="{00000000-0005-0000-0000-0000420E0000}"/>
    <cellStyle name="Standard 9 2 2 3 2 2 4 4" xfId="49298" xr:uid="{00000000-0005-0000-0000-0000420E0000}"/>
    <cellStyle name="Standard 9 2 2 3 2 2 5" xfId="12228" xr:uid="{00000000-0005-0000-0000-0000420E0000}"/>
    <cellStyle name="Standard 9 2 2 3 2 2 5 2" xfId="25679" xr:uid="{00000000-0005-0000-0000-0000420E0000}"/>
    <cellStyle name="Standard 9 2 2 3 2 2 5 3" xfId="39163" xr:uid="{00000000-0005-0000-0000-0000420E0000}"/>
    <cellStyle name="Standard 9 2 2 3 2 2 5 4" xfId="52654" xr:uid="{00000000-0005-0000-0000-0000420E0000}"/>
    <cellStyle name="Standard 9 2 2 3 2 2 6" xfId="15610" xr:uid="{00000000-0005-0000-0000-0000420E0000}"/>
    <cellStyle name="Standard 9 2 2 3 2 2 7" xfId="29094" xr:uid="{00000000-0005-0000-0000-0000420E0000}"/>
    <cellStyle name="Standard 9 2 2 3 2 2 8" xfId="42585" xr:uid="{00000000-0005-0000-0000-0000420E0000}"/>
    <cellStyle name="Standard 9 2 2 3 2 3" xfId="2722" xr:uid="{00000000-0005-0000-0000-0000440E0000}"/>
    <cellStyle name="Standard 9 2 2 3 2 3 2" xfId="6083" xr:uid="{00000000-0005-0000-0000-0000440E0000}"/>
    <cellStyle name="Standard 9 2 2 3 2 3 2 2" xfId="19534" xr:uid="{00000000-0005-0000-0000-0000440E0000}"/>
    <cellStyle name="Standard 9 2 2 3 2 3 2 3" xfId="33018" xr:uid="{00000000-0005-0000-0000-0000440E0000}"/>
    <cellStyle name="Standard 9 2 2 3 2 3 2 4" xfId="46509" xr:uid="{00000000-0005-0000-0000-0000440E0000}"/>
    <cellStyle name="Standard 9 2 2 3 2 3 3" xfId="9439" xr:uid="{00000000-0005-0000-0000-0000440E0000}"/>
    <cellStyle name="Standard 9 2 2 3 2 3 3 2" xfId="22890" xr:uid="{00000000-0005-0000-0000-0000440E0000}"/>
    <cellStyle name="Standard 9 2 2 3 2 3 3 3" xfId="36374" xr:uid="{00000000-0005-0000-0000-0000440E0000}"/>
    <cellStyle name="Standard 9 2 2 3 2 3 3 4" xfId="49865" xr:uid="{00000000-0005-0000-0000-0000440E0000}"/>
    <cellStyle name="Standard 9 2 2 3 2 3 4" xfId="12795" xr:uid="{00000000-0005-0000-0000-0000440E0000}"/>
    <cellStyle name="Standard 9 2 2 3 2 3 4 2" xfId="26246" xr:uid="{00000000-0005-0000-0000-0000440E0000}"/>
    <cellStyle name="Standard 9 2 2 3 2 3 4 3" xfId="39730" xr:uid="{00000000-0005-0000-0000-0000440E0000}"/>
    <cellStyle name="Standard 9 2 2 3 2 3 4 4" xfId="53221" xr:uid="{00000000-0005-0000-0000-0000440E0000}"/>
    <cellStyle name="Standard 9 2 2 3 2 3 5" xfId="16177" xr:uid="{00000000-0005-0000-0000-0000440E0000}"/>
    <cellStyle name="Standard 9 2 2 3 2 3 6" xfId="29661" xr:uid="{00000000-0005-0000-0000-0000440E0000}"/>
    <cellStyle name="Standard 9 2 2 3 2 3 7" xfId="43152" xr:uid="{00000000-0005-0000-0000-0000440E0000}"/>
    <cellStyle name="Standard 9 2 2 3 2 4" xfId="3827" xr:uid="{00000000-0005-0000-0000-0000450E0000}"/>
    <cellStyle name="Standard 9 2 2 3 2 4 2" xfId="7188" xr:uid="{00000000-0005-0000-0000-0000450E0000}"/>
    <cellStyle name="Standard 9 2 2 3 2 4 2 2" xfId="20639" xr:uid="{00000000-0005-0000-0000-0000450E0000}"/>
    <cellStyle name="Standard 9 2 2 3 2 4 2 3" xfId="34123" xr:uid="{00000000-0005-0000-0000-0000450E0000}"/>
    <cellStyle name="Standard 9 2 2 3 2 4 2 4" xfId="47614" xr:uid="{00000000-0005-0000-0000-0000450E0000}"/>
    <cellStyle name="Standard 9 2 2 3 2 4 3" xfId="10544" xr:uid="{00000000-0005-0000-0000-0000450E0000}"/>
    <cellStyle name="Standard 9 2 2 3 2 4 3 2" xfId="23995" xr:uid="{00000000-0005-0000-0000-0000450E0000}"/>
    <cellStyle name="Standard 9 2 2 3 2 4 3 3" xfId="37479" xr:uid="{00000000-0005-0000-0000-0000450E0000}"/>
    <cellStyle name="Standard 9 2 2 3 2 4 3 4" xfId="50970" xr:uid="{00000000-0005-0000-0000-0000450E0000}"/>
    <cellStyle name="Standard 9 2 2 3 2 4 4" xfId="13900" xr:uid="{00000000-0005-0000-0000-0000450E0000}"/>
    <cellStyle name="Standard 9 2 2 3 2 4 4 2" xfId="27351" xr:uid="{00000000-0005-0000-0000-0000450E0000}"/>
    <cellStyle name="Standard 9 2 2 3 2 4 4 3" xfId="40835" xr:uid="{00000000-0005-0000-0000-0000450E0000}"/>
    <cellStyle name="Standard 9 2 2 3 2 4 4 4" xfId="54326" xr:uid="{00000000-0005-0000-0000-0000450E0000}"/>
    <cellStyle name="Standard 9 2 2 3 2 4 5" xfId="17282" xr:uid="{00000000-0005-0000-0000-0000450E0000}"/>
    <cellStyle name="Standard 9 2 2 3 2 4 6" xfId="30766" xr:uid="{00000000-0005-0000-0000-0000450E0000}"/>
    <cellStyle name="Standard 9 2 2 3 2 4 7" xfId="44257" xr:uid="{00000000-0005-0000-0000-0000450E0000}"/>
    <cellStyle name="Standard 9 2 2 3 2 5" xfId="4407" xr:uid="{00000000-0005-0000-0000-0000460E0000}"/>
    <cellStyle name="Standard 9 2 2 3 2 5 2" xfId="7764" xr:uid="{00000000-0005-0000-0000-0000460E0000}"/>
    <cellStyle name="Standard 9 2 2 3 2 5 2 2" xfId="21215" xr:uid="{00000000-0005-0000-0000-0000460E0000}"/>
    <cellStyle name="Standard 9 2 2 3 2 5 2 3" xfId="34699" xr:uid="{00000000-0005-0000-0000-0000460E0000}"/>
    <cellStyle name="Standard 9 2 2 3 2 5 2 4" xfId="48190" xr:uid="{00000000-0005-0000-0000-0000460E0000}"/>
    <cellStyle name="Standard 9 2 2 3 2 5 3" xfId="11120" xr:uid="{00000000-0005-0000-0000-0000460E0000}"/>
    <cellStyle name="Standard 9 2 2 3 2 5 3 2" xfId="24571" xr:uid="{00000000-0005-0000-0000-0000460E0000}"/>
    <cellStyle name="Standard 9 2 2 3 2 5 3 3" xfId="38055" xr:uid="{00000000-0005-0000-0000-0000460E0000}"/>
    <cellStyle name="Standard 9 2 2 3 2 5 3 4" xfId="51546" xr:uid="{00000000-0005-0000-0000-0000460E0000}"/>
    <cellStyle name="Standard 9 2 2 3 2 5 4" xfId="14476" xr:uid="{00000000-0005-0000-0000-0000460E0000}"/>
    <cellStyle name="Standard 9 2 2 3 2 5 4 2" xfId="27927" xr:uid="{00000000-0005-0000-0000-0000460E0000}"/>
    <cellStyle name="Standard 9 2 2 3 2 5 4 3" xfId="41411" xr:uid="{00000000-0005-0000-0000-0000460E0000}"/>
    <cellStyle name="Standard 9 2 2 3 2 5 4 4" xfId="54902" xr:uid="{00000000-0005-0000-0000-0000460E0000}"/>
    <cellStyle name="Standard 9 2 2 3 2 5 5" xfId="17858" xr:uid="{00000000-0005-0000-0000-0000460E0000}"/>
    <cellStyle name="Standard 9 2 2 3 2 5 6" xfId="31342" xr:uid="{00000000-0005-0000-0000-0000460E0000}"/>
    <cellStyle name="Standard 9 2 2 3 2 5 7" xfId="44833" xr:uid="{00000000-0005-0000-0000-0000460E0000}"/>
    <cellStyle name="Standard 9 2 2 3 2 6" xfId="4957" xr:uid="{00000000-0005-0000-0000-0000410E0000}"/>
    <cellStyle name="Standard 9 2 2 3 2 6 2" xfId="18408" xr:uid="{00000000-0005-0000-0000-0000410E0000}"/>
    <cellStyle name="Standard 9 2 2 3 2 6 3" xfId="31892" xr:uid="{00000000-0005-0000-0000-0000410E0000}"/>
    <cellStyle name="Standard 9 2 2 3 2 6 4" xfId="45383" xr:uid="{00000000-0005-0000-0000-0000410E0000}"/>
    <cellStyle name="Standard 9 2 2 3 2 7" xfId="8313" xr:uid="{00000000-0005-0000-0000-0000410E0000}"/>
    <cellStyle name="Standard 9 2 2 3 2 7 2" xfId="21764" xr:uid="{00000000-0005-0000-0000-0000410E0000}"/>
    <cellStyle name="Standard 9 2 2 3 2 7 3" xfId="35248" xr:uid="{00000000-0005-0000-0000-0000410E0000}"/>
    <cellStyle name="Standard 9 2 2 3 2 7 4" xfId="48739" xr:uid="{00000000-0005-0000-0000-0000410E0000}"/>
    <cellStyle name="Standard 9 2 2 3 2 8" xfId="11669" xr:uid="{00000000-0005-0000-0000-0000410E0000}"/>
    <cellStyle name="Standard 9 2 2 3 2 8 2" xfId="25120" xr:uid="{00000000-0005-0000-0000-0000410E0000}"/>
    <cellStyle name="Standard 9 2 2 3 2 8 3" xfId="38604" xr:uid="{00000000-0005-0000-0000-0000410E0000}"/>
    <cellStyle name="Standard 9 2 2 3 2 8 4" xfId="52095" xr:uid="{00000000-0005-0000-0000-0000410E0000}"/>
    <cellStyle name="Standard 9 2 2 3 2 9" xfId="15050" xr:uid="{00000000-0005-0000-0000-0000410E0000}"/>
    <cellStyle name="Standard 9 2 2 3 3" xfId="1892" xr:uid="{00000000-0005-0000-0000-0000470E0000}"/>
    <cellStyle name="Standard 9 2 2 3 3 2" xfId="3032" xr:uid="{00000000-0005-0000-0000-0000480E0000}"/>
    <cellStyle name="Standard 9 2 2 3 3 2 2" xfId="6393" xr:uid="{00000000-0005-0000-0000-0000480E0000}"/>
    <cellStyle name="Standard 9 2 2 3 3 2 2 2" xfId="19844" xr:uid="{00000000-0005-0000-0000-0000480E0000}"/>
    <cellStyle name="Standard 9 2 2 3 3 2 2 3" xfId="33328" xr:uid="{00000000-0005-0000-0000-0000480E0000}"/>
    <cellStyle name="Standard 9 2 2 3 3 2 2 4" xfId="46819" xr:uid="{00000000-0005-0000-0000-0000480E0000}"/>
    <cellStyle name="Standard 9 2 2 3 3 2 3" xfId="9749" xr:uid="{00000000-0005-0000-0000-0000480E0000}"/>
    <cellStyle name="Standard 9 2 2 3 3 2 3 2" xfId="23200" xr:uid="{00000000-0005-0000-0000-0000480E0000}"/>
    <cellStyle name="Standard 9 2 2 3 3 2 3 3" xfId="36684" xr:uid="{00000000-0005-0000-0000-0000480E0000}"/>
    <cellStyle name="Standard 9 2 2 3 3 2 3 4" xfId="50175" xr:uid="{00000000-0005-0000-0000-0000480E0000}"/>
    <cellStyle name="Standard 9 2 2 3 3 2 4" xfId="13105" xr:uid="{00000000-0005-0000-0000-0000480E0000}"/>
    <cellStyle name="Standard 9 2 2 3 3 2 4 2" xfId="26556" xr:uid="{00000000-0005-0000-0000-0000480E0000}"/>
    <cellStyle name="Standard 9 2 2 3 3 2 4 3" xfId="40040" xr:uid="{00000000-0005-0000-0000-0000480E0000}"/>
    <cellStyle name="Standard 9 2 2 3 3 2 4 4" xfId="53531" xr:uid="{00000000-0005-0000-0000-0000480E0000}"/>
    <cellStyle name="Standard 9 2 2 3 3 2 5" xfId="16487" xr:uid="{00000000-0005-0000-0000-0000480E0000}"/>
    <cellStyle name="Standard 9 2 2 3 3 2 6" xfId="29971" xr:uid="{00000000-0005-0000-0000-0000480E0000}"/>
    <cellStyle name="Standard 9 2 2 3 3 2 7" xfId="43462" xr:uid="{00000000-0005-0000-0000-0000480E0000}"/>
    <cellStyle name="Standard 9 2 2 3 3 3" xfId="5266" xr:uid="{00000000-0005-0000-0000-0000470E0000}"/>
    <cellStyle name="Standard 9 2 2 3 3 3 2" xfId="18717" xr:uid="{00000000-0005-0000-0000-0000470E0000}"/>
    <cellStyle name="Standard 9 2 2 3 3 3 3" xfId="32201" xr:uid="{00000000-0005-0000-0000-0000470E0000}"/>
    <cellStyle name="Standard 9 2 2 3 3 3 4" xfId="45692" xr:uid="{00000000-0005-0000-0000-0000470E0000}"/>
    <cellStyle name="Standard 9 2 2 3 3 4" xfId="8622" xr:uid="{00000000-0005-0000-0000-0000470E0000}"/>
    <cellStyle name="Standard 9 2 2 3 3 4 2" xfId="22073" xr:uid="{00000000-0005-0000-0000-0000470E0000}"/>
    <cellStyle name="Standard 9 2 2 3 3 4 3" xfId="35557" xr:uid="{00000000-0005-0000-0000-0000470E0000}"/>
    <cellStyle name="Standard 9 2 2 3 3 4 4" xfId="49048" xr:uid="{00000000-0005-0000-0000-0000470E0000}"/>
    <cellStyle name="Standard 9 2 2 3 3 5" xfId="11978" xr:uid="{00000000-0005-0000-0000-0000470E0000}"/>
    <cellStyle name="Standard 9 2 2 3 3 5 2" xfId="25429" xr:uid="{00000000-0005-0000-0000-0000470E0000}"/>
    <cellStyle name="Standard 9 2 2 3 3 5 3" xfId="38913" xr:uid="{00000000-0005-0000-0000-0000470E0000}"/>
    <cellStyle name="Standard 9 2 2 3 3 5 4" xfId="52404" xr:uid="{00000000-0005-0000-0000-0000470E0000}"/>
    <cellStyle name="Standard 9 2 2 3 3 6" xfId="15360" xr:uid="{00000000-0005-0000-0000-0000470E0000}"/>
    <cellStyle name="Standard 9 2 2 3 3 7" xfId="28844" xr:uid="{00000000-0005-0000-0000-0000470E0000}"/>
    <cellStyle name="Standard 9 2 2 3 3 8" xfId="42335" xr:uid="{00000000-0005-0000-0000-0000470E0000}"/>
    <cellStyle name="Standard 9 2 2 3 4" xfId="2471" xr:uid="{00000000-0005-0000-0000-0000490E0000}"/>
    <cellStyle name="Standard 9 2 2 3 4 2" xfId="5833" xr:uid="{00000000-0005-0000-0000-0000490E0000}"/>
    <cellStyle name="Standard 9 2 2 3 4 2 2" xfId="19284" xr:uid="{00000000-0005-0000-0000-0000490E0000}"/>
    <cellStyle name="Standard 9 2 2 3 4 2 3" xfId="32768" xr:uid="{00000000-0005-0000-0000-0000490E0000}"/>
    <cellStyle name="Standard 9 2 2 3 4 2 4" xfId="46259" xr:uid="{00000000-0005-0000-0000-0000490E0000}"/>
    <cellStyle name="Standard 9 2 2 3 4 3" xfId="9189" xr:uid="{00000000-0005-0000-0000-0000490E0000}"/>
    <cellStyle name="Standard 9 2 2 3 4 3 2" xfId="22640" xr:uid="{00000000-0005-0000-0000-0000490E0000}"/>
    <cellStyle name="Standard 9 2 2 3 4 3 3" xfId="36124" xr:uid="{00000000-0005-0000-0000-0000490E0000}"/>
    <cellStyle name="Standard 9 2 2 3 4 3 4" xfId="49615" xr:uid="{00000000-0005-0000-0000-0000490E0000}"/>
    <cellStyle name="Standard 9 2 2 3 4 4" xfId="12545" xr:uid="{00000000-0005-0000-0000-0000490E0000}"/>
    <cellStyle name="Standard 9 2 2 3 4 4 2" xfId="25996" xr:uid="{00000000-0005-0000-0000-0000490E0000}"/>
    <cellStyle name="Standard 9 2 2 3 4 4 3" xfId="39480" xr:uid="{00000000-0005-0000-0000-0000490E0000}"/>
    <cellStyle name="Standard 9 2 2 3 4 4 4" xfId="52971" xr:uid="{00000000-0005-0000-0000-0000490E0000}"/>
    <cellStyle name="Standard 9 2 2 3 4 5" xfId="15927" xr:uid="{00000000-0005-0000-0000-0000490E0000}"/>
    <cellStyle name="Standard 9 2 2 3 4 6" xfId="29411" xr:uid="{00000000-0005-0000-0000-0000490E0000}"/>
    <cellStyle name="Standard 9 2 2 3 4 7" xfId="42902" xr:uid="{00000000-0005-0000-0000-0000490E0000}"/>
    <cellStyle name="Standard 9 2 2 3 5" xfId="3577" xr:uid="{00000000-0005-0000-0000-00004A0E0000}"/>
    <cellStyle name="Standard 9 2 2 3 5 2" xfId="6938" xr:uid="{00000000-0005-0000-0000-00004A0E0000}"/>
    <cellStyle name="Standard 9 2 2 3 5 2 2" xfId="20389" xr:uid="{00000000-0005-0000-0000-00004A0E0000}"/>
    <cellStyle name="Standard 9 2 2 3 5 2 3" xfId="33873" xr:uid="{00000000-0005-0000-0000-00004A0E0000}"/>
    <cellStyle name="Standard 9 2 2 3 5 2 4" xfId="47364" xr:uid="{00000000-0005-0000-0000-00004A0E0000}"/>
    <cellStyle name="Standard 9 2 2 3 5 3" xfId="10294" xr:uid="{00000000-0005-0000-0000-00004A0E0000}"/>
    <cellStyle name="Standard 9 2 2 3 5 3 2" xfId="23745" xr:uid="{00000000-0005-0000-0000-00004A0E0000}"/>
    <cellStyle name="Standard 9 2 2 3 5 3 3" xfId="37229" xr:uid="{00000000-0005-0000-0000-00004A0E0000}"/>
    <cellStyle name="Standard 9 2 2 3 5 3 4" xfId="50720" xr:uid="{00000000-0005-0000-0000-00004A0E0000}"/>
    <cellStyle name="Standard 9 2 2 3 5 4" xfId="13650" xr:uid="{00000000-0005-0000-0000-00004A0E0000}"/>
    <cellStyle name="Standard 9 2 2 3 5 4 2" xfId="27101" xr:uid="{00000000-0005-0000-0000-00004A0E0000}"/>
    <cellStyle name="Standard 9 2 2 3 5 4 3" xfId="40585" xr:uid="{00000000-0005-0000-0000-00004A0E0000}"/>
    <cellStyle name="Standard 9 2 2 3 5 4 4" xfId="54076" xr:uid="{00000000-0005-0000-0000-00004A0E0000}"/>
    <cellStyle name="Standard 9 2 2 3 5 5" xfId="17032" xr:uid="{00000000-0005-0000-0000-00004A0E0000}"/>
    <cellStyle name="Standard 9 2 2 3 5 6" xfId="30516" xr:uid="{00000000-0005-0000-0000-00004A0E0000}"/>
    <cellStyle name="Standard 9 2 2 3 5 7" xfId="44007" xr:uid="{00000000-0005-0000-0000-00004A0E0000}"/>
    <cellStyle name="Standard 9 2 2 3 6" xfId="4157" xr:uid="{00000000-0005-0000-0000-00004B0E0000}"/>
    <cellStyle name="Standard 9 2 2 3 6 2" xfId="7514" xr:uid="{00000000-0005-0000-0000-00004B0E0000}"/>
    <cellStyle name="Standard 9 2 2 3 6 2 2" xfId="20965" xr:uid="{00000000-0005-0000-0000-00004B0E0000}"/>
    <cellStyle name="Standard 9 2 2 3 6 2 3" xfId="34449" xr:uid="{00000000-0005-0000-0000-00004B0E0000}"/>
    <cellStyle name="Standard 9 2 2 3 6 2 4" xfId="47940" xr:uid="{00000000-0005-0000-0000-00004B0E0000}"/>
    <cellStyle name="Standard 9 2 2 3 6 3" xfId="10870" xr:uid="{00000000-0005-0000-0000-00004B0E0000}"/>
    <cellStyle name="Standard 9 2 2 3 6 3 2" xfId="24321" xr:uid="{00000000-0005-0000-0000-00004B0E0000}"/>
    <cellStyle name="Standard 9 2 2 3 6 3 3" xfId="37805" xr:uid="{00000000-0005-0000-0000-00004B0E0000}"/>
    <cellStyle name="Standard 9 2 2 3 6 3 4" xfId="51296" xr:uid="{00000000-0005-0000-0000-00004B0E0000}"/>
    <cellStyle name="Standard 9 2 2 3 6 4" xfId="14226" xr:uid="{00000000-0005-0000-0000-00004B0E0000}"/>
    <cellStyle name="Standard 9 2 2 3 6 4 2" xfId="27677" xr:uid="{00000000-0005-0000-0000-00004B0E0000}"/>
    <cellStyle name="Standard 9 2 2 3 6 4 3" xfId="41161" xr:uid="{00000000-0005-0000-0000-00004B0E0000}"/>
    <cellStyle name="Standard 9 2 2 3 6 4 4" xfId="54652" xr:uid="{00000000-0005-0000-0000-00004B0E0000}"/>
    <cellStyle name="Standard 9 2 2 3 6 5" xfId="17608" xr:uid="{00000000-0005-0000-0000-00004B0E0000}"/>
    <cellStyle name="Standard 9 2 2 3 6 6" xfId="31092" xr:uid="{00000000-0005-0000-0000-00004B0E0000}"/>
    <cellStyle name="Standard 9 2 2 3 6 7" xfId="44583" xr:uid="{00000000-0005-0000-0000-00004B0E0000}"/>
    <cellStyle name="Standard 9 2 2 3 7" xfId="4707" xr:uid="{00000000-0005-0000-0000-0000400E0000}"/>
    <cellStyle name="Standard 9 2 2 3 7 2" xfId="18158" xr:uid="{00000000-0005-0000-0000-0000400E0000}"/>
    <cellStyle name="Standard 9 2 2 3 7 3" xfId="31642" xr:uid="{00000000-0005-0000-0000-0000400E0000}"/>
    <cellStyle name="Standard 9 2 2 3 7 4" xfId="45133" xr:uid="{00000000-0005-0000-0000-0000400E0000}"/>
    <cellStyle name="Standard 9 2 2 3 8" xfId="8063" xr:uid="{00000000-0005-0000-0000-0000400E0000}"/>
    <cellStyle name="Standard 9 2 2 3 8 2" xfId="21514" xr:uid="{00000000-0005-0000-0000-0000400E0000}"/>
    <cellStyle name="Standard 9 2 2 3 8 3" xfId="34998" xr:uid="{00000000-0005-0000-0000-0000400E0000}"/>
    <cellStyle name="Standard 9 2 2 3 8 4" xfId="48489" xr:uid="{00000000-0005-0000-0000-0000400E0000}"/>
    <cellStyle name="Standard 9 2 2 3 9" xfId="11419" xr:uid="{00000000-0005-0000-0000-0000400E0000}"/>
    <cellStyle name="Standard 9 2 2 3 9 2" xfId="24870" xr:uid="{00000000-0005-0000-0000-0000400E0000}"/>
    <cellStyle name="Standard 9 2 2 3 9 3" xfId="38354" xr:uid="{00000000-0005-0000-0000-0000400E0000}"/>
    <cellStyle name="Standard 9 2 2 3 9 4" xfId="51845" xr:uid="{00000000-0005-0000-0000-0000400E0000}"/>
    <cellStyle name="Standard 9 2 2 4" xfId="1381" xr:uid="{00000000-0005-0000-0000-00004C0E0000}"/>
    <cellStyle name="Standard 9 2 2 4 10" xfId="28346" xr:uid="{00000000-0005-0000-0000-00004C0E0000}"/>
    <cellStyle name="Standard 9 2 2 4 11" xfId="41837" xr:uid="{00000000-0005-0000-0000-00004C0E0000}"/>
    <cellStyle name="Standard 9 2 2 4 2" xfId="1955" xr:uid="{00000000-0005-0000-0000-00004D0E0000}"/>
    <cellStyle name="Standard 9 2 2 4 2 2" xfId="3095" xr:uid="{00000000-0005-0000-0000-00004E0E0000}"/>
    <cellStyle name="Standard 9 2 2 4 2 2 2" xfId="6456" xr:uid="{00000000-0005-0000-0000-00004E0E0000}"/>
    <cellStyle name="Standard 9 2 2 4 2 2 2 2" xfId="19907" xr:uid="{00000000-0005-0000-0000-00004E0E0000}"/>
    <cellStyle name="Standard 9 2 2 4 2 2 2 3" xfId="33391" xr:uid="{00000000-0005-0000-0000-00004E0E0000}"/>
    <cellStyle name="Standard 9 2 2 4 2 2 2 4" xfId="46882" xr:uid="{00000000-0005-0000-0000-00004E0E0000}"/>
    <cellStyle name="Standard 9 2 2 4 2 2 3" xfId="9812" xr:uid="{00000000-0005-0000-0000-00004E0E0000}"/>
    <cellStyle name="Standard 9 2 2 4 2 2 3 2" xfId="23263" xr:uid="{00000000-0005-0000-0000-00004E0E0000}"/>
    <cellStyle name="Standard 9 2 2 4 2 2 3 3" xfId="36747" xr:uid="{00000000-0005-0000-0000-00004E0E0000}"/>
    <cellStyle name="Standard 9 2 2 4 2 2 3 4" xfId="50238" xr:uid="{00000000-0005-0000-0000-00004E0E0000}"/>
    <cellStyle name="Standard 9 2 2 4 2 2 4" xfId="13168" xr:uid="{00000000-0005-0000-0000-00004E0E0000}"/>
    <cellStyle name="Standard 9 2 2 4 2 2 4 2" xfId="26619" xr:uid="{00000000-0005-0000-0000-00004E0E0000}"/>
    <cellStyle name="Standard 9 2 2 4 2 2 4 3" xfId="40103" xr:uid="{00000000-0005-0000-0000-00004E0E0000}"/>
    <cellStyle name="Standard 9 2 2 4 2 2 4 4" xfId="53594" xr:uid="{00000000-0005-0000-0000-00004E0E0000}"/>
    <cellStyle name="Standard 9 2 2 4 2 2 5" xfId="16550" xr:uid="{00000000-0005-0000-0000-00004E0E0000}"/>
    <cellStyle name="Standard 9 2 2 4 2 2 6" xfId="30034" xr:uid="{00000000-0005-0000-0000-00004E0E0000}"/>
    <cellStyle name="Standard 9 2 2 4 2 2 7" xfId="43525" xr:uid="{00000000-0005-0000-0000-00004E0E0000}"/>
    <cellStyle name="Standard 9 2 2 4 2 3" xfId="5329" xr:uid="{00000000-0005-0000-0000-00004D0E0000}"/>
    <cellStyle name="Standard 9 2 2 4 2 3 2" xfId="18780" xr:uid="{00000000-0005-0000-0000-00004D0E0000}"/>
    <cellStyle name="Standard 9 2 2 4 2 3 3" xfId="32264" xr:uid="{00000000-0005-0000-0000-00004D0E0000}"/>
    <cellStyle name="Standard 9 2 2 4 2 3 4" xfId="45755" xr:uid="{00000000-0005-0000-0000-00004D0E0000}"/>
    <cellStyle name="Standard 9 2 2 4 2 4" xfId="8685" xr:uid="{00000000-0005-0000-0000-00004D0E0000}"/>
    <cellStyle name="Standard 9 2 2 4 2 4 2" xfId="22136" xr:uid="{00000000-0005-0000-0000-00004D0E0000}"/>
    <cellStyle name="Standard 9 2 2 4 2 4 3" xfId="35620" xr:uid="{00000000-0005-0000-0000-00004D0E0000}"/>
    <cellStyle name="Standard 9 2 2 4 2 4 4" xfId="49111" xr:uid="{00000000-0005-0000-0000-00004D0E0000}"/>
    <cellStyle name="Standard 9 2 2 4 2 5" xfId="12041" xr:uid="{00000000-0005-0000-0000-00004D0E0000}"/>
    <cellStyle name="Standard 9 2 2 4 2 5 2" xfId="25492" xr:uid="{00000000-0005-0000-0000-00004D0E0000}"/>
    <cellStyle name="Standard 9 2 2 4 2 5 3" xfId="38976" xr:uid="{00000000-0005-0000-0000-00004D0E0000}"/>
    <cellStyle name="Standard 9 2 2 4 2 5 4" xfId="52467" xr:uid="{00000000-0005-0000-0000-00004D0E0000}"/>
    <cellStyle name="Standard 9 2 2 4 2 6" xfId="15423" xr:uid="{00000000-0005-0000-0000-00004D0E0000}"/>
    <cellStyle name="Standard 9 2 2 4 2 7" xfId="28907" xr:uid="{00000000-0005-0000-0000-00004D0E0000}"/>
    <cellStyle name="Standard 9 2 2 4 2 8" xfId="42398" xr:uid="{00000000-0005-0000-0000-00004D0E0000}"/>
    <cellStyle name="Standard 9 2 2 4 3" xfId="2535" xr:uid="{00000000-0005-0000-0000-00004F0E0000}"/>
    <cellStyle name="Standard 9 2 2 4 3 2" xfId="5896" xr:uid="{00000000-0005-0000-0000-00004F0E0000}"/>
    <cellStyle name="Standard 9 2 2 4 3 2 2" xfId="19347" xr:uid="{00000000-0005-0000-0000-00004F0E0000}"/>
    <cellStyle name="Standard 9 2 2 4 3 2 3" xfId="32831" xr:uid="{00000000-0005-0000-0000-00004F0E0000}"/>
    <cellStyle name="Standard 9 2 2 4 3 2 4" xfId="46322" xr:uid="{00000000-0005-0000-0000-00004F0E0000}"/>
    <cellStyle name="Standard 9 2 2 4 3 3" xfId="9252" xr:uid="{00000000-0005-0000-0000-00004F0E0000}"/>
    <cellStyle name="Standard 9 2 2 4 3 3 2" xfId="22703" xr:uid="{00000000-0005-0000-0000-00004F0E0000}"/>
    <cellStyle name="Standard 9 2 2 4 3 3 3" xfId="36187" xr:uid="{00000000-0005-0000-0000-00004F0E0000}"/>
    <cellStyle name="Standard 9 2 2 4 3 3 4" xfId="49678" xr:uid="{00000000-0005-0000-0000-00004F0E0000}"/>
    <cellStyle name="Standard 9 2 2 4 3 4" xfId="12608" xr:uid="{00000000-0005-0000-0000-00004F0E0000}"/>
    <cellStyle name="Standard 9 2 2 4 3 4 2" xfId="26059" xr:uid="{00000000-0005-0000-0000-00004F0E0000}"/>
    <cellStyle name="Standard 9 2 2 4 3 4 3" xfId="39543" xr:uid="{00000000-0005-0000-0000-00004F0E0000}"/>
    <cellStyle name="Standard 9 2 2 4 3 4 4" xfId="53034" xr:uid="{00000000-0005-0000-0000-00004F0E0000}"/>
    <cellStyle name="Standard 9 2 2 4 3 5" xfId="15990" xr:uid="{00000000-0005-0000-0000-00004F0E0000}"/>
    <cellStyle name="Standard 9 2 2 4 3 6" xfId="29474" xr:uid="{00000000-0005-0000-0000-00004F0E0000}"/>
    <cellStyle name="Standard 9 2 2 4 3 7" xfId="42965" xr:uid="{00000000-0005-0000-0000-00004F0E0000}"/>
    <cellStyle name="Standard 9 2 2 4 4" xfId="3640" xr:uid="{00000000-0005-0000-0000-0000500E0000}"/>
    <cellStyle name="Standard 9 2 2 4 4 2" xfId="7001" xr:uid="{00000000-0005-0000-0000-0000500E0000}"/>
    <cellStyle name="Standard 9 2 2 4 4 2 2" xfId="20452" xr:uid="{00000000-0005-0000-0000-0000500E0000}"/>
    <cellStyle name="Standard 9 2 2 4 4 2 3" xfId="33936" xr:uid="{00000000-0005-0000-0000-0000500E0000}"/>
    <cellStyle name="Standard 9 2 2 4 4 2 4" xfId="47427" xr:uid="{00000000-0005-0000-0000-0000500E0000}"/>
    <cellStyle name="Standard 9 2 2 4 4 3" xfId="10357" xr:uid="{00000000-0005-0000-0000-0000500E0000}"/>
    <cellStyle name="Standard 9 2 2 4 4 3 2" xfId="23808" xr:uid="{00000000-0005-0000-0000-0000500E0000}"/>
    <cellStyle name="Standard 9 2 2 4 4 3 3" xfId="37292" xr:uid="{00000000-0005-0000-0000-0000500E0000}"/>
    <cellStyle name="Standard 9 2 2 4 4 3 4" xfId="50783" xr:uid="{00000000-0005-0000-0000-0000500E0000}"/>
    <cellStyle name="Standard 9 2 2 4 4 4" xfId="13713" xr:uid="{00000000-0005-0000-0000-0000500E0000}"/>
    <cellStyle name="Standard 9 2 2 4 4 4 2" xfId="27164" xr:uid="{00000000-0005-0000-0000-0000500E0000}"/>
    <cellStyle name="Standard 9 2 2 4 4 4 3" xfId="40648" xr:uid="{00000000-0005-0000-0000-0000500E0000}"/>
    <cellStyle name="Standard 9 2 2 4 4 4 4" xfId="54139" xr:uid="{00000000-0005-0000-0000-0000500E0000}"/>
    <cellStyle name="Standard 9 2 2 4 4 5" xfId="17095" xr:uid="{00000000-0005-0000-0000-0000500E0000}"/>
    <cellStyle name="Standard 9 2 2 4 4 6" xfId="30579" xr:uid="{00000000-0005-0000-0000-0000500E0000}"/>
    <cellStyle name="Standard 9 2 2 4 4 7" xfId="44070" xr:uid="{00000000-0005-0000-0000-0000500E0000}"/>
    <cellStyle name="Standard 9 2 2 4 5" xfId="4220" xr:uid="{00000000-0005-0000-0000-0000510E0000}"/>
    <cellStyle name="Standard 9 2 2 4 5 2" xfId="7577" xr:uid="{00000000-0005-0000-0000-0000510E0000}"/>
    <cellStyle name="Standard 9 2 2 4 5 2 2" xfId="21028" xr:uid="{00000000-0005-0000-0000-0000510E0000}"/>
    <cellStyle name="Standard 9 2 2 4 5 2 3" xfId="34512" xr:uid="{00000000-0005-0000-0000-0000510E0000}"/>
    <cellStyle name="Standard 9 2 2 4 5 2 4" xfId="48003" xr:uid="{00000000-0005-0000-0000-0000510E0000}"/>
    <cellStyle name="Standard 9 2 2 4 5 3" xfId="10933" xr:uid="{00000000-0005-0000-0000-0000510E0000}"/>
    <cellStyle name="Standard 9 2 2 4 5 3 2" xfId="24384" xr:uid="{00000000-0005-0000-0000-0000510E0000}"/>
    <cellStyle name="Standard 9 2 2 4 5 3 3" xfId="37868" xr:uid="{00000000-0005-0000-0000-0000510E0000}"/>
    <cellStyle name="Standard 9 2 2 4 5 3 4" xfId="51359" xr:uid="{00000000-0005-0000-0000-0000510E0000}"/>
    <cellStyle name="Standard 9 2 2 4 5 4" xfId="14289" xr:uid="{00000000-0005-0000-0000-0000510E0000}"/>
    <cellStyle name="Standard 9 2 2 4 5 4 2" xfId="27740" xr:uid="{00000000-0005-0000-0000-0000510E0000}"/>
    <cellStyle name="Standard 9 2 2 4 5 4 3" xfId="41224" xr:uid="{00000000-0005-0000-0000-0000510E0000}"/>
    <cellStyle name="Standard 9 2 2 4 5 4 4" xfId="54715" xr:uid="{00000000-0005-0000-0000-0000510E0000}"/>
    <cellStyle name="Standard 9 2 2 4 5 5" xfId="17671" xr:uid="{00000000-0005-0000-0000-0000510E0000}"/>
    <cellStyle name="Standard 9 2 2 4 5 6" xfId="31155" xr:uid="{00000000-0005-0000-0000-0000510E0000}"/>
    <cellStyle name="Standard 9 2 2 4 5 7" xfId="44646" xr:uid="{00000000-0005-0000-0000-0000510E0000}"/>
    <cellStyle name="Standard 9 2 2 4 6" xfId="4770" xr:uid="{00000000-0005-0000-0000-00004C0E0000}"/>
    <cellStyle name="Standard 9 2 2 4 6 2" xfId="18221" xr:uid="{00000000-0005-0000-0000-00004C0E0000}"/>
    <cellStyle name="Standard 9 2 2 4 6 3" xfId="31705" xr:uid="{00000000-0005-0000-0000-00004C0E0000}"/>
    <cellStyle name="Standard 9 2 2 4 6 4" xfId="45196" xr:uid="{00000000-0005-0000-0000-00004C0E0000}"/>
    <cellStyle name="Standard 9 2 2 4 7" xfId="8126" xr:uid="{00000000-0005-0000-0000-00004C0E0000}"/>
    <cellStyle name="Standard 9 2 2 4 7 2" xfId="21577" xr:uid="{00000000-0005-0000-0000-00004C0E0000}"/>
    <cellStyle name="Standard 9 2 2 4 7 3" xfId="35061" xr:uid="{00000000-0005-0000-0000-00004C0E0000}"/>
    <cellStyle name="Standard 9 2 2 4 7 4" xfId="48552" xr:uid="{00000000-0005-0000-0000-00004C0E0000}"/>
    <cellStyle name="Standard 9 2 2 4 8" xfId="11482" xr:uid="{00000000-0005-0000-0000-00004C0E0000}"/>
    <cellStyle name="Standard 9 2 2 4 8 2" xfId="24933" xr:uid="{00000000-0005-0000-0000-00004C0E0000}"/>
    <cellStyle name="Standard 9 2 2 4 8 3" xfId="38417" xr:uid="{00000000-0005-0000-0000-00004C0E0000}"/>
    <cellStyle name="Standard 9 2 2 4 8 4" xfId="51908" xr:uid="{00000000-0005-0000-0000-00004C0E0000}"/>
    <cellStyle name="Standard 9 2 2 4 9" xfId="14863" xr:uid="{00000000-0005-0000-0000-00004C0E0000}"/>
    <cellStyle name="Standard 9 2 2 5" xfId="1706" xr:uid="{00000000-0005-0000-0000-0000520E0000}"/>
    <cellStyle name="Standard 9 2 2 5 2" xfId="2845" xr:uid="{00000000-0005-0000-0000-0000530E0000}"/>
    <cellStyle name="Standard 9 2 2 5 2 2" xfId="6206" xr:uid="{00000000-0005-0000-0000-0000530E0000}"/>
    <cellStyle name="Standard 9 2 2 5 2 2 2" xfId="19657" xr:uid="{00000000-0005-0000-0000-0000530E0000}"/>
    <cellStyle name="Standard 9 2 2 5 2 2 3" xfId="33141" xr:uid="{00000000-0005-0000-0000-0000530E0000}"/>
    <cellStyle name="Standard 9 2 2 5 2 2 4" xfId="46632" xr:uid="{00000000-0005-0000-0000-0000530E0000}"/>
    <cellStyle name="Standard 9 2 2 5 2 3" xfId="9562" xr:uid="{00000000-0005-0000-0000-0000530E0000}"/>
    <cellStyle name="Standard 9 2 2 5 2 3 2" xfId="23013" xr:uid="{00000000-0005-0000-0000-0000530E0000}"/>
    <cellStyle name="Standard 9 2 2 5 2 3 3" xfId="36497" xr:uid="{00000000-0005-0000-0000-0000530E0000}"/>
    <cellStyle name="Standard 9 2 2 5 2 3 4" xfId="49988" xr:uid="{00000000-0005-0000-0000-0000530E0000}"/>
    <cellStyle name="Standard 9 2 2 5 2 4" xfId="12918" xr:uid="{00000000-0005-0000-0000-0000530E0000}"/>
    <cellStyle name="Standard 9 2 2 5 2 4 2" xfId="26369" xr:uid="{00000000-0005-0000-0000-0000530E0000}"/>
    <cellStyle name="Standard 9 2 2 5 2 4 3" xfId="39853" xr:uid="{00000000-0005-0000-0000-0000530E0000}"/>
    <cellStyle name="Standard 9 2 2 5 2 4 4" xfId="53344" xr:uid="{00000000-0005-0000-0000-0000530E0000}"/>
    <cellStyle name="Standard 9 2 2 5 2 5" xfId="16300" xr:uid="{00000000-0005-0000-0000-0000530E0000}"/>
    <cellStyle name="Standard 9 2 2 5 2 6" xfId="29784" xr:uid="{00000000-0005-0000-0000-0000530E0000}"/>
    <cellStyle name="Standard 9 2 2 5 2 7" xfId="43275" xr:uid="{00000000-0005-0000-0000-0000530E0000}"/>
    <cellStyle name="Standard 9 2 2 5 3" xfId="5079" xr:uid="{00000000-0005-0000-0000-0000520E0000}"/>
    <cellStyle name="Standard 9 2 2 5 3 2" xfId="18530" xr:uid="{00000000-0005-0000-0000-0000520E0000}"/>
    <cellStyle name="Standard 9 2 2 5 3 3" xfId="32014" xr:uid="{00000000-0005-0000-0000-0000520E0000}"/>
    <cellStyle name="Standard 9 2 2 5 3 4" xfId="45505" xr:uid="{00000000-0005-0000-0000-0000520E0000}"/>
    <cellStyle name="Standard 9 2 2 5 4" xfId="8435" xr:uid="{00000000-0005-0000-0000-0000520E0000}"/>
    <cellStyle name="Standard 9 2 2 5 4 2" xfId="21886" xr:uid="{00000000-0005-0000-0000-0000520E0000}"/>
    <cellStyle name="Standard 9 2 2 5 4 3" xfId="35370" xr:uid="{00000000-0005-0000-0000-0000520E0000}"/>
    <cellStyle name="Standard 9 2 2 5 4 4" xfId="48861" xr:uid="{00000000-0005-0000-0000-0000520E0000}"/>
    <cellStyle name="Standard 9 2 2 5 5" xfId="11791" xr:uid="{00000000-0005-0000-0000-0000520E0000}"/>
    <cellStyle name="Standard 9 2 2 5 5 2" xfId="25242" xr:uid="{00000000-0005-0000-0000-0000520E0000}"/>
    <cellStyle name="Standard 9 2 2 5 5 3" xfId="38726" xr:uid="{00000000-0005-0000-0000-0000520E0000}"/>
    <cellStyle name="Standard 9 2 2 5 5 4" xfId="52217" xr:uid="{00000000-0005-0000-0000-0000520E0000}"/>
    <cellStyle name="Standard 9 2 2 5 6" xfId="15173" xr:uid="{00000000-0005-0000-0000-0000520E0000}"/>
    <cellStyle name="Standard 9 2 2 5 7" xfId="28657" xr:uid="{00000000-0005-0000-0000-0000520E0000}"/>
    <cellStyle name="Standard 9 2 2 5 8" xfId="42148" xr:uid="{00000000-0005-0000-0000-0000520E0000}"/>
    <cellStyle name="Standard 9 2 2 6" xfId="2274" xr:uid="{00000000-0005-0000-0000-0000540E0000}"/>
    <cellStyle name="Standard 9 2 2 6 2" xfId="5645" xr:uid="{00000000-0005-0000-0000-0000540E0000}"/>
    <cellStyle name="Standard 9 2 2 6 2 2" xfId="19096" xr:uid="{00000000-0005-0000-0000-0000540E0000}"/>
    <cellStyle name="Standard 9 2 2 6 2 3" xfId="32580" xr:uid="{00000000-0005-0000-0000-0000540E0000}"/>
    <cellStyle name="Standard 9 2 2 6 2 4" xfId="46071" xr:uid="{00000000-0005-0000-0000-0000540E0000}"/>
    <cellStyle name="Standard 9 2 2 6 3" xfId="9001" xr:uid="{00000000-0005-0000-0000-0000540E0000}"/>
    <cellStyle name="Standard 9 2 2 6 3 2" xfId="22452" xr:uid="{00000000-0005-0000-0000-0000540E0000}"/>
    <cellStyle name="Standard 9 2 2 6 3 3" xfId="35936" xr:uid="{00000000-0005-0000-0000-0000540E0000}"/>
    <cellStyle name="Standard 9 2 2 6 3 4" xfId="49427" xr:uid="{00000000-0005-0000-0000-0000540E0000}"/>
    <cellStyle name="Standard 9 2 2 6 4" xfId="12357" xr:uid="{00000000-0005-0000-0000-0000540E0000}"/>
    <cellStyle name="Standard 9 2 2 6 4 2" xfId="25808" xr:uid="{00000000-0005-0000-0000-0000540E0000}"/>
    <cellStyle name="Standard 9 2 2 6 4 3" xfId="39292" xr:uid="{00000000-0005-0000-0000-0000540E0000}"/>
    <cellStyle name="Standard 9 2 2 6 4 4" xfId="52783" xr:uid="{00000000-0005-0000-0000-0000540E0000}"/>
    <cellStyle name="Standard 9 2 2 6 5" xfId="15739" xr:uid="{00000000-0005-0000-0000-0000540E0000}"/>
    <cellStyle name="Standard 9 2 2 6 6" xfId="29223" xr:uid="{00000000-0005-0000-0000-0000540E0000}"/>
    <cellStyle name="Standard 9 2 2 6 7" xfId="42714" xr:uid="{00000000-0005-0000-0000-0000540E0000}"/>
    <cellStyle name="Standard 9 2 2 7" xfId="3389" xr:uid="{00000000-0005-0000-0000-0000550E0000}"/>
    <cellStyle name="Standard 9 2 2 7 2" xfId="6750" xr:uid="{00000000-0005-0000-0000-0000550E0000}"/>
    <cellStyle name="Standard 9 2 2 7 2 2" xfId="20201" xr:uid="{00000000-0005-0000-0000-0000550E0000}"/>
    <cellStyle name="Standard 9 2 2 7 2 3" xfId="33685" xr:uid="{00000000-0005-0000-0000-0000550E0000}"/>
    <cellStyle name="Standard 9 2 2 7 2 4" xfId="47176" xr:uid="{00000000-0005-0000-0000-0000550E0000}"/>
    <cellStyle name="Standard 9 2 2 7 3" xfId="10106" xr:uid="{00000000-0005-0000-0000-0000550E0000}"/>
    <cellStyle name="Standard 9 2 2 7 3 2" xfId="23557" xr:uid="{00000000-0005-0000-0000-0000550E0000}"/>
    <cellStyle name="Standard 9 2 2 7 3 3" xfId="37041" xr:uid="{00000000-0005-0000-0000-0000550E0000}"/>
    <cellStyle name="Standard 9 2 2 7 3 4" xfId="50532" xr:uid="{00000000-0005-0000-0000-0000550E0000}"/>
    <cellStyle name="Standard 9 2 2 7 4" xfId="13462" xr:uid="{00000000-0005-0000-0000-0000550E0000}"/>
    <cellStyle name="Standard 9 2 2 7 4 2" xfId="26913" xr:uid="{00000000-0005-0000-0000-0000550E0000}"/>
    <cellStyle name="Standard 9 2 2 7 4 3" xfId="40397" xr:uid="{00000000-0005-0000-0000-0000550E0000}"/>
    <cellStyle name="Standard 9 2 2 7 4 4" xfId="53888" xr:uid="{00000000-0005-0000-0000-0000550E0000}"/>
    <cellStyle name="Standard 9 2 2 7 5" xfId="16844" xr:uid="{00000000-0005-0000-0000-0000550E0000}"/>
    <cellStyle name="Standard 9 2 2 7 6" xfId="30328" xr:uid="{00000000-0005-0000-0000-0000550E0000}"/>
    <cellStyle name="Standard 9 2 2 7 7" xfId="43819" xr:uid="{00000000-0005-0000-0000-0000550E0000}"/>
    <cellStyle name="Standard 9 2 2 8" xfId="3901" xr:uid="{00000000-0005-0000-0000-0000560E0000}"/>
    <cellStyle name="Standard 9 2 2 8 2" xfId="7262" xr:uid="{00000000-0005-0000-0000-0000560E0000}"/>
    <cellStyle name="Standard 9 2 2 8 2 2" xfId="20713" xr:uid="{00000000-0005-0000-0000-0000560E0000}"/>
    <cellStyle name="Standard 9 2 2 8 2 3" xfId="34197" xr:uid="{00000000-0005-0000-0000-0000560E0000}"/>
    <cellStyle name="Standard 9 2 2 8 2 4" xfId="47688" xr:uid="{00000000-0005-0000-0000-0000560E0000}"/>
    <cellStyle name="Standard 9 2 2 8 3" xfId="10618" xr:uid="{00000000-0005-0000-0000-0000560E0000}"/>
    <cellStyle name="Standard 9 2 2 8 3 2" xfId="24069" xr:uid="{00000000-0005-0000-0000-0000560E0000}"/>
    <cellStyle name="Standard 9 2 2 8 3 3" xfId="37553" xr:uid="{00000000-0005-0000-0000-0000560E0000}"/>
    <cellStyle name="Standard 9 2 2 8 3 4" xfId="51044" xr:uid="{00000000-0005-0000-0000-0000560E0000}"/>
    <cellStyle name="Standard 9 2 2 8 4" xfId="13974" xr:uid="{00000000-0005-0000-0000-0000560E0000}"/>
    <cellStyle name="Standard 9 2 2 8 4 2" xfId="27425" xr:uid="{00000000-0005-0000-0000-0000560E0000}"/>
    <cellStyle name="Standard 9 2 2 8 4 3" xfId="40909" xr:uid="{00000000-0005-0000-0000-0000560E0000}"/>
    <cellStyle name="Standard 9 2 2 8 4 4" xfId="54400" xr:uid="{00000000-0005-0000-0000-0000560E0000}"/>
    <cellStyle name="Standard 9 2 2 8 5" xfId="17356" xr:uid="{00000000-0005-0000-0000-0000560E0000}"/>
    <cellStyle name="Standard 9 2 2 8 6" xfId="30840" xr:uid="{00000000-0005-0000-0000-0000560E0000}"/>
    <cellStyle name="Standard 9 2 2 8 7" xfId="44331" xr:uid="{00000000-0005-0000-0000-0000560E0000}"/>
    <cellStyle name="Standard 9 2 2 9" xfId="3969" xr:uid="{00000000-0005-0000-0000-0000570E0000}"/>
    <cellStyle name="Standard 9 2 2 9 2" xfId="7326" xr:uid="{00000000-0005-0000-0000-0000570E0000}"/>
    <cellStyle name="Standard 9 2 2 9 2 2" xfId="20777" xr:uid="{00000000-0005-0000-0000-0000570E0000}"/>
    <cellStyle name="Standard 9 2 2 9 2 3" xfId="34261" xr:uid="{00000000-0005-0000-0000-0000570E0000}"/>
    <cellStyle name="Standard 9 2 2 9 2 4" xfId="47752" xr:uid="{00000000-0005-0000-0000-0000570E0000}"/>
    <cellStyle name="Standard 9 2 2 9 3" xfId="10682" xr:uid="{00000000-0005-0000-0000-0000570E0000}"/>
    <cellStyle name="Standard 9 2 2 9 3 2" xfId="24133" xr:uid="{00000000-0005-0000-0000-0000570E0000}"/>
    <cellStyle name="Standard 9 2 2 9 3 3" xfId="37617" xr:uid="{00000000-0005-0000-0000-0000570E0000}"/>
    <cellStyle name="Standard 9 2 2 9 3 4" xfId="51108" xr:uid="{00000000-0005-0000-0000-0000570E0000}"/>
    <cellStyle name="Standard 9 2 2 9 4" xfId="14038" xr:uid="{00000000-0005-0000-0000-0000570E0000}"/>
    <cellStyle name="Standard 9 2 2 9 4 2" xfId="27489" xr:uid="{00000000-0005-0000-0000-0000570E0000}"/>
    <cellStyle name="Standard 9 2 2 9 4 3" xfId="40973" xr:uid="{00000000-0005-0000-0000-0000570E0000}"/>
    <cellStyle name="Standard 9 2 2 9 4 4" xfId="54464" xr:uid="{00000000-0005-0000-0000-0000570E0000}"/>
    <cellStyle name="Standard 9 2 2 9 5" xfId="17420" xr:uid="{00000000-0005-0000-0000-0000570E0000}"/>
    <cellStyle name="Standard 9 2 2 9 6" xfId="30904" xr:uid="{00000000-0005-0000-0000-0000570E0000}"/>
    <cellStyle name="Standard 9 2 2 9 7" xfId="44395" xr:uid="{00000000-0005-0000-0000-0000570E0000}"/>
    <cellStyle name="Standard 9 2 3" xfId="384" xr:uid="{00000000-0005-0000-0000-000091020000}"/>
    <cellStyle name="Standard 9 2 4" xfId="422" xr:uid="{00000000-0005-0000-0000-000092020000}"/>
    <cellStyle name="Standard 9 2 4 10" xfId="14694" xr:uid="{00000000-0005-0000-0000-0000590E0000}"/>
    <cellStyle name="Standard 9 2 4 11" xfId="28177" xr:uid="{00000000-0005-0000-0000-0000590E0000}"/>
    <cellStyle name="Standard 9 2 4 12" xfId="41668" xr:uid="{00000000-0005-0000-0000-0000590E0000}"/>
    <cellStyle name="Standard 9 2 4 2" xfId="443" xr:uid="{00000000-0005-0000-0000-000093020000}"/>
    <cellStyle name="Standard 9 2 4 2 10" xfId="28427" xr:uid="{00000000-0005-0000-0000-00005A0E0000}"/>
    <cellStyle name="Standard 9 2 4 2 11" xfId="41918" xr:uid="{00000000-0005-0000-0000-00005A0E0000}"/>
    <cellStyle name="Standard 9 2 4 2 2" xfId="2036" xr:uid="{00000000-0005-0000-0000-00005B0E0000}"/>
    <cellStyle name="Standard 9 2 4 2 2 2" xfId="3176" xr:uid="{00000000-0005-0000-0000-00005C0E0000}"/>
    <cellStyle name="Standard 9 2 4 2 2 2 2" xfId="6537" xr:uid="{00000000-0005-0000-0000-00005C0E0000}"/>
    <cellStyle name="Standard 9 2 4 2 2 2 2 2" xfId="19988" xr:uid="{00000000-0005-0000-0000-00005C0E0000}"/>
    <cellStyle name="Standard 9 2 4 2 2 2 2 3" xfId="33472" xr:uid="{00000000-0005-0000-0000-00005C0E0000}"/>
    <cellStyle name="Standard 9 2 4 2 2 2 2 4" xfId="46963" xr:uid="{00000000-0005-0000-0000-00005C0E0000}"/>
    <cellStyle name="Standard 9 2 4 2 2 2 3" xfId="9893" xr:uid="{00000000-0005-0000-0000-00005C0E0000}"/>
    <cellStyle name="Standard 9 2 4 2 2 2 3 2" xfId="23344" xr:uid="{00000000-0005-0000-0000-00005C0E0000}"/>
    <cellStyle name="Standard 9 2 4 2 2 2 3 3" xfId="36828" xr:uid="{00000000-0005-0000-0000-00005C0E0000}"/>
    <cellStyle name="Standard 9 2 4 2 2 2 3 4" xfId="50319" xr:uid="{00000000-0005-0000-0000-00005C0E0000}"/>
    <cellStyle name="Standard 9 2 4 2 2 2 4" xfId="13249" xr:uid="{00000000-0005-0000-0000-00005C0E0000}"/>
    <cellStyle name="Standard 9 2 4 2 2 2 4 2" xfId="26700" xr:uid="{00000000-0005-0000-0000-00005C0E0000}"/>
    <cellStyle name="Standard 9 2 4 2 2 2 4 3" xfId="40184" xr:uid="{00000000-0005-0000-0000-00005C0E0000}"/>
    <cellStyle name="Standard 9 2 4 2 2 2 4 4" xfId="53675" xr:uid="{00000000-0005-0000-0000-00005C0E0000}"/>
    <cellStyle name="Standard 9 2 4 2 2 2 5" xfId="16631" xr:uid="{00000000-0005-0000-0000-00005C0E0000}"/>
    <cellStyle name="Standard 9 2 4 2 2 2 6" xfId="30115" xr:uid="{00000000-0005-0000-0000-00005C0E0000}"/>
    <cellStyle name="Standard 9 2 4 2 2 2 7" xfId="43606" xr:uid="{00000000-0005-0000-0000-00005C0E0000}"/>
    <cellStyle name="Standard 9 2 4 2 2 3" xfId="5410" xr:uid="{00000000-0005-0000-0000-00005B0E0000}"/>
    <cellStyle name="Standard 9 2 4 2 2 3 2" xfId="18861" xr:uid="{00000000-0005-0000-0000-00005B0E0000}"/>
    <cellStyle name="Standard 9 2 4 2 2 3 3" xfId="32345" xr:uid="{00000000-0005-0000-0000-00005B0E0000}"/>
    <cellStyle name="Standard 9 2 4 2 2 3 4" xfId="45836" xr:uid="{00000000-0005-0000-0000-00005B0E0000}"/>
    <cellStyle name="Standard 9 2 4 2 2 4" xfId="8766" xr:uid="{00000000-0005-0000-0000-00005B0E0000}"/>
    <cellStyle name="Standard 9 2 4 2 2 4 2" xfId="22217" xr:uid="{00000000-0005-0000-0000-00005B0E0000}"/>
    <cellStyle name="Standard 9 2 4 2 2 4 3" xfId="35701" xr:uid="{00000000-0005-0000-0000-00005B0E0000}"/>
    <cellStyle name="Standard 9 2 4 2 2 4 4" xfId="49192" xr:uid="{00000000-0005-0000-0000-00005B0E0000}"/>
    <cellStyle name="Standard 9 2 4 2 2 5" xfId="12122" xr:uid="{00000000-0005-0000-0000-00005B0E0000}"/>
    <cellStyle name="Standard 9 2 4 2 2 5 2" xfId="25573" xr:uid="{00000000-0005-0000-0000-00005B0E0000}"/>
    <cellStyle name="Standard 9 2 4 2 2 5 3" xfId="39057" xr:uid="{00000000-0005-0000-0000-00005B0E0000}"/>
    <cellStyle name="Standard 9 2 4 2 2 5 4" xfId="52548" xr:uid="{00000000-0005-0000-0000-00005B0E0000}"/>
    <cellStyle name="Standard 9 2 4 2 2 6" xfId="15504" xr:uid="{00000000-0005-0000-0000-00005B0E0000}"/>
    <cellStyle name="Standard 9 2 4 2 2 7" xfId="28988" xr:uid="{00000000-0005-0000-0000-00005B0E0000}"/>
    <cellStyle name="Standard 9 2 4 2 2 8" xfId="42479" xr:uid="{00000000-0005-0000-0000-00005B0E0000}"/>
    <cellStyle name="Standard 9 2 4 2 3" xfId="2616" xr:uid="{00000000-0005-0000-0000-00005D0E0000}"/>
    <cellStyle name="Standard 9 2 4 2 3 2" xfId="5977" xr:uid="{00000000-0005-0000-0000-00005D0E0000}"/>
    <cellStyle name="Standard 9 2 4 2 3 2 2" xfId="19428" xr:uid="{00000000-0005-0000-0000-00005D0E0000}"/>
    <cellStyle name="Standard 9 2 4 2 3 2 3" xfId="32912" xr:uid="{00000000-0005-0000-0000-00005D0E0000}"/>
    <cellStyle name="Standard 9 2 4 2 3 2 4" xfId="46403" xr:uid="{00000000-0005-0000-0000-00005D0E0000}"/>
    <cellStyle name="Standard 9 2 4 2 3 3" xfId="9333" xr:uid="{00000000-0005-0000-0000-00005D0E0000}"/>
    <cellStyle name="Standard 9 2 4 2 3 3 2" xfId="22784" xr:uid="{00000000-0005-0000-0000-00005D0E0000}"/>
    <cellStyle name="Standard 9 2 4 2 3 3 3" xfId="36268" xr:uid="{00000000-0005-0000-0000-00005D0E0000}"/>
    <cellStyle name="Standard 9 2 4 2 3 3 4" xfId="49759" xr:uid="{00000000-0005-0000-0000-00005D0E0000}"/>
    <cellStyle name="Standard 9 2 4 2 3 4" xfId="12689" xr:uid="{00000000-0005-0000-0000-00005D0E0000}"/>
    <cellStyle name="Standard 9 2 4 2 3 4 2" xfId="26140" xr:uid="{00000000-0005-0000-0000-00005D0E0000}"/>
    <cellStyle name="Standard 9 2 4 2 3 4 3" xfId="39624" xr:uid="{00000000-0005-0000-0000-00005D0E0000}"/>
    <cellStyle name="Standard 9 2 4 2 3 4 4" xfId="53115" xr:uid="{00000000-0005-0000-0000-00005D0E0000}"/>
    <cellStyle name="Standard 9 2 4 2 3 5" xfId="16071" xr:uid="{00000000-0005-0000-0000-00005D0E0000}"/>
    <cellStyle name="Standard 9 2 4 2 3 6" xfId="29555" xr:uid="{00000000-0005-0000-0000-00005D0E0000}"/>
    <cellStyle name="Standard 9 2 4 2 3 7" xfId="43046" xr:uid="{00000000-0005-0000-0000-00005D0E0000}"/>
    <cellStyle name="Standard 9 2 4 2 4" xfId="3721" xr:uid="{00000000-0005-0000-0000-00005E0E0000}"/>
    <cellStyle name="Standard 9 2 4 2 4 2" xfId="7082" xr:uid="{00000000-0005-0000-0000-00005E0E0000}"/>
    <cellStyle name="Standard 9 2 4 2 4 2 2" xfId="20533" xr:uid="{00000000-0005-0000-0000-00005E0E0000}"/>
    <cellStyle name="Standard 9 2 4 2 4 2 3" xfId="34017" xr:uid="{00000000-0005-0000-0000-00005E0E0000}"/>
    <cellStyle name="Standard 9 2 4 2 4 2 4" xfId="47508" xr:uid="{00000000-0005-0000-0000-00005E0E0000}"/>
    <cellStyle name="Standard 9 2 4 2 4 3" xfId="10438" xr:uid="{00000000-0005-0000-0000-00005E0E0000}"/>
    <cellStyle name="Standard 9 2 4 2 4 3 2" xfId="23889" xr:uid="{00000000-0005-0000-0000-00005E0E0000}"/>
    <cellStyle name="Standard 9 2 4 2 4 3 3" xfId="37373" xr:uid="{00000000-0005-0000-0000-00005E0E0000}"/>
    <cellStyle name="Standard 9 2 4 2 4 3 4" xfId="50864" xr:uid="{00000000-0005-0000-0000-00005E0E0000}"/>
    <cellStyle name="Standard 9 2 4 2 4 4" xfId="13794" xr:uid="{00000000-0005-0000-0000-00005E0E0000}"/>
    <cellStyle name="Standard 9 2 4 2 4 4 2" xfId="27245" xr:uid="{00000000-0005-0000-0000-00005E0E0000}"/>
    <cellStyle name="Standard 9 2 4 2 4 4 3" xfId="40729" xr:uid="{00000000-0005-0000-0000-00005E0E0000}"/>
    <cellStyle name="Standard 9 2 4 2 4 4 4" xfId="54220" xr:uid="{00000000-0005-0000-0000-00005E0E0000}"/>
    <cellStyle name="Standard 9 2 4 2 4 5" xfId="17176" xr:uid="{00000000-0005-0000-0000-00005E0E0000}"/>
    <cellStyle name="Standard 9 2 4 2 4 6" xfId="30660" xr:uid="{00000000-0005-0000-0000-00005E0E0000}"/>
    <cellStyle name="Standard 9 2 4 2 4 7" xfId="44151" xr:uid="{00000000-0005-0000-0000-00005E0E0000}"/>
    <cellStyle name="Standard 9 2 4 2 5" xfId="4301" xr:uid="{00000000-0005-0000-0000-00005F0E0000}"/>
    <cellStyle name="Standard 9 2 4 2 5 2" xfId="7658" xr:uid="{00000000-0005-0000-0000-00005F0E0000}"/>
    <cellStyle name="Standard 9 2 4 2 5 2 2" xfId="21109" xr:uid="{00000000-0005-0000-0000-00005F0E0000}"/>
    <cellStyle name="Standard 9 2 4 2 5 2 3" xfId="34593" xr:uid="{00000000-0005-0000-0000-00005F0E0000}"/>
    <cellStyle name="Standard 9 2 4 2 5 2 4" xfId="48084" xr:uid="{00000000-0005-0000-0000-00005F0E0000}"/>
    <cellStyle name="Standard 9 2 4 2 5 3" xfId="11014" xr:uid="{00000000-0005-0000-0000-00005F0E0000}"/>
    <cellStyle name="Standard 9 2 4 2 5 3 2" xfId="24465" xr:uid="{00000000-0005-0000-0000-00005F0E0000}"/>
    <cellStyle name="Standard 9 2 4 2 5 3 3" xfId="37949" xr:uid="{00000000-0005-0000-0000-00005F0E0000}"/>
    <cellStyle name="Standard 9 2 4 2 5 3 4" xfId="51440" xr:uid="{00000000-0005-0000-0000-00005F0E0000}"/>
    <cellStyle name="Standard 9 2 4 2 5 4" xfId="14370" xr:uid="{00000000-0005-0000-0000-00005F0E0000}"/>
    <cellStyle name="Standard 9 2 4 2 5 4 2" xfId="27821" xr:uid="{00000000-0005-0000-0000-00005F0E0000}"/>
    <cellStyle name="Standard 9 2 4 2 5 4 3" xfId="41305" xr:uid="{00000000-0005-0000-0000-00005F0E0000}"/>
    <cellStyle name="Standard 9 2 4 2 5 4 4" xfId="54796" xr:uid="{00000000-0005-0000-0000-00005F0E0000}"/>
    <cellStyle name="Standard 9 2 4 2 5 5" xfId="17752" xr:uid="{00000000-0005-0000-0000-00005F0E0000}"/>
    <cellStyle name="Standard 9 2 4 2 5 6" xfId="31236" xr:uid="{00000000-0005-0000-0000-00005F0E0000}"/>
    <cellStyle name="Standard 9 2 4 2 5 7" xfId="44727" xr:uid="{00000000-0005-0000-0000-00005F0E0000}"/>
    <cellStyle name="Standard 9 2 4 2 6" xfId="4851" xr:uid="{00000000-0005-0000-0000-00005A0E0000}"/>
    <cellStyle name="Standard 9 2 4 2 6 2" xfId="18302" xr:uid="{00000000-0005-0000-0000-00005A0E0000}"/>
    <cellStyle name="Standard 9 2 4 2 6 3" xfId="31786" xr:uid="{00000000-0005-0000-0000-00005A0E0000}"/>
    <cellStyle name="Standard 9 2 4 2 6 4" xfId="45277" xr:uid="{00000000-0005-0000-0000-00005A0E0000}"/>
    <cellStyle name="Standard 9 2 4 2 7" xfId="8207" xr:uid="{00000000-0005-0000-0000-00005A0E0000}"/>
    <cellStyle name="Standard 9 2 4 2 7 2" xfId="21658" xr:uid="{00000000-0005-0000-0000-00005A0E0000}"/>
    <cellStyle name="Standard 9 2 4 2 7 3" xfId="35142" xr:uid="{00000000-0005-0000-0000-00005A0E0000}"/>
    <cellStyle name="Standard 9 2 4 2 7 4" xfId="48633" xr:uid="{00000000-0005-0000-0000-00005A0E0000}"/>
    <cellStyle name="Standard 9 2 4 2 8" xfId="11563" xr:uid="{00000000-0005-0000-0000-00005A0E0000}"/>
    <cellStyle name="Standard 9 2 4 2 8 2" xfId="25014" xr:uid="{00000000-0005-0000-0000-00005A0E0000}"/>
    <cellStyle name="Standard 9 2 4 2 8 3" xfId="38498" xr:uid="{00000000-0005-0000-0000-00005A0E0000}"/>
    <cellStyle name="Standard 9 2 4 2 8 4" xfId="51989" xr:uid="{00000000-0005-0000-0000-00005A0E0000}"/>
    <cellStyle name="Standard 9 2 4 2 9" xfId="14944" xr:uid="{00000000-0005-0000-0000-00005A0E0000}"/>
    <cellStyle name="Standard 9 2 4 3" xfId="1787" xr:uid="{00000000-0005-0000-0000-0000600E0000}"/>
    <cellStyle name="Standard 9 2 4 3 2" xfId="2926" xr:uid="{00000000-0005-0000-0000-0000610E0000}"/>
    <cellStyle name="Standard 9 2 4 3 2 2" xfId="6287" xr:uid="{00000000-0005-0000-0000-0000610E0000}"/>
    <cellStyle name="Standard 9 2 4 3 2 2 2" xfId="19738" xr:uid="{00000000-0005-0000-0000-0000610E0000}"/>
    <cellStyle name="Standard 9 2 4 3 2 2 3" xfId="33222" xr:uid="{00000000-0005-0000-0000-0000610E0000}"/>
    <cellStyle name="Standard 9 2 4 3 2 2 4" xfId="46713" xr:uid="{00000000-0005-0000-0000-0000610E0000}"/>
    <cellStyle name="Standard 9 2 4 3 2 3" xfId="9643" xr:uid="{00000000-0005-0000-0000-0000610E0000}"/>
    <cellStyle name="Standard 9 2 4 3 2 3 2" xfId="23094" xr:uid="{00000000-0005-0000-0000-0000610E0000}"/>
    <cellStyle name="Standard 9 2 4 3 2 3 3" xfId="36578" xr:uid="{00000000-0005-0000-0000-0000610E0000}"/>
    <cellStyle name="Standard 9 2 4 3 2 3 4" xfId="50069" xr:uid="{00000000-0005-0000-0000-0000610E0000}"/>
    <cellStyle name="Standard 9 2 4 3 2 4" xfId="12999" xr:uid="{00000000-0005-0000-0000-0000610E0000}"/>
    <cellStyle name="Standard 9 2 4 3 2 4 2" xfId="26450" xr:uid="{00000000-0005-0000-0000-0000610E0000}"/>
    <cellStyle name="Standard 9 2 4 3 2 4 3" xfId="39934" xr:uid="{00000000-0005-0000-0000-0000610E0000}"/>
    <cellStyle name="Standard 9 2 4 3 2 4 4" xfId="53425" xr:uid="{00000000-0005-0000-0000-0000610E0000}"/>
    <cellStyle name="Standard 9 2 4 3 2 5" xfId="16381" xr:uid="{00000000-0005-0000-0000-0000610E0000}"/>
    <cellStyle name="Standard 9 2 4 3 2 6" xfId="29865" xr:uid="{00000000-0005-0000-0000-0000610E0000}"/>
    <cellStyle name="Standard 9 2 4 3 2 7" xfId="43356" xr:uid="{00000000-0005-0000-0000-0000610E0000}"/>
    <cellStyle name="Standard 9 2 4 3 3" xfId="5160" xr:uid="{00000000-0005-0000-0000-0000600E0000}"/>
    <cellStyle name="Standard 9 2 4 3 3 2" xfId="18611" xr:uid="{00000000-0005-0000-0000-0000600E0000}"/>
    <cellStyle name="Standard 9 2 4 3 3 3" xfId="32095" xr:uid="{00000000-0005-0000-0000-0000600E0000}"/>
    <cellStyle name="Standard 9 2 4 3 3 4" xfId="45586" xr:uid="{00000000-0005-0000-0000-0000600E0000}"/>
    <cellStyle name="Standard 9 2 4 3 4" xfId="8516" xr:uid="{00000000-0005-0000-0000-0000600E0000}"/>
    <cellStyle name="Standard 9 2 4 3 4 2" xfId="21967" xr:uid="{00000000-0005-0000-0000-0000600E0000}"/>
    <cellStyle name="Standard 9 2 4 3 4 3" xfId="35451" xr:uid="{00000000-0005-0000-0000-0000600E0000}"/>
    <cellStyle name="Standard 9 2 4 3 4 4" xfId="48942" xr:uid="{00000000-0005-0000-0000-0000600E0000}"/>
    <cellStyle name="Standard 9 2 4 3 5" xfId="11872" xr:uid="{00000000-0005-0000-0000-0000600E0000}"/>
    <cellStyle name="Standard 9 2 4 3 5 2" xfId="25323" xr:uid="{00000000-0005-0000-0000-0000600E0000}"/>
    <cellStyle name="Standard 9 2 4 3 5 3" xfId="38807" xr:uid="{00000000-0005-0000-0000-0000600E0000}"/>
    <cellStyle name="Standard 9 2 4 3 5 4" xfId="52298" xr:uid="{00000000-0005-0000-0000-0000600E0000}"/>
    <cellStyle name="Standard 9 2 4 3 6" xfId="15254" xr:uid="{00000000-0005-0000-0000-0000600E0000}"/>
    <cellStyle name="Standard 9 2 4 3 7" xfId="28738" xr:uid="{00000000-0005-0000-0000-0000600E0000}"/>
    <cellStyle name="Standard 9 2 4 3 8" xfId="42229" xr:uid="{00000000-0005-0000-0000-0000600E0000}"/>
    <cellStyle name="Standard 9 2 4 4" xfId="2365" xr:uid="{00000000-0005-0000-0000-0000620E0000}"/>
    <cellStyle name="Standard 9 2 4 4 2" xfId="5727" xr:uid="{00000000-0005-0000-0000-0000620E0000}"/>
    <cellStyle name="Standard 9 2 4 4 2 2" xfId="19178" xr:uid="{00000000-0005-0000-0000-0000620E0000}"/>
    <cellStyle name="Standard 9 2 4 4 2 3" xfId="32662" xr:uid="{00000000-0005-0000-0000-0000620E0000}"/>
    <cellStyle name="Standard 9 2 4 4 2 4" xfId="46153" xr:uid="{00000000-0005-0000-0000-0000620E0000}"/>
    <cellStyle name="Standard 9 2 4 4 3" xfId="9083" xr:uid="{00000000-0005-0000-0000-0000620E0000}"/>
    <cellStyle name="Standard 9 2 4 4 3 2" xfId="22534" xr:uid="{00000000-0005-0000-0000-0000620E0000}"/>
    <cellStyle name="Standard 9 2 4 4 3 3" xfId="36018" xr:uid="{00000000-0005-0000-0000-0000620E0000}"/>
    <cellStyle name="Standard 9 2 4 4 3 4" xfId="49509" xr:uid="{00000000-0005-0000-0000-0000620E0000}"/>
    <cellStyle name="Standard 9 2 4 4 4" xfId="12439" xr:uid="{00000000-0005-0000-0000-0000620E0000}"/>
    <cellStyle name="Standard 9 2 4 4 4 2" xfId="25890" xr:uid="{00000000-0005-0000-0000-0000620E0000}"/>
    <cellStyle name="Standard 9 2 4 4 4 3" xfId="39374" xr:uid="{00000000-0005-0000-0000-0000620E0000}"/>
    <cellStyle name="Standard 9 2 4 4 4 4" xfId="52865" xr:uid="{00000000-0005-0000-0000-0000620E0000}"/>
    <cellStyle name="Standard 9 2 4 4 5" xfId="15821" xr:uid="{00000000-0005-0000-0000-0000620E0000}"/>
    <cellStyle name="Standard 9 2 4 4 6" xfId="29305" xr:uid="{00000000-0005-0000-0000-0000620E0000}"/>
    <cellStyle name="Standard 9 2 4 4 7" xfId="42796" xr:uid="{00000000-0005-0000-0000-0000620E0000}"/>
    <cellStyle name="Standard 9 2 4 5" xfId="3471" xr:uid="{00000000-0005-0000-0000-0000630E0000}"/>
    <cellStyle name="Standard 9 2 4 5 2" xfId="6832" xr:uid="{00000000-0005-0000-0000-0000630E0000}"/>
    <cellStyle name="Standard 9 2 4 5 2 2" xfId="20283" xr:uid="{00000000-0005-0000-0000-0000630E0000}"/>
    <cellStyle name="Standard 9 2 4 5 2 3" xfId="33767" xr:uid="{00000000-0005-0000-0000-0000630E0000}"/>
    <cellStyle name="Standard 9 2 4 5 2 4" xfId="47258" xr:uid="{00000000-0005-0000-0000-0000630E0000}"/>
    <cellStyle name="Standard 9 2 4 5 3" xfId="10188" xr:uid="{00000000-0005-0000-0000-0000630E0000}"/>
    <cellStyle name="Standard 9 2 4 5 3 2" xfId="23639" xr:uid="{00000000-0005-0000-0000-0000630E0000}"/>
    <cellStyle name="Standard 9 2 4 5 3 3" xfId="37123" xr:uid="{00000000-0005-0000-0000-0000630E0000}"/>
    <cellStyle name="Standard 9 2 4 5 3 4" xfId="50614" xr:uid="{00000000-0005-0000-0000-0000630E0000}"/>
    <cellStyle name="Standard 9 2 4 5 4" xfId="13544" xr:uid="{00000000-0005-0000-0000-0000630E0000}"/>
    <cellStyle name="Standard 9 2 4 5 4 2" xfId="26995" xr:uid="{00000000-0005-0000-0000-0000630E0000}"/>
    <cellStyle name="Standard 9 2 4 5 4 3" xfId="40479" xr:uid="{00000000-0005-0000-0000-0000630E0000}"/>
    <cellStyle name="Standard 9 2 4 5 4 4" xfId="53970" xr:uid="{00000000-0005-0000-0000-0000630E0000}"/>
    <cellStyle name="Standard 9 2 4 5 5" xfId="16926" xr:uid="{00000000-0005-0000-0000-0000630E0000}"/>
    <cellStyle name="Standard 9 2 4 5 6" xfId="30410" xr:uid="{00000000-0005-0000-0000-0000630E0000}"/>
    <cellStyle name="Standard 9 2 4 5 7" xfId="43901" xr:uid="{00000000-0005-0000-0000-0000630E0000}"/>
    <cellStyle name="Standard 9 2 4 6" xfId="4051" xr:uid="{00000000-0005-0000-0000-0000640E0000}"/>
    <cellStyle name="Standard 9 2 4 6 2" xfId="7408" xr:uid="{00000000-0005-0000-0000-0000640E0000}"/>
    <cellStyle name="Standard 9 2 4 6 2 2" xfId="20859" xr:uid="{00000000-0005-0000-0000-0000640E0000}"/>
    <cellStyle name="Standard 9 2 4 6 2 3" xfId="34343" xr:uid="{00000000-0005-0000-0000-0000640E0000}"/>
    <cellStyle name="Standard 9 2 4 6 2 4" xfId="47834" xr:uid="{00000000-0005-0000-0000-0000640E0000}"/>
    <cellStyle name="Standard 9 2 4 6 3" xfId="10764" xr:uid="{00000000-0005-0000-0000-0000640E0000}"/>
    <cellStyle name="Standard 9 2 4 6 3 2" xfId="24215" xr:uid="{00000000-0005-0000-0000-0000640E0000}"/>
    <cellStyle name="Standard 9 2 4 6 3 3" xfId="37699" xr:uid="{00000000-0005-0000-0000-0000640E0000}"/>
    <cellStyle name="Standard 9 2 4 6 3 4" xfId="51190" xr:uid="{00000000-0005-0000-0000-0000640E0000}"/>
    <cellStyle name="Standard 9 2 4 6 4" xfId="14120" xr:uid="{00000000-0005-0000-0000-0000640E0000}"/>
    <cellStyle name="Standard 9 2 4 6 4 2" xfId="27571" xr:uid="{00000000-0005-0000-0000-0000640E0000}"/>
    <cellStyle name="Standard 9 2 4 6 4 3" xfId="41055" xr:uid="{00000000-0005-0000-0000-0000640E0000}"/>
    <cellStyle name="Standard 9 2 4 6 4 4" xfId="54546" xr:uid="{00000000-0005-0000-0000-0000640E0000}"/>
    <cellStyle name="Standard 9 2 4 6 5" xfId="17502" xr:uid="{00000000-0005-0000-0000-0000640E0000}"/>
    <cellStyle name="Standard 9 2 4 6 6" xfId="30986" xr:uid="{00000000-0005-0000-0000-0000640E0000}"/>
    <cellStyle name="Standard 9 2 4 6 7" xfId="44477" xr:uid="{00000000-0005-0000-0000-0000640E0000}"/>
    <cellStyle name="Standard 9 2 4 7" xfId="4601" xr:uid="{00000000-0005-0000-0000-0000590E0000}"/>
    <cellStyle name="Standard 9 2 4 7 2" xfId="18052" xr:uid="{00000000-0005-0000-0000-0000590E0000}"/>
    <cellStyle name="Standard 9 2 4 7 3" xfId="31536" xr:uid="{00000000-0005-0000-0000-0000590E0000}"/>
    <cellStyle name="Standard 9 2 4 7 4" xfId="45027" xr:uid="{00000000-0005-0000-0000-0000590E0000}"/>
    <cellStyle name="Standard 9 2 4 8" xfId="7957" xr:uid="{00000000-0005-0000-0000-0000590E0000}"/>
    <cellStyle name="Standard 9 2 4 8 2" xfId="21408" xr:uid="{00000000-0005-0000-0000-0000590E0000}"/>
    <cellStyle name="Standard 9 2 4 8 3" xfId="34892" xr:uid="{00000000-0005-0000-0000-0000590E0000}"/>
    <cellStyle name="Standard 9 2 4 8 4" xfId="48383" xr:uid="{00000000-0005-0000-0000-0000590E0000}"/>
    <cellStyle name="Standard 9 2 4 9" xfId="11313" xr:uid="{00000000-0005-0000-0000-0000590E0000}"/>
    <cellStyle name="Standard 9 2 4 9 2" xfId="24764" xr:uid="{00000000-0005-0000-0000-0000590E0000}"/>
    <cellStyle name="Standard 9 2 4 9 3" xfId="38248" xr:uid="{00000000-0005-0000-0000-0000590E0000}"/>
    <cellStyle name="Standard 9 2 4 9 4" xfId="51739" xr:uid="{00000000-0005-0000-0000-0000590E0000}"/>
    <cellStyle name="Standard 9 2 5" xfId="433" xr:uid="{00000000-0005-0000-0000-000094020000}"/>
    <cellStyle name="Standard 9 2 5 10" xfId="14780" xr:uid="{00000000-0005-0000-0000-0000650E0000}"/>
    <cellStyle name="Standard 9 2 5 11" xfId="28263" xr:uid="{00000000-0005-0000-0000-0000650E0000}"/>
    <cellStyle name="Standard 9 2 5 12" xfId="41754" xr:uid="{00000000-0005-0000-0000-0000650E0000}"/>
    <cellStyle name="Standard 9 2 5 2" xfId="1545" xr:uid="{00000000-0005-0000-0000-0000660E0000}"/>
    <cellStyle name="Standard 9 2 5 2 10" xfId="28513" xr:uid="{00000000-0005-0000-0000-0000660E0000}"/>
    <cellStyle name="Standard 9 2 5 2 11" xfId="42004" xr:uid="{00000000-0005-0000-0000-0000660E0000}"/>
    <cellStyle name="Standard 9 2 5 2 2" xfId="2121" xr:uid="{00000000-0005-0000-0000-0000670E0000}"/>
    <cellStyle name="Standard 9 2 5 2 2 2" xfId="3262" xr:uid="{00000000-0005-0000-0000-0000680E0000}"/>
    <cellStyle name="Standard 9 2 5 2 2 2 2" xfId="6623" xr:uid="{00000000-0005-0000-0000-0000680E0000}"/>
    <cellStyle name="Standard 9 2 5 2 2 2 2 2" xfId="20074" xr:uid="{00000000-0005-0000-0000-0000680E0000}"/>
    <cellStyle name="Standard 9 2 5 2 2 2 2 3" xfId="33558" xr:uid="{00000000-0005-0000-0000-0000680E0000}"/>
    <cellStyle name="Standard 9 2 5 2 2 2 2 4" xfId="47049" xr:uid="{00000000-0005-0000-0000-0000680E0000}"/>
    <cellStyle name="Standard 9 2 5 2 2 2 3" xfId="9979" xr:uid="{00000000-0005-0000-0000-0000680E0000}"/>
    <cellStyle name="Standard 9 2 5 2 2 2 3 2" xfId="23430" xr:uid="{00000000-0005-0000-0000-0000680E0000}"/>
    <cellStyle name="Standard 9 2 5 2 2 2 3 3" xfId="36914" xr:uid="{00000000-0005-0000-0000-0000680E0000}"/>
    <cellStyle name="Standard 9 2 5 2 2 2 3 4" xfId="50405" xr:uid="{00000000-0005-0000-0000-0000680E0000}"/>
    <cellStyle name="Standard 9 2 5 2 2 2 4" xfId="13335" xr:uid="{00000000-0005-0000-0000-0000680E0000}"/>
    <cellStyle name="Standard 9 2 5 2 2 2 4 2" xfId="26786" xr:uid="{00000000-0005-0000-0000-0000680E0000}"/>
    <cellStyle name="Standard 9 2 5 2 2 2 4 3" xfId="40270" xr:uid="{00000000-0005-0000-0000-0000680E0000}"/>
    <cellStyle name="Standard 9 2 5 2 2 2 4 4" xfId="53761" xr:uid="{00000000-0005-0000-0000-0000680E0000}"/>
    <cellStyle name="Standard 9 2 5 2 2 2 5" xfId="16717" xr:uid="{00000000-0005-0000-0000-0000680E0000}"/>
    <cellStyle name="Standard 9 2 5 2 2 2 6" xfId="30201" xr:uid="{00000000-0005-0000-0000-0000680E0000}"/>
    <cellStyle name="Standard 9 2 5 2 2 2 7" xfId="43692" xr:uid="{00000000-0005-0000-0000-0000680E0000}"/>
    <cellStyle name="Standard 9 2 5 2 2 3" xfId="5496" xr:uid="{00000000-0005-0000-0000-0000670E0000}"/>
    <cellStyle name="Standard 9 2 5 2 2 3 2" xfId="18947" xr:uid="{00000000-0005-0000-0000-0000670E0000}"/>
    <cellStyle name="Standard 9 2 5 2 2 3 3" xfId="32431" xr:uid="{00000000-0005-0000-0000-0000670E0000}"/>
    <cellStyle name="Standard 9 2 5 2 2 3 4" xfId="45922" xr:uid="{00000000-0005-0000-0000-0000670E0000}"/>
    <cellStyle name="Standard 9 2 5 2 2 4" xfId="8852" xr:uid="{00000000-0005-0000-0000-0000670E0000}"/>
    <cellStyle name="Standard 9 2 5 2 2 4 2" xfId="22303" xr:uid="{00000000-0005-0000-0000-0000670E0000}"/>
    <cellStyle name="Standard 9 2 5 2 2 4 3" xfId="35787" xr:uid="{00000000-0005-0000-0000-0000670E0000}"/>
    <cellStyle name="Standard 9 2 5 2 2 4 4" xfId="49278" xr:uid="{00000000-0005-0000-0000-0000670E0000}"/>
    <cellStyle name="Standard 9 2 5 2 2 5" xfId="12208" xr:uid="{00000000-0005-0000-0000-0000670E0000}"/>
    <cellStyle name="Standard 9 2 5 2 2 5 2" xfId="25659" xr:uid="{00000000-0005-0000-0000-0000670E0000}"/>
    <cellStyle name="Standard 9 2 5 2 2 5 3" xfId="39143" xr:uid="{00000000-0005-0000-0000-0000670E0000}"/>
    <cellStyle name="Standard 9 2 5 2 2 5 4" xfId="52634" xr:uid="{00000000-0005-0000-0000-0000670E0000}"/>
    <cellStyle name="Standard 9 2 5 2 2 6" xfId="15590" xr:uid="{00000000-0005-0000-0000-0000670E0000}"/>
    <cellStyle name="Standard 9 2 5 2 2 7" xfId="29074" xr:uid="{00000000-0005-0000-0000-0000670E0000}"/>
    <cellStyle name="Standard 9 2 5 2 2 8" xfId="42565" xr:uid="{00000000-0005-0000-0000-0000670E0000}"/>
    <cellStyle name="Standard 9 2 5 2 3" xfId="2702" xr:uid="{00000000-0005-0000-0000-0000690E0000}"/>
    <cellStyle name="Standard 9 2 5 2 3 2" xfId="6063" xr:uid="{00000000-0005-0000-0000-0000690E0000}"/>
    <cellStyle name="Standard 9 2 5 2 3 2 2" xfId="19514" xr:uid="{00000000-0005-0000-0000-0000690E0000}"/>
    <cellStyle name="Standard 9 2 5 2 3 2 3" xfId="32998" xr:uid="{00000000-0005-0000-0000-0000690E0000}"/>
    <cellStyle name="Standard 9 2 5 2 3 2 4" xfId="46489" xr:uid="{00000000-0005-0000-0000-0000690E0000}"/>
    <cellStyle name="Standard 9 2 5 2 3 3" xfId="9419" xr:uid="{00000000-0005-0000-0000-0000690E0000}"/>
    <cellStyle name="Standard 9 2 5 2 3 3 2" xfId="22870" xr:uid="{00000000-0005-0000-0000-0000690E0000}"/>
    <cellStyle name="Standard 9 2 5 2 3 3 3" xfId="36354" xr:uid="{00000000-0005-0000-0000-0000690E0000}"/>
    <cellStyle name="Standard 9 2 5 2 3 3 4" xfId="49845" xr:uid="{00000000-0005-0000-0000-0000690E0000}"/>
    <cellStyle name="Standard 9 2 5 2 3 4" xfId="12775" xr:uid="{00000000-0005-0000-0000-0000690E0000}"/>
    <cellStyle name="Standard 9 2 5 2 3 4 2" xfId="26226" xr:uid="{00000000-0005-0000-0000-0000690E0000}"/>
    <cellStyle name="Standard 9 2 5 2 3 4 3" xfId="39710" xr:uid="{00000000-0005-0000-0000-0000690E0000}"/>
    <cellStyle name="Standard 9 2 5 2 3 4 4" xfId="53201" xr:uid="{00000000-0005-0000-0000-0000690E0000}"/>
    <cellStyle name="Standard 9 2 5 2 3 5" xfId="16157" xr:uid="{00000000-0005-0000-0000-0000690E0000}"/>
    <cellStyle name="Standard 9 2 5 2 3 6" xfId="29641" xr:uid="{00000000-0005-0000-0000-0000690E0000}"/>
    <cellStyle name="Standard 9 2 5 2 3 7" xfId="43132" xr:uid="{00000000-0005-0000-0000-0000690E0000}"/>
    <cellStyle name="Standard 9 2 5 2 4" xfId="3807" xr:uid="{00000000-0005-0000-0000-00006A0E0000}"/>
    <cellStyle name="Standard 9 2 5 2 4 2" xfId="7168" xr:uid="{00000000-0005-0000-0000-00006A0E0000}"/>
    <cellStyle name="Standard 9 2 5 2 4 2 2" xfId="20619" xr:uid="{00000000-0005-0000-0000-00006A0E0000}"/>
    <cellStyle name="Standard 9 2 5 2 4 2 3" xfId="34103" xr:uid="{00000000-0005-0000-0000-00006A0E0000}"/>
    <cellStyle name="Standard 9 2 5 2 4 2 4" xfId="47594" xr:uid="{00000000-0005-0000-0000-00006A0E0000}"/>
    <cellStyle name="Standard 9 2 5 2 4 3" xfId="10524" xr:uid="{00000000-0005-0000-0000-00006A0E0000}"/>
    <cellStyle name="Standard 9 2 5 2 4 3 2" xfId="23975" xr:uid="{00000000-0005-0000-0000-00006A0E0000}"/>
    <cellStyle name="Standard 9 2 5 2 4 3 3" xfId="37459" xr:uid="{00000000-0005-0000-0000-00006A0E0000}"/>
    <cellStyle name="Standard 9 2 5 2 4 3 4" xfId="50950" xr:uid="{00000000-0005-0000-0000-00006A0E0000}"/>
    <cellStyle name="Standard 9 2 5 2 4 4" xfId="13880" xr:uid="{00000000-0005-0000-0000-00006A0E0000}"/>
    <cellStyle name="Standard 9 2 5 2 4 4 2" xfId="27331" xr:uid="{00000000-0005-0000-0000-00006A0E0000}"/>
    <cellStyle name="Standard 9 2 5 2 4 4 3" xfId="40815" xr:uid="{00000000-0005-0000-0000-00006A0E0000}"/>
    <cellStyle name="Standard 9 2 5 2 4 4 4" xfId="54306" xr:uid="{00000000-0005-0000-0000-00006A0E0000}"/>
    <cellStyle name="Standard 9 2 5 2 4 5" xfId="17262" xr:uid="{00000000-0005-0000-0000-00006A0E0000}"/>
    <cellStyle name="Standard 9 2 5 2 4 6" xfId="30746" xr:uid="{00000000-0005-0000-0000-00006A0E0000}"/>
    <cellStyle name="Standard 9 2 5 2 4 7" xfId="44237" xr:uid="{00000000-0005-0000-0000-00006A0E0000}"/>
    <cellStyle name="Standard 9 2 5 2 5" xfId="4387" xr:uid="{00000000-0005-0000-0000-00006B0E0000}"/>
    <cellStyle name="Standard 9 2 5 2 5 2" xfId="7744" xr:uid="{00000000-0005-0000-0000-00006B0E0000}"/>
    <cellStyle name="Standard 9 2 5 2 5 2 2" xfId="21195" xr:uid="{00000000-0005-0000-0000-00006B0E0000}"/>
    <cellStyle name="Standard 9 2 5 2 5 2 3" xfId="34679" xr:uid="{00000000-0005-0000-0000-00006B0E0000}"/>
    <cellStyle name="Standard 9 2 5 2 5 2 4" xfId="48170" xr:uid="{00000000-0005-0000-0000-00006B0E0000}"/>
    <cellStyle name="Standard 9 2 5 2 5 3" xfId="11100" xr:uid="{00000000-0005-0000-0000-00006B0E0000}"/>
    <cellStyle name="Standard 9 2 5 2 5 3 2" xfId="24551" xr:uid="{00000000-0005-0000-0000-00006B0E0000}"/>
    <cellStyle name="Standard 9 2 5 2 5 3 3" xfId="38035" xr:uid="{00000000-0005-0000-0000-00006B0E0000}"/>
    <cellStyle name="Standard 9 2 5 2 5 3 4" xfId="51526" xr:uid="{00000000-0005-0000-0000-00006B0E0000}"/>
    <cellStyle name="Standard 9 2 5 2 5 4" xfId="14456" xr:uid="{00000000-0005-0000-0000-00006B0E0000}"/>
    <cellStyle name="Standard 9 2 5 2 5 4 2" xfId="27907" xr:uid="{00000000-0005-0000-0000-00006B0E0000}"/>
    <cellStyle name="Standard 9 2 5 2 5 4 3" xfId="41391" xr:uid="{00000000-0005-0000-0000-00006B0E0000}"/>
    <cellStyle name="Standard 9 2 5 2 5 4 4" xfId="54882" xr:uid="{00000000-0005-0000-0000-00006B0E0000}"/>
    <cellStyle name="Standard 9 2 5 2 5 5" xfId="17838" xr:uid="{00000000-0005-0000-0000-00006B0E0000}"/>
    <cellStyle name="Standard 9 2 5 2 5 6" xfId="31322" xr:uid="{00000000-0005-0000-0000-00006B0E0000}"/>
    <cellStyle name="Standard 9 2 5 2 5 7" xfId="44813" xr:uid="{00000000-0005-0000-0000-00006B0E0000}"/>
    <cellStyle name="Standard 9 2 5 2 6" xfId="4937" xr:uid="{00000000-0005-0000-0000-0000660E0000}"/>
    <cellStyle name="Standard 9 2 5 2 6 2" xfId="18388" xr:uid="{00000000-0005-0000-0000-0000660E0000}"/>
    <cellStyle name="Standard 9 2 5 2 6 3" xfId="31872" xr:uid="{00000000-0005-0000-0000-0000660E0000}"/>
    <cellStyle name="Standard 9 2 5 2 6 4" xfId="45363" xr:uid="{00000000-0005-0000-0000-0000660E0000}"/>
    <cellStyle name="Standard 9 2 5 2 7" xfId="8293" xr:uid="{00000000-0005-0000-0000-0000660E0000}"/>
    <cellStyle name="Standard 9 2 5 2 7 2" xfId="21744" xr:uid="{00000000-0005-0000-0000-0000660E0000}"/>
    <cellStyle name="Standard 9 2 5 2 7 3" xfId="35228" xr:uid="{00000000-0005-0000-0000-0000660E0000}"/>
    <cellStyle name="Standard 9 2 5 2 7 4" xfId="48719" xr:uid="{00000000-0005-0000-0000-0000660E0000}"/>
    <cellStyle name="Standard 9 2 5 2 8" xfId="11649" xr:uid="{00000000-0005-0000-0000-0000660E0000}"/>
    <cellStyle name="Standard 9 2 5 2 8 2" xfId="25100" xr:uid="{00000000-0005-0000-0000-0000660E0000}"/>
    <cellStyle name="Standard 9 2 5 2 8 3" xfId="38584" xr:uid="{00000000-0005-0000-0000-0000660E0000}"/>
    <cellStyle name="Standard 9 2 5 2 8 4" xfId="52075" xr:uid="{00000000-0005-0000-0000-0000660E0000}"/>
    <cellStyle name="Standard 9 2 5 2 9" xfId="15030" xr:uid="{00000000-0005-0000-0000-0000660E0000}"/>
    <cellStyle name="Standard 9 2 5 3" xfId="1872" xr:uid="{00000000-0005-0000-0000-00006C0E0000}"/>
    <cellStyle name="Standard 9 2 5 3 2" xfId="3012" xr:uid="{00000000-0005-0000-0000-00006D0E0000}"/>
    <cellStyle name="Standard 9 2 5 3 2 2" xfId="6373" xr:uid="{00000000-0005-0000-0000-00006D0E0000}"/>
    <cellStyle name="Standard 9 2 5 3 2 2 2" xfId="19824" xr:uid="{00000000-0005-0000-0000-00006D0E0000}"/>
    <cellStyle name="Standard 9 2 5 3 2 2 3" xfId="33308" xr:uid="{00000000-0005-0000-0000-00006D0E0000}"/>
    <cellStyle name="Standard 9 2 5 3 2 2 4" xfId="46799" xr:uid="{00000000-0005-0000-0000-00006D0E0000}"/>
    <cellStyle name="Standard 9 2 5 3 2 3" xfId="9729" xr:uid="{00000000-0005-0000-0000-00006D0E0000}"/>
    <cellStyle name="Standard 9 2 5 3 2 3 2" xfId="23180" xr:uid="{00000000-0005-0000-0000-00006D0E0000}"/>
    <cellStyle name="Standard 9 2 5 3 2 3 3" xfId="36664" xr:uid="{00000000-0005-0000-0000-00006D0E0000}"/>
    <cellStyle name="Standard 9 2 5 3 2 3 4" xfId="50155" xr:uid="{00000000-0005-0000-0000-00006D0E0000}"/>
    <cellStyle name="Standard 9 2 5 3 2 4" xfId="13085" xr:uid="{00000000-0005-0000-0000-00006D0E0000}"/>
    <cellStyle name="Standard 9 2 5 3 2 4 2" xfId="26536" xr:uid="{00000000-0005-0000-0000-00006D0E0000}"/>
    <cellStyle name="Standard 9 2 5 3 2 4 3" xfId="40020" xr:uid="{00000000-0005-0000-0000-00006D0E0000}"/>
    <cellStyle name="Standard 9 2 5 3 2 4 4" xfId="53511" xr:uid="{00000000-0005-0000-0000-00006D0E0000}"/>
    <cellStyle name="Standard 9 2 5 3 2 5" xfId="16467" xr:uid="{00000000-0005-0000-0000-00006D0E0000}"/>
    <cellStyle name="Standard 9 2 5 3 2 6" xfId="29951" xr:uid="{00000000-0005-0000-0000-00006D0E0000}"/>
    <cellStyle name="Standard 9 2 5 3 2 7" xfId="43442" xr:uid="{00000000-0005-0000-0000-00006D0E0000}"/>
    <cellStyle name="Standard 9 2 5 3 3" xfId="5246" xr:uid="{00000000-0005-0000-0000-00006C0E0000}"/>
    <cellStyle name="Standard 9 2 5 3 3 2" xfId="18697" xr:uid="{00000000-0005-0000-0000-00006C0E0000}"/>
    <cellStyle name="Standard 9 2 5 3 3 3" xfId="32181" xr:uid="{00000000-0005-0000-0000-00006C0E0000}"/>
    <cellStyle name="Standard 9 2 5 3 3 4" xfId="45672" xr:uid="{00000000-0005-0000-0000-00006C0E0000}"/>
    <cellStyle name="Standard 9 2 5 3 4" xfId="8602" xr:uid="{00000000-0005-0000-0000-00006C0E0000}"/>
    <cellStyle name="Standard 9 2 5 3 4 2" xfId="22053" xr:uid="{00000000-0005-0000-0000-00006C0E0000}"/>
    <cellStyle name="Standard 9 2 5 3 4 3" xfId="35537" xr:uid="{00000000-0005-0000-0000-00006C0E0000}"/>
    <cellStyle name="Standard 9 2 5 3 4 4" xfId="49028" xr:uid="{00000000-0005-0000-0000-00006C0E0000}"/>
    <cellStyle name="Standard 9 2 5 3 5" xfId="11958" xr:uid="{00000000-0005-0000-0000-00006C0E0000}"/>
    <cellStyle name="Standard 9 2 5 3 5 2" xfId="25409" xr:uid="{00000000-0005-0000-0000-00006C0E0000}"/>
    <cellStyle name="Standard 9 2 5 3 5 3" xfId="38893" xr:uid="{00000000-0005-0000-0000-00006C0E0000}"/>
    <cellStyle name="Standard 9 2 5 3 5 4" xfId="52384" xr:uid="{00000000-0005-0000-0000-00006C0E0000}"/>
    <cellStyle name="Standard 9 2 5 3 6" xfId="15340" xr:uid="{00000000-0005-0000-0000-00006C0E0000}"/>
    <cellStyle name="Standard 9 2 5 3 7" xfId="28824" xr:uid="{00000000-0005-0000-0000-00006C0E0000}"/>
    <cellStyle name="Standard 9 2 5 3 8" xfId="42315" xr:uid="{00000000-0005-0000-0000-00006C0E0000}"/>
    <cellStyle name="Standard 9 2 5 4" xfId="2451" xr:uid="{00000000-0005-0000-0000-00006E0E0000}"/>
    <cellStyle name="Standard 9 2 5 4 2" xfId="5813" xr:uid="{00000000-0005-0000-0000-00006E0E0000}"/>
    <cellStyle name="Standard 9 2 5 4 2 2" xfId="19264" xr:uid="{00000000-0005-0000-0000-00006E0E0000}"/>
    <cellStyle name="Standard 9 2 5 4 2 3" xfId="32748" xr:uid="{00000000-0005-0000-0000-00006E0E0000}"/>
    <cellStyle name="Standard 9 2 5 4 2 4" xfId="46239" xr:uid="{00000000-0005-0000-0000-00006E0E0000}"/>
    <cellStyle name="Standard 9 2 5 4 3" xfId="9169" xr:uid="{00000000-0005-0000-0000-00006E0E0000}"/>
    <cellStyle name="Standard 9 2 5 4 3 2" xfId="22620" xr:uid="{00000000-0005-0000-0000-00006E0E0000}"/>
    <cellStyle name="Standard 9 2 5 4 3 3" xfId="36104" xr:uid="{00000000-0005-0000-0000-00006E0E0000}"/>
    <cellStyle name="Standard 9 2 5 4 3 4" xfId="49595" xr:uid="{00000000-0005-0000-0000-00006E0E0000}"/>
    <cellStyle name="Standard 9 2 5 4 4" xfId="12525" xr:uid="{00000000-0005-0000-0000-00006E0E0000}"/>
    <cellStyle name="Standard 9 2 5 4 4 2" xfId="25976" xr:uid="{00000000-0005-0000-0000-00006E0E0000}"/>
    <cellStyle name="Standard 9 2 5 4 4 3" xfId="39460" xr:uid="{00000000-0005-0000-0000-00006E0E0000}"/>
    <cellStyle name="Standard 9 2 5 4 4 4" xfId="52951" xr:uid="{00000000-0005-0000-0000-00006E0E0000}"/>
    <cellStyle name="Standard 9 2 5 4 5" xfId="15907" xr:uid="{00000000-0005-0000-0000-00006E0E0000}"/>
    <cellStyle name="Standard 9 2 5 4 6" xfId="29391" xr:uid="{00000000-0005-0000-0000-00006E0E0000}"/>
    <cellStyle name="Standard 9 2 5 4 7" xfId="42882" xr:uid="{00000000-0005-0000-0000-00006E0E0000}"/>
    <cellStyle name="Standard 9 2 5 5" xfId="3557" xr:uid="{00000000-0005-0000-0000-00006F0E0000}"/>
    <cellStyle name="Standard 9 2 5 5 2" xfId="6918" xr:uid="{00000000-0005-0000-0000-00006F0E0000}"/>
    <cellStyle name="Standard 9 2 5 5 2 2" xfId="20369" xr:uid="{00000000-0005-0000-0000-00006F0E0000}"/>
    <cellStyle name="Standard 9 2 5 5 2 3" xfId="33853" xr:uid="{00000000-0005-0000-0000-00006F0E0000}"/>
    <cellStyle name="Standard 9 2 5 5 2 4" xfId="47344" xr:uid="{00000000-0005-0000-0000-00006F0E0000}"/>
    <cellStyle name="Standard 9 2 5 5 3" xfId="10274" xr:uid="{00000000-0005-0000-0000-00006F0E0000}"/>
    <cellStyle name="Standard 9 2 5 5 3 2" xfId="23725" xr:uid="{00000000-0005-0000-0000-00006F0E0000}"/>
    <cellStyle name="Standard 9 2 5 5 3 3" xfId="37209" xr:uid="{00000000-0005-0000-0000-00006F0E0000}"/>
    <cellStyle name="Standard 9 2 5 5 3 4" xfId="50700" xr:uid="{00000000-0005-0000-0000-00006F0E0000}"/>
    <cellStyle name="Standard 9 2 5 5 4" xfId="13630" xr:uid="{00000000-0005-0000-0000-00006F0E0000}"/>
    <cellStyle name="Standard 9 2 5 5 4 2" xfId="27081" xr:uid="{00000000-0005-0000-0000-00006F0E0000}"/>
    <cellStyle name="Standard 9 2 5 5 4 3" xfId="40565" xr:uid="{00000000-0005-0000-0000-00006F0E0000}"/>
    <cellStyle name="Standard 9 2 5 5 4 4" xfId="54056" xr:uid="{00000000-0005-0000-0000-00006F0E0000}"/>
    <cellStyle name="Standard 9 2 5 5 5" xfId="17012" xr:uid="{00000000-0005-0000-0000-00006F0E0000}"/>
    <cellStyle name="Standard 9 2 5 5 6" xfId="30496" xr:uid="{00000000-0005-0000-0000-00006F0E0000}"/>
    <cellStyle name="Standard 9 2 5 5 7" xfId="43987" xr:uid="{00000000-0005-0000-0000-00006F0E0000}"/>
    <cellStyle name="Standard 9 2 5 6" xfId="4137" xr:uid="{00000000-0005-0000-0000-0000700E0000}"/>
    <cellStyle name="Standard 9 2 5 6 2" xfId="7494" xr:uid="{00000000-0005-0000-0000-0000700E0000}"/>
    <cellStyle name="Standard 9 2 5 6 2 2" xfId="20945" xr:uid="{00000000-0005-0000-0000-0000700E0000}"/>
    <cellStyle name="Standard 9 2 5 6 2 3" xfId="34429" xr:uid="{00000000-0005-0000-0000-0000700E0000}"/>
    <cellStyle name="Standard 9 2 5 6 2 4" xfId="47920" xr:uid="{00000000-0005-0000-0000-0000700E0000}"/>
    <cellStyle name="Standard 9 2 5 6 3" xfId="10850" xr:uid="{00000000-0005-0000-0000-0000700E0000}"/>
    <cellStyle name="Standard 9 2 5 6 3 2" xfId="24301" xr:uid="{00000000-0005-0000-0000-0000700E0000}"/>
    <cellStyle name="Standard 9 2 5 6 3 3" xfId="37785" xr:uid="{00000000-0005-0000-0000-0000700E0000}"/>
    <cellStyle name="Standard 9 2 5 6 3 4" xfId="51276" xr:uid="{00000000-0005-0000-0000-0000700E0000}"/>
    <cellStyle name="Standard 9 2 5 6 4" xfId="14206" xr:uid="{00000000-0005-0000-0000-0000700E0000}"/>
    <cellStyle name="Standard 9 2 5 6 4 2" xfId="27657" xr:uid="{00000000-0005-0000-0000-0000700E0000}"/>
    <cellStyle name="Standard 9 2 5 6 4 3" xfId="41141" xr:uid="{00000000-0005-0000-0000-0000700E0000}"/>
    <cellStyle name="Standard 9 2 5 6 4 4" xfId="54632" xr:uid="{00000000-0005-0000-0000-0000700E0000}"/>
    <cellStyle name="Standard 9 2 5 6 5" xfId="17588" xr:uid="{00000000-0005-0000-0000-0000700E0000}"/>
    <cellStyle name="Standard 9 2 5 6 6" xfId="31072" xr:uid="{00000000-0005-0000-0000-0000700E0000}"/>
    <cellStyle name="Standard 9 2 5 6 7" xfId="44563" xr:uid="{00000000-0005-0000-0000-0000700E0000}"/>
    <cellStyle name="Standard 9 2 5 7" xfId="4687" xr:uid="{00000000-0005-0000-0000-0000650E0000}"/>
    <cellStyle name="Standard 9 2 5 7 2" xfId="18138" xr:uid="{00000000-0005-0000-0000-0000650E0000}"/>
    <cellStyle name="Standard 9 2 5 7 3" xfId="31622" xr:uid="{00000000-0005-0000-0000-0000650E0000}"/>
    <cellStyle name="Standard 9 2 5 7 4" xfId="45113" xr:uid="{00000000-0005-0000-0000-0000650E0000}"/>
    <cellStyle name="Standard 9 2 5 8" xfId="8043" xr:uid="{00000000-0005-0000-0000-0000650E0000}"/>
    <cellStyle name="Standard 9 2 5 8 2" xfId="21494" xr:uid="{00000000-0005-0000-0000-0000650E0000}"/>
    <cellStyle name="Standard 9 2 5 8 3" xfId="34978" xr:uid="{00000000-0005-0000-0000-0000650E0000}"/>
    <cellStyle name="Standard 9 2 5 8 4" xfId="48469" xr:uid="{00000000-0005-0000-0000-0000650E0000}"/>
    <cellStyle name="Standard 9 2 5 9" xfId="11399" xr:uid="{00000000-0005-0000-0000-0000650E0000}"/>
    <cellStyle name="Standard 9 2 5 9 2" xfId="24850" xr:uid="{00000000-0005-0000-0000-0000650E0000}"/>
    <cellStyle name="Standard 9 2 5 9 3" xfId="38334" xr:uid="{00000000-0005-0000-0000-0000650E0000}"/>
    <cellStyle name="Standard 9 2 5 9 4" xfId="51825" xr:uid="{00000000-0005-0000-0000-0000650E0000}"/>
    <cellStyle name="Standard 9 2 6" xfId="489" xr:uid="{00000000-0005-0000-0000-000095020000}"/>
    <cellStyle name="Standard 9 2 6 10" xfId="28326" xr:uid="{00000000-0005-0000-0000-0000710E0000}"/>
    <cellStyle name="Standard 9 2 6 11" xfId="41817" xr:uid="{00000000-0005-0000-0000-0000710E0000}"/>
    <cellStyle name="Standard 9 2 6 2" xfId="1935" xr:uid="{00000000-0005-0000-0000-0000720E0000}"/>
    <cellStyle name="Standard 9 2 6 2 2" xfId="3075" xr:uid="{00000000-0005-0000-0000-0000730E0000}"/>
    <cellStyle name="Standard 9 2 6 2 2 2" xfId="6436" xr:uid="{00000000-0005-0000-0000-0000730E0000}"/>
    <cellStyle name="Standard 9 2 6 2 2 2 2" xfId="19887" xr:uid="{00000000-0005-0000-0000-0000730E0000}"/>
    <cellStyle name="Standard 9 2 6 2 2 2 3" xfId="33371" xr:uid="{00000000-0005-0000-0000-0000730E0000}"/>
    <cellStyle name="Standard 9 2 6 2 2 2 4" xfId="46862" xr:uid="{00000000-0005-0000-0000-0000730E0000}"/>
    <cellStyle name="Standard 9 2 6 2 2 3" xfId="9792" xr:uid="{00000000-0005-0000-0000-0000730E0000}"/>
    <cellStyle name="Standard 9 2 6 2 2 3 2" xfId="23243" xr:uid="{00000000-0005-0000-0000-0000730E0000}"/>
    <cellStyle name="Standard 9 2 6 2 2 3 3" xfId="36727" xr:uid="{00000000-0005-0000-0000-0000730E0000}"/>
    <cellStyle name="Standard 9 2 6 2 2 3 4" xfId="50218" xr:uid="{00000000-0005-0000-0000-0000730E0000}"/>
    <cellStyle name="Standard 9 2 6 2 2 4" xfId="13148" xr:uid="{00000000-0005-0000-0000-0000730E0000}"/>
    <cellStyle name="Standard 9 2 6 2 2 4 2" xfId="26599" xr:uid="{00000000-0005-0000-0000-0000730E0000}"/>
    <cellStyle name="Standard 9 2 6 2 2 4 3" xfId="40083" xr:uid="{00000000-0005-0000-0000-0000730E0000}"/>
    <cellStyle name="Standard 9 2 6 2 2 4 4" xfId="53574" xr:uid="{00000000-0005-0000-0000-0000730E0000}"/>
    <cellStyle name="Standard 9 2 6 2 2 5" xfId="16530" xr:uid="{00000000-0005-0000-0000-0000730E0000}"/>
    <cellStyle name="Standard 9 2 6 2 2 6" xfId="30014" xr:uid="{00000000-0005-0000-0000-0000730E0000}"/>
    <cellStyle name="Standard 9 2 6 2 2 7" xfId="43505" xr:uid="{00000000-0005-0000-0000-0000730E0000}"/>
    <cellStyle name="Standard 9 2 6 2 3" xfId="5309" xr:uid="{00000000-0005-0000-0000-0000720E0000}"/>
    <cellStyle name="Standard 9 2 6 2 3 2" xfId="18760" xr:uid="{00000000-0005-0000-0000-0000720E0000}"/>
    <cellStyle name="Standard 9 2 6 2 3 3" xfId="32244" xr:uid="{00000000-0005-0000-0000-0000720E0000}"/>
    <cellStyle name="Standard 9 2 6 2 3 4" xfId="45735" xr:uid="{00000000-0005-0000-0000-0000720E0000}"/>
    <cellStyle name="Standard 9 2 6 2 4" xfId="8665" xr:uid="{00000000-0005-0000-0000-0000720E0000}"/>
    <cellStyle name="Standard 9 2 6 2 4 2" xfId="22116" xr:uid="{00000000-0005-0000-0000-0000720E0000}"/>
    <cellStyle name="Standard 9 2 6 2 4 3" xfId="35600" xr:uid="{00000000-0005-0000-0000-0000720E0000}"/>
    <cellStyle name="Standard 9 2 6 2 4 4" xfId="49091" xr:uid="{00000000-0005-0000-0000-0000720E0000}"/>
    <cellStyle name="Standard 9 2 6 2 5" xfId="12021" xr:uid="{00000000-0005-0000-0000-0000720E0000}"/>
    <cellStyle name="Standard 9 2 6 2 5 2" xfId="25472" xr:uid="{00000000-0005-0000-0000-0000720E0000}"/>
    <cellStyle name="Standard 9 2 6 2 5 3" xfId="38956" xr:uid="{00000000-0005-0000-0000-0000720E0000}"/>
    <cellStyle name="Standard 9 2 6 2 5 4" xfId="52447" xr:uid="{00000000-0005-0000-0000-0000720E0000}"/>
    <cellStyle name="Standard 9 2 6 2 6" xfId="15403" xr:uid="{00000000-0005-0000-0000-0000720E0000}"/>
    <cellStyle name="Standard 9 2 6 2 7" xfId="28887" xr:uid="{00000000-0005-0000-0000-0000720E0000}"/>
    <cellStyle name="Standard 9 2 6 2 8" xfId="42378" xr:uid="{00000000-0005-0000-0000-0000720E0000}"/>
    <cellStyle name="Standard 9 2 6 3" xfId="2515" xr:uid="{00000000-0005-0000-0000-0000740E0000}"/>
    <cellStyle name="Standard 9 2 6 3 2" xfId="5876" xr:uid="{00000000-0005-0000-0000-0000740E0000}"/>
    <cellStyle name="Standard 9 2 6 3 2 2" xfId="19327" xr:uid="{00000000-0005-0000-0000-0000740E0000}"/>
    <cellStyle name="Standard 9 2 6 3 2 3" xfId="32811" xr:uid="{00000000-0005-0000-0000-0000740E0000}"/>
    <cellStyle name="Standard 9 2 6 3 2 4" xfId="46302" xr:uid="{00000000-0005-0000-0000-0000740E0000}"/>
    <cellStyle name="Standard 9 2 6 3 3" xfId="9232" xr:uid="{00000000-0005-0000-0000-0000740E0000}"/>
    <cellStyle name="Standard 9 2 6 3 3 2" xfId="22683" xr:uid="{00000000-0005-0000-0000-0000740E0000}"/>
    <cellStyle name="Standard 9 2 6 3 3 3" xfId="36167" xr:uid="{00000000-0005-0000-0000-0000740E0000}"/>
    <cellStyle name="Standard 9 2 6 3 3 4" xfId="49658" xr:uid="{00000000-0005-0000-0000-0000740E0000}"/>
    <cellStyle name="Standard 9 2 6 3 4" xfId="12588" xr:uid="{00000000-0005-0000-0000-0000740E0000}"/>
    <cellStyle name="Standard 9 2 6 3 4 2" xfId="26039" xr:uid="{00000000-0005-0000-0000-0000740E0000}"/>
    <cellStyle name="Standard 9 2 6 3 4 3" xfId="39523" xr:uid="{00000000-0005-0000-0000-0000740E0000}"/>
    <cellStyle name="Standard 9 2 6 3 4 4" xfId="53014" xr:uid="{00000000-0005-0000-0000-0000740E0000}"/>
    <cellStyle name="Standard 9 2 6 3 5" xfId="15970" xr:uid="{00000000-0005-0000-0000-0000740E0000}"/>
    <cellStyle name="Standard 9 2 6 3 6" xfId="29454" xr:uid="{00000000-0005-0000-0000-0000740E0000}"/>
    <cellStyle name="Standard 9 2 6 3 7" xfId="42945" xr:uid="{00000000-0005-0000-0000-0000740E0000}"/>
    <cellStyle name="Standard 9 2 6 4" xfId="3620" xr:uid="{00000000-0005-0000-0000-0000750E0000}"/>
    <cellStyle name="Standard 9 2 6 4 2" xfId="6981" xr:uid="{00000000-0005-0000-0000-0000750E0000}"/>
    <cellStyle name="Standard 9 2 6 4 2 2" xfId="20432" xr:uid="{00000000-0005-0000-0000-0000750E0000}"/>
    <cellStyle name="Standard 9 2 6 4 2 3" xfId="33916" xr:uid="{00000000-0005-0000-0000-0000750E0000}"/>
    <cellStyle name="Standard 9 2 6 4 2 4" xfId="47407" xr:uid="{00000000-0005-0000-0000-0000750E0000}"/>
    <cellStyle name="Standard 9 2 6 4 3" xfId="10337" xr:uid="{00000000-0005-0000-0000-0000750E0000}"/>
    <cellStyle name="Standard 9 2 6 4 3 2" xfId="23788" xr:uid="{00000000-0005-0000-0000-0000750E0000}"/>
    <cellStyle name="Standard 9 2 6 4 3 3" xfId="37272" xr:uid="{00000000-0005-0000-0000-0000750E0000}"/>
    <cellStyle name="Standard 9 2 6 4 3 4" xfId="50763" xr:uid="{00000000-0005-0000-0000-0000750E0000}"/>
    <cellStyle name="Standard 9 2 6 4 4" xfId="13693" xr:uid="{00000000-0005-0000-0000-0000750E0000}"/>
    <cellStyle name="Standard 9 2 6 4 4 2" xfId="27144" xr:uid="{00000000-0005-0000-0000-0000750E0000}"/>
    <cellStyle name="Standard 9 2 6 4 4 3" xfId="40628" xr:uid="{00000000-0005-0000-0000-0000750E0000}"/>
    <cellStyle name="Standard 9 2 6 4 4 4" xfId="54119" xr:uid="{00000000-0005-0000-0000-0000750E0000}"/>
    <cellStyle name="Standard 9 2 6 4 5" xfId="17075" xr:uid="{00000000-0005-0000-0000-0000750E0000}"/>
    <cellStyle name="Standard 9 2 6 4 6" xfId="30559" xr:uid="{00000000-0005-0000-0000-0000750E0000}"/>
    <cellStyle name="Standard 9 2 6 4 7" xfId="44050" xr:uid="{00000000-0005-0000-0000-0000750E0000}"/>
    <cellStyle name="Standard 9 2 6 5" xfId="4200" xr:uid="{00000000-0005-0000-0000-0000760E0000}"/>
    <cellStyle name="Standard 9 2 6 5 2" xfId="7557" xr:uid="{00000000-0005-0000-0000-0000760E0000}"/>
    <cellStyle name="Standard 9 2 6 5 2 2" xfId="21008" xr:uid="{00000000-0005-0000-0000-0000760E0000}"/>
    <cellStyle name="Standard 9 2 6 5 2 3" xfId="34492" xr:uid="{00000000-0005-0000-0000-0000760E0000}"/>
    <cellStyle name="Standard 9 2 6 5 2 4" xfId="47983" xr:uid="{00000000-0005-0000-0000-0000760E0000}"/>
    <cellStyle name="Standard 9 2 6 5 3" xfId="10913" xr:uid="{00000000-0005-0000-0000-0000760E0000}"/>
    <cellStyle name="Standard 9 2 6 5 3 2" xfId="24364" xr:uid="{00000000-0005-0000-0000-0000760E0000}"/>
    <cellStyle name="Standard 9 2 6 5 3 3" xfId="37848" xr:uid="{00000000-0005-0000-0000-0000760E0000}"/>
    <cellStyle name="Standard 9 2 6 5 3 4" xfId="51339" xr:uid="{00000000-0005-0000-0000-0000760E0000}"/>
    <cellStyle name="Standard 9 2 6 5 4" xfId="14269" xr:uid="{00000000-0005-0000-0000-0000760E0000}"/>
    <cellStyle name="Standard 9 2 6 5 4 2" xfId="27720" xr:uid="{00000000-0005-0000-0000-0000760E0000}"/>
    <cellStyle name="Standard 9 2 6 5 4 3" xfId="41204" xr:uid="{00000000-0005-0000-0000-0000760E0000}"/>
    <cellStyle name="Standard 9 2 6 5 4 4" xfId="54695" xr:uid="{00000000-0005-0000-0000-0000760E0000}"/>
    <cellStyle name="Standard 9 2 6 5 5" xfId="17651" xr:uid="{00000000-0005-0000-0000-0000760E0000}"/>
    <cellStyle name="Standard 9 2 6 5 6" xfId="31135" xr:uid="{00000000-0005-0000-0000-0000760E0000}"/>
    <cellStyle name="Standard 9 2 6 5 7" xfId="44626" xr:uid="{00000000-0005-0000-0000-0000760E0000}"/>
    <cellStyle name="Standard 9 2 6 6" xfId="4750" xr:uid="{00000000-0005-0000-0000-0000710E0000}"/>
    <cellStyle name="Standard 9 2 6 6 2" xfId="18201" xr:uid="{00000000-0005-0000-0000-0000710E0000}"/>
    <cellStyle name="Standard 9 2 6 6 3" xfId="31685" xr:uid="{00000000-0005-0000-0000-0000710E0000}"/>
    <cellStyle name="Standard 9 2 6 6 4" xfId="45176" xr:uid="{00000000-0005-0000-0000-0000710E0000}"/>
    <cellStyle name="Standard 9 2 6 7" xfId="8106" xr:uid="{00000000-0005-0000-0000-0000710E0000}"/>
    <cellStyle name="Standard 9 2 6 7 2" xfId="21557" xr:uid="{00000000-0005-0000-0000-0000710E0000}"/>
    <cellStyle name="Standard 9 2 6 7 3" xfId="35041" xr:uid="{00000000-0005-0000-0000-0000710E0000}"/>
    <cellStyle name="Standard 9 2 6 7 4" xfId="48532" xr:uid="{00000000-0005-0000-0000-0000710E0000}"/>
    <cellStyle name="Standard 9 2 6 8" xfId="11462" xr:uid="{00000000-0005-0000-0000-0000710E0000}"/>
    <cellStyle name="Standard 9 2 6 8 2" xfId="24913" xr:uid="{00000000-0005-0000-0000-0000710E0000}"/>
    <cellStyle name="Standard 9 2 6 8 3" xfId="38397" xr:uid="{00000000-0005-0000-0000-0000710E0000}"/>
    <cellStyle name="Standard 9 2 6 8 4" xfId="51888" xr:uid="{00000000-0005-0000-0000-0000710E0000}"/>
    <cellStyle name="Standard 9 2 6 9" xfId="14843" xr:uid="{00000000-0005-0000-0000-0000710E0000}"/>
    <cellStyle name="Standard 9 2 7" xfId="352" xr:uid="{00000000-0005-0000-0000-000096020000}"/>
    <cellStyle name="Standard 9 2 7 2" xfId="2825" xr:uid="{00000000-0005-0000-0000-0000780E0000}"/>
    <cellStyle name="Standard 9 2 7 2 2" xfId="6186" xr:uid="{00000000-0005-0000-0000-0000780E0000}"/>
    <cellStyle name="Standard 9 2 7 2 2 2" xfId="19637" xr:uid="{00000000-0005-0000-0000-0000780E0000}"/>
    <cellStyle name="Standard 9 2 7 2 2 3" xfId="33121" xr:uid="{00000000-0005-0000-0000-0000780E0000}"/>
    <cellStyle name="Standard 9 2 7 2 2 4" xfId="46612" xr:uid="{00000000-0005-0000-0000-0000780E0000}"/>
    <cellStyle name="Standard 9 2 7 2 3" xfId="9542" xr:uid="{00000000-0005-0000-0000-0000780E0000}"/>
    <cellStyle name="Standard 9 2 7 2 3 2" xfId="22993" xr:uid="{00000000-0005-0000-0000-0000780E0000}"/>
    <cellStyle name="Standard 9 2 7 2 3 3" xfId="36477" xr:uid="{00000000-0005-0000-0000-0000780E0000}"/>
    <cellStyle name="Standard 9 2 7 2 3 4" xfId="49968" xr:uid="{00000000-0005-0000-0000-0000780E0000}"/>
    <cellStyle name="Standard 9 2 7 2 4" xfId="12898" xr:uid="{00000000-0005-0000-0000-0000780E0000}"/>
    <cellStyle name="Standard 9 2 7 2 4 2" xfId="26349" xr:uid="{00000000-0005-0000-0000-0000780E0000}"/>
    <cellStyle name="Standard 9 2 7 2 4 3" xfId="39833" xr:uid="{00000000-0005-0000-0000-0000780E0000}"/>
    <cellStyle name="Standard 9 2 7 2 4 4" xfId="53324" xr:uid="{00000000-0005-0000-0000-0000780E0000}"/>
    <cellStyle name="Standard 9 2 7 2 5" xfId="16280" xr:uid="{00000000-0005-0000-0000-0000780E0000}"/>
    <cellStyle name="Standard 9 2 7 2 6" xfId="29764" xr:uid="{00000000-0005-0000-0000-0000780E0000}"/>
    <cellStyle name="Standard 9 2 7 2 7" xfId="43255" xr:uid="{00000000-0005-0000-0000-0000780E0000}"/>
    <cellStyle name="Standard 9 2 7 3" xfId="5059" xr:uid="{00000000-0005-0000-0000-0000770E0000}"/>
    <cellStyle name="Standard 9 2 7 3 2" xfId="18510" xr:uid="{00000000-0005-0000-0000-0000770E0000}"/>
    <cellStyle name="Standard 9 2 7 3 3" xfId="31994" xr:uid="{00000000-0005-0000-0000-0000770E0000}"/>
    <cellStyle name="Standard 9 2 7 3 4" xfId="45485" xr:uid="{00000000-0005-0000-0000-0000770E0000}"/>
    <cellStyle name="Standard 9 2 7 4" xfId="8415" xr:uid="{00000000-0005-0000-0000-0000770E0000}"/>
    <cellStyle name="Standard 9 2 7 4 2" xfId="21866" xr:uid="{00000000-0005-0000-0000-0000770E0000}"/>
    <cellStyle name="Standard 9 2 7 4 3" xfId="35350" xr:uid="{00000000-0005-0000-0000-0000770E0000}"/>
    <cellStyle name="Standard 9 2 7 4 4" xfId="48841" xr:uid="{00000000-0005-0000-0000-0000770E0000}"/>
    <cellStyle name="Standard 9 2 7 5" xfId="11771" xr:uid="{00000000-0005-0000-0000-0000770E0000}"/>
    <cellStyle name="Standard 9 2 7 5 2" xfId="25222" xr:uid="{00000000-0005-0000-0000-0000770E0000}"/>
    <cellStyle name="Standard 9 2 7 5 3" xfId="38706" xr:uid="{00000000-0005-0000-0000-0000770E0000}"/>
    <cellStyle name="Standard 9 2 7 5 4" xfId="52197" xr:uid="{00000000-0005-0000-0000-0000770E0000}"/>
    <cellStyle name="Standard 9 2 7 6" xfId="15153" xr:uid="{00000000-0005-0000-0000-0000770E0000}"/>
    <cellStyle name="Standard 9 2 7 7" xfId="28637" xr:uid="{00000000-0005-0000-0000-0000770E0000}"/>
    <cellStyle name="Standard 9 2 7 8" xfId="42128" xr:uid="{00000000-0005-0000-0000-0000770E0000}"/>
    <cellStyle name="Standard 9 2 8" xfId="2249" xr:uid="{00000000-0005-0000-0000-0000790E0000}"/>
    <cellStyle name="Standard 9 2 8 2" xfId="5623" xr:uid="{00000000-0005-0000-0000-0000790E0000}"/>
    <cellStyle name="Standard 9 2 8 2 2" xfId="19074" xr:uid="{00000000-0005-0000-0000-0000790E0000}"/>
    <cellStyle name="Standard 9 2 8 2 3" xfId="32558" xr:uid="{00000000-0005-0000-0000-0000790E0000}"/>
    <cellStyle name="Standard 9 2 8 2 4" xfId="46049" xr:uid="{00000000-0005-0000-0000-0000790E0000}"/>
    <cellStyle name="Standard 9 2 8 3" xfId="8979" xr:uid="{00000000-0005-0000-0000-0000790E0000}"/>
    <cellStyle name="Standard 9 2 8 3 2" xfId="22430" xr:uid="{00000000-0005-0000-0000-0000790E0000}"/>
    <cellStyle name="Standard 9 2 8 3 3" xfId="35914" xr:uid="{00000000-0005-0000-0000-0000790E0000}"/>
    <cellStyle name="Standard 9 2 8 3 4" xfId="49405" xr:uid="{00000000-0005-0000-0000-0000790E0000}"/>
    <cellStyle name="Standard 9 2 8 4" xfId="12335" xr:uid="{00000000-0005-0000-0000-0000790E0000}"/>
    <cellStyle name="Standard 9 2 8 4 2" xfId="25786" xr:uid="{00000000-0005-0000-0000-0000790E0000}"/>
    <cellStyle name="Standard 9 2 8 4 3" xfId="39270" xr:uid="{00000000-0005-0000-0000-0000790E0000}"/>
    <cellStyle name="Standard 9 2 8 4 4" xfId="52761" xr:uid="{00000000-0005-0000-0000-0000790E0000}"/>
    <cellStyle name="Standard 9 2 8 5" xfId="15717" xr:uid="{00000000-0005-0000-0000-0000790E0000}"/>
    <cellStyle name="Standard 9 2 8 6" xfId="29201" xr:uid="{00000000-0005-0000-0000-0000790E0000}"/>
    <cellStyle name="Standard 9 2 8 7" xfId="42692" xr:uid="{00000000-0005-0000-0000-0000790E0000}"/>
    <cellStyle name="Standard 9 2 9" xfId="3367" xr:uid="{00000000-0005-0000-0000-00007A0E0000}"/>
    <cellStyle name="Standard 9 2 9 2" xfId="6728" xr:uid="{00000000-0005-0000-0000-00007A0E0000}"/>
    <cellStyle name="Standard 9 2 9 2 2" xfId="20179" xr:uid="{00000000-0005-0000-0000-00007A0E0000}"/>
    <cellStyle name="Standard 9 2 9 2 3" xfId="33663" xr:uid="{00000000-0005-0000-0000-00007A0E0000}"/>
    <cellStyle name="Standard 9 2 9 2 4" xfId="47154" xr:uid="{00000000-0005-0000-0000-00007A0E0000}"/>
    <cellStyle name="Standard 9 2 9 3" xfId="10084" xr:uid="{00000000-0005-0000-0000-00007A0E0000}"/>
    <cellStyle name="Standard 9 2 9 3 2" xfId="23535" xr:uid="{00000000-0005-0000-0000-00007A0E0000}"/>
    <cellStyle name="Standard 9 2 9 3 3" xfId="37019" xr:uid="{00000000-0005-0000-0000-00007A0E0000}"/>
    <cellStyle name="Standard 9 2 9 3 4" xfId="50510" xr:uid="{00000000-0005-0000-0000-00007A0E0000}"/>
    <cellStyle name="Standard 9 2 9 4" xfId="13440" xr:uid="{00000000-0005-0000-0000-00007A0E0000}"/>
    <cellStyle name="Standard 9 2 9 4 2" xfId="26891" xr:uid="{00000000-0005-0000-0000-00007A0E0000}"/>
    <cellStyle name="Standard 9 2 9 4 3" xfId="40375" xr:uid="{00000000-0005-0000-0000-00007A0E0000}"/>
    <cellStyle name="Standard 9 2 9 4 4" xfId="53866" xr:uid="{00000000-0005-0000-0000-00007A0E0000}"/>
    <cellStyle name="Standard 9 2 9 5" xfId="16822" xr:uid="{00000000-0005-0000-0000-00007A0E0000}"/>
    <cellStyle name="Standard 9 2 9 6" xfId="30306" xr:uid="{00000000-0005-0000-0000-00007A0E0000}"/>
    <cellStyle name="Standard 9 2 9 7" xfId="43797" xr:uid="{00000000-0005-0000-0000-00007A0E0000}"/>
    <cellStyle name="Standard 9 20" xfId="14533" xr:uid="{00000000-0005-0000-0000-000067000000}"/>
    <cellStyle name="Standard 9 21" xfId="27986" xr:uid="{00000000-0005-0000-0000-000067000000}"/>
    <cellStyle name="Standard 9 22" xfId="41453" xr:uid="{00000000-0005-0000-0000-000067000000}"/>
    <cellStyle name="Standard 9 3" xfId="230" xr:uid="{00000000-0005-0000-0000-000097020000}"/>
    <cellStyle name="Standard 9 3 10" xfId="4498" xr:uid="{00000000-0005-0000-0000-00007B0E0000}"/>
    <cellStyle name="Standard 9 3 10 2" xfId="17949" xr:uid="{00000000-0005-0000-0000-00007B0E0000}"/>
    <cellStyle name="Standard 9 3 10 3" xfId="31433" xr:uid="{00000000-0005-0000-0000-00007B0E0000}"/>
    <cellStyle name="Standard 9 3 10 4" xfId="44924" xr:uid="{00000000-0005-0000-0000-00007B0E0000}"/>
    <cellStyle name="Standard 9 3 11" xfId="7854" xr:uid="{00000000-0005-0000-0000-00007B0E0000}"/>
    <cellStyle name="Standard 9 3 11 2" xfId="21305" xr:uid="{00000000-0005-0000-0000-00007B0E0000}"/>
    <cellStyle name="Standard 9 3 11 3" xfId="34789" xr:uid="{00000000-0005-0000-0000-00007B0E0000}"/>
    <cellStyle name="Standard 9 3 11 4" xfId="48280" xr:uid="{00000000-0005-0000-0000-00007B0E0000}"/>
    <cellStyle name="Standard 9 3 12" xfId="11210" xr:uid="{00000000-0005-0000-0000-00007B0E0000}"/>
    <cellStyle name="Standard 9 3 12 2" xfId="24661" xr:uid="{00000000-0005-0000-0000-00007B0E0000}"/>
    <cellStyle name="Standard 9 3 12 3" xfId="38145" xr:uid="{00000000-0005-0000-0000-00007B0E0000}"/>
    <cellStyle name="Standard 9 3 12 4" xfId="51636" xr:uid="{00000000-0005-0000-0000-00007B0E0000}"/>
    <cellStyle name="Standard 9 3 13" xfId="14591" xr:uid="{00000000-0005-0000-0000-00007B0E0000}"/>
    <cellStyle name="Standard 9 3 14" xfId="28066" xr:uid="{00000000-0005-0000-0000-00007B0E0000}"/>
    <cellStyle name="Standard 9 3 15" xfId="41540" xr:uid="{00000000-0005-0000-0000-00007B0E0000}"/>
    <cellStyle name="Standard 9 3 2" xfId="407" xr:uid="{00000000-0005-0000-0000-000098020000}"/>
    <cellStyle name="Standard 9 3 2 10" xfId="14695" xr:uid="{00000000-0005-0000-0000-00007C0E0000}"/>
    <cellStyle name="Standard 9 3 2 11" xfId="28178" xr:uid="{00000000-0005-0000-0000-00007C0E0000}"/>
    <cellStyle name="Standard 9 3 2 12" xfId="41669" xr:uid="{00000000-0005-0000-0000-00007C0E0000}"/>
    <cellStyle name="Standard 9 3 2 2" xfId="430" xr:uid="{00000000-0005-0000-0000-000099020000}"/>
    <cellStyle name="Standard 9 3 2 2 10" xfId="28428" xr:uid="{00000000-0005-0000-0000-00007D0E0000}"/>
    <cellStyle name="Standard 9 3 2 2 11" xfId="41919" xr:uid="{00000000-0005-0000-0000-00007D0E0000}"/>
    <cellStyle name="Standard 9 3 2 2 2" xfId="449" xr:uid="{00000000-0005-0000-0000-00009A020000}"/>
    <cellStyle name="Standard 9 3 2 2 2 2" xfId="3177" xr:uid="{00000000-0005-0000-0000-00007F0E0000}"/>
    <cellStyle name="Standard 9 3 2 2 2 2 2" xfId="6538" xr:uid="{00000000-0005-0000-0000-00007F0E0000}"/>
    <cellStyle name="Standard 9 3 2 2 2 2 2 2" xfId="19989" xr:uid="{00000000-0005-0000-0000-00007F0E0000}"/>
    <cellStyle name="Standard 9 3 2 2 2 2 2 3" xfId="33473" xr:uid="{00000000-0005-0000-0000-00007F0E0000}"/>
    <cellStyle name="Standard 9 3 2 2 2 2 2 4" xfId="46964" xr:uid="{00000000-0005-0000-0000-00007F0E0000}"/>
    <cellStyle name="Standard 9 3 2 2 2 2 3" xfId="9894" xr:uid="{00000000-0005-0000-0000-00007F0E0000}"/>
    <cellStyle name="Standard 9 3 2 2 2 2 3 2" xfId="23345" xr:uid="{00000000-0005-0000-0000-00007F0E0000}"/>
    <cellStyle name="Standard 9 3 2 2 2 2 3 3" xfId="36829" xr:uid="{00000000-0005-0000-0000-00007F0E0000}"/>
    <cellStyle name="Standard 9 3 2 2 2 2 3 4" xfId="50320" xr:uid="{00000000-0005-0000-0000-00007F0E0000}"/>
    <cellStyle name="Standard 9 3 2 2 2 2 4" xfId="13250" xr:uid="{00000000-0005-0000-0000-00007F0E0000}"/>
    <cellStyle name="Standard 9 3 2 2 2 2 4 2" xfId="26701" xr:uid="{00000000-0005-0000-0000-00007F0E0000}"/>
    <cellStyle name="Standard 9 3 2 2 2 2 4 3" xfId="40185" xr:uid="{00000000-0005-0000-0000-00007F0E0000}"/>
    <cellStyle name="Standard 9 3 2 2 2 2 4 4" xfId="53676" xr:uid="{00000000-0005-0000-0000-00007F0E0000}"/>
    <cellStyle name="Standard 9 3 2 2 2 2 5" xfId="16632" xr:uid="{00000000-0005-0000-0000-00007F0E0000}"/>
    <cellStyle name="Standard 9 3 2 2 2 2 6" xfId="30116" xr:uid="{00000000-0005-0000-0000-00007F0E0000}"/>
    <cellStyle name="Standard 9 3 2 2 2 2 7" xfId="43607" xr:uid="{00000000-0005-0000-0000-00007F0E0000}"/>
    <cellStyle name="Standard 9 3 2 2 2 3" xfId="5411" xr:uid="{00000000-0005-0000-0000-00007E0E0000}"/>
    <cellStyle name="Standard 9 3 2 2 2 3 2" xfId="18862" xr:uid="{00000000-0005-0000-0000-00007E0E0000}"/>
    <cellStyle name="Standard 9 3 2 2 2 3 3" xfId="32346" xr:uid="{00000000-0005-0000-0000-00007E0E0000}"/>
    <cellStyle name="Standard 9 3 2 2 2 3 4" xfId="45837" xr:uid="{00000000-0005-0000-0000-00007E0E0000}"/>
    <cellStyle name="Standard 9 3 2 2 2 4" xfId="8767" xr:uid="{00000000-0005-0000-0000-00007E0E0000}"/>
    <cellStyle name="Standard 9 3 2 2 2 4 2" xfId="22218" xr:uid="{00000000-0005-0000-0000-00007E0E0000}"/>
    <cellStyle name="Standard 9 3 2 2 2 4 3" xfId="35702" xr:uid="{00000000-0005-0000-0000-00007E0E0000}"/>
    <cellStyle name="Standard 9 3 2 2 2 4 4" xfId="49193" xr:uid="{00000000-0005-0000-0000-00007E0E0000}"/>
    <cellStyle name="Standard 9 3 2 2 2 5" xfId="12123" xr:uid="{00000000-0005-0000-0000-00007E0E0000}"/>
    <cellStyle name="Standard 9 3 2 2 2 5 2" xfId="25574" xr:uid="{00000000-0005-0000-0000-00007E0E0000}"/>
    <cellStyle name="Standard 9 3 2 2 2 5 3" xfId="39058" xr:uid="{00000000-0005-0000-0000-00007E0E0000}"/>
    <cellStyle name="Standard 9 3 2 2 2 5 4" xfId="52549" xr:uid="{00000000-0005-0000-0000-00007E0E0000}"/>
    <cellStyle name="Standard 9 3 2 2 2 6" xfId="15505" xr:uid="{00000000-0005-0000-0000-00007E0E0000}"/>
    <cellStyle name="Standard 9 3 2 2 2 7" xfId="28989" xr:uid="{00000000-0005-0000-0000-00007E0E0000}"/>
    <cellStyle name="Standard 9 3 2 2 2 8" xfId="42480" xr:uid="{00000000-0005-0000-0000-00007E0E0000}"/>
    <cellStyle name="Standard 9 3 2 2 3" xfId="2617" xr:uid="{00000000-0005-0000-0000-0000800E0000}"/>
    <cellStyle name="Standard 9 3 2 2 3 2" xfId="5978" xr:uid="{00000000-0005-0000-0000-0000800E0000}"/>
    <cellStyle name="Standard 9 3 2 2 3 2 2" xfId="19429" xr:uid="{00000000-0005-0000-0000-0000800E0000}"/>
    <cellStyle name="Standard 9 3 2 2 3 2 3" xfId="32913" xr:uid="{00000000-0005-0000-0000-0000800E0000}"/>
    <cellStyle name="Standard 9 3 2 2 3 2 4" xfId="46404" xr:uid="{00000000-0005-0000-0000-0000800E0000}"/>
    <cellStyle name="Standard 9 3 2 2 3 3" xfId="9334" xr:uid="{00000000-0005-0000-0000-0000800E0000}"/>
    <cellStyle name="Standard 9 3 2 2 3 3 2" xfId="22785" xr:uid="{00000000-0005-0000-0000-0000800E0000}"/>
    <cellStyle name="Standard 9 3 2 2 3 3 3" xfId="36269" xr:uid="{00000000-0005-0000-0000-0000800E0000}"/>
    <cellStyle name="Standard 9 3 2 2 3 3 4" xfId="49760" xr:uid="{00000000-0005-0000-0000-0000800E0000}"/>
    <cellStyle name="Standard 9 3 2 2 3 4" xfId="12690" xr:uid="{00000000-0005-0000-0000-0000800E0000}"/>
    <cellStyle name="Standard 9 3 2 2 3 4 2" xfId="26141" xr:uid="{00000000-0005-0000-0000-0000800E0000}"/>
    <cellStyle name="Standard 9 3 2 2 3 4 3" xfId="39625" xr:uid="{00000000-0005-0000-0000-0000800E0000}"/>
    <cellStyle name="Standard 9 3 2 2 3 4 4" xfId="53116" xr:uid="{00000000-0005-0000-0000-0000800E0000}"/>
    <cellStyle name="Standard 9 3 2 2 3 5" xfId="16072" xr:uid="{00000000-0005-0000-0000-0000800E0000}"/>
    <cellStyle name="Standard 9 3 2 2 3 6" xfId="29556" xr:uid="{00000000-0005-0000-0000-0000800E0000}"/>
    <cellStyle name="Standard 9 3 2 2 3 7" xfId="43047" xr:uid="{00000000-0005-0000-0000-0000800E0000}"/>
    <cellStyle name="Standard 9 3 2 2 4" xfId="3722" xr:uid="{00000000-0005-0000-0000-0000810E0000}"/>
    <cellStyle name="Standard 9 3 2 2 4 2" xfId="7083" xr:uid="{00000000-0005-0000-0000-0000810E0000}"/>
    <cellStyle name="Standard 9 3 2 2 4 2 2" xfId="20534" xr:uid="{00000000-0005-0000-0000-0000810E0000}"/>
    <cellStyle name="Standard 9 3 2 2 4 2 3" xfId="34018" xr:uid="{00000000-0005-0000-0000-0000810E0000}"/>
    <cellStyle name="Standard 9 3 2 2 4 2 4" xfId="47509" xr:uid="{00000000-0005-0000-0000-0000810E0000}"/>
    <cellStyle name="Standard 9 3 2 2 4 3" xfId="10439" xr:uid="{00000000-0005-0000-0000-0000810E0000}"/>
    <cellStyle name="Standard 9 3 2 2 4 3 2" xfId="23890" xr:uid="{00000000-0005-0000-0000-0000810E0000}"/>
    <cellStyle name="Standard 9 3 2 2 4 3 3" xfId="37374" xr:uid="{00000000-0005-0000-0000-0000810E0000}"/>
    <cellStyle name="Standard 9 3 2 2 4 3 4" xfId="50865" xr:uid="{00000000-0005-0000-0000-0000810E0000}"/>
    <cellStyle name="Standard 9 3 2 2 4 4" xfId="13795" xr:uid="{00000000-0005-0000-0000-0000810E0000}"/>
    <cellStyle name="Standard 9 3 2 2 4 4 2" xfId="27246" xr:uid="{00000000-0005-0000-0000-0000810E0000}"/>
    <cellStyle name="Standard 9 3 2 2 4 4 3" xfId="40730" xr:uid="{00000000-0005-0000-0000-0000810E0000}"/>
    <cellStyle name="Standard 9 3 2 2 4 4 4" xfId="54221" xr:uid="{00000000-0005-0000-0000-0000810E0000}"/>
    <cellStyle name="Standard 9 3 2 2 4 5" xfId="17177" xr:uid="{00000000-0005-0000-0000-0000810E0000}"/>
    <cellStyle name="Standard 9 3 2 2 4 6" xfId="30661" xr:uid="{00000000-0005-0000-0000-0000810E0000}"/>
    <cellStyle name="Standard 9 3 2 2 4 7" xfId="44152" xr:uid="{00000000-0005-0000-0000-0000810E0000}"/>
    <cellStyle name="Standard 9 3 2 2 5" xfId="4302" xr:uid="{00000000-0005-0000-0000-0000820E0000}"/>
    <cellStyle name="Standard 9 3 2 2 5 2" xfId="7659" xr:uid="{00000000-0005-0000-0000-0000820E0000}"/>
    <cellStyle name="Standard 9 3 2 2 5 2 2" xfId="21110" xr:uid="{00000000-0005-0000-0000-0000820E0000}"/>
    <cellStyle name="Standard 9 3 2 2 5 2 3" xfId="34594" xr:uid="{00000000-0005-0000-0000-0000820E0000}"/>
    <cellStyle name="Standard 9 3 2 2 5 2 4" xfId="48085" xr:uid="{00000000-0005-0000-0000-0000820E0000}"/>
    <cellStyle name="Standard 9 3 2 2 5 3" xfId="11015" xr:uid="{00000000-0005-0000-0000-0000820E0000}"/>
    <cellStyle name="Standard 9 3 2 2 5 3 2" xfId="24466" xr:uid="{00000000-0005-0000-0000-0000820E0000}"/>
    <cellStyle name="Standard 9 3 2 2 5 3 3" xfId="37950" xr:uid="{00000000-0005-0000-0000-0000820E0000}"/>
    <cellStyle name="Standard 9 3 2 2 5 3 4" xfId="51441" xr:uid="{00000000-0005-0000-0000-0000820E0000}"/>
    <cellStyle name="Standard 9 3 2 2 5 4" xfId="14371" xr:uid="{00000000-0005-0000-0000-0000820E0000}"/>
    <cellStyle name="Standard 9 3 2 2 5 4 2" xfId="27822" xr:uid="{00000000-0005-0000-0000-0000820E0000}"/>
    <cellStyle name="Standard 9 3 2 2 5 4 3" xfId="41306" xr:uid="{00000000-0005-0000-0000-0000820E0000}"/>
    <cellStyle name="Standard 9 3 2 2 5 4 4" xfId="54797" xr:uid="{00000000-0005-0000-0000-0000820E0000}"/>
    <cellStyle name="Standard 9 3 2 2 5 5" xfId="17753" xr:uid="{00000000-0005-0000-0000-0000820E0000}"/>
    <cellStyle name="Standard 9 3 2 2 5 6" xfId="31237" xr:uid="{00000000-0005-0000-0000-0000820E0000}"/>
    <cellStyle name="Standard 9 3 2 2 5 7" xfId="44728" xr:uid="{00000000-0005-0000-0000-0000820E0000}"/>
    <cellStyle name="Standard 9 3 2 2 6" xfId="4852" xr:uid="{00000000-0005-0000-0000-00007D0E0000}"/>
    <cellStyle name="Standard 9 3 2 2 6 2" xfId="18303" xr:uid="{00000000-0005-0000-0000-00007D0E0000}"/>
    <cellStyle name="Standard 9 3 2 2 6 3" xfId="31787" xr:uid="{00000000-0005-0000-0000-00007D0E0000}"/>
    <cellStyle name="Standard 9 3 2 2 6 4" xfId="45278" xr:uid="{00000000-0005-0000-0000-00007D0E0000}"/>
    <cellStyle name="Standard 9 3 2 2 7" xfId="8208" xr:uid="{00000000-0005-0000-0000-00007D0E0000}"/>
    <cellStyle name="Standard 9 3 2 2 7 2" xfId="21659" xr:uid="{00000000-0005-0000-0000-00007D0E0000}"/>
    <cellStyle name="Standard 9 3 2 2 7 3" xfId="35143" xr:uid="{00000000-0005-0000-0000-00007D0E0000}"/>
    <cellStyle name="Standard 9 3 2 2 7 4" xfId="48634" xr:uid="{00000000-0005-0000-0000-00007D0E0000}"/>
    <cellStyle name="Standard 9 3 2 2 8" xfId="11564" xr:uid="{00000000-0005-0000-0000-00007D0E0000}"/>
    <cellStyle name="Standard 9 3 2 2 8 2" xfId="25015" xr:uid="{00000000-0005-0000-0000-00007D0E0000}"/>
    <cellStyle name="Standard 9 3 2 2 8 3" xfId="38499" xr:uid="{00000000-0005-0000-0000-00007D0E0000}"/>
    <cellStyle name="Standard 9 3 2 2 8 4" xfId="51990" xr:uid="{00000000-0005-0000-0000-00007D0E0000}"/>
    <cellStyle name="Standard 9 3 2 2 9" xfId="14945" xr:uid="{00000000-0005-0000-0000-00007D0E0000}"/>
    <cellStyle name="Standard 9 3 2 3" xfId="439" xr:uid="{00000000-0005-0000-0000-00009B020000}"/>
    <cellStyle name="Standard 9 3 2 3 2" xfId="2927" xr:uid="{00000000-0005-0000-0000-0000840E0000}"/>
    <cellStyle name="Standard 9 3 2 3 2 2" xfId="6288" xr:uid="{00000000-0005-0000-0000-0000840E0000}"/>
    <cellStyle name="Standard 9 3 2 3 2 2 2" xfId="19739" xr:uid="{00000000-0005-0000-0000-0000840E0000}"/>
    <cellStyle name="Standard 9 3 2 3 2 2 3" xfId="33223" xr:uid="{00000000-0005-0000-0000-0000840E0000}"/>
    <cellStyle name="Standard 9 3 2 3 2 2 4" xfId="46714" xr:uid="{00000000-0005-0000-0000-0000840E0000}"/>
    <cellStyle name="Standard 9 3 2 3 2 3" xfId="9644" xr:uid="{00000000-0005-0000-0000-0000840E0000}"/>
    <cellStyle name="Standard 9 3 2 3 2 3 2" xfId="23095" xr:uid="{00000000-0005-0000-0000-0000840E0000}"/>
    <cellStyle name="Standard 9 3 2 3 2 3 3" xfId="36579" xr:uid="{00000000-0005-0000-0000-0000840E0000}"/>
    <cellStyle name="Standard 9 3 2 3 2 3 4" xfId="50070" xr:uid="{00000000-0005-0000-0000-0000840E0000}"/>
    <cellStyle name="Standard 9 3 2 3 2 4" xfId="13000" xr:uid="{00000000-0005-0000-0000-0000840E0000}"/>
    <cellStyle name="Standard 9 3 2 3 2 4 2" xfId="26451" xr:uid="{00000000-0005-0000-0000-0000840E0000}"/>
    <cellStyle name="Standard 9 3 2 3 2 4 3" xfId="39935" xr:uid="{00000000-0005-0000-0000-0000840E0000}"/>
    <cellStyle name="Standard 9 3 2 3 2 4 4" xfId="53426" xr:uid="{00000000-0005-0000-0000-0000840E0000}"/>
    <cellStyle name="Standard 9 3 2 3 2 5" xfId="16382" xr:uid="{00000000-0005-0000-0000-0000840E0000}"/>
    <cellStyle name="Standard 9 3 2 3 2 6" xfId="29866" xr:uid="{00000000-0005-0000-0000-0000840E0000}"/>
    <cellStyle name="Standard 9 3 2 3 2 7" xfId="43357" xr:uid="{00000000-0005-0000-0000-0000840E0000}"/>
    <cellStyle name="Standard 9 3 2 3 3" xfId="5161" xr:uid="{00000000-0005-0000-0000-0000830E0000}"/>
    <cellStyle name="Standard 9 3 2 3 3 2" xfId="18612" xr:uid="{00000000-0005-0000-0000-0000830E0000}"/>
    <cellStyle name="Standard 9 3 2 3 3 3" xfId="32096" xr:uid="{00000000-0005-0000-0000-0000830E0000}"/>
    <cellStyle name="Standard 9 3 2 3 3 4" xfId="45587" xr:uid="{00000000-0005-0000-0000-0000830E0000}"/>
    <cellStyle name="Standard 9 3 2 3 4" xfId="8517" xr:uid="{00000000-0005-0000-0000-0000830E0000}"/>
    <cellStyle name="Standard 9 3 2 3 4 2" xfId="21968" xr:uid="{00000000-0005-0000-0000-0000830E0000}"/>
    <cellStyle name="Standard 9 3 2 3 4 3" xfId="35452" xr:uid="{00000000-0005-0000-0000-0000830E0000}"/>
    <cellStyle name="Standard 9 3 2 3 4 4" xfId="48943" xr:uid="{00000000-0005-0000-0000-0000830E0000}"/>
    <cellStyle name="Standard 9 3 2 3 5" xfId="11873" xr:uid="{00000000-0005-0000-0000-0000830E0000}"/>
    <cellStyle name="Standard 9 3 2 3 5 2" xfId="25324" xr:uid="{00000000-0005-0000-0000-0000830E0000}"/>
    <cellStyle name="Standard 9 3 2 3 5 3" xfId="38808" xr:uid="{00000000-0005-0000-0000-0000830E0000}"/>
    <cellStyle name="Standard 9 3 2 3 5 4" xfId="52299" xr:uid="{00000000-0005-0000-0000-0000830E0000}"/>
    <cellStyle name="Standard 9 3 2 3 6" xfId="15255" xr:uid="{00000000-0005-0000-0000-0000830E0000}"/>
    <cellStyle name="Standard 9 3 2 3 7" xfId="28739" xr:uid="{00000000-0005-0000-0000-0000830E0000}"/>
    <cellStyle name="Standard 9 3 2 3 8" xfId="42230" xr:uid="{00000000-0005-0000-0000-0000830E0000}"/>
    <cellStyle name="Standard 9 3 2 4" xfId="2366" xr:uid="{00000000-0005-0000-0000-0000850E0000}"/>
    <cellStyle name="Standard 9 3 2 4 2" xfId="5728" xr:uid="{00000000-0005-0000-0000-0000850E0000}"/>
    <cellStyle name="Standard 9 3 2 4 2 2" xfId="19179" xr:uid="{00000000-0005-0000-0000-0000850E0000}"/>
    <cellStyle name="Standard 9 3 2 4 2 3" xfId="32663" xr:uid="{00000000-0005-0000-0000-0000850E0000}"/>
    <cellStyle name="Standard 9 3 2 4 2 4" xfId="46154" xr:uid="{00000000-0005-0000-0000-0000850E0000}"/>
    <cellStyle name="Standard 9 3 2 4 3" xfId="9084" xr:uid="{00000000-0005-0000-0000-0000850E0000}"/>
    <cellStyle name="Standard 9 3 2 4 3 2" xfId="22535" xr:uid="{00000000-0005-0000-0000-0000850E0000}"/>
    <cellStyle name="Standard 9 3 2 4 3 3" xfId="36019" xr:uid="{00000000-0005-0000-0000-0000850E0000}"/>
    <cellStyle name="Standard 9 3 2 4 3 4" xfId="49510" xr:uid="{00000000-0005-0000-0000-0000850E0000}"/>
    <cellStyle name="Standard 9 3 2 4 4" xfId="12440" xr:uid="{00000000-0005-0000-0000-0000850E0000}"/>
    <cellStyle name="Standard 9 3 2 4 4 2" xfId="25891" xr:uid="{00000000-0005-0000-0000-0000850E0000}"/>
    <cellStyle name="Standard 9 3 2 4 4 3" xfId="39375" xr:uid="{00000000-0005-0000-0000-0000850E0000}"/>
    <cellStyle name="Standard 9 3 2 4 4 4" xfId="52866" xr:uid="{00000000-0005-0000-0000-0000850E0000}"/>
    <cellStyle name="Standard 9 3 2 4 5" xfId="15822" xr:uid="{00000000-0005-0000-0000-0000850E0000}"/>
    <cellStyle name="Standard 9 3 2 4 6" xfId="29306" xr:uid="{00000000-0005-0000-0000-0000850E0000}"/>
    <cellStyle name="Standard 9 3 2 4 7" xfId="42797" xr:uid="{00000000-0005-0000-0000-0000850E0000}"/>
    <cellStyle name="Standard 9 3 2 5" xfId="3472" xr:uid="{00000000-0005-0000-0000-0000860E0000}"/>
    <cellStyle name="Standard 9 3 2 5 2" xfId="6833" xr:uid="{00000000-0005-0000-0000-0000860E0000}"/>
    <cellStyle name="Standard 9 3 2 5 2 2" xfId="20284" xr:uid="{00000000-0005-0000-0000-0000860E0000}"/>
    <cellStyle name="Standard 9 3 2 5 2 3" xfId="33768" xr:uid="{00000000-0005-0000-0000-0000860E0000}"/>
    <cellStyle name="Standard 9 3 2 5 2 4" xfId="47259" xr:uid="{00000000-0005-0000-0000-0000860E0000}"/>
    <cellStyle name="Standard 9 3 2 5 3" xfId="10189" xr:uid="{00000000-0005-0000-0000-0000860E0000}"/>
    <cellStyle name="Standard 9 3 2 5 3 2" xfId="23640" xr:uid="{00000000-0005-0000-0000-0000860E0000}"/>
    <cellStyle name="Standard 9 3 2 5 3 3" xfId="37124" xr:uid="{00000000-0005-0000-0000-0000860E0000}"/>
    <cellStyle name="Standard 9 3 2 5 3 4" xfId="50615" xr:uid="{00000000-0005-0000-0000-0000860E0000}"/>
    <cellStyle name="Standard 9 3 2 5 4" xfId="13545" xr:uid="{00000000-0005-0000-0000-0000860E0000}"/>
    <cellStyle name="Standard 9 3 2 5 4 2" xfId="26996" xr:uid="{00000000-0005-0000-0000-0000860E0000}"/>
    <cellStyle name="Standard 9 3 2 5 4 3" xfId="40480" xr:uid="{00000000-0005-0000-0000-0000860E0000}"/>
    <cellStyle name="Standard 9 3 2 5 4 4" xfId="53971" xr:uid="{00000000-0005-0000-0000-0000860E0000}"/>
    <cellStyle name="Standard 9 3 2 5 5" xfId="16927" xr:uid="{00000000-0005-0000-0000-0000860E0000}"/>
    <cellStyle name="Standard 9 3 2 5 6" xfId="30411" xr:uid="{00000000-0005-0000-0000-0000860E0000}"/>
    <cellStyle name="Standard 9 3 2 5 7" xfId="43902" xr:uid="{00000000-0005-0000-0000-0000860E0000}"/>
    <cellStyle name="Standard 9 3 2 6" xfId="4052" xr:uid="{00000000-0005-0000-0000-0000870E0000}"/>
    <cellStyle name="Standard 9 3 2 6 2" xfId="7409" xr:uid="{00000000-0005-0000-0000-0000870E0000}"/>
    <cellStyle name="Standard 9 3 2 6 2 2" xfId="20860" xr:uid="{00000000-0005-0000-0000-0000870E0000}"/>
    <cellStyle name="Standard 9 3 2 6 2 3" xfId="34344" xr:uid="{00000000-0005-0000-0000-0000870E0000}"/>
    <cellStyle name="Standard 9 3 2 6 2 4" xfId="47835" xr:uid="{00000000-0005-0000-0000-0000870E0000}"/>
    <cellStyle name="Standard 9 3 2 6 3" xfId="10765" xr:uid="{00000000-0005-0000-0000-0000870E0000}"/>
    <cellStyle name="Standard 9 3 2 6 3 2" xfId="24216" xr:uid="{00000000-0005-0000-0000-0000870E0000}"/>
    <cellStyle name="Standard 9 3 2 6 3 3" xfId="37700" xr:uid="{00000000-0005-0000-0000-0000870E0000}"/>
    <cellStyle name="Standard 9 3 2 6 3 4" xfId="51191" xr:uid="{00000000-0005-0000-0000-0000870E0000}"/>
    <cellStyle name="Standard 9 3 2 6 4" xfId="14121" xr:uid="{00000000-0005-0000-0000-0000870E0000}"/>
    <cellStyle name="Standard 9 3 2 6 4 2" xfId="27572" xr:uid="{00000000-0005-0000-0000-0000870E0000}"/>
    <cellStyle name="Standard 9 3 2 6 4 3" xfId="41056" xr:uid="{00000000-0005-0000-0000-0000870E0000}"/>
    <cellStyle name="Standard 9 3 2 6 4 4" xfId="54547" xr:uid="{00000000-0005-0000-0000-0000870E0000}"/>
    <cellStyle name="Standard 9 3 2 6 5" xfId="17503" xr:uid="{00000000-0005-0000-0000-0000870E0000}"/>
    <cellStyle name="Standard 9 3 2 6 6" xfId="30987" xr:uid="{00000000-0005-0000-0000-0000870E0000}"/>
    <cellStyle name="Standard 9 3 2 6 7" xfId="44478" xr:uid="{00000000-0005-0000-0000-0000870E0000}"/>
    <cellStyle name="Standard 9 3 2 7" xfId="4602" xr:uid="{00000000-0005-0000-0000-00007C0E0000}"/>
    <cellStyle name="Standard 9 3 2 7 2" xfId="18053" xr:uid="{00000000-0005-0000-0000-00007C0E0000}"/>
    <cellStyle name="Standard 9 3 2 7 3" xfId="31537" xr:uid="{00000000-0005-0000-0000-00007C0E0000}"/>
    <cellStyle name="Standard 9 3 2 7 4" xfId="45028" xr:uid="{00000000-0005-0000-0000-00007C0E0000}"/>
    <cellStyle name="Standard 9 3 2 8" xfId="7958" xr:uid="{00000000-0005-0000-0000-00007C0E0000}"/>
    <cellStyle name="Standard 9 3 2 8 2" xfId="21409" xr:uid="{00000000-0005-0000-0000-00007C0E0000}"/>
    <cellStyle name="Standard 9 3 2 8 3" xfId="34893" xr:uid="{00000000-0005-0000-0000-00007C0E0000}"/>
    <cellStyle name="Standard 9 3 2 8 4" xfId="48384" xr:uid="{00000000-0005-0000-0000-00007C0E0000}"/>
    <cellStyle name="Standard 9 3 2 9" xfId="11314" xr:uid="{00000000-0005-0000-0000-00007C0E0000}"/>
    <cellStyle name="Standard 9 3 2 9 2" xfId="24765" xr:uid="{00000000-0005-0000-0000-00007C0E0000}"/>
    <cellStyle name="Standard 9 3 2 9 3" xfId="38249" xr:uid="{00000000-0005-0000-0000-00007C0E0000}"/>
    <cellStyle name="Standard 9 3 2 9 4" xfId="51740" xr:uid="{00000000-0005-0000-0000-00007C0E0000}"/>
    <cellStyle name="Standard 9 3 3" xfId="427" xr:uid="{00000000-0005-0000-0000-00009C020000}"/>
    <cellStyle name="Standard 9 3 3 10" xfId="14781" xr:uid="{00000000-0005-0000-0000-0000880E0000}"/>
    <cellStyle name="Standard 9 3 3 11" xfId="28264" xr:uid="{00000000-0005-0000-0000-0000880E0000}"/>
    <cellStyle name="Standard 9 3 3 12" xfId="41755" xr:uid="{00000000-0005-0000-0000-0000880E0000}"/>
    <cellStyle name="Standard 9 3 3 2" xfId="446" xr:uid="{00000000-0005-0000-0000-00009D020000}"/>
    <cellStyle name="Standard 9 3 3 2 10" xfId="28514" xr:uid="{00000000-0005-0000-0000-0000890E0000}"/>
    <cellStyle name="Standard 9 3 3 2 11" xfId="42005" xr:uid="{00000000-0005-0000-0000-0000890E0000}"/>
    <cellStyle name="Standard 9 3 3 2 2" xfId="2122" xr:uid="{00000000-0005-0000-0000-00008A0E0000}"/>
    <cellStyle name="Standard 9 3 3 2 2 2" xfId="3263" xr:uid="{00000000-0005-0000-0000-00008B0E0000}"/>
    <cellStyle name="Standard 9 3 3 2 2 2 2" xfId="6624" xr:uid="{00000000-0005-0000-0000-00008B0E0000}"/>
    <cellStyle name="Standard 9 3 3 2 2 2 2 2" xfId="20075" xr:uid="{00000000-0005-0000-0000-00008B0E0000}"/>
    <cellStyle name="Standard 9 3 3 2 2 2 2 3" xfId="33559" xr:uid="{00000000-0005-0000-0000-00008B0E0000}"/>
    <cellStyle name="Standard 9 3 3 2 2 2 2 4" xfId="47050" xr:uid="{00000000-0005-0000-0000-00008B0E0000}"/>
    <cellStyle name="Standard 9 3 3 2 2 2 3" xfId="9980" xr:uid="{00000000-0005-0000-0000-00008B0E0000}"/>
    <cellStyle name="Standard 9 3 3 2 2 2 3 2" xfId="23431" xr:uid="{00000000-0005-0000-0000-00008B0E0000}"/>
    <cellStyle name="Standard 9 3 3 2 2 2 3 3" xfId="36915" xr:uid="{00000000-0005-0000-0000-00008B0E0000}"/>
    <cellStyle name="Standard 9 3 3 2 2 2 3 4" xfId="50406" xr:uid="{00000000-0005-0000-0000-00008B0E0000}"/>
    <cellStyle name="Standard 9 3 3 2 2 2 4" xfId="13336" xr:uid="{00000000-0005-0000-0000-00008B0E0000}"/>
    <cellStyle name="Standard 9 3 3 2 2 2 4 2" xfId="26787" xr:uid="{00000000-0005-0000-0000-00008B0E0000}"/>
    <cellStyle name="Standard 9 3 3 2 2 2 4 3" xfId="40271" xr:uid="{00000000-0005-0000-0000-00008B0E0000}"/>
    <cellStyle name="Standard 9 3 3 2 2 2 4 4" xfId="53762" xr:uid="{00000000-0005-0000-0000-00008B0E0000}"/>
    <cellStyle name="Standard 9 3 3 2 2 2 5" xfId="16718" xr:uid="{00000000-0005-0000-0000-00008B0E0000}"/>
    <cellStyle name="Standard 9 3 3 2 2 2 6" xfId="30202" xr:uid="{00000000-0005-0000-0000-00008B0E0000}"/>
    <cellStyle name="Standard 9 3 3 2 2 2 7" xfId="43693" xr:uid="{00000000-0005-0000-0000-00008B0E0000}"/>
    <cellStyle name="Standard 9 3 3 2 2 3" xfId="5497" xr:uid="{00000000-0005-0000-0000-00008A0E0000}"/>
    <cellStyle name="Standard 9 3 3 2 2 3 2" xfId="18948" xr:uid="{00000000-0005-0000-0000-00008A0E0000}"/>
    <cellStyle name="Standard 9 3 3 2 2 3 3" xfId="32432" xr:uid="{00000000-0005-0000-0000-00008A0E0000}"/>
    <cellStyle name="Standard 9 3 3 2 2 3 4" xfId="45923" xr:uid="{00000000-0005-0000-0000-00008A0E0000}"/>
    <cellStyle name="Standard 9 3 3 2 2 4" xfId="8853" xr:uid="{00000000-0005-0000-0000-00008A0E0000}"/>
    <cellStyle name="Standard 9 3 3 2 2 4 2" xfId="22304" xr:uid="{00000000-0005-0000-0000-00008A0E0000}"/>
    <cellStyle name="Standard 9 3 3 2 2 4 3" xfId="35788" xr:uid="{00000000-0005-0000-0000-00008A0E0000}"/>
    <cellStyle name="Standard 9 3 3 2 2 4 4" xfId="49279" xr:uid="{00000000-0005-0000-0000-00008A0E0000}"/>
    <cellStyle name="Standard 9 3 3 2 2 5" xfId="12209" xr:uid="{00000000-0005-0000-0000-00008A0E0000}"/>
    <cellStyle name="Standard 9 3 3 2 2 5 2" xfId="25660" xr:uid="{00000000-0005-0000-0000-00008A0E0000}"/>
    <cellStyle name="Standard 9 3 3 2 2 5 3" xfId="39144" xr:uid="{00000000-0005-0000-0000-00008A0E0000}"/>
    <cellStyle name="Standard 9 3 3 2 2 5 4" xfId="52635" xr:uid="{00000000-0005-0000-0000-00008A0E0000}"/>
    <cellStyle name="Standard 9 3 3 2 2 6" xfId="15591" xr:uid="{00000000-0005-0000-0000-00008A0E0000}"/>
    <cellStyle name="Standard 9 3 3 2 2 7" xfId="29075" xr:uid="{00000000-0005-0000-0000-00008A0E0000}"/>
    <cellStyle name="Standard 9 3 3 2 2 8" xfId="42566" xr:uid="{00000000-0005-0000-0000-00008A0E0000}"/>
    <cellStyle name="Standard 9 3 3 2 3" xfId="2703" xr:uid="{00000000-0005-0000-0000-00008C0E0000}"/>
    <cellStyle name="Standard 9 3 3 2 3 2" xfId="6064" xr:uid="{00000000-0005-0000-0000-00008C0E0000}"/>
    <cellStyle name="Standard 9 3 3 2 3 2 2" xfId="19515" xr:uid="{00000000-0005-0000-0000-00008C0E0000}"/>
    <cellStyle name="Standard 9 3 3 2 3 2 3" xfId="32999" xr:uid="{00000000-0005-0000-0000-00008C0E0000}"/>
    <cellStyle name="Standard 9 3 3 2 3 2 4" xfId="46490" xr:uid="{00000000-0005-0000-0000-00008C0E0000}"/>
    <cellStyle name="Standard 9 3 3 2 3 3" xfId="9420" xr:uid="{00000000-0005-0000-0000-00008C0E0000}"/>
    <cellStyle name="Standard 9 3 3 2 3 3 2" xfId="22871" xr:uid="{00000000-0005-0000-0000-00008C0E0000}"/>
    <cellStyle name="Standard 9 3 3 2 3 3 3" xfId="36355" xr:uid="{00000000-0005-0000-0000-00008C0E0000}"/>
    <cellStyle name="Standard 9 3 3 2 3 3 4" xfId="49846" xr:uid="{00000000-0005-0000-0000-00008C0E0000}"/>
    <cellStyle name="Standard 9 3 3 2 3 4" xfId="12776" xr:uid="{00000000-0005-0000-0000-00008C0E0000}"/>
    <cellStyle name="Standard 9 3 3 2 3 4 2" xfId="26227" xr:uid="{00000000-0005-0000-0000-00008C0E0000}"/>
    <cellStyle name="Standard 9 3 3 2 3 4 3" xfId="39711" xr:uid="{00000000-0005-0000-0000-00008C0E0000}"/>
    <cellStyle name="Standard 9 3 3 2 3 4 4" xfId="53202" xr:uid="{00000000-0005-0000-0000-00008C0E0000}"/>
    <cellStyle name="Standard 9 3 3 2 3 5" xfId="16158" xr:uid="{00000000-0005-0000-0000-00008C0E0000}"/>
    <cellStyle name="Standard 9 3 3 2 3 6" xfId="29642" xr:uid="{00000000-0005-0000-0000-00008C0E0000}"/>
    <cellStyle name="Standard 9 3 3 2 3 7" xfId="43133" xr:uid="{00000000-0005-0000-0000-00008C0E0000}"/>
    <cellStyle name="Standard 9 3 3 2 4" xfId="3808" xr:uid="{00000000-0005-0000-0000-00008D0E0000}"/>
    <cellStyle name="Standard 9 3 3 2 4 2" xfId="7169" xr:uid="{00000000-0005-0000-0000-00008D0E0000}"/>
    <cellStyle name="Standard 9 3 3 2 4 2 2" xfId="20620" xr:uid="{00000000-0005-0000-0000-00008D0E0000}"/>
    <cellStyle name="Standard 9 3 3 2 4 2 3" xfId="34104" xr:uid="{00000000-0005-0000-0000-00008D0E0000}"/>
    <cellStyle name="Standard 9 3 3 2 4 2 4" xfId="47595" xr:uid="{00000000-0005-0000-0000-00008D0E0000}"/>
    <cellStyle name="Standard 9 3 3 2 4 3" xfId="10525" xr:uid="{00000000-0005-0000-0000-00008D0E0000}"/>
    <cellStyle name="Standard 9 3 3 2 4 3 2" xfId="23976" xr:uid="{00000000-0005-0000-0000-00008D0E0000}"/>
    <cellStyle name="Standard 9 3 3 2 4 3 3" xfId="37460" xr:uid="{00000000-0005-0000-0000-00008D0E0000}"/>
    <cellStyle name="Standard 9 3 3 2 4 3 4" xfId="50951" xr:uid="{00000000-0005-0000-0000-00008D0E0000}"/>
    <cellStyle name="Standard 9 3 3 2 4 4" xfId="13881" xr:uid="{00000000-0005-0000-0000-00008D0E0000}"/>
    <cellStyle name="Standard 9 3 3 2 4 4 2" xfId="27332" xr:uid="{00000000-0005-0000-0000-00008D0E0000}"/>
    <cellStyle name="Standard 9 3 3 2 4 4 3" xfId="40816" xr:uid="{00000000-0005-0000-0000-00008D0E0000}"/>
    <cellStyle name="Standard 9 3 3 2 4 4 4" xfId="54307" xr:uid="{00000000-0005-0000-0000-00008D0E0000}"/>
    <cellStyle name="Standard 9 3 3 2 4 5" xfId="17263" xr:uid="{00000000-0005-0000-0000-00008D0E0000}"/>
    <cellStyle name="Standard 9 3 3 2 4 6" xfId="30747" xr:uid="{00000000-0005-0000-0000-00008D0E0000}"/>
    <cellStyle name="Standard 9 3 3 2 4 7" xfId="44238" xr:uid="{00000000-0005-0000-0000-00008D0E0000}"/>
    <cellStyle name="Standard 9 3 3 2 5" xfId="4388" xr:uid="{00000000-0005-0000-0000-00008E0E0000}"/>
    <cellStyle name="Standard 9 3 3 2 5 2" xfId="7745" xr:uid="{00000000-0005-0000-0000-00008E0E0000}"/>
    <cellStyle name="Standard 9 3 3 2 5 2 2" xfId="21196" xr:uid="{00000000-0005-0000-0000-00008E0E0000}"/>
    <cellStyle name="Standard 9 3 3 2 5 2 3" xfId="34680" xr:uid="{00000000-0005-0000-0000-00008E0E0000}"/>
    <cellStyle name="Standard 9 3 3 2 5 2 4" xfId="48171" xr:uid="{00000000-0005-0000-0000-00008E0E0000}"/>
    <cellStyle name="Standard 9 3 3 2 5 3" xfId="11101" xr:uid="{00000000-0005-0000-0000-00008E0E0000}"/>
    <cellStyle name="Standard 9 3 3 2 5 3 2" xfId="24552" xr:uid="{00000000-0005-0000-0000-00008E0E0000}"/>
    <cellStyle name="Standard 9 3 3 2 5 3 3" xfId="38036" xr:uid="{00000000-0005-0000-0000-00008E0E0000}"/>
    <cellStyle name="Standard 9 3 3 2 5 3 4" xfId="51527" xr:uid="{00000000-0005-0000-0000-00008E0E0000}"/>
    <cellStyle name="Standard 9 3 3 2 5 4" xfId="14457" xr:uid="{00000000-0005-0000-0000-00008E0E0000}"/>
    <cellStyle name="Standard 9 3 3 2 5 4 2" xfId="27908" xr:uid="{00000000-0005-0000-0000-00008E0E0000}"/>
    <cellStyle name="Standard 9 3 3 2 5 4 3" xfId="41392" xr:uid="{00000000-0005-0000-0000-00008E0E0000}"/>
    <cellStyle name="Standard 9 3 3 2 5 4 4" xfId="54883" xr:uid="{00000000-0005-0000-0000-00008E0E0000}"/>
    <cellStyle name="Standard 9 3 3 2 5 5" xfId="17839" xr:uid="{00000000-0005-0000-0000-00008E0E0000}"/>
    <cellStyle name="Standard 9 3 3 2 5 6" xfId="31323" xr:uid="{00000000-0005-0000-0000-00008E0E0000}"/>
    <cellStyle name="Standard 9 3 3 2 5 7" xfId="44814" xr:uid="{00000000-0005-0000-0000-00008E0E0000}"/>
    <cellStyle name="Standard 9 3 3 2 6" xfId="4938" xr:uid="{00000000-0005-0000-0000-0000890E0000}"/>
    <cellStyle name="Standard 9 3 3 2 6 2" xfId="18389" xr:uid="{00000000-0005-0000-0000-0000890E0000}"/>
    <cellStyle name="Standard 9 3 3 2 6 3" xfId="31873" xr:uid="{00000000-0005-0000-0000-0000890E0000}"/>
    <cellStyle name="Standard 9 3 3 2 6 4" xfId="45364" xr:uid="{00000000-0005-0000-0000-0000890E0000}"/>
    <cellStyle name="Standard 9 3 3 2 7" xfId="8294" xr:uid="{00000000-0005-0000-0000-0000890E0000}"/>
    <cellStyle name="Standard 9 3 3 2 7 2" xfId="21745" xr:uid="{00000000-0005-0000-0000-0000890E0000}"/>
    <cellStyle name="Standard 9 3 3 2 7 3" xfId="35229" xr:uid="{00000000-0005-0000-0000-0000890E0000}"/>
    <cellStyle name="Standard 9 3 3 2 7 4" xfId="48720" xr:uid="{00000000-0005-0000-0000-0000890E0000}"/>
    <cellStyle name="Standard 9 3 3 2 8" xfId="11650" xr:uid="{00000000-0005-0000-0000-0000890E0000}"/>
    <cellStyle name="Standard 9 3 3 2 8 2" xfId="25101" xr:uid="{00000000-0005-0000-0000-0000890E0000}"/>
    <cellStyle name="Standard 9 3 3 2 8 3" xfId="38585" xr:uid="{00000000-0005-0000-0000-0000890E0000}"/>
    <cellStyle name="Standard 9 3 3 2 8 4" xfId="52076" xr:uid="{00000000-0005-0000-0000-0000890E0000}"/>
    <cellStyle name="Standard 9 3 3 2 9" xfId="15031" xr:uid="{00000000-0005-0000-0000-0000890E0000}"/>
    <cellStyle name="Standard 9 3 3 3" xfId="1873" xr:uid="{00000000-0005-0000-0000-00008F0E0000}"/>
    <cellStyle name="Standard 9 3 3 3 2" xfId="3013" xr:uid="{00000000-0005-0000-0000-0000900E0000}"/>
    <cellStyle name="Standard 9 3 3 3 2 2" xfId="6374" xr:uid="{00000000-0005-0000-0000-0000900E0000}"/>
    <cellStyle name="Standard 9 3 3 3 2 2 2" xfId="19825" xr:uid="{00000000-0005-0000-0000-0000900E0000}"/>
    <cellStyle name="Standard 9 3 3 3 2 2 3" xfId="33309" xr:uid="{00000000-0005-0000-0000-0000900E0000}"/>
    <cellStyle name="Standard 9 3 3 3 2 2 4" xfId="46800" xr:uid="{00000000-0005-0000-0000-0000900E0000}"/>
    <cellStyle name="Standard 9 3 3 3 2 3" xfId="9730" xr:uid="{00000000-0005-0000-0000-0000900E0000}"/>
    <cellStyle name="Standard 9 3 3 3 2 3 2" xfId="23181" xr:uid="{00000000-0005-0000-0000-0000900E0000}"/>
    <cellStyle name="Standard 9 3 3 3 2 3 3" xfId="36665" xr:uid="{00000000-0005-0000-0000-0000900E0000}"/>
    <cellStyle name="Standard 9 3 3 3 2 3 4" xfId="50156" xr:uid="{00000000-0005-0000-0000-0000900E0000}"/>
    <cellStyle name="Standard 9 3 3 3 2 4" xfId="13086" xr:uid="{00000000-0005-0000-0000-0000900E0000}"/>
    <cellStyle name="Standard 9 3 3 3 2 4 2" xfId="26537" xr:uid="{00000000-0005-0000-0000-0000900E0000}"/>
    <cellStyle name="Standard 9 3 3 3 2 4 3" xfId="40021" xr:uid="{00000000-0005-0000-0000-0000900E0000}"/>
    <cellStyle name="Standard 9 3 3 3 2 4 4" xfId="53512" xr:uid="{00000000-0005-0000-0000-0000900E0000}"/>
    <cellStyle name="Standard 9 3 3 3 2 5" xfId="16468" xr:uid="{00000000-0005-0000-0000-0000900E0000}"/>
    <cellStyle name="Standard 9 3 3 3 2 6" xfId="29952" xr:uid="{00000000-0005-0000-0000-0000900E0000}"/>
    <cellStyle name="Standard 9 3 3 3 2 7" xfId="43443" xr:uid="{00000000-0005-0000-0000-0000900E0000}"/>
    <cellStyle name="Standard 9 3 3 3 3" xfId="5247" xr:uid="{00000000-0005-0000-0000-00008F0E0000}"/>
    <cellStyle name="Standard 9 3 3 3 3 2" xfId="18698" xr:uid="{00000000-0005-0000-0000-00008F0E0000}"/>
    <cellStyle name="Standard 9 3 3 3 3 3" xfId="32182" xr:uid="{00000000-0005-0000-0000-00008F0E0000}"/>
    <cellStyle name="Standard 9 3 3 3 3 4" xfId="45673" xr:uid="{00000000-0005-0000-0000-00008F0E0000}"/>
    <cellStyle name="Standard 9 3 3 3 4" xfId="8603" xr:uid="{00000000-0005-0000-0000-00008F0E0000}"/>
    <cellStyle name="Standard 9 3 3 3 4 2" xfId="22054" xr:uid="{00000000-0005-0000-0000-00008F0E0000}"/>
    <cellStyle name="Standard 9 3 3 3 4 3" xfId="35538" xr:uid="{00000000-0005-0000-0000-00008F0E0000}"/>
    <cellStyle name="Standard 9 3 3 3 4 4" xfId="49029" xr:uid="{00000000-0005-0000-0000-00008F0E0000}"/>
    <cellStyle name="Standard 9 3 3 3 5" xfId="11959" xr:uid="{00000000-0005-0000-0000-00008F0E0000}"/>
    <cellStyle name="Standard 9 3 3 3 5 2" xfId="25410" xr:uid="{00000000-0005-0000-0000-00008F0E0000}"/>
    <cellStyle name="Standard 9 3 3 3 5 3" xfId="38894" xr:uid="{00000000-0005-0000-0000-00008F0E0000}"/>
    <cellStyle name="Standard 9 3 3 3 5 4" xfId="52385" xr:uid="{00000000-0005-0000-0000-00008F0E0000}"/>
    <cellStyle name="Standard 9 3 3 3 6" xfId="15341" xr:uid="{00000000-0005-0000-0000-00008F0E0000}"/>
    <cellStyle name="Standard 9 3 3 3 7" xfId="28825" xr:uid="{00000000-0005-0000-0000-00008F0E0000}"/>
    <cellStyle name="Standard 9 3 3 3 8" xfId="42316" xr:uid="{00000000-0005-0000-0000-00008F0E0000}"/>
    <cellStyle name="Standard 9 3 3 4" xfId="2452" xr:uid="{00000000-0005-0000-0000-0000910E0000}"/>
    <cellStyle name="Standard 9 3 3 4 2" xfId="5814" xr:uid="{00000000-0005-0000-0000-0000910E0000}"/>
    <cellStyle name="Standard 9 3 3 4 2 2" xfId="19265" xr:uid="{00000000-0005-0000-0000-0000910E0000}"/>
    <cellStyle name="Standard 9 3 3 4 2 3" xfId="32749" xr:uid="{00000000-0005-0000-0000-0000910E0000}"/>
    <cellStyle name="Standard 9 3 3 4 2 4" xfId="46240" xr:uid="{00000000-0005-0000-0000-0000910E0000}"/>
    <cellStyle name="Standard 9 3 3 4 3" xfId="9170" xr:uid="{00000000-0005-0000-0000-0000910E0000}"/>
    <cellStyle name="Standard 9 3 3 4 3 2" xfId="22621" xr:uid="{00000000-0005-0000-0000-0000910E0000}"/>
    <cellStyle name="Standard 9 3 3 4 3 3" xfId="36105" xr:uid="{00000000-0005-0000-0000-0000910E0000}"/>
    <cellStyle name="Standard 9 3 3 4 3 4" xfId="49596" xr:uid="{00000000-0005-0000-0000-0000910E0000}"/>
    <cellStyle name="Standard 9 3 3 4 4" xfId="12526" xr:uid="{00000000-0005-0000-0000-0000910E0000}"/>
    <cellStyle name="Standard 9 3 3 4 4 2" xfId="25977" xr:uid="{00000000-0005-0000-0000-0000910E0000}"/>
    <cellStyle name="Standard 9 3 3 4 4 3" xfId="39461" xr:uid="{00000000-0005-0000-0000-0000910E0000}"/>
    <cellStyle name="Standard 9 3 3 4 4 4" xfId="52952" xr:uid="{00000000-0005-0000-0000-0000910E0000}"/>
    <cellStyle name="Standard 9 3 3 4 5" xfId="15908" xr:uid="{00000000-0005-0000-0000-0000910E0000}"/>
    <cellStyle name="Standard 9 3 3 4 6" xfId="29392" xr:uid="{00000000-0005-0000-0000-0000910E0000}"/>
    <cellStyle name="Standard 9 3 3 4 7" xfId="42883" xr:uid="{00000000-0005-0000-0000-0000910E0000}"/>
    <cellStyle name="Standard 9 3 3 5" xfId="3558" xr:uid="{00000000-0005-0000-0000-0000920E0000}"/>
    <cellStyle name="Standard 9 3 3 5 2" xfId="6919" xr:uid="{00000000-0005-0000-0000-0000920E0000}"/>
    <cellStyle name="Standard 9 3 3 5 2 2" xfId="20370" xr:uid="{00000000-0005-0000-0000-0000920E0000}"/>
    <cellStyle name="Standard 9 3 3 5 2 3" xfId="33854" xr:uid="{00000000-0005-0000-0000-0000920E0000}"/>
    <cellStyle name="Standard 9 3 3 5 2 4" xfId="47345" xr:uid="{00000000-0005-0000-0000-0000920E0000}"/>
    <cellStyle name="Standard 9 3 3 5 3" xfId="10275" xr:uid="{00000000-0005-0000-0000-0000920E0000}"/>
    <cellStyle name="Standard 9 3 3 5 3 2" xfId="23726" xr:uid="{00000000-0005-0000-0000-0000920E0000}"/>
    <cellStyle name="Standard 9 3 3 5 3 3" xfId="37210" xr:uid="{00000000-0005-0000-0000-0000920E0000}"/>
    <cellStyle name="Standard 9 3 3 5 3 4" xfId="50701" xr:uid="{00000000-0005-0000-0000-0000920E0000}"/>
    <cellStyle name="Standard 9 3 3 5 4" xfId="13631" xr:uid="{00000000-0005-0000-0000-0000920E0000}"/>
    <cellStyle name="Standard 9 3 3 5 4 2" xfId="27082" xr:uid="{00000000-0005-0000-0000-0000920E0000}"/>
    <cellStyle name="Standard 9 3 3 5 4 3" xfId="40566" xr:uid="{00000000-0005-0000-0000-0000920E0000}"/>
    <cellStyle name="Standard 9 3 3 5 4 4" xfId="54057" xr:uid="{00000000-0005-0000-0000-0000920E0000}"/>
    <cellStyle name="Standard 9 3 3 5 5" xfId="17013" xr:uid="{00000000-0005-0000-0000-0000920E0000}"/>
    <cellStyle name="Standard 9 3 3 5 6" xfId="30497" xr:uid="{00000000-0005-0000-0000-0000920E0000}"/>
    <cellStyle name="Standard 9 3 3 5 7" xfId="43988" xr:uid="{00000000-0005-0000-0000-0000920E0000}"/>
    <cellStyle name="Standard 9 3 3 6" xfId="4138" xr:uid="{00000000-0005-0000-0000-0000930E0000}"/>
    <cellStyle name="Standard 9 3 3 6 2" xfId="7495" xr:uid="{00000000-0005-0000-0000-0000930E0000}"/>
    <cellStyle name="Standard 9 3 3 6 2 2" xfId="20946" xr:uid="{00000000-0005-0000-0000-0000930E0000}"/>
    <cellStyle name="Standard 9 3 3 6 2 3" xfId="34430" xr:uid="{00000000-0005-0000-0000-0000930E0000}"/>
    <cellStyle name="Standard 9 3 3 6 2 4" xfId="47921" xr:uid="{00000000-0005-0000-0000-0000930E0000}"/>
    <cellStyle name="Standard 9 3 3 6 3" xfId="10851" xr:uid="{00000000-0005-0000-0000-0000930E0000}"/>
    <cellStyle name="Standard 9 3 3 6 3 2" xfId="24302" xr:uid="{00000000-0005-0000-0000-0000930E0000}"/>
    <cellStyle name="Standard 9 3 3 6 3 3" xfId="37786" xr:uid="{00000000-0005-0000-0000-0000930E0000}"/>
    <cellStyle name="Standard 9 3 3 6 3 4" xfId="51277" xr:uid="{00000000-0005-0000-0000-0000930E0000}"/>
    <cellStyle name="Standard 9 3 3 6 4" xfId="14207" xr:uid="{00000000-0005-0000-0000-0000930E0000}"/>
    <cellStyle name="Standard 9 3 3 6 4 2" xfId="27658" xr:uid="{00000000-0005-0000-0000-0000930E0000}"/>
    <cellStyle name="Standard 9 3 3 6 4 3" xfId="41142" xr:uid="{00000000-0005-0000-0000-0000930E0000}"/>
    <cellStyle name="Standard 9 3 3 6 4 4" xfId="54633" xr:uid="{00000000-0005-0000-0000-0000930E0000}"/>
    <cellStyle name="Standard 9 3 3 6 5" xfId="17589" xr:uid="{00000000-0005-0000-0000-0000930E0000}"/>
    <cellStyle name="Standard 9 3 3 6 6" xfId="31073" xr:uid="{00000000-0005-0000-0000-0000930E0000}"/>
    <cellStyle name="Standard 9 3 3 6 7" xfId="44564" xr:uid="{00000000-0005-0000-0000-0000930E0000}"/>
    <cellStyle name="Standard 9 3 3 7" xfId="4688" xr:uid="{00000000-0005-0000-0000-0000880E0000}"/>
    <cellStyle name="Standard 9 3 3 7 2" xfId="18139" xr:uid="{00000000-0005-0000-0000-0000880E0000}"/>
    <cellStyle name="Standard 9 3 3 7 3" xfId="31623" xr:uid="{00000000-0005-0000-0000-0000880E0000}"/>
    <cellStyle name="Standard 9 3 3 7 4" xfId="45114" xr:uid="{00000000-0005-0000-0000-0000880E0000}"/>
    <cellStyle name="Standard 9 3 3 8" xfId="8044" xr:uid="{00000000-0005-0000-0000-0000880E0000}"/>
    <cellStyle name="Standard 9 3 3 8 2" xfId="21495" xr:uid="{00000000-0005-0000-0000-0000880E0000}"/>
    <cellStyle name="Standard 9 3 3 8 3" xfId="34979" xr:uid="{00000000-0005-0000-0000-0000880E0000}"/>
    <cellStyle name="Standard 9 3 3 8 4" xfId="48470" xr:uid="{00000000-0005-0000-0000-0000880E0000}"/>
    <cellStyle name="Standard 9 3 3 9" xfId="11400" xr:uid="{00000000-0005-0000-0000-0000880E0000}"/>
    <cellStyle name="Standard 9 3 3 9 2" xfId="24851" xr:uid="{00000000-0005-0000-0000-0000880E0000}"/>
    <cellStyle name="Standard 9 3 3 9 3" xfId="38335" xr:uid="{00000000-0005-0000-0000-0000880E0000}"/>
    <cellStyle name="Standard 9 3 3 9 4" xfId="51826" xr:uid="{00000000-0005-0000-0000-0000880E0000}"/>
    <cellStyle name="Standard 9 3 4" xfId="436" xr:uid="{00000000-0005-0000-0000-00009E020000}"/>
    <cellStyle name="Standard 9 3 4 10" xfId="28327" xr:uid="{00000000-0005-0000-0000-0000940E0000}"/>
    <cellStyle name="Standard 9 3 4 11" xfId="41818" xr:uid="{00000000-0005-0000-0000-0000940E0000}"/>
    <cellStyle name="Standard 9 3 4 2" xfId="1936" xr:uid="{00000000-0005-0000-0000-0000950E0000}"/>
    <cellStyle name="Standard 9 3 4 2 2" xfId="3076" xr:uid="{00000000-0005-0000-0000-0000960E0000}"/>
    <cellStyle name="Standard 9 3 4 2 2 2" xfId="6437" xr:uid="{00000000-0005-0000-0000-0000960E0000}"/>
    <cellStyle name="Standard 9 3 4 2 2 2 2" xfId="19888" xr:uid="{00000000-0005-0000-0000-0000960E0000}"/>
    <cellStyle name="Standard 9 3 4 2 2 2 3" xfId="33372" xr:uid="{00000000-0005-0000-0000-0000960E0000}"/>
    <cellStyle name="Standard 9 3 4 2 2 2 4" xfId="46863" xr:uid="{00000000-0005-0000-0000-0000960E0000}"/>
    <cellStyle name="Standard 9 3 4 2 2 3" xfId="9793" xr:uid="{00000000-0005-0000-0000-0000960E0000}"/>
    <cellStyle name="Standard 9 3 4 2 2 3 2" xfId="23244" xr:uid="{00000000-0005-0000-0000-0000960E0000}"/>
    <cellStyle name="Standard 9 3 4 2 2 3 3" xfId="36728" xr:uid="{00000000-0005-0000-0000-0000960E0000}"/>
    <cellStyle name="Standard 9 3 4 2 2 3 4" xfId="50219" xr:uid="{00000000-0005-0000-0000-0000960E0000}"/>
    <cellStyle name="Standard 9 3 4 2 2 4" xfId="13149" xr:uid="{00000000-0005-0000-0000-0000960E0000}"/>
    <cellStyle name="Standard 9 3 4 2 2 4 2" xfId="26600" xr:uid="{00000000-0005-0000-0000-0000960E0000}"/>
    <cellStyle name="Standard 9 3 4 2 2 4 3" xfId="40084" xr:uid="{00000000-0005-0000-0000-0000960E0000}"/>
    <cellStyle name="Standard 9 3 4 2 2 4 4" xfId="53575" xr:uid="{00000000-0005-0000-0000-0000960E0000}"/>
    <cellStyle name="Standard 9 3 4 2 2 5" xfId="16531" xr:uid="{00000000-0005-0000-0000-0000960E0000}"/>
    <cellStyle name="Standard 9 3 4 2 2 6" xfId="30015" xr:uid="{00000000-0005-0000-0000-0000960E0000}"/>
    <cellStyle name="Standard 9 3 4 2 2 7" xfId="43506" xr:uid="{00000000-0005-0000-0000-0000960E0000}"/>
    <cellStyle name="Standard 9 3 4 2 3" xfId="5310" xr:uid="{00000000-0005-0000-0000-0000950E0000}"/>
    <cellStyle name="Standard 9 3 4 2 3 2" xfId="18761" xr:uid="{00000000-0005-0000-0000-0000950E0000}"/>
    <cellStyle name="Standard 9 3 4 2 3 3" xfId="32245" xr:uid="{00000000-0005-0000-0000-0000950E0000}"/>
    <cellStyle name="Standard 9 3 4 2 3 4" xfId="45736" xr:uid="{00000000-0005-0000-0000-0000950E0000}"/>
    <cellStyle name="Standard 9 3 4 2 4" xfId="8666" xr:uid="{00000000-0005-0000-0000-0000950E0000}"/>
    <cellStyle name="Standard 9 3 4 2 4 2" xfId="22117" xr:uid="{00000000-0005-0000-0000-0000950E0000}"/>
    <cellStyle name="Standard 9 3 4 2 4 3" xfId="35601" xr:uid="{00000000-0005-0000-0000-0000950E0000}"/>
    <cellStyle name="Standard 9 3 4 2 4 4" xfId="49092" xr:uid="{00000000-0005-0000-0000-0000950E0000}"/>
    <cellStyle name="Standard 9 3 4 2 5" xfId="12022" xr:uid="{00000000-0005-0000-0000-0000950E0000}"/>
    <cellStyle name="Standard 9 3 4 2 5 2" xfId="25473" xr:uid="{00000000-0005-0000-0000-0000950E0000}"/>
    <cellStyle name="Standard 9 3 4 2 5 3" xfId="38957" xr:uid="{00000000-0005-0000-0000-0000950E0000}"/>
    <cellStyle name="Standard 9 3 4 2 5 4" xfId="52448" xr:uid="{00000000-0005-0000-0000-0000950E0000}"/>
    <cellStyle name="Standard 9 3 4 2 6" xfId="15404" xr:uid="{00000000-0005-0000-0000-0000950E0000}"/>
    <cellStyle name="Standard 9 3 4 2 7" xfId="28888" xr:uid="{00000000-0005-0000-0000-0000950E0000}"/>
    <cellStyle name="Standard 9 3 4 2 8" xfId="42379" xr:uid="{00000000-0005-0000-0000-0000950E0000}"/>
    <cellStyle name="Standard 9 3 4 3" xfId="2516" xr:uid="{00000000-0005-0000-0000-0000970E0000}"/>
    <cellStyle name="Standard 9 3 4 3 2" xfId="5877" xr:uid="{00000000-0005-0000-0000-0000970E0000}"/>
    <cellStyle name="Standard 9 3 4 3 2 2" xfId="19328" xr:uid="{00000000-0005-0000-0000-0000970E0000}"/>
    <cellStyle name="Standard 9 3 4 3 2 3" xfId="32812" xr:uid="{00000000-0005-0000-0000-0000970E0000}"/>
    <cellStyle name="Standard 9 3 4 3 2 4" xfId="46303" xr:uid="{00000000-0005-0000-0000-0000970E0000}"/>
    <cellStyle name="Standard 9 3 4 3 3" xfId="9233" xr:uid="{00000000-0005-0000-0000-0000970E0000}"/>
    <cellStyle name="Standard 9 3 4 3 3 2" xfId="22684" xr:uid="{00000000-0005-0000-0000-0000970E0000}"/>
    <cellStyle name="Standard 9 3 4 3 3 3" xfId="36168" xr:uid="{00000000-0005-0000-0000-0000970E0000}"/>
    <cellStyle name="Standard 9 3 4 3 3 4" xfId="49659" xr:uid="{00000000-0005-0000-0000-0000970E0000}"/>
    <cellStyle name="Standard 9 3 4 3 4" xfId="12589" xr:uid="{00000000-0005-0000-0000-0000970E0000}"/>
    <cellStyle name="Standard 9 3 4 3 4 2" xfId="26040" xr:uid="{00000000-0005-0000-0000-0000970E0000}"/>
    <cellStyle name="Standard 9 3 4 3 4 3" xfId="39524" xr:uid="{00000000-0005-0000-0000-0000970E0000}"/>
    <cellStyle name="Standard 9 3 4 3 4 4" xfId="53015" xr:uid="{00000000-0005-0000-0000-0000970E0000}"/>
    <cellStyle name="Standard 9 3 4 3 5" xfId="15971" xr:uid="{00000000-0005-0000-0000-0000970E0000}"/>
    <cellStyle name="Standard 9 3 4 3 6" xfId="29455" xr:uid="{00000000-0005-0000-0000-0000970E0000}"/>
    <cellStyle name="Standard 9 3 4 3 7" xfId="42946" xr:uid="{00000000-0005-0000-0000-0000970E0000}"/>
    <cellStyle name="Standard 9 3 4 4" xfId="3621" xr:uid="{00000000-0005-0000-0000-0000980E0000}"/>
    <cellStyle name="Standard 9 3 4 4 2" xfId="6982" xr:uid="{00000000-0005-0000-0000-0000980E0000}"/>
    <cellStyle name="Standard 9 3 4 4 2 2" xfId="20433" xr:uid="{00000000-0005-0000-0000-0000980E0000}"/>
    <cellStyle name="Standard 9 3 4 4 2 3" xfId="33917" xr:uid="{00000000-0005-0000-0000-0000980E0000}"/>
    <cellStyle name="Standard 9 3 4 4 2 4" xfId="47408" xr:uid="{00000000-0005-0000-0000-0000980E0000}"/>
    <cellStyle name="Standard 9 3 4 4 3" xfId="10338" xr:uid="{00000000-0005-0000-0000-0000980E0000}"/>
    <cellStyle name="Standard 9 3 4 4 3 2" xfId="23789" xr:uid="{00000000-0005-0000-0000-0000980E0000}"/>
    <cellStyle name="Standard 9 3 4 4 3 3" xfId="37273" xr:uid="{00000000-0005-0000-0000-0000980E0000}"/>
    <cellStyle name="Standard 9 3 4 4 3 4" xfId="50764" xr:uid="{00000000-0005-0000-0000-0000980E0000}"/>
    <cellStyle name="Standard 9 3 4 4 4" xfId="13694" xr:uid="{00000000-0005-0000-0000-0000980E0000}"/>
    <cellStyle name="Standard 9 3 4 4 4 2" xfId="27145" xr:uid="{00000000-0005-0000-0000-0000980E0000}"/>
    <cellStyle name="Standard 9 3 4 4 4 3" xfId="40629" xr:uid="{00000000-0005-0000-0000-0000980E0000}"/>
    <cellStyle name="Standard 9 3 4 4 4 4" xfId="54120" xr:uid="{00000000-0005-0000-0000-0000980E0000}"/>
    <cellStyle name="Standard 9 3 4 4 5" xfId="17076" xr:uid="{00000000-0005-0000-0000-0000980E0000}"/>
    <cellStyle name="Standard 9 3 4 4 6" xfId="30560" xr:uid="{00000000-0005-0000-0000-0000980E0000}"/>
    <cellStyle name="Standard 9 3 4 4 7" xfId="44051" xr:uid="{00000000-0005-0000-0000-0000980E0000}"/>
    <cellStyle name="Standard 9 3 4 5" xfId="4201" xr:uid="{00000000-0005-0000-0000-0000990E0000}"/>
    <cellStyle name="Standard 9 3 4 5 2" xfId="7558" xr:uid="{00000000-0005-0000-0000-0000990E0000}"/>
    <cellStyle name="Standard 9 3 4 5 2 2" xfId="21009" xr:uid="{00000000-0005-0000-0000-0000990E0000}"/>
    <cellStyle name="Standard 9 3 4 5 2 3" xfId="34493" xr:uid="{00000000-0005-0000-0000-0000990E0000}"/>
    <cellStyle name="Standard 9 3 4 5 2 4" xfId="47984" xr:uid="{00000000-0005-0000-0000-0000990E0000}"/>
    <cellStyle name="Standard 9 3 4 5 3" xfId="10914" xr:uid="{00000000-0005-0000-0000-0000990E0000}"/>
    <cellStyle name="Standard 9 3 4 5 3 2" xfId="24365" xr:uid="{00000000-0005-0000-0000-0000990E0000}"/>
    <cellStyle name="Standard 9 3 4 5 3 3" xfId="37849" xr:uid="{00000000-0005-0000-0000-0000990E0000}"/>
    <cellStyle name="Standard 9 3 4 5 3 4" xfId="51340" xr:uid="{00000000-0005-0000-0000-0000990E0000}"/>
    <cellStyle name="Standard 9 3 4 5 4" xfId="14270" xr:uid="{00000000-0005-0000-0000-0000990E0000}"/>
    <cellStyle name="Standard 9 3 4 5 4 2" xfId="27721" xr:uid="{00000000-0005-0000-0000-0000990E0000}"/>
    <cellStyle name="Standard 9 3 4 5 4 3" xfId="41205" xr:uid="{00000000-0005-0000-0000-0000990E0000}"/>
    <cellStyle name="Standard 9 3 4 5 4 4" xfId="54696" xr:uid="{00000000-0005-0000-0000-0000990E0000}"/>
    <cellStyle name="Standard 9 3 4 5 5" xfId="17652" xr:uid="{00000000-0005-0000-0000-0000990E0000}"/>
    <cellStyle name="Standard 9 3 4 5 6" xfId="31136" xr:uid="{00000000-0005-0000-0000-0000990E0000}"/>
    <cellStyle name="Standard 9 3 4 5 7" xfId="44627" xr:uid="{00000000-0005-0000-0000-0000990E0000}"/>
    <cellStyle name="Standard 9 3 4 6" xfId="4751" xr:uid="{00000000-0005-0000-0000-0000940E0000}"/>
    <cellStyle name="Standard 9 3 4 6 2" xfId="18202" xr:uid="{00000000-0005-0000-0000-0000940E0000}"/>
    <cellStyle name="Standard 9 3 4 6 3" xfId="31686" xr:uid="{00000000-0005-0000-0000-0000940E0000}"/>
    <cellStyle name="Standard 9 3 4 6 4" xfId="45177" xr:uid="{00000000-0005-0000-0000-0000940E0000}"/>
    <cellStyle name="Standard 9 3 4 7" xfId="8107" xr:uid="{00000000-0005-0000-0000-0000940E0000}"/>
    <cellStyle name="Standard 9 3 4 7 2" xfId="21558" xr:uid="{00000000-0005-0000-0000-0000940E0000}"/>
    <cellStyle name="Standard 9 3 4 7 3" xfId="35042" xr:uid="{00000000-0005-0000-0000-0000940E0000}"/>
    <cellStyle name="Standard 9 3 4 7 4" xfId="48533" xr:uid="{00000000-0005-0000-0000-0000940E0000}"/>
    <cellStyle name="Standard 9 3 4 8" xfId="11463" xr:uid="{00000000-0005-0000-0000-0000940E0000}"/>
    <cellStyle name="Standard 9 3 4 8 2" xfId="24914" xr:uid="{00000000-0005-0000-0000-0000940E0000}"/>
    <cellStyle name="Standard 9 3 4 8 3" xfId="38398" xr:uid="{00000000-0005-0000-0000-0000940E0000}"/>
    <cellStyle name="Standard 9 3 4 8 4" xfId="51889" xr:uid="{00000000-0005-0000-0000-0000940E0000}"/>
    <cellStyle name="Standard 9 3 4 9" xfId="14844" xr:uid="{00000000-0005-0000-0000-0000940E0000}"/>
    <cellStyle name="Standard 9 3 5" xfId="490" xr:uid="{00000000-0005-0000-0000-00009F020000}"/>
    <cellStyle name="Standard 9 3 5 2" xfId="2826" xr:uid="{00000000-0005-0000-0000-00009B0E0000}"/>
    <cellStyle name="Standard 9 3 5 2 2" xfId="6187" xr:uid="{00000000-0005-0000-0000-00009B0E0000}"/>
    <cellStyle name="Standard 9 3 5 2 2 2" xfId="19638" xr:uid="{00000000-0005-0000-0000-00009B0E0000}"/>
    <cellStyle name="Standard 9 3 5 2 2 3" xfId="33122" xr:uid="{00000000-0005-0000-0000-00009B0E0000}"/>
    <cellStyle name="Standard 9 3 5 2 2 4" xfId="46613" xr:uid="{00000000-0005-0000-0000-00009B0E0000}"/>
    <cellStyle name="Standard 9 3 5 2 3" xfId="9543" xr:uid="{00000000-0005-0000-0000-00009B0E0000}"/>
    <cellStyle name="Standard 9 3 5 2 3 2" xfId="22994" xr:uid="{00000000-0005-0000-0000-00009B0E0000}"/>
    <cellStyle name="Standard 9 3 5 2 3 3" xfId="36478" xr:uid="{00000000-0005-0000-0000-00009B0E0000}"/>
    <cellStyle name="Standard 9 3 5 2 3 4" xfId="49969" xr:uid="{00000000-0005-0000-0000-00009B0E0000}"/>
    <cellStyle name="Standard 9 3 5 2 4" xfId="12899" xr:uid="{00000000-0005-0000-0000-00009B0E0000}"/>
    <cellStyle name="Standard 9 3 5 2 4 2" xfId="26350" xr:uid="{00000000-0005-0000-0000-00009B0E0000}"/>
    <cellStyle name="Standard 9 3 5 2 4 3" xfId="39834" xr:uid="{00000000-0005-0000-0000-00009B0E0000}"/>
    <cellStyle name="Standard 9 3 5 2 4 4" xfId="53325" xr:uid="{00000000-0005-0000-0000-00009B0E0000}"/>
    <cellStyle name="Standard 9 3 5 2 5" xfId="16281" xr:uid="{00000000-0005-0000-0000-00009B0E0000}"/>
    <cellStyle name="Standard 9 3 5 2 6" xfId="29765" xr:uid="{00000000-0005-0000-0000-00009B0E0000}"/>
    <cellStyle name="Standard 9 3 5 2 7" xfId="43256" xr:uid="{00000000-0005-0000-0000-00009B0E0000}"/>
    <cellStyle name="Standard 9 3 5 3" xfId="5060" xr:uid="{00000000-0005-0000-0000-00009A0E0000}"/>
    <cellStyle name="Standard 9 3 5 3 2" xfId="18511" xr:uid="{00000000-0005-0000-0000-00009A0E0000}"/>
    <cellStyle name="Standard 9 3 5 3 3" xfId="31995" xr:uid="{00000000-0005-0000-0000-00009A0E0000}"/>
    <cellStyle name="Standard 9 3 5 3 4" xfId="45486" xr:uid="{00000000-0005-0000-0000-00009A0E0000}"/>
    <cellStyle name="Standard 9 3 5 4" xfId="8416" xr:uid="{00000000-0005-0000-0000-00009A0E0000}"/>
    <cellStyle name="Standard 9 3 5 4 2" xfId="21867" xr:uid="{00000000-0005-0000-0000-00009A0E0000}"/>
    <cellStyle name="Standard 9 3 5 4 3" xfId="35351" xr:uid="{00000000-0005-0000-0000-00009A0E0000}"/>
    <cellStyle name="Standard 9 3 5 4 4" xfId="48842" xr:uid="{00000000-0005-0000-0000-00009A0E0000}"/>
    <cellStyle name="Standard 9 3 5 5" xfId="11772" xr:uid="{00000000-0005-0000-0000-00009A0E0000}"/>
    <cellStyle name="Standard 9 3 5 5 2" xfId="25223" xr:uid="{00000000-0005-0000-0000-00009A0E0000}"/>
    <cellStyle name="Standard 9 3 5 5 3" xfId="38707" xr:uid="{00000000-0005-0000-0000-00009A0E0000}"/>
    <cellStyle name="Standard 9 3 5 5 4" xfId="52198" xr:uid="{00000000-0005-0000-0000-00009A0E0000}"/>
    <cellStyle name="Standard 9 3 5 6" xfId="15154" xr:uid="{00000000-0005-0000-0000-00009A0E0000}"/>
    <cellStyle name="Standard 9 3 5 7" xfId="28638" xr:uid="{00000000-0005-0000-0000-00009A0E0000}"/>
    <cellStyle name="Standard 9 3 5 8" xfId="42129" xr:uid="{00000000-0005-0000-0000-00009A0E0000}"/>
    <cellStyle name="Standard 9 3 6" xfId="2250" xr:uid="{00000000-0005-0000-0000-00009C0E0000}"/>
    <cellStyle name="Standard 9 3 6 2" xfId="5624" xr:uid="{00000000-0005-0000-0000-00009C0E0000}"/>
    <cellStyle name="Standard 9 3 6 2 2" xfId="19075" xr:uid="{00000000-0005-0000-0000-00009C0E0000}"/>
    <cellStyle name="Standard 9 3 6 2 3" xfId="32559" xr:uid="{00000000-0005-0000-0000-00009C0E0000}"/>
    <cellStyle name="Standard 9 3 6 2 4" xfId="46050" xr:uid="{00000000-0005-0000-0000-00009C0E0000}"/>
    <cellStyle name="Standard 9 3 6 3" xfId="8980" xr:uid="{00000000-0005-0000-0000-00009C0E0000}"/>
    <cellStyle name="Standard 9 3 6 3 2" xfId="22431" xr:uid="{00000000-0005-0000-0000-00009C0E0000}"/>
    <cellStyle name="Standard 9 3 6 3 3" xfId="35915" xr:uid="{00000000-0005-0000-0000-00009C0E0000}"/>
    <cellStyle name="Standard 9 3 6 3 4" xfId="49406" xr:uid="{00000000-0005-0000-0000-00009C0E0000}"/>
    <cellStyle name="Standard 9 3 6 4" xfId="12336" xr:uid="{00000000-0005-0000-0000-00009C0E0000}"/>
    <cellStyle name="Standard 9 3 6 4 2" xfId="25787" xr:uid="{00000000-0005-0000-0000-00009C0E0000}"/>
    <cellStyle name="Standard 9 3 6 4 3" xfId="39271" xr:uid="{00000000-0005-0000-0000-00009C0E0000}"/>
    <cellStyle name="Standard 9 3 6 4 4" xfId="52762" xr:uid="{00000000-0005-0000-0000-00009C0E0000}"/>
    <cellStyle name="Standard 9 3 6 5" xfId="15718" xr:uid="{00000000-0005-0000-0000-00009C0E0000}"/>
    <cellStyle name="Standard 9 3 6 6" xfId="29202" xr:uid="{00000000-0005-0000-0000-00009C0E0000}"/>
    <cellStyle name="Standard 9 3 6 7" xfId="42693" xr:uid="{00000000-0005-0000-0000-00009C0E0000}"/>
    <cellStyle name="Standard 9 3 7" xfId="3368" xr:uid="{00000000-0005-0000-0000-00009D0E0000}"/>
    <cellStyle name="Standard 9 3 7 2" xfId="6729" xr:uid="{00000000-0005-0000-0000-00009D0E0000}"/>
    <cellStyle name="Standard 9 3 7 2 2" xfId="20180" xr:uid="{00000000-0005-0000-0000-00009D0E0000}"/>
    <cellStyle name="Standard 9 3 7 2 3" xfId="33664" xr:uid="{00000000-0005-0000-0000-00009D0E0000}"/>
    <cellStyle name="Standard 9 3 7 2 4" xfId="47155" xr:uid="{00000000-0005-0000-0000-00009D0E0000}"/>
    <cellStyle name="Standard 9 3 7 3" xfId="10085" xr:uid="{00000000-0005-0000-0000-00009D0E0000}"/>
    <cellStyle name="Standard 9 3 7 3 2" xfId="23536" xr:uid="{00000000-0005-0000-0000-00009D0E0000}"/>
    <cellStyle name="Standard 9 3 7 3 3" xfId="37020" xr:uid="{00000000-0005-0000-0000-00009D0E0000}"/>
    <cellStyle name="Standard 9 3 7 3 4" xfId="50511" xr:uid="{00000000-0005-0000-0000-00009D0E0000}"/>
    <cellStyle name="Standard 9 3 7 4" xfId="13441" xr:uid="{00000000-0005-0000-0000-00009D0E0000}"/>
    <cellStyle name="Standard 9 3 7 4 2" xfId="26892" xr:uid="{00000000-0005-0000-0000-00009D0E0000}"/>
    <cellStyle name="Standard 9 3 7 4 3" xfId="40376" xr:uid="{00000000-0005-0000-0000-00009D0E0000}"/>
    <cellStyle name="Standard 9 3 7 4 4" xfId="53867" xr:uid="{00000000-0005-0000-0000-00009D0E0000}"/>
    <cellStyle name="Standard 9 3 7 5" xfId="16823" xr:uid="{00000000-0005-0000-0000-00009D0E0000}"/>
    <cellStyle name="Standard 9 3 7 6" xfId="30307" xr:uid="{00000000-0005-0000-0000-00009D0E0000}"/>
    <cellStyle name="Standard 9 3 7 7" xfId="43798" xr:uid="{00000000-0005-0000-0000-00009D0E0000}"/>
    <cellStyle name="Standard 9 3 8" xfId="3876" xr:uid="{00000000-0005-0000-0000-00009E0E0000}"/>
    <cellStyle name="Standard 9 3 8 2" xfId="7237" xr:uid="{00000000-0005-0000-0000-00009E0E0000}"/>
    <cellStyle name="Standard 9 3 8 2 2" xfId="20688" xr:uid="{00000000-0005-0000-0000-00009E0E0000}"/>
    <cellStyle name="Standard 9 3 8 2 3" xfId="34172" xr:uid="{00000000-0005-0000-0000-00009E0E0000}"/>
    <cellStyle name="Standard 9 3 8 2 4" xfId="47663" xr:uid="{00000000-0005-0000-0000-00009E0E0000}"/>
    <cellStyle name="Standard 9 3 8 3" xfId="10593" xr:uid="{00000000-0005-0000-0000-00009E0E0000}"/>
    <cellStyle name="Standard 9 3 8 3 2" xfId="24044" xr:uid="{00000000-0005-0000-0000-00009E0E0000}"/>
    <cellStyle name="Standard 9 3 8 3 3" xfId="37528" xr:uid="{00000000-0005-0000-0000-00009E0E0000}"/>
    <cellStyle name="Standard 9 3 8 3 4" xfId="51019" xr:uid="{00000000-0005-0000-0000-00009E0E0000}"/>
    <cellStyle name="Standard 9 3 8 4" xfId="13949" xr:uid="{00000000-0005-0000-0000-00009E0E0000}"/>
    <cellStyle name="Standard 9 3 8 4 2" xfId="27400" xr:uid="{00000000-0005-0000-0000-00009E0E0000}"/>
    <cellStyle name="Standard 9 3 8 4 3" xfId="40884" xr:uid="{00000000-0005-0000-0000-00009E0E0000}"/>
    <cellStyle name="Standard 9 3 8 4 4" xfId="54375" xr:uid="{00000000-0005-0000-0000-00009E0E0000}"/>
    <cellStyle name="Standard 9 3 8 5" xfId="17331" xr:uid="{00000000-0005-0000-0000-00009E0E0000}"/>
    <cellStyle name="Standard 9 3 8 6" xfId="30815" xr:uid="{00000000-0005-0000-0000-00009E0E0000}"/>
    <cellStyle name="Standard 9 3 8 7" xfId="44306" xr:uid="{00000000-0005-0000-0000-00009E0E0000}"/>
    <cellStyle name="Standard 9 3 9" xfId="3948" xr:uid="{00000000-0005-0000-0000-00009F0E0000}"/>
    <cellStyle name="Standard 9 3 9 2" xfId="7305" xr:uid="{00000000-0005-0000-0000-00009F0E0000}"/>
    <cellStyle name="Standard 9 3 9 2 2" xfId="20756" xr:uid="{00000000-0005-0000-0000-00009F0E0000}"/>
    <cellStyle name="Standard 9 3 9 2 3" xfId="34240" xr:uid="{00000000-0005-0000-0000-00009F0E0000}"/>
    <cellStyle name="Standard 9 3 9 2 4" xfId="47731" xr:uid="{00000000-0005-0000-0000-00009F0E0000}"/>
    <cellStyle name="Standard 9 3 9 3" xfId="10661" xr:uid="{00000000-0005-0000-0000-00009F0E0000}"/>
    <cellStyle name="Standard 9 3 9 3 2" xfId="24112" xr:uid="{00000000-0005-0000-0000-00009F0E0000}"/>
    <cellStyle name="Standard 9 3 9 3 3" xfId="37596" xr:uid="{00000000-0005-0000-0000-00009F0E0000}"/>
    <cellStyle name="Standard 9 3 9 3 4" xfId="51087" xr:uid="{00000000-0005-0000-0000-00009F0E0000}"/>
    <cellStyle name="Standard 9 3 9 4" xfId="14017" xr:uid="{00000000-0005-0000-0000-00009F0E0000}"/>
    <cellStyle name="Standard 9 3 9 4 2" xfId="27468" xr:uid="{00000000-0005-0000-0000-00009F0E0000}"/>
    <cellStyle name="Standard 9 3 9 4 3" xfId="40952" xr:uid="{00000000-0005-0000-0000-00009F0E0000}"/>
    <cellStyle name="Standard 9 3 9 4 4" xfId="54443" xr:uid="{00000000-0005-0000-0000-00009F0E0000}"/>
    <cellStyle name="Standard 9 3 9 5" xfId="17399" xr:uid="{00000000-0005-0000-0000-00009F0E0000}"/>
    <cellStyle name="Standard 9 3 9 6" xfId="30883" xr:uid="{00000000-0005-0000-0000-00009F0E0000}"/>
    <cellStyle name="Standard 9 3 9 7" xfId="44374" xr:uid="{00000000-0005-0000-0000-00009F0E0000}"/>
    <cellStyle name="Standard 9 4" xfId="378" xr:uid="{00000000-0005-0000-0000-0000A0020000}"/>
    <cellStyle name="Standard 9 5" xfId="453" xr:uid="{00000000-0005-0000-0000-0000A1020000}"/>
    <cellStyle name="Standard 9 5 10" xfId="11202" xr:uid="{00000000-0005-0000-0000-0000A10E0000}"/>
    <cellStyle name="Standard 9 5 10 2" xfId="24653" xr:uid="{00000000-0005-0000-0000-0000A10E0000}"/>
    <cellStyle name="Standard 9 5 10 3" xfId="38137" xr:uid="{00000000-0005-0000-0000-0000A10E0000}"/>
    <cellStyle name="Standard 9 5 10 4" xfId="51628" xr:uid="{00000000-0005-0000-0000-0000A10E0000}"/>
    <cellStyle name="Standard 9 5 11" xfId="14583" xr:uid="{00000000-0005-0000-0000-0000A10E0000}"/>
    <cellStyle name="Standard 9 5 12" xfId="28057" xr:uid="{00000000-0005-0000-0000-0000A10E0000}"/>
    <cellStyle name="Standard 9 5 13" xfId="41532" xr:uid="{00000000-0005-0000-0000-0000A10E0000}"/>
    <cellStyle name="Standard 9 5 2" xfId="1223" xr:uid="{00000000-0005-0000-0000-0000A20E0000}"/>
    <cellStyle name="Standard 9 5 2 10" xfId="14687" xr:uid="{00000000-0005-0000-0000-0000A20E0000}"/>
    <cellStyle name="Standard 9 5 2 11" xfId="28170" xr:uid="{00000000-0005-0000-0000-0000A20E0000}"/>
    <cellStyle name="Standard 9 5 2 12" xfId="41661" xr:uid="{00000000-0005-0000-0000-0000A20E0000}"/>
    <cellStyle name="Standard 9 5 2 2" xfId="1455" xr:uid="{00000000-0005-0000-0000-0000A30E0000}"/>
    <cellStyle name="Standard 9 5 2 2 10" xfId="28420" xr:uid="{00000000-0005-0000-0000-0000A30E0000}"/>
    <cellStyle name="Standard 9 5 2 2 11" xfId="41911" xr:uid="{00000000-0005-0000-0000-0000A30E0000}"/>
    <cellStyle name="Standard 9 5 2 2 2" xfId="2029" xr:uid="{00000000-0005-0000-0000-0000A40E0000}"/>
    <cellStyle name="Standard 9 5 2 2 2 2" xfId="3169" xr:uid="{00000000-0005-0000-0000-0000A50E0000}"/>
    <cellStyle name="Standard 9 5 2 2 2 2 2" xfId="6530" xr:uid="{00000000-0005-0000-0000-0000A50E0000}"/>
    <cellStyle name="Standard 9 5 2 2 2 2 2 2" xfId="19981" xr:uid="{00000000-0005-0000-0000-0000A50E0000}"/>
    <cellStyle name="Standard 9 5 2 2 2 2 2 3" xfId="33465" xr:uid="{00000000-0005-0000-0000-0000A50E0000}"/>
    <cellStyle name="Standard 9 5 2 2 2 2 2 4" xfId="46956" xr:uid="{00000000-0005-0000-0000-0000A50E0000}"/>
    <cellStyle name="Standard 9 5 2 2 2 2 3" xfId="9886" xr:uid="{00000000-0005-0000-0000-0000A50E0000}"/>
    <cellStyle name="Standard 9 5 2 2 2 2 3 2" xfId="23337" xr:uid="{00000000-0005-0000-0000-0000A50E0000}"/>
    <cellStyle name="Standard 9 5 2 2 2 2 3 3" xfId="36821" xr:uid="{00000000-0005-0000-0000-0000A50E0000}"/>
    <cellStyle name="Standard 9 5 2 2 2 2 3 4" xfId="50312" xr:uid="{00000000-0005-0000-0000-0000A50E0000}"/>
    <cellStyle name="Standard 9 5 2 2 2 2 4" xfId="13242" xr:uid="{00000000-0005-0000-0000-0000A50E0000}"/>
    <cellStyle name="Standard 9 5 2 2 2 2 4 2" xfId="26693" xr:uid="{00000000-0005-0000-0000-0000A50E0000}"/>
    <cellStyle name="Standard 9 5 2 2 2 2 4 3" xfId="40177" xr:uid="{00000000-0005-0000-0000-0000A50E0000}"/>
    <cellStyle name="Standard 9 5 2 2 2 2 4 4" xfId="53668" xr:uid="{00000000-0005-0000-0000-0000A50E0000}"/>
    <cellStyle name="Standard 9 5 2 2 2 2 5" xfId="16624" xr:uid="{00000000-0005-0000-0000-0000A50E0000}"/>
    <cellStyle name="Standard 9 5 2 2 2 2 6" xfId="30108" xr:uid="{00000000-0005-0000-0000-0000A50E0000}"/>
    <cellStyle name="Standard 9 5 2 2 2 2 7" xfId="43599" xr:uid="{00000000-0005-0000-0000-0000A50E0000}"/>
    <cellStyle name="Standard 9 5 2 2 2 3" xfId="5403" xr:uid="{00000000-0005-0000-0000-0000A40E0000}"/>
    <cellStyle name="Standard 9 5 2 2 2 3 2" xfId="18854" xr:uid="{00000000-0005-0000-0000-0000A40E0000}"/>
    <cellStyle name="Standard 9 5 2 2 2 3 3" xfId="32338" xr:uid="{00000000-0005-0000-0000-0000A40E0000}"/>
    <cellStyle name="Standard 9 5 2 2 2 3 4" xfId="45829" xr:uid="{00000000-0005-0000-0000-0000A40E0000}"/>
    <cellStyle name="Standard 9 5 2 2 2 4" xfId="8759" xr:uid="{00000000-0005-0000-0000-0000A40E0000}"/>
    <cellStyle name="Standard 9 5 2 2 2 4 2" xfId="22210" xr:uid="{00000000-0005-0000-0000-0000A40E0000}"/>
    <cellStyle name="Standard 9 5 2 2 2 4 3" xfId="35694" xr:uid="{00000000-0005-0000-0000-0000A40E0000}"/>
    <cellStyle name="Standard 9 5 2 2 2 4 4" xfId="49185" xr:uid="{00000000-0005-0000-0000-0000A40E0000}"/>
    <cellStyle name="Standard 9 5 2 2 2 5" xfId="12115" xr:uid="{00000000-0005-0000-0000-0000A40E0000}"/>
    <cellStyle name="Standard 9 5 2 2 2 5 2" xfId="25566" xr:uid="{00000000-0005-0000-0000-0000A40E0000}"/>
    <cellStyle name="Standard 9 5 2 2 2 5 3" xfId="39050" xr:uid="{00000000-0005-0000-0000-0000A40E0000}"/>
    <cellStyle name="Standard 9 5 2 2 2 5 4" xfId="52541" xr:uid="{00000000-0005-0000-0000-0000A40E0000}"/>
    <cellStyle name="Standard 9 5 2 2 2 6" xfId="15497" xr:uid="{00000000-0005-0000-0000-0000A40E0000}"/>
    <cellStyle name="Standard 9 5 2 2 2 7" xfId="28981" xr:uid="{00000000-0005-0000-0000-0000A40E0000}"/>
    <cellStyle name="Standard 9 5 2 2 2 8" xfId="42472" xr:uid="{00000000-0005-0000-0000-0000A40E0000}"/>
    <cellStyle name="Standard 9 5 2 2 3" xfId="2609" xr:uid="{00000000-0005-0000-0000-0000A60E0000}"/>
    <cellStyle name="Standard 9 5 2 2 3 2" xfId="5970" xr:uid="{00000000-0005-0000-0000-0000A60E0000}"/>
    <cellStyle name="Standard 9 5 2 2 3 2 2" xfId="19421" xr:uid="{00000000-0005-0000-0000-0000A60E0000}"/>
    <cellStyle name="Standard 9 5 2 2 3 2 3" xfId="32905" xr:uid="{00000000-0005-0000-0000-0000A60E0000}"/>
    <cellStyle name="Standard 9 5 2 2 3 2 4" xfId="46396" xr:uid="{00000000-0005-0000-0000-0000A60E0000}"/>
    <cellStyle name="Standard 9 5 2 2 3 3" xfId="9326" xr:uid="{00000000-0005-0000-0000-0000A60E0000}"/>
    <cellStyle name="Standard 9 5 2 2 3 3 2" xfId="22777" xr:uid="{00000000-0005-0000-0000-0000A60E0000}"/>
    <cellStyle name="Standard 9 5 2 2 3 3 3" xfId="36261" xr:uid="{00000000-0005-0000-0000-0000A60E0000}"/>
    <cellStyle name="Standard 9 5 2 2 3 3 4" xfId="49752" xr:uid="{00000000-0005-0000-0000-0000A60E0000}"/>
    <cellStyle name="Standard 9 5 2 2 3 4" xfId="12682" xr:uid="{00000000-0005-0000-0000-0000A60E0000}"/>
    <cellStyle name="Standard 9 5 2 2 3 4 2" xfId="26133" xr:uid="{00000000-0005-0000-0000-0000A60E0000}"/>
    <cellStyle name="Standard 9 5 2 2 3 4 3" xfId="39617" xr:uid="{00000000-0005-0000-0000-0000A60E0000}"/>
    <cellStyle name="Standard 9 5 2 2 3 4 4" xfId="53108" xr:uid="{00000000-0005-0000-0000-0000A60E0000}"/>
    <cellStyle name="Standard 9 5 2 2 3 5" xfId="16064" xr:uid="{00000000-0005-0000-0000-0000A60E0000}"/>
    <cellStyle name="Standard 9 5 2 2 3 6" xfId="29548" xr:uid="{00000000-0005-0000-0000-0000A60E0000}"/>
    <cellStyle name="Standard 9 5 2 2 3 7" xfId="43039" xr:uid="{00000000-0005-0000-0000-0000A60E0000}"/>
    <cellStyle name="Standard 9 5 2 2 4" xfId="3714" xr:uid="{00000000-0005-0000-0000-0000A70E0000}"/>
    <cellStyle name="Standard 9 5 2 2 4 2" xfId="7075" xr:uid="{00000000-0005-0000-0000-0000A70E0000}"/>
    <cellStyle name="Standard 9 5 2 2 4 2 2" xfId="20526" xr:uid="{00000000-0005-0000-0000-0000A70E0000}"/>
    <cellStyle name="Standard 9 5 2 2 4 2 3" xfId="34010" xr:uid="{00000000-0005-0000-0000-0000A70E0000}"/>
    <cellStyle name="Standard 9 5 2 2 4 2 4" xfId="47501" xr:uid="{00000000-0005-0000-0000-0000A70E0000}"/>
    <cellStyle name="Standard 9 5 2 2 4 3" xfId="10431" xr:uid="{00000000-0005-0000-0000-0000A70E0000}"/>
    <cellStyle name="Standard 9 5 2 2 4 3 2" xfId="23882" xr:uid="{00000000-0005-0000-0000-0000A70E0000}"/>
    <cellStyle name="Standard 9 5 2 2 4 3 3" xfId="37366" xr:uid="{00000000-0005-0000-0000-0000A70E0000}"/>
    <cellStyle name="Standard 9 5 2 2 4 3 4" xfId="50857" xr:uid="{00000000-0005-0000-0000-0000A70E0000}"/>
    <cellStyle name="Standard 9 5 2 2 4 4" xfId="13787" xr:uid="{00000000-0005-0000-0000-0000A70E0000}"/>
    <cellStyle name="Standard 9 5 2 2 4 4 2" xfId="27238" xr:uid="{00000000-0005-0000-0000-0000A70E0000}"/>
    <cellStyle name="Standard 9 5 2 2 4 4 3" xfId="40722" xr:uid="{00000000-0005-0000-0000-0000A70E0000}"/>
    <cellStyle name="Standard 9 5 2 2 4 4 4" xfId="54213" xr:uid="{00000000-0005-0000-0000-0000A70E0000}"/>
    <cellStyle name="Standard 9 5 2 2 4 5" xfId="17169" xr:uid="{00000000-0005-0000-0000-0000A70E0000}"/>
    <cellStyle name="Standard 9 5 2 2 4 6" xfId="30653" xr:uid="{00000000-0005-0000-0000-0000A70E0000}"/>
    <cellStyle name="Standard 9 5 2 2 4 7" xfId="44144" xr:uid="{00000000-0005-0000-0000-0000A70E0000}"/>
    <cellStyle name="Standard 9 5 2 2 5" xfId="4294" xr:uid="{00000000-0005-0000-0000-0000A80E0000}"/>
    <cellStyle name="Standard 9 5 2 2 5 2" xfId="7651" xr:uid="{00000000-0005-0000-0000-0000A80E0000}"/>
    <cellStyle name="Standard 9 5 2 2 5 2 2" xfId="21102" xr:uid="{00000000-0005-0000-0000-0000A80E0000}"/>
    <cellStyle name="Standard 9 5 2 2 5 2 3" xfId="34586" xr:uid="{00000000-0005-0000-0000-0000A80E0000}"/>
    <cellStyle name="Standard 9 5 2 2 5 2 4" xfId="48077" xr:uid="{00000000-0005-0000-0000-0000A80E0000}"/>
    <cellStyle name="Standard 9 5 2 2 5 3" xfId="11007" xr:uid="{00000000-0005-0000-0000-0000A80E0000}"/>
    <cellStyle name="Standard 9 5 2 2 5 3 2" xfId="24458" xr:uid="{00000000-0005-0000-0000-0000A80E0000}"/>
    <cellStyle name="Standard 9 5 2 2 5 3 3" xfId="37942" xr:uid="{00000000-0005-0000-0000-0000A80E0000}"/>
    <cellStyle name="Standard 9 5 2 2 5 3 4" xfId="51433" xr:uid="{00000000-0005-0000-0000-0000A80E0000}"/>
    <cellStyle name="Standard 9 5 2 2 5 4" xfId="14363" xr:uid="{00000000-0005-0000-0000-0000A80E0000}"/>
    <cellStyle name="Standard 9 5 2 2 5 4 2" xfId="27814" xr:uid="{00000000-0005-0000-0000-0000A80E0000}"/>
    <cellStyle name="Standard 9 5 2 2 5 4 3" xfId="41298" xr:uid="{00000000-0005-0000-0000-0000A80E0000}"/>
    <cellStyle name="Standard 9 5 2 2 5 4 4" xfId="54789" xr:uid="{00000000-0005-0000-0000-0000A80E0000}"/>
    <cellStyle name="Standard 9 5 2 2 5 5" xfId="17745" xr:uid="{00000000-0005-0000-0000-0000A80E0000}"/>
    <cellStyle name="Standard 9 5 2 2 5 6" xfId="31229" xr:uid="{00000000-0005-0000-0000-0000A80E0000}"/>
    <cellStyle name="Standard 9 5 2 2 5 7" xfId="44720" xr:uid="{00000000-0005-0000-0000-0000A80E0000}"/>
    <cellStyle name="Standard 9 5 2 2 6" xfId="4844" xr:uid="{00000000-0005-0000-0000-0000A30E0000}"/>
    <cellStyle name="Standard 9 5 2 2 6 2" xfId="18295" xr:uid="{00000000-0005-0000-0000-0000A30E0000}"/>
    <cellStyle name="Standard 9 5 2 2 6 3" xfId="31779" xr:uid="{00000000-0005-0000-0000-0000A30E0000}"/>
    <cellStyle name="Standard 9 5 2 2 6 4" xfId="45270" xr:uid="{00000000-0005-0000-0000-0000A30E0000}"/>
    <cellStyle name="Standard 9 5 2 2 7" xfId="8200" xr:uid="{00000000-0005-0000-0000-0000A30E0000}"/>
    <cellStyle name="Standard 9 5 2 2 7 2" xfId="21651" xr:uid="{00000000-0005-0000-0000-0000A30E0000}"/>
    <cellStyle name="Standard 9 5 2 2 7 3" xfId="35135" xr:uid="{00000000-0005-0000-0000-0000A30E0000}"/>
    <cellStyle name="Standard 9 5 2 2 7 4" xfId="48626" xr:uid="{00000000-0005-0000-0000-0000A30E0000}"/>
    <cellStyle name="Standard 9 5 2 2 8" xfId="11556" xr:uid="{00000000-0005-0000-0000-0000A30E0000}"/>
    <cellStyle name="Standard 9 5 2 2 8 2" xfId="25007" xr:uid="{00000000-0005-0000-0000-0000A30E0000}"/>
    <cellStyle name="Standard 9 5 2 2 8 3" xfId="38491" xr:uid="{00000000-0005-0000-0000-0000A30E0000}"/>
    <cellStyle name="Standard 9 5 2 2 8 4" xfId="51982" xr:uid="{00000000-0005-0000-0000-0000A30E0000}"/>
    <cellStyle name="Standard 9 5 2 2 9" xfId="14937" xr:uid="{00000000-0005-0000-0000-0000A30E0000}"/>
    <cellStyle name="Standard 9 5 2 3" xfId="1780" xr:uid="{00000000-0005-0000-0000-0000A90E0000}"/>
    <cellStyle name="Standard 9 5 2 3 2" xfId="2919" xr:uid="{00000000-0005-0000-0000-0000AA0E0000}"/>
    <cellStyle name="Standard 9 5 2 3 2 2" xfId="6280" xr:uid="{00000000-0005-0000-0000-0000AA0E0000}"/>
    <cellStyle name="Standard 9 5 2 3 2 2 2" xfId="19731" xr:uid="{00000000-0005-0000-0000-0000AA0E0000}"/>
    <cellStyle name="Standard 9 5 2 3 2 2 3" xfId="33215" xr:uid="{00000000-0005-0000-0000-0000AA0E0000}"/>
    <cellStyle name="Standard 9 5 2 3 2 2 4" xfId="46706" xr:uid="{00000000-0005-0000-0000-0000AA0E0000}"/>
    <cellStyle name="Standard 9 5 2 3 2 3" xfId="9636" xr:uid="{00000000-0005-0000-0000-0000AA0E0000}"/>
    <cellStyle name="Standard 9 5 2 3 2 3 2" xfId="23087" xr:uid="{00000000-0005-0000-0000-0000AA0E0000}"/>
    <cellStyle name="Standard 9 5 2 3 2 3 3" xfId="36571" xr:uid="{00000000-0005-0000-0000-0000AA0E0000}"/>
    <cellStyle name="Standard 9 5 2 3 2 3 4" xfId="50062" xr:uid="{00000000-0005-0000-0000-0000AA0E0000}"/>
    <cellStyle name="Standard 9 5 2 3 2 4" xfId="12992" xr:uid="{00000000-0005-0000-0000-0000AA0E0000}"/>
    <cellStyle name="Standard 9 5 2 3 2 4 2" xfId="26443" xr:uid="{00000000-0005-0000-0000-0000AA0E0000}"/>
    <cellStyle name="Standard 9 5 2 3 2 4 3" xfId="39927" xr:uid="{00000000-0005-0000-0000-0000AA0E0000}"/>
    <cellStyle name="Standard 9 5 2 3 2 4 4" xfId="53418" xr:uid="{00000000-0005-0000-0000-0000AA0E0000}"/>
    <cellStyle name="Standard 9 5 2 3 2 5" xfId="16374" xr:uid="{00000000-0005-0000-0000-0000AA0E0000}"/>
    <cellStyle name="Standard 9 5 2 3 2 6" xfId="29858" xr:uid="{00000000-0005-0000-0000-0000AA0E0000}"/>
    <cellStyle name="Standard 9 5 2 3 2 7" xfId="43349" xr:uid="{00000000-0005-0000-0000-0000AA0E0000}"/>
    <cellStyle name="Standard 9 5 2 3 3" xfId="5153" xr:uid="{00000000-0005-0000-0000-0000A90E0000}"/>
    <cellStyle name="Standard 9 5 2 3 3 2" xfId="18604" xr:uid="{00000000-0005-0000-0000-0000A90E0000}"/>
    <cellStyle name="Standard 9 5 2 3 3 3" xfId="32088" xr:uid="{00000000-0005-0000-0000-0000A90E0000}"/>
    <cellStyle name="Standard 9 5 2 3 3 4" xfId="45579" xr:uid="{00000000-0005-0000-0000-0000A90E0000}"/>
    <cellStyle name="Standard 9 5 2 3 4" xfId="8509" xr:uid="{00000000-0005-0000-0000-0000A90E0000}"/>
    <cellStyle name="Standard 9 5 2 3 4 2" xfId="21960" xr:uid="{00000000-0005-0000-0000-0000A90E0000}"/>
    <cellStyle name="Standard 9 5 2 3 4 3" xfId="35444" xr:uid="{00000000-0005-0000-0000-0000A90E0000}"/>
    <cellStyle name="Standard 9 5 2 3 4 4" xfId="48935" xr:uid="{00000000-0005-0000-0000-0000A90E0000}"/>
    <cellStyle name="Standard 9 5 2 3 5" xfId="11865" xr:uid="{00000000-0005-0000-0000-0000A90E0000}"/>
    <cellStyle name="Standard 9 5 2 3 5 2" xfId="25316" xr:uid="{00000000-0005-0000-0000-0000A90E0000}"/>
    <cellStyle name="Standard 9 5 2 3 5 3" xfId="38800" xr:uid="{00000000-0005-0000-0000-0000A90E0000}"/>
    <cellStyle name="Standard 9 5 2 3 5 4" xfId="52291" xr:uid="{00000000-0005-0000-0000-0000A90E0000}"/>
    <cellStyle name="Standard 9 5 2 3 6" xfId="15247" xr:uid="{00000000-0005-0000-0000-0000A90E0000}"/>
    <cellStyle name="Standard 9 5 2 3 7" xfId="28731" xr:uid="{00000000-0005-0000-0000-0000A90E0000}"/>
    <cellStyle name="Standard 9 5 2 3 8" xfId="42222" xr:uid="{00000000-0005-0000-0000-0000A90E0000}"/>
    <cellStyle name="Standard 9 5 2 4" xfId="2358" xr:uid="{00000000-0005-0000-0000-0000AB0E0000}"/>
    <cellStyle name="Standard 9 5 2 4 2" xfId="5720" xr:uid="{00000000-0005-0000-0000-0000AB0E0000}"/>
    <cellStyle name="Standard 9 5 2 4 2 2" xfId="19171" xr:uid="{00000000-0005-0000-0000-0000AB0E0000}"/>
    <cellStyle name="Standard 9 5 2 4 2 3" xfId="32655" xr:uid="{00000000-0005-0000-0000-0000AB0E0000}"/>
    <cellStyle name="Standard 9 5 2 4 2 4" xfId="46146" xr:uid="{00000000-0005-0000-0000-0000AB0E0000}"/>
    <cellStyle name="Standard 9 5 2 4 3" xfId="9076" xr:uid="{00000000-0005-0000-0000-0000AB0E0000}"/>
    <cellStyle name="Standard 9 5 2 4 3 2" xfId="22527" xr:uid="{00000000-0005-0000-0000-0000AB0E0000}"/>
    <cellStyle name="Standard 9 5 2 4 3 3" xfId="36011" xr:uid="{00000000-0005-0000-0000-0000AB0E0000}"/>
    <cellStyle name="Standard 9 5 2 4 3 4" xfId="49502" xr:uid="{00000000-0005-0000-0000-0000AB0E0000}"/>
    <cellStyle name="Standard 9 5 2 4 4" xfId="12432" xr:uid="{00000000-0005-0000-0000-0000AB0E0000}"/>
    <cellStyle name="Standard 9 5 2 4 4 2" xfId="25883" xr:uid="{00000000-0005-0000-0000-0000AB0E0000}"/>
    <cellStyle name="Standard 9 5 2 4 4 3" xfId="39367" xr:uid="{00000000-0005-0000-0000-0000AB0E0000}"/>
    <cellStyle name="Standard 9 5 2 4 4 4" xfId="52858" xr:uid="{00000000-0005-0000-0000-0000AB0E0000}"/>
    <cellStyle name="Standard 9 5 2 4 5" xfId="15814" xr:uid="{00000000-0005-0000-0000-0000AB0E0000}"/>
    <cellStyle name="Standard 9 5 2 4 6" xfId="29298" xr:uid="{00000000-0005-0000-0000-0000AB0E0000}"/>
    <cellStyle name="Standard 9 5 2 4 7" xfId="42789" xr:uid="{00000000-0005-0000-0000-0000AB0E0000}"/>
    <cellStyle name="Standard 9 5 2 5" xfId="3464" xr:uid="{00000000-0005-0000-0000-0000AC0E0000}"/>
    <cellStyle name="Standard 9 5 2 5 2" xfId="6825" xr:uid="{00000000-0005-0000-0000-0000AC0E0000}"/>
    <cellStyle name="Standard 9 5 2 5 2 2" xfId="20276" xr:uid="{00000000-0005-0000-0000-0000AC0E0000}"/>
    <cellStyle name="Standard 9 5 2 5 2 3" xfId="33760" xr:uid="{00000000-0005-0000-0000-0000AC0E0000}"/>
    <cellStyle name="Standard 9 5 2 5 2 4" xfId="47251" xr:uid="{00000000-0005-0000-0000-0000AC0E0000}"/>
    <cellStyle name="Standard 9 5 2 5 3" xfId="10181" xr:uid="{00000000-0005-0000-0000-0000AC0E0000}"/>
    <cellStyle name="Standard 9 5 2 5 3 2" xfId="23632" xr:uid="{00000000-0005-0000-0000-0000AC0E0000}"/>
    <cellStyle name="Standard 9 5 2 5 3 3" xfId="37116" xr:uid="{00000000-0005-0000-0000-0000AC0E0000}"/>
    <cellStyle name="Standard 9 5 2 5 3 4" xfId="50607" xr:uid="{00000000-0005-0000-0000-0000AC0E0000}"/>
    <cellStyle name="Standard 9 5 2 5 4" xfId="13537" xr:uid="{00000000-0005-0000-0000-0000AC0E0000}"/>
    <cellStyle name="Standard 9 5 2 5 4 2" xfId="26988" xr:uid="{00000000-0005-0000-0000-0000AC0E0000}"/>
    <cellStyle name="Standard 9 5 2 5 4 3" xfId="40472" xr:uid="{00000000-0005-0000-0000-0000AC0E0000}"/>
    <cellStyle name="Standard 9 5 2 5 4 4" xfId="53963" xr:uid="{00000000-0005-0000-0000-0000AC0E0000}"/>
    <cellStyle name="Standard 9 5 2 5 5" xfId="16919" xr:uid="{00000000-0005-0000-0000-0000AC0E0000}"/>
    <cellStyle name="Standard 9 5 2 5 6" xfId="30403" xr:uid="{00000000-0005-0000-0000-0000AC0E0000}"/>
    <cellStyle name="Standard 9 5 2 5 7" xfId="43894" xr:uid="{00000000-0005-0000-0000-0000AC0E0000}"/>
    <cellStyle name="Standard 9 5 2 6" xfId="4044" xr:uid="{00000000-0005-0000-0000-0000AD0E0000}"/>
    <cellStyle name="Standard 9 5 2 6 2" xfId="7401" xr:uid="{00000000-0005-0000-0000-0000AD0E0000}"/>
    <cellStyle name="Standard 9 5 2 6 2 2" xfId="20852" xr:uid="{00000000-0005-0000-0000-0000AD0E0000}"/>
    <cellStyle name="Standard 9 5 2 6 2 3" xfId="34336" xr:uid="{00000000-0005-0000-0000-0000AD0E0000}"/>
    <cellStyle name="Standard 9 5 2 6 2 4" xfId="47827" xr:uid="{00000000-0005-0000-0000-0000AD0E0000}"/>
    <cellStyle name="Standard 9 5 2 6 3" xfId="10757" xr:uid="{00000000-0005-0000-0000-0000AD0E0000}"/>
    <cellStyle name="Standard 9 5 2 6 3 2" xfId="24208" xr:uid="{00000000-0005-0000-0000-0000AD0E0000}"/>
    <cellStyle name="Standard 9 5 2 6 3 3" xfId="37692" xr:uid="{00000000-0005-0000-0000-0000AD0E0000}"/>
    <cellStyle name="Standard 9 5 2 6 3 4" xfId="51183" xr:uid="{00000000-0005-0000-0000-0000AD0E0000}"/>
    <cellStyle name="Standard 9 5 2 6 4" xfId="14113" xr:uid="{00000000-0005-0000-0000-0000AD0E0000}"/>
    <cellStyle name="Standard 9 5 2 6 4 2" xfId="27564" xr:uid="{00000000-0005-0000-0000-0000AD0E0000}"/>
    <cellStyle name="Standard 9 5 2 6 4 3" xfId="41048" xr:uid="{00000000-0005-0000-0000-0000AD0E0000}"/>
    <cellStyle name="Standard 9 5 2 6 4 4" xfId="54539" xr:uid="{00000000-0005-0000-0000-0000AD0E0000}"/>
    <cellStyle name="Standard 9 5 2 6 5" xfId="17495" xr:uid="{00000000-0005-0000-0000-0000AD0E0000}"/>
    <cellStyle name="Standard 9 5 2 6 6" xfId="30979" xr:uid="{00000000-0005-0000-0000-0000AD0E0000}"/>
    <cellStyle name="Standard 9 5 2 6 7" xfId="44470" xr:uid="{00000000-0005-0000-0000-0000AD0E0000}"/>
    <cellStyle name="Standard 9 5 2 7" xfId="4594" xr:uid="{00000000-0005-0000-0000-0000A20E0000}"/>
    <cellStyle name="Standard 9 5 2 7 2" xfId="18045" xr:uid="{00000000-0005-0000-0000-0000A20E0000}"/>
    <cellStyle name="Standard 9 5 2 7 3" xfId="31529" xr:uid="{00000000-0005-0000-0000-0000A20E0000}"/>
    <cellStyle name="Standard 9 5 2 7 4" xfId="45020" xr:uid="{00000000-0005-0000-0000-0000A20E0000}"/>
    <cellStyle name="Standard 9 5 2 8" xfId="7950" xr:uid="{00000000-0005-0000-0000-0000A20E0000}"/>
    <cellStyle name="Standard 9 5 2 8 2" xfId="21401" xr:uid="{00000000-0005-0000-0000-0000A20E0000}"/>
    <cellStyle name="Standard 9 5 2 8 3" xfId="34885" xr:uid="{00000000-0005-0000-0000-0000A20E0000}"/>
    <cellStyle name="Standard 9 5 2 8 4" xfId="48376" xr:uid="{00000000-0005-0000-0000-0000A20E0000}"/>
    <cellStyle name="Standard 9 5 2 9" xfId="11306" xr:uid="{00000000-0005-0000-0000-0000A20E0000}"/>
    <cellStyle name="Standard 9 5 2 9 2" xfId="24757" xr:uid="{00000000-0005-0000-0000-0000A20E0000}"/>
    <cellStyle name="Standard 9 5 2 9 3" xfId="38241" xr:uid="{00000000-0005-0000-0000-0000A20E0000}"/>
    <cellStyle name="Standard 9 5 2 9 4" xfId="51732" xr:uid="{00000000-0005-0000-0000-0000A20E0000}"/>
    <cellStyle name="Standard 9 5 3" xfId="1357" xr:uid="{00000000-0005-0000-0000-0000AE0E0000}"/>
    <cellStyle name="Standard 9 5 3 10" xfId="28319" xr:uid="{00000000-0005-0000-0000-0000AE0E0000}"/>
    <cellStyle name="Standard 9 5 3 11" xfId="41810" xr:uid="{00000000-0005-0000-0000-0000AE0E0000}"/>
    <cellStyle name="Standard 9 5 3 2" xfId="1928" xr:uid="{00000000-0005-0000-0000-0000AF0E0000}"/>
    <cellStyle name="Standard 9 5 3 2 2" xfId="3068" xr:uid="{00000000-0005-0000-0000-0000B00E0000}"/>
    <cellStyle name="Standard 9 5 3 2 2 2" xfId="6429" xr:uid="{00000000-0005-0000-0000-0000B00E0000}"/>
    <cellStyle name="Standard 9 5 3 2 2 2 2" xfId="19880" xr:uid="{00000000-0005-0000-0000-0000B00E0000}"/>
    <cellStyle name="Standard 9 5 3 2 2 2 3" xfId="33364" xr:uid="{00000000-0005-0000-0000-0000B00E0000}"/>
    <cellStyle name="Standard 9 5 3 2 2 2 4" xfId="46855" xr:uid="{00000000-0005-0000-0000-0000B00E0000}"/>
    <cellStyle name="Standard 9 5 3 2 2 3" xfId="9785" xr:uid="{00000000-0005-0000-0000-0000B00E0000}"/>
    <cellStyle name="Standard 9 5 3 2 2 3 2" xfId="23236" xr:uid="{00000000-0005-0000-0000-0000B00E0000}"/>
    <cellStyle name="Standard 9 5 3 2 2 3 3" xfId="36720" xr:uid="{00000000-0005-0000-0000-0000B00E0000}"/>
    <cellStyle name="Standard 9 5 3 2 2 3 4" xfId="50211" xr:uid="{00000000-0005-0000-0000-0000B00E0000}"/>
    <cellStyle name="Standard 9 5 3 2 2 4" xfId="13141" xr:uid="{00000000-0005-0000-0000-0000B00E0000}"/>
    <cellStyle name="Standard 9 5 3 2 2 4 2" xfId="26592" xr:uid="{00000000-0005-0000-0000-0000B00E0000}"/>
    <cellStyle name="Standard 9 5 3 2 2 4 3" xfId="40076" xr:uid="{00000000-0005-0000-0000-0000B00E0000}"/>
    <cellStyle name="Standard 9 5 3 2 2 4 4" xfId="53567" xr:uid="{00000000-0005-0000-0000-0000B00E0000}"/>
    <cellStyle name="Standard 9 5 3 2 2 5" xfId="16523" xr:uid="{00000000-0005-0000-0000-0000B00E0000}"/>
    <cellStyle name="Standard 9 5 3 2 2 6" xfId="30007" xr:uid="{00000000-0005-0000-0000-0000B00E0000}"/>
    <cellStyle name="Standard 9 5 3 2 2 7" xfId="43498" xr:uid="{00000000-0005-0000-0000-0000B00E0000}"/>
    <cellStyle name="Standard 9 5 3 2 3" xfId="5302" xr:uid="{00000000-0005-0000-0000-0000AF0E0000}"/>
    <cellStyle name="Standard 9 5 3 2 3 2" xfId="18753" xr:uid="{00000000-0005-0000-0000-0000AF0E0000}"/>
    <cellStyle name="Standard 9 5 3 2 3 3" xfId="32237" xr:uid="{00000000-0005-0000-0000-0000AF0E0000}"/>
    <cellStyle name="Standard 9 5 3 2 3 4" xfId="45728" xr:uid="{00000000-0005-0000-0000-0000AF0E0000}"/>
    <cellStyle name="Standard 9 5 3 2 4" xfId="8658" xr:uid="{00000000-0005-0000-0000-0000AF0E0000}"/>
    <cellStyle name="Standard 9 5 3 2 4 2" xfId="22109" xr:uid="{00000000-0005-0000-0000-0000AF0E0000}"/>
    <cellStyle name="Standard 9 5 3 2 4 3" xfId="35593" xr:uid="{00000000-0005-0000-0000-0000AF0E0000}"/>
    <cellStyle name="Standard 9 5 3 2 4 4" xfId="49084" xr:uid="{00000000-0005-0000-0000-0000AF0E0000}"/>
    <cellStyle name="Standard 9 5 3 2 5" xfId="12014" xr:uid="{00000000-0005-0000-0000-0000AF0E0000}"/>
    <cellStyle name="Standard 9 5 3 2 5 2" xfId="25465" xr:uid="{00000000-0005-0000-0000-0000AF0E0000}"/>
    <cellStyle name="Standard 9 5 3 2 5 3" xfId="38949" xr:uid="{00000000-0005-0000-0000-0000AF0E0000}"/>
    <cellStyle name="Standard 9 5 3 2 5 4" xfId="52440" xr:uid="{00000000-0005-0000-0000-0000AF0E0000}"/>
    <cellStyle name="Standard 9 5 3 2 6" xfId="15396" xr:uid="{00000000-0005-0000-0000-0000AF0E0000}"/>
    <cellStyle name="Standard 9 5 3 2 7" xfId="28880" xr:uid="{00000000-0005-0000-0000-0000AF0E0000}"/>
    <cellStyle name="Standard 9 5 3 2 8" xfId="42371" xr:uid="{00000000-0005-0000-0000-0000AF0E0000}"/>
    <cellStyle name="Standard 9 5 3 3" xfId="2508" xr:uid="{00000000-0005-0000-0000-0000B10E0000}"/>
    <cellStyle name="Standard 9 5 3 3 2" xfId="5869" xr:uid="{00000000-0005-0000-0000-0000B10E0000}"/>
    <cellStyle name="Standard 9 5 3 3 2 2" xfId="19320" xr:uid="{00000000-0005-0000-0000-0000B10E0000}"/>
    <cellStyle name="Standard 9 5 3 3 2 3" xfId="32804" xr:uid="{00000000-0005-0000-0000-0000B10E0000}"/>
    <cellStyle name="Standard 9 5 3 3 2 4" xfId="46295" xr:uid="{00000000-0005-0000-0000-0000B10E0000}"/>
    <cellStyle name="Standard 9 5 3 3 3" xfId="9225" xr:uid="{00000000-0005-0000-0000-0000B10E0000}"/>
    <cellStyle name="Standard 9 5 3 3 3 2" xfId="22676" xr:uid="{00000000-0005-0000-0000-0000B10E0000}"/>
    <cellStyle name="Standard 9 5 3 3 3 3" xfId="36160" xr:uid="{00000000-0005-0000-0000-0000B10E0000}"/>
    <cellStyle name="Standard 9 5 3 3 3 4" xfId="49651" xr:uid="{00000000-0005-0000-0000-0000B10E0000}"/>
    <cellStyle name="Standard 9 5 3 3 4" xfId="12581" xr:uid="{00000000-0005-0000-0000-0000B10E0000}"/>
    <cellStyle name="Standard 9 5 3 3 4 2" xfId="26032" xr:uid="{00000000-0005-0000-0000-0000B10E0000}"/>
    <cellStyle name="Standard 9 5 3 3 4 3" xfId="39516" xr:uid="{00000000-0005-0000-0000-0000B10E0000}"/>
    <cellStyle name="Standard 9 5 3 3 4 4" xfId="53007" xr:uid="{00000000-0005-0000-0000-0000B10E0000}"/>
    <cellStyle name="Standard 9 5 3 3 5" xfId="15963" xr:uid="{00000000-0005-0000-0000-0000B10E0000}"/>
    <cellStyle name="Standard 9 5 3 3 6" xfId="29447" xr:uid="{00000000-0005-0000-0000-0000B10E0000}"/>
    <cellStyle name="Standard 9 5 3 3 7" xfId="42938" xr:uid="{00000000-0005-0000-0000-0000B10E0000}"/>
    <cellStyle name="Standard 9 5 3 4" xfId="3613" xr:uid="{00000000-0005-0000-0000-0000B20E0000}"/>
    <cellStyle name="Standard 9 5 3 4 2" xfId="6974" xr:uid="{00000000-0005-0000-0000-0000B20E0000}"/>
    <cellStyle name="Standard 9 5 3 4 2 2" xfId="20425" xr:uid="{00000000-0005-0000-0000-0000B20E0000}"/>
    <cellStyle name="Standard 9 5 3 4 2 3" xfId="33909" xr:uid="{00000000-0005-0000-0000-0000B20E0000}"/>
    <cellStyle name="Standard 9 5 3 4 2 4" xfId="47400" xr:uid="{00000000-0005-0000-0000-0000B20E0000}"/>
    <cellStyle name="Standard 9 5 3 4 3" xfId="10330" xr:uid="{00000000-0005-0000-0000-0000B20E0000}"/>
    <cellStyle name="Standard 9 5 3 4 3 2" xfId="23781" xr:uid="{00000000-0005-0000-0000-0000B20E0000}"/>
    <cellStyle name="Standard 9 5 3 4 3 3" xfId="37265" xr:uid="{00000000-0005-0000-0000-0000B20E0000}"/>
    <cellStyle name="Standard 9 5 3 4 3 4" xfId="50756" xr:uid="{00000000-0005-0000-0000-0000B20E0000}"/>
    <cellStyle name="Standard 9 5 3 4 4" xfId="13686" xr:uid="{00000000-0005-0000-0000-0000B20E0000}"/>
    <cellStyle name="Standard 9 5 3 4 4 2" xfId="27137" xr:uid="{00000000-0005-0000-0000-0000B20E0000}"/>
    <cellStyle name="Standard 9 5 3 4 4 3" xfId="40621" xr:uid="{00000000-0005-0000-0000-0000B20E0000}"/>
    <cellStyle name="Standard 9 5 3 4 4 4" xfId="54112" xr:uid="{00000000-0005-0000-0000-0000B20E0000}"/>
    <cellStyle name="Standard 9 5 3 4 5" xfId="17068" xr:uid="{00000000-0005-0000-0000-0000B20E0000}"/>
    <cellStyle name="Standard 9 5 3 4 6" xfId="30552" xr:uid="{00000000-0005-0000-0000-0000B20E0000}"/>
    <cellStyle name="Standard 9 5 3 4 7" xfId="44043" xr:uid="{00000000-0005-0000-0000-0000B20E0000}"/>
    <cellStyle name="Standard 9 5 3 5" xfId="4193" xr:uid="{00000000-0005-0000-0000-0000B30E0000}"/>
    <cellStyle name="Standard 9 5 3 5 2" xfId="7550" xr:uid="{00000000-0005-0000-0000-0000B30E0000}"/>
    <cellStyle name="Standard 9 5 3 5 2 2" xfId="21001" xr:uid="{00000000-0005-0000-0000-0000B30E0000}"/>
    <cellStyle name="Standard 9 5 3 5 2 3" xfId="34485" xr:uid="{00000000-0005-0000-0000-0000B30E0000}"/>
    <cellStyle name="Standard 9 5 3 5 2 4" xfId="47976" xr:uid="{00000000-0005-0000-0000-0000B30E0000}"/>
    <cellStyle name="Standard 9 5 3 5 3" xfId="10906" xr:uid="{00000000-0005-0000-0000-0000B30E0000}"/>
    <cellStyle name="Standard 9 5 3 5 3 2" xfId="24357" xr:uid="{00000000-0005-0000-0000-0000B30E0000}"/>
    <cellStyle name="Standard 9 5 3 5 3 3" xfId="37841" xr:uid="{00000000-0005-0000-0000-0000B30E0000}"/>
    <cellStyle name="Standard 9 5 3 5 3 4" xfId="51332" xr:uid="{00000000-0005-0000-0000-0000B30E0000}"/>
    <cellStyle name="Standard 9 5 3 5 4" xfId="14262" xr:uid="{00000000-0005-0000-0000-0000B30E0000}"/>
    <cellStyle name="Standard 9 5 3 5 4 2" xfId="27713" xr:uid="{00000000-0005-0000-0000-0000B30E0000}"/>
    <cellStyle name="Standard 9 5 3 5 4 3" xfId="41197" xr:uid="{00000000-0005-0000-0000-0000B30E0000}"/>
    <cellStyle name="Standard 9 5 3 5 4 4" xfId="54688" xr:uid="{00000000-0005-0000-0000-0000B30E0000}"/>
    <cellStyle name="Standard 9 5 3 5 5" xfId="17644" xr:uid="{00000000-0005-0000-0000-0000B30E0000}"/>
    <cellStyle name="Standard 9 5 3 5 6" xfId="31128" xr:uid="{00000000-0005-0000-0000-0000B30E0000}"/>
    <cellStyle name="Standard 9 5 3 5 7" xfId="44619" xr:uid="{00000000-0005-0000-0000-0000B30E0000}"/>
    <cellStyle name="Standard 9 5 3 6" xfId="4743" xr:uid="{00000000-0005-0000-0000-0000AE0E0000}"/>
    <cellStyle name="Standard 9 5 3 6 2" xfId="18194" xr:uid="{00000000-0005-0000-0000-0000AE0E0000}"/>
    <cellStyle name="Standard 9 5 3 6 3" xfId="31678" xr:uid="{00000000-0005-0000-0000-0000AE0E0000}"/>
    <cellStyle name="Standard 9 5 3 6 4" xfId="45169" xr:uid="{00000000-0005-0000-0000-0000AE0E0000}"/>
    <cellStyle name="Standard 9 5 3 7" xfId="8099" xr:uid="{00000000-0005-0000-0000-0000AE0E0000}"/>
    <cellStyle name="Standard 9 5 3 7 2" xfId="21550" xr:uid="{00000000-0005-0000-0000-0000AE0E0000}"/>
    <cellStyle name="Standard 9 5 3 7 3" xfId="35034" xr:uid="{00000000-0005-0000-0000-0000AE0E0000}"/>
    <cellStyle name="Standard 9 5 3 7 4" xfId="48525" xr:uid="{00000000-0005-0000-0000-0000AE0E0000}"/>
    <cellStyle name="Standard 9 5 3 8" xfId="11455" xr:uid="{00000000-0005-0000-0000-0000AE0E0000}"/>
    <cellStyle name="Standard 9 5 3 8 2" xfId="24906" xr:uid="{00000000-0005-0000-0000-0000AE0E0000}"/>
    <cellStyle name="Standard 9 5 3 8 3" xfId="38390" xr:uid="{00000000-0005-0000-0000-0000AE0E0000}"/>
    <cellStyle name="Standard 9 5 3 8 4" xfId="51881" xr:uid="{00000000-0005-0000-0000-0000AE0E0000}"/>
    <cellStyle name="Standard 9 5 3 9" xfId="14836" xr:uid="{00000000-0005-0000-0000-0000AE0E0000}"/>
    <cellStyle name="Standard 9 5 4" xfId="1682" xr:uid="{00000000-0005-0000-0000-0000B40E0000}"/>
    <cellStyle name="Standard 9 5 4 2" xfId="2818" xr:uid="{00000000-0005-0000-0000-0000B50E0000}"/>
    <cellStyle name="Standard 9 5 4 2 2" xfId="6179" xr:uid="{00000000-0005-0000-0000-0000B50E0000}"/>
    <cellStyle name="Standard 9 5 4 2 2 2" xfId="19630" xr:uid="{00000000-0005-0000-0000-0000B50E0000}"/>
    <cellStyle name="Standard 9 5 4 2 2 3" xfId="33114" xr:uid="{00000000-0005-0000-0000-0000B50E0000}"/>
    <cellStyle name="Standard 9 5 4 2 2 4" xfId="46605" xr:uid="{00000000-0005-0000-0000-0000B50E0000}"/>
    <cellStyle name="Standard 9 5 4 2 3" xfId="9535" xr:uid="{00000000-0005-0000-0000-0000B50E0000}"/>
    <cellStyle name="Standard 9 5 4 2 3 2" xfId="22986" xr:uid="{00000000-0005-0000-0000-0000B50E0000}"/>
    <cellStyle name="Standard 9 5 4 2 3 3" xfId="36470" xr:uid="{00000000-0005-0000-0000-0000B50E0000}"/>
    <cellStyle name="Standard 9 5 4 2 3 4" xfId="49961" xr:uid="{00000000-0005-0000-0000-0000B50E0000}"/>
    <cellStyle name="Standard 9 5 4 2 4" xfId="12891" xr:uid="{00000000-0005-0000-0000-0000B50E0000}"/>
    <cellStyle name="Standard 9 5 4 2 4 2" xfId="26342" xr:uid="{00000000-0005-0000-0000-0000B50E0000}"/>
    <cellStyle name="Standard 9 5 4 2 4 3" xfId="39826" xr:uid="{00000000-0005-0000-0000-0000B50E0000}"/>
    <cellStyle name="Standard 9 5 4 2 4 4" xfId="53317" xr:uid="{00000000-0005-0000-0000-0000B50E0000}"/>
    <cellStyle name="Standard 9 5 4 2 5" xfId="16273" xr:uid="{00000000-0005-0000-0000-0000B50E0000}"/>
    <cellStyle name="Standard 9 5 4 2 6" xfId="29757" xr:uid="{00000000-0005-0000-0000-0000B50E0000}"/>
    <cellStyle name="Standard 9 5 4 2 7" xfId="43248" xr:uid="{00000000-0005-0000-0000-0000B50E0000}"/>
    <cellStyle name="Standard 9 5 4 3" xfId="5052" xr:uid="{00000000-0005-0000-0000-0000B40E0000}"/>
    <cellStyle name="Standard 9 5 4 3 2" xfId="18503" xr:uid="{00000000-0005-0000-0000-0000B40E0000}"/>
    <cellStyle name="Standard 9 5 4 3 3" xfId="31987" xr:uid="{00000000-0005-0000-0000-0000B40E0000}"/>
    <cellStyle name="Standard 9 5 4 3 4" xfId="45478" xr:uid="{00000000-0005-0000-0000-0000B40E0000}"/>
    <cellStyle name="Standard 9 5 4 4" xfId="8408" xr:uid="{00000000-0005-0000-0000-0000B40E0000}"/>
    <cellStyle name="Standard 9 5 4 4 2" xfId="21859" xr:uid="{00000000-0005-0000-0000-0000B40E0000}"/>
    <cellStyle name="Standard 9 5 4 4 3" xfId="35343" xr:uid="{00000000-0005-0000-0000-0000B40E0000}"/>
    <cellStyle name="Standard 9 5 4 4 4" xfId="48834" xr:uid="{00000000-0005-0000-0000-0000B40E0000}"/>
    <cellStyle name="Standard 9 5 4 5" xfId="11764" xr:uid="{00000000-0005-0000-0000-0000B40E0000}"/>
    <cellStyle name="Standard 9 5 4 5 2" xfId="25215" xr:uid="{00000000-0005-0000-0000-0000B40E0000}"/>
    <cellStyle name="Standard 9 5 4 5 3" xfId="38699" xr:uid="{00000000-0005-0000-0000-0000B40E0000}"/>
    <cellStyle name="Standard 9 5 4 5 4" xfId="52190" xr:uid="{00000000-0005-0000-0000-0000B40E0000}"/>
    <cellStyle name="Standard 9 5 4 6" xfId="15146" xr:uid="{00000000-0005-0000-0000-0000B40E0000}"/>
    <cellStyle name="Standard 9 5 4 7" xfId="28630" xr:uid="{00000000-0005-0000-0000-0000B40E0000}"/>
    <cellStyle name="Standard 9 5 4 8" xfId="42121" xr:uid="{00000000-0005-0000-0000-0000B40E0000}"/>
    <cellStyle name="Standard 9 5 5" xfId="2242" xr:uid="{00000000-0005-0000-0000-0000B60E0000}"/>
    <cellStyle name="Standard 9 5 5 2" xfId="5616" xr:uid="{00000000-0005-0000-0000-0000B60E0000}"/>
    <cellStyle name="Standard 9 5 5 2 2" xfId="19067" xr:uid="{00000000-0005-0000-0000-0000B60E0000}"/>
    <cellStyle name="Standard 9 5 5 2 3" xfId="32551" xr:uid="{00000000-0005-0000-0000-0000B60E0000}"/>
    <cellStyle name="Standard 9 5 5 2 4" xfId="46042" xr:uid="{00000000-0005-0000-0000-0000B60E0000}"/>
    <cellStyle name="Standard 9 5 5 3" xfId="8972" xr:uid="{00000000-0005-0000-0000-0000B60E0000}"/>
    <cellStyle name="Standard 9 5 5 3 2" xfId="22423" xr:uid="{00000000-0005-0000-0000-0000B60E0000}"/>
    <cellStyle name="Standard 9 5 5 3 3" xfId="35907" xr:uid="{00000000-0005-0000-0000-0000B60E0000}"/>
    <cellStyle name="Standard 9 5 5 3 4" xfId="49398" xr:uid="{00000000-0005-0000-0000-0000B60E0000}"/>
    <cellStyle name="Standard 9 5 5 4" xfId="12328" xr:uid="{00000000-0005-0000-0000-0000B60E0000}"/>
    <cellStyle name="Standard 9 5 5 4 2" xfId="25779" xr:uid="{00000000-0005-0000-0000-0000B60E0000}"/>
    <cellStyle name="Standard 9 5 5 4 3" xfId="39263" xr:uid="{00000000-0005-0000-0000-0000B60E0000}"/>
    <cellStyle name="Standard 9 5 5 4 4" xfId="52754" xr:uid="{00000000-0005-0000-0000-0000B60E0000}"/>
    <cellStyle name="Standard 9 5 5 5" xfId="15710" xr:uid="{00000000-0005-0000-0000-0000B60E0000}"/>
    <cellStyle name="Standard 9 5 5 6" xfId="29194" xr:uid="{00000000-0005-0000-0000-0000B60E0000}"/>
    <cellStyle name="Standard 9 5 5 7" xfId="42685" xr:uid="{00000000-0005-0000-0000-0000B60E0000}"/>
    <cellStyle name="Standard 9 5 6" xfId="3360" xr:uid="{00000000-0005-0000-0000-0000B70E0000}"/>
    <cellStyle name="Standard 9 5 6 2" xfId="6721" xr:uid="{00000000-0005-0000-0000-0000B70E0000}"/>
    <cellStyle name="Standard 9 5 6 2 2" xfId="20172" xr:uid="{00000000-0005-0000-0000-0000B70E0000}"/>
    <cellStyle name="Standard 9 5 6 2 3" xfId="33656" xr:uid="{00000000-0005-0000-0000-0000B70E0000}"/>
    <cellStyle name="Standard 9 5 6 2 4" xfId="47147" xr:uid="{00000000-0005-0000-0000-0000B70E0000}"/>
    <cellStyle name="Standard 9 5 6 3" xfId="10077" xr:uid="{00000000-0005-0000-0000-0000B70E0000}"/>
    <cellStyle name="Standard 9 5 6 3 2" xfId="23528" xr:uid="{00000000-0005-0000-0000-0000B70E0000}"/>
    <cellStyle name="Standard 9 5 6 3 3" xfId="37012" xr:uid="{00000000-0005-0000-0000-0000B70E0000}"/>
    <cellStyle name="Standard 9 5 6 3 4" xfId="50503" xr:uid="{00000000-0005-0000-0000-0000B70E0000}"/>
    <cellStyle name="Standard 9 5 6 4" xfId="13433" xr:uid="{00000000-0005-0000-0000-0000B70E0000}"/>
    <cellStyle name="Standard 9 5 6 4 2" xfId="26884" xr:uid="{00000000-0005-0000-0000-0000B70E0000}"/>
    <cellStyle name="Standard 9 5 6 4 3" xfId="40368" xr:uid="{00000000-0005-0000-0000-0000B70E0000}"/>
    <cellStyle name="Standard 9 5 6 4 4" xfId="53859" xr:uid="{00000000-0005-0000-0000-0000B70E0000}"/>
    <cellStyle name="Standard 9 5 6 5" xfId="16815" xr:uid="{00000000-0005-0000-0000-0000B70E0000}"/>
    <cellStyle name="Standard 9 5 6 6" xfId="30299" xr:uid="{00000000-0005-0000-0000-0000B70E0000}"/>
    <cellStyle name="Standard 9 5 6 7" xfId="43790" xr:uid="{00000000-0005-0000-0000-0000B70E0000}"/>
    <cellStyle name="Standard 9 5 7" xfId="3940" xr:uid="{00000000-0005-0000-0000-0000B80E0000}"/>
    <cellStyle name="Standard 9 5 7 2" xfId="7297" xr:uid="{00000000-0005-0000-0000-0000B80E0000}"/>
    <cellStyle name="Standard 9 5 7 2 2" xfId="20748" xr:uid="{00000000-0005-0000-0000-0000B80E0000}"/>
    <cellStyle name="Standard 9 5 7 2 3" xfId="34232" xr:uid="{00000000-0005-0000-0000-0000B80E0000}"/>
    <cellStyle name="Standard 9 5 7 2 4" xfId="47723" xr:uid="{00000000-0005-0000-0000-0000B80E0000}"/>
    <cellStyle name="Standard 9 5 7 3" xfId="10653" xr:uid="{00000000-0005-0000-0000-0000B80E0000}"/>
    <cellStyle name="Standard 9 5 7 3 2" xfId="24104" xr:uid="{00000000-0005-0000-0000-0000B80E0000}"/>
    <cellStyle name="Standard 9 5 7 3 3" xfId="37588" xr:uid="{00000000-0005-0000-0000-0000B80E0000}"/>
    <cellStyle name="Standard 9 5 7 3 4" xfId="51079" xr:uid="{00000000-0005-0000-0000-0000B80E0000}"/>
    <cellStyle name="Standard 9 5 7 4" xfId="14009" xr:uid="{00000000-0005-0000-0000-0000B80E0000}"/>
    <cellStyle name="Standard 9 5 7 4 2" xfId="27460" xr:uid="{00000000-0005-0000-0000-0000B80E0000}"/>
    <cellStyle name="Standard 9 5 7 4 3" xfId="40944" xr:uid="{00000000-0005-0000-0000-0000B80E0000}"/>
    <cellStyle name="Standard 9 5 7 4 4" xfId="54435" xr:uid="{00000000-0005-0000-0000-0000B80E0000}"/>
    <cellStyle name="Standard 9 5 7 5" xfId="17391" xr:uid="{00000000-0005-0000-0000-0000B80E0000}"/>
    <cellStyle name="Standard 9 5 7 6" xfId="30875" xr:uid="{00000000-0005-0000-0000-0000B80E0000}"/>
    <cellStyle name="Standard 9 5 7 7" xfId="44366" xr:uid="{00000000-0005-0000-0000-0000B80E0000}"/>
    <cellStyle name="Standard 9 5 8" xfId="4490" xr:uid="{00000000-0005-0000-0000-0000A10E0000}"/>
    <cellStyle name="Standard 9 5 8 2" xfId="17941" xr:uid="{00000000-0005-0000-0000-0000A10E0000}"/>
    <cellStyle name="Standard 9 5 8 3" xfId="31425" xr:uid="{00000000-0005-0000-0000-0000A10E0000}"/>
    <cellStyle name="Standard 9 5 8 4" xfId="44916" xr:uid="{00000000-0005-0000-0000-0000A10E0000}"/>
    <cellStyle name="Standard 9 5 9" xfId="7846" xr:uid="{00000000-0005-0000-0000-0000A10E0000}"/>
    <cellStyle name="Standard 9 5 9 2" xfId="21297" xr:uid="{00000000-0005-0000-0000-0000A10E0000}"/>
    <cellStyle name="Standard 9 5 9 3" xfId="34781" xr:uid="{00000000-0005-0000-0000-0000A10E0000}"/>
    <cellStyle name="Standard 9 5 9 4" xfId="48272" xr:uid="{00000000-0005-0000-0000-0000A10E0000}"/>
    <cellStyle name="Standard 9 6" xfId="1215" xr:uid="{00000000-0005-0000-0000-0000B90E0000}"/>
    <cellStyle name="Standard 9 6 10" xfId="14678" xr:uid="{00000000-0005-0000-0000-0000B90E0000}"/>
    <cellStyle name="Standard 9 6 11" xfId="28161" xr:uid="{00000000-0005-0000-0000-0000B90E0000}"/>
    <cellStyle name="Standard 9 6 12" xfId="41652" xr:uid="{00000000-0005-0000-0000-0000B90E0000}"/>
    <cellStyle name="Standard 9 6 2" xfId="1446" xr:uid="{00000000-0005-0000-0000-0000BA0E0000}"/>
    <cellStyle name="Standard 9 6 2 10" xfId="28411" xr:uid="{00000000-0005-0000-0000-0000BA0E0000}"/>
    <cellStyle name="Standard 9 6 2 11" xfId="41902" xr:uid="{00000000-0005-0000-0000-0000BA0E0000}"/>
    <cellStyle name="Standard 9 6 2 2" xfId="2020" xr:uid="{00000000-0005-0000-0000-0000BB0E0000}"/>
    <cellStyle name="Standard 9 6 2 2 2" xfId="3160" xr:uid="{00000000-0005-0000-0000-0000BC0E0000}"/>
    <cellStyle name="Standard 9 6 2 2 2 2" xfId="6521" xr:uid="{00000000-0005-0000-0000-0000BC0E0000}"/>
    <cellStyle name="Standard 9 6 2 2 2 2 2" xfId="19972" xr:uid="{00000000-0005-0000-0000-0000BC0E0000}"/>
    <cellStyle name="Standard 9 6 2 2 2 2 3" xfId="33456" xr:uid="{00000000-0005-0000-0000-0000BC0E0000}"/>
    <cellStyle name="Standard 9 6 2 2 2 2 4" xfId="46947" xr:uid="{00000000-0005-0000-0000-0000BC0E0000}"/>
    <cellStyle name="Standard 9 6 2 2 2 3" xfId="9877" xr:uid="{00000000-0005-0000-0000-0000BC0E0000}"/>
    <cellStyle name="Standard 9 6 2 2 2 3 2" xfId="23328" xr:uid="{00000000-0005-0000-0000-0000BC0E0000}"/>
    <cellStyle name="Standard 9 6 2 2 2 3 3" xfId="36812" xr:uid="{00000000-0005-0000-0000-0000BC0E0000}"/>
    <cellStyle name="Standard 9 6 2 2 2 3 4" xfId="50303" xr:uid="{00000000-0005-0000-0000-0000BC0E0000}"/>
    <cellStyle name="Standard 9 6 2 2 2 4" xfId="13233" xr:uid="{00000000-0005-0000-0000-0000BC0E0000}"/>
    <cellStyle name="Standard 9 6 2 2 2 4 2" xfId="26684" xr:uid="{00000000-0005-0000-0000-0000BC0E0000}"/>
    <cellStyle name="Standard 9 6 2 2 2 4 3" xfId="40168" xr:uid="{00000000-0005-0000-0000-0000BC0E0000}"/>
    <cellStyle name="Standard 9 6 2 2 2 4 4" xfId="53659" xr:uid="{00000000-0005-0000-0000-0000BC0E0000}"/>
    <cellStyle name="Standard 9 6 2 2 2 5" xfId="16615" xr:uid="{00000000-0005-0000-0000-0000BC0E0000}"/>
    <cellStyle name="Standard 9 6 2 2 2 6" xfId="30099" xr:uid="{00000000-0005-0000-0000-0000BC0E0000}"/>
    <cellStyle name="Standard 9 6 2 2 2 7" xfId="43590" xr:uid="{00000000-0005-0000-0000-0000BC0E0000}"/>
    <cellStyle name="Standard 9 6 2 2 3" xfId="5394" xr:uid="{00000000-0005-0000-0000-0000BB0E0000}"/>
    <cellStyle name="Standard 9 6 2 2 3 2" xfId="18845" xr:uid="{00000000-0005-0000-0000-0000BB0E0000}"/>
    <cellStyle name="Standard 9 6 2 2 3 3" xfId="32329" xr:uid="{00000000-0005-0000-0000-0000BB0E0000}"/>
    <cellStyle name="Standard 9 6 2 2 3 4" xfId="45820" xr:uid="{00000000-0005-0000-0000-0000BB0E0000}"/>
    <cellStyle name="Standard 9 6 2 2 4" xfId="8750" xr:uid="{00000000-0005-0000-0000-0000BB0E0000}"/>
    <cellStyle name="Standard 9 6 2 2 4 2" xfId="22201" xr:uid="{00000000-0005-0000-0000-0000BB0E0000}"/>
    <cellStyle name="Standard 9 6 2 2 4 3" xfId="35685" xr:uid="{00000000-0005-0000-0000-0000BB0E0000}"/>
    <cellStyle name="Standard 9 6 2 2 4 4" xfId="49176" xr:uid="{00000000-0005-0000-0000-0000BB0E0000}"/>
    <cellStyle name="Standard 9 6 2 2 5" xfId="12106" xr:uid="{00000000-0005-0000-0000-0000BB0E0000}"/>
    <cellStyle name="Standard 9 6 2 2 5 2" xfId="25557" xr:uid="{00000000-0005-0000-0000-0000BB0E0000}"/>
    <cellStyle name="Standard 9 6 2 2 5 3" xfId="39041" xr:uid="{00000000-0005-0000-0000-0000BB0E0000}"/>
    <cellStyle name="Standard 9 6 2 2 5 4" xfId="52532" xr:uid="{00000000-0005-0000-0000-0000BB0E0000}"/>
    <cellStyle name="Standard 9 6 2 2 6" xfId="15488" xr:uid="{00000000-0005-0000-0000-0000BB0E0000}"/>
    <cellStyle name="Standard 9 6 2 2 7" xfId="28972" xr:uid="{00000000-0005-0000-0000-0000BB0E0000}"/>
    <cellStyle name="Standard 9 6 2 2 8" xfId="42463" xr:uid="{00000000-0005-0000-0000-0000BB0E0000}"/>
    <cellStyle name="Standard 9 6 2 3" xfId="2600" xr:uid="{00000000-0005-0000-0000-0000BD0E0000}"/>
    <cellStyle name="Standard 9 6 2 3 2" xfId="5961" xr:uid="{00000000-0005-0000-0000-0000BD0E0000}"/>
    <cellStyle name="Standard 9 6 2 3 2 2" xfId="19412" xr:uid="{00000000-0005-0000-0000-0000BD0E0000}"/>
    <cellStyle name="Standard 9 6 2 3 2 3" xfId="32896" xr:uid="{00000000-0005-0000-0000-0000BD0E0000}"/>
    <cellStyle name="Standard 9 6 2 3 2 4" xfId="46387" xr:uid="{00000000-0005-0000-0000-0000BD0E0000}"/>
    <cellStyle name="Standard 9 6 2 3 3" xfId="9317" xr:uid="{00000000-0005-0000-0000-0000BD0E0000}"/>
    <cellStyle name="Standard 9 6 2 3 3 2" xfId="22768" xr:uid="{00000000-0005-0000-0000-0000BD0E0000}"/>
    <cellStyle name="Standard 9 6 2 3 3 3" xfId="36252" xr:uid="{00000000-0005-0000-0000-0000BD0E0000}"/>
    <cellStyle name="Standard 9 6 2 3 3 4" xfId="49743" xr:uid="{00000000-0005-0000-0000-0000BD0E0000}"/>
    <cellStyle name="Standard 9 6 2 3 4" xfId="12673" xr:uid="{00000000-0005-0000-0000-0000BD0E0000}"/>
    <cellStyle name="Standard 9 6 2 3 4 2" xfId="26124" xr:uid="{00000000-0005-0000-0000-0000BD0E0000}"/>
    <cellStyle name="Standard 9 6 2 3 4 3" xfId="39608" xr:uid="{00000000-0005-0000-0000-0000BD0E0000}"/>
    <cellStyle name="Standard 9 6 2 3 4 4" xfId="53099" xr:uid="{00000000-0005-0000-0000-0000BD0E0000}"/>
    <cellStyle name="Standard 9 6 2 3 5" xfId="16055" xr:uid="{00000000-0005-0000-0000-0000BD0E0000}"/>
    <cellStyle name="Standard 9 6 2 3 6" xfId="29539" xr:uid="{00000000-0005-0000-0000-0000BD0E0000}"/>
    <cellStyle name="Standard 9 6 2 3 7" xfId="43030" xr:uid="{00000000-0005-0000-0000-0000BD0E0000}"/>
    <cellStyle name="Standard 9 6 2 4" xfId="3705" xr:uid="{00000000-0005-0000-0000-0000BE0E0000}"/>
    <cellStyle name="Standard 9 6 2 4 2" xfId="7066" xr:uid="{00000000-0005-0000-0000-0000BE0E0000}"/>
    <cellStyle name="Standard 9 6 2 4 2 2" xfId="20517" xr:uid="{00000000-0005-0000-0000-0000BE0E0000}"/>
    <cellStyle name="Standard 9 6 2 4 2 3" xfId="34001" xr:uid="{00000000-0005-0000-0000-0000BE0E0000}"/>
    <cellStyle name="Standard 9 6 2 4 2 4" xfId="47492" xr:uid="{00000000-0005-0000-0000-0000BE0E0000}"/>
    <cellStyle name="Standard 9 6 2 4 3" xfId="10422" xr:uid="{00000000-0005-0000-0000-0000BE0E0000}"/>
    <cellStyle name="Standard 9 6 2 4 3 2" xfId="23873" xr:uid="{00000000-0005-0000-0000-0000BE0E0000}"/>
    <cellStyle name="Standard 9 6 2 4 3 3" xfId="37357" xr:uid="{00000000-0005-0000-0000-0000BE0E0000}"/>
    <cellStyle name="Standard 9 6 2 4 3 4" xfId="50848" xr:uid="{00000000-0005-0000-0000-0000BE0E0000}"/>
    <cellStyle name="Standard 9 6 2 4 4" xfId="13778" xr:uid="{00000000-0005-0000-0000-0000BE0E0000}"/>
    <cellStyle name="Standard 9 6 2 4 4 2" xfId="27229" xr:uid="{00000000-0005-0000-0000-0000BE0E0000}"/>
    <cellStyle name="Standard 9 6 2 4 4 3" xfId="40713" xr:uid="{00000000-0005-0000-0000-0000BE0E0000}"/>
    <cellStyle name="Standard 9 6 2 4 4 4" xfId="54204" xr:uid="{00000000-0005-0000-0000-0000BE0E0000}"/>
    <cellStyle name="Standard 9 6 2 4 5" xfId="17160" xr:uid="{00000000-0005-0000-0000-0000BE0E0000}"/>
    <cellStyle name="Standard 9 6 2 4 6" xfId="30644" xr:uid="{00000000-0005-0000-0000-0000BE0E0000}"/>
    <cellStyle name="Standard 9 6 2 4 7" xfId="44135" xr:uid="{00000000-0005-0000-0000-0000BE0E0000}"/>
    <cellStyle name="Standard 9 6 2 5" xfId="4285" xr:uid="{00000000-0005-0000-0000-0000BF0E0000}"/>
    <cellStyle name="Standard 9 6 2 5 2" xfId="7642" xr:uid="{00000000-0005-0000-0000-0000BF0E0000}"/>
    <cellStyle name="Standard 9 6 2 5 2 2" xfId="21093" xr:uid="{00000000-0005-0000-0000-0000BF0E0000}"/>
    <cellStyle name="Standard 9 6 2 5 2 3" xfId="34577" xr:uid="{00000000-0005-0000-0000-0000BF0E0000}"/>
    <cellStyle name="Standard 9 6 2 5 2 4" xfId="48068" xr:uid="{00000000-0005-0000-0000-0000BF0E0000}"/>
    <cellStyle name="Standard 9 6 2 5 3" xfId="10998" xr:uid="{00000000-0005-0000-0000-0000BF0E0000}"/>
    <cellStyle name="Standard 9 6 2 5 3 2" xfId="24449" xr:uid="{00000000-0005-0000-0000-0000BF0E0000}"/>
    <cellStyle name="Standard 9 6 2 5 3 3" xfId="37933" xr:uid="{00000000-0005-0000-0000-0000BF0E0000}"/>
    <cellStyle name="Standard 9 6 2 5 3 4" xfId="51424" xr:uid="{00000000-0005-0000-0000-0000BF0E0000}"/>
    <cellStyle name="Standard 9 6 2 5 4" xfId="14354" xr:uid="{00000000-0005-0000-0000-0000BF0E0000}"/>
    <cellStyle name="Standard 9 6 2 5 4 2" xfId="27805" xr:uid="{00000000-0005-0000-0000-0000BF0E0000}"/>
    <cellStyle name="Standard 9 6 2 5 4 3" xfId="41289" xr:uid="{00000000-0005-0000-0000-0000BF0E0000}"/>
    <cellStyle name="Standard 9 6 2 5 4 4" xfId="54780" xr:uid="{00000000-0005-0000-0000-0000BF0E0000}"/>
    <cellStyle name="Standard 9 6 2 5 5" xfId="17736" xr:uid="{00000000-0005-0000-0000-0000BF0E0000}"/>
    <cellStyle name="Standard 9 6 2 5 6" xfId="31220" xr:uid="{00000000-0005-0000-0000-0000BF0E0000}"/>
    <cellStyle name="Standard 9 6 2 5 7" xfId="44711" xr:uid="{00000000-0005-0000-0000-0000BF0E0000}"/>
    <cellStyle name="Standard 9 6 2 6" xfId="4835" xr:uid="{00000000-0005-0000-0000-0000BA0E0000}"/>
    <cellStyle name="Standard 9 6 2 6 2" xfId="18286" xr:uid="{00000000-0005-0000-0000-0000BA0E0000}"/>
    <cellStyle name="Standard 9 6 2 6 3" xfId="31770" xr:uid="{00000000-0005-0000-0000-0000BA0E0000}"/>
    <cellStyle name="Standard 9 6 2 6 4" xfId="45261" xr:uid="{00000000-0005-0000-0000-0000BA0E0000}"/>
    <cellStyle name="Standard 9 6 2 7" xfId="8191" xr:uid="{00000000-0005-0000-0000-0000BA0E0000}"/>
    <cellStyle name="Standard 9 6 2 7 2" xfId="21642" xr:uid="{00000000-0005-0000-0000-0000BA0E0000}"/>
    <cellStyle name="Standard 9 6 2 7 3" xfId="35126" xr:uid="{00000000-0005-0000-0000-0000BA0E0000}"/>
    <cellStyle name="Standard 9 6 2 7 4" xfId="48617" xr:uid="{00000000-0005-0000-0000-0000BA0E0000}"/>
    <cellStyle name="Standard 9 6 2 8" xfId="11547" xr:uid="{00000000-0005-0000-0000-0000BA0E0000}"/>
    <cellStyle name="Standard 9 6 2 8 2" xfId="24998" xr:uid="{00000000-0005-0000-0000-0000BA0E0000}"/>
    <cellStyle name="Standard 9 6 2 8 3" xfId="38482" xr:uid="{00000000-0005-0000-0000-0000BA0E0000}"/>
    <cellStyle name="Standard 9 6 2 8 4" xfId="51973" xr:uid="{00000000-0005-0000-0000-0000BA0E0000}"/>
    <cellStyle name="Standard 9 6 2 9" xfId="14928" xr:uid="{00000000-0005-0000-0000-0000BA0E0000}"/>
    <cellStyle name="Standard 9 6 3" xfId="1771" xr:uid="{00000000-0005-0000-0000-0000C00E0000}"/>
    <cellStyle name="Standard 9 6 3 2" xfId="2910" xr:uid="{00000000-0005-0000-0000-0000C10E0000}"/>
    <cellStyle name="Standard 9 6 3 2 2" xfId="6271" xr:uid="{00000000-0005-0000-0000-0000C10E0000}"/>
    <cellStyle name="Standard 9 6 3 2 2 2" xfId="19722" xr:uid="{00000000-0005-0000-0000-0000C10E0000}"/>
    <cellStyle name="Standard 9 6 3 2 2 3" xfId="33206" xr:uid="{00000000-0005-0000-0000-0000C10E0000}"/>
    <cellStyle name="Standard 9 6 3 2 2 4" xfId="46697" xr:uid="{00000000-0005-0000-0000-0000C10E0000}"/>
    <cellStyle name="Standard 9 6 3 2 3" xfId="9627" xr:uid="{00000000-0005-0000-0000-0000C10E0000}"/>
    <cellStyle name="Standard 9 6 3 2 3 2" xfId="23078" xr:uid="{00000000-0005-0000-0000-0000C10E0000}"/>
    <cellStyle name="Standard 9 6 3 2 3 3" xfId="36562" xr:uid="{00000000-0005-0000-0000-0000C10E0000}"/>
    <cellStyle name="Standard 9 6 3 2 3 4" xfId="50053" xr:uid="{00000000-0005-0000-0000-0000C10E0000}"/>
    <cellStyle name="Standard 9 6 3 2 4" xfId="12983" xr:uid="{00000000-0005-0000-0000-0000C10E0000}"/>
    <cellStyle name="Standard 9 6 3 2 4 2" xfId="26434" xr:uid="{00000000-0005-0000-0000-0000C10E0000}"/>
    <cellStyle name="Standard 9 6 3 2 4 3" xfId="39918" xr:uid="{00000000-0005-0000-0000-0000C10E0000}"/>
    <cellStyle name="Standard 9 6 3 2 4 4" xfId="53409" xr:uid="{00000000-0005-0000-0000-0000C10E0000}"/>
    <cellStyle name="Standard 9 6 3 2 5" xfId="16365" xr:uid="{00000000-0005-0000-0000-0000C10E0000}"/>
    <cellStyle name="Standard 9 6 3 2 6" xfId="29849" xr:uid="{00000000-0005-0000-0000-0000C10E0000}"/>
    <cellStyle name="Standard 9 6 3 2 7" xfId="43340" xr:uid="{00000000-0005-0000-0000-0000C10E0000}"/>
    <cellStyle name="Standard 9 6 3 3" xfId="5144" xr:uid="{00000000-0005-0000-0000-0000C00E0000}"/>
    <cellStyle name="Standard 9 6 3 3 2" xfId="18595" xr:uid="{00000000-0005-0000-0000-0000C00E0000}"/>
    <cellStyle name="Standard 9 6 3 3 3" xfId="32079" xr:uid="{00000000-0005-0000-0000-0000C00E0000}"/>
    <cellStyle name="Standard 9 6 3 3 4" xfId="45570" xr:uid="{00000000-0005-0000-0000-0000C00E0000}"/>
    <cellStyle name="Standard 9 6 3 4" xfId="8500" xr:uid="{00000000-0005-0000-0000-0000C00E0000}"/>
    <cellStyle name="Standard 9 6 3 4 2" xfId="21951" xr:uid="{00000000-0005-0000-0000-0000C00E0000}"/>
    <cellStyle name="Standard 9 6 3 4 3" xfId="35435" xr:uid="{00000000-0005-0000-0000-0000C00E0000}"/>
    <cellStyle name="Standard 9 6 3 4 4" xfId="48926" xr:uid="{00000000-0005-0000-0000-0000C00E0000}"/>
    <cellStyle name="Standard 9 6 3 5" xfId="11856" xr:uid="{00000000-0005-0000-0000-0000C00E0000}"/>
    <cellStyle name="Standard 9 6 3 5 2" xfId="25307" xr:uid="{00000000-0005-0000-0000-0000C00E0000}"/>
    <cellStyle name="Standard 9 6 3 5 3" xfId="38791" xr:uid="{00000000-0005-0000-0000-0000C00E0000}"/>
    <cellStyle name="Standard 9 6 3 5 4" xfId="52282" xr:uid="{00000000-0005-0000-0000-0000C00E0000}"/>
    <cellStyle name="Standard 9 6 3 6" xfId="15238" xr:uid="{00000000-0005-0000-0000-0000C00E0000}"/>
    <cellStyle name="Standard 9 6 3 7" xfId="28722" xr:uid="{00000000-0005-0000-0000-0000C00E0000}"/>
    <cellStyle name="Standard 9 6 3 8" xfId="42213" xr:uid="{00000000-0005-0000-0000-0000C00E0000}"/>
    <cellStyle name="Standard 9 6 4" xfId="2349" xr:uid="{00000000-0005-0000-0000-0000C20E0000}"/>
    <cellStyle name="Standard 9 6 4 2" xfId="5711" xr:uid="{00000000-0005-0000-0000-0000C20E0000}"/>
    <cellStyle name="Standard 9 6 4 2 2" xfId="19162" xr:uid="{00000000-0005-0000-0000-0000C20E0000}"/>
    <cellStyle name="Standard 9 6 4 2 3" xfId="32646" xr:uid="{00000000-0005-0000-0000-0000C20E0000}"/>
    <cellStyle name="Standard 9 6 4 2 4" xfId="46137" xr:uid="{00000000-0005-0000-0000-0000C20E0000}"/>
    <cellStyle name="Standard 9 6 4 3" xfId="9067" xr:uid="{00000000-0005-0000-0000-0000C20E0000}"/>
    <cellStyle name="Standard 9 6 4 3 2" xfId="22518" xr:uid="{00000000-0005-0000-0000-0000C20E0000}"/>
    <cellStyle name="Standard 9 6 4 3 3" xfId="36002" xr:uid="{00000000-0005-0000-0000-0000C20E0000}"/>
    <cellStyle name="Standard 9 6 4 3 4" xfId="49493" xr:uid="{00000000-0005-0000-0000-0000C20E0000}"/>
    <cellStyle name="Standard 9 6 4 4" xfId="12423" xr:uid="{00000000-0005-0000-0000-0000C20E0000}"/>
    <cellStyle name="Standard 9 6 4 4 2" xfId="25874" xr:uid="{00000000-0005-0000-0000-0000C20E0000}"/>
    <cellStyle name="Standard 9 6 4 4 3" xfId="39358" xr:uid="{00000000-0005-0000-0000-0000C20E0000}"/>
    <cellStyle name="Standard 9 6 4 4 4" xfId="52849" xr:uid="{00000000-0005-0000-0000-0000C20E0000}"/>
    <cellStyle name="Standard 9 6 4 5" xfId="15805" xr:uid="{00000000-0005-0000-0000-0000C20E0000}"/>
    <cellStyle name="Standard 9 6 4 6" xfId="29289" xr:uid="{00000000-0005-0000-0000-0000C20E0000}"/>
    <cellStyle name="Standard 9 6 4 7" xfId="42780" xr:uid="{00000000-0005-0000-0000-0000C20E0000}"/>
    <cellStyle name="Standard 9 6 5" xfId="3455" xr:uid="{00000000-0005-0000-0000-0000C30E0000}"/>
    <cellStyle name="Standard 9 6 5 2" xfId="6816" xr:uid="{00000000-0005-0000-0000-0000C30E0000}"/>
    <cellStyle name="Standard 9 6 5 2 2" xfId="20267" xr:uid="{00000000-0005-0000-0000-0000C30E0000}"/>
    <cellStyle name="Standard 9 6 5 2 3" xfId="33751" xr:uid="{00000000-0005-0000-0000-0000C30E0000}"/>
    <cellStyle name="Standard 9 6 5 2 4" xfId="47242" xr:uid="{00000000-0005-0000-0000-0000C30E0000}"/>
    <cellStyle name="Standard 9 6 5 3" xfId="10172" xr:uid="{00000000-0005-0000-0000-0000C30E0000}"/>
    <cellStyle name="Standard 9 6 5 3 2" xfId="23623" xr:uid="{00000000-0005-0000-0000-0000C30E0000}"/>
    <cellStyle name="Standard 9 6 5 3 3" xfId="37107" xr:uid="{00000000-0005-0000-0000-0000C30E0000}"/>
    <cellStyle name="Standard 9 6 5 3 4" xfId="50598" xr:uid="{00000000-0005-0000-0000-0000C30E0000}"/>
    <cellStyle name="Standard 9 6 5 4" xfId="13528" xr:uid="{00000000-0005-0000-0000-0000C30E0000}"/>
    <cellStyle name="Standard 9 6 5 4 2" xfId="26979" xr:uid="{00000000-0005-0000-0000-0000C30E0000}"/>
    <cellStyle name="Standard 9 6 5 4 3" xfId="40463" xr:uid="{00000000-0005-0000-0000-0000C30E0000}"/>
    <cellStyle name="Standard 9 6 5 4 4" xfId="53954" xr:uid="{00000000-0005-0000-0000-0000C30E0000}"/>
    <cellStyle name="Standard 9 6 5 5" xfId="16910" xr:uid="{00000000-0005-0000-0000-0000C30E0000}"/>
    <cellStyle name="Standard 9 6 5 6" xfId="30394" xr:uid="{00000000-0005-0000-0000-0000C30E0000}"/>
    <cellStyle name="Standard 9 6 5 7" xfId="43885" xr:uid="{00000000-0005-0000-0000-0000C30E0000}"/>
    <cellStyle name="Standard 9 6 6" xfId="4035" xr:uid="{00000000-0005-0000-0000-0000C40E0000}"/>
    <cellStyle name="Standard 9 6 6 2" xfId="7392" xr:uid="{00000000-0005-0000-0000-0000C40E0000}"/>
    <cellStyle name="Standard 9 6 6 2 2" xfId="20843" xr:uid="{00000000-0005-0000-0000-0000C40E0000}"/>
    <cellStyle name="Standard 9 6 6 2 3" xfId="34327" xr:uid="{00000000-0005-0000-0000-0000C40E0000}"/>
    <cellStyle name="Standard 9 6 6 2 4" xfId="47818" xr:uid="{00000000-0005-0000-0000-0000C40E0000}"/>
    <cellStyle name="Standard 9 6 6 3" xfId="10748" xr:uid="{00000000-0005-0000-0000-0000C40E0000}"/>
    <cellStyle name="Standard 9 6 6 3 2" xfId="24199" xr:uid="{00000000-0005-0000-0000-0000C40E0000}"/>
    <cellStyle name="Standard 9 6 6 3 3" xfId="37683" xr:uid="{00000000-0005-0000-0000-0000C40E0000}"/>
    <cellStyle name="Standard 9 6 6 3 4" xfId="51174" xr:uid="{00000000-0005-0000-0000-0000C40E0000}"/>
    <cellStyle name="Standard 9 6 6 4" xfId="14104" xr:uid="{00000000-0005-0000-0000-0000C40E0000}"/>
    <cellStyle name="Standard 9 6 6 4 2" xfId="27555" xr:uid="{00000000-0005-0000-0000-0000C40E0000}"/>
    <cellStyle name="Standard 9 6 6 4 3" xfId="41039" xr:uid="{00000000-0005-0000-0000-0000C40E0000}"/>
    <cellStyle name="Standard 9 6 6 4 4" xfId="54530" xr:uid="{00000000-0005-0000-0000-0000C40E0000}"/>
    <cellStyle name="Standard 9 6 6 5" xfId="17486" xr:uid="{00000000-0005-0000-0000-0000C40E0000}"/>
    <cellStyle name="Standard 9 6 6 6" xfId="30970" xr:uid="{00000000-0005-0000-0000-0000C40E0000}"/>
    <cellStyle name="Standard 9 6 6 7" xfId="44461" xr:uid="{00000000-0005-0000-0000-0000C40E0000}"/>
    <cellStyle name="Standard 9 6 7" xfId="4585" xr:uid="{00000000-0005-0000-0000-0000B90E0000}"/>
    <cellStyle name="Standard 9 6 7 2" xfId="18036" xr:uid="{00000000-0005-0000-0000-0000B90E0000}"/>
    <cellStyle name="Standard 9 6 7 3" xfId="31520" xr:uid="{00000000-0005-0000-0000-0000B90E0000}"/>
    <cellStyle name="Standard 9 6 7 4" xfId="45011" xr:uid="{00000000-0005-0000-0000-0000B90E0000}"/>
    <cellStyle name="Standard 9 6 8" xfId="7941" xr:uid="{00000000-0005-0000-0000-0000B90E0000}"/>
    <cellStyle name="Standard 9 6 8 2" xfId="21392" xr:uid="{00000000-0005-0000-0000-0000B90E0000}"/>
    <cellStyle name="Standard 9 6 8 3" xfId="34876" xr:uid="{00000000-0005-0000-0000-0000B90E0000}"/>
    <cellStyle name="Standard 9 6 8 4" xfId="48367" xr:uid="{00000000-0005-0000-0000-0000B90E0000}"/>
    <cellStyle name="Standard 9 6 9" xfId="11297" xr:uid="{00000000-0005-0000-0000-0000B90E0000}"/>
    <cellStyle name="Standard 9 6 9 2" xfId="24748" xr:uid="{00000000-0005-0000-0000-0000B90E0000}"/>
    <cellStyle name="Standard 9 6 9 3" xfId="38232" xr:uid="{00000000-0005-0000-0000-0000B90E0000}"/>
    <cellStyle name="Standard 9 6 9 4" xfId="51723" xr:uid="{00000000-0005-0000-0000-0000B90E0000}"/>
    <cellStyle name="Standard 9 7" xfId="1301" xr:uid="{00000000-0005-0000-0000-0000C50E0000}"/>
    <cellStyle name="Standard 9 7 10" xfId="14774" xr:uid="{00000000-0005-0000-0000-0000C50E0000}"/>
    <cellStyle name="Standard 9 7 11" xfId="28257" xr:uid="{00000000-0005-0000-0000-0000C50E0000}"/>
    <cellStyle name="Standard 9 7 12" xfId="41748" xr:uid="{00000000-0005-0000-0000-0000C50E0000}"/>
    <cellStyle name="Standard 9 7 2" xfId="1539" xr:uid="{00000000-0005-0000-0000-0000C60E0000}"/>
    <cellStyle name="Standard 9 7 2 10" xfId="28507" xr:uid="{00000000-0005-0000-0000-0000C60E0000}"/>
    <cellStyle name="Standard 9 7 2 11" xfId="41998" xr:uid="{00000000-0005-0000-0000-0000C60E0000}"/>
    <cellStyle name="Standard 9 7 2 2" xfId="2115" xr:uid="{00000000-0005-0000-0000-0000C70E0000}"/>
    <cellStyle name="Standard 9 7 2 2 2" xfId="3256" xr:uid="{00000000-0005-0000-0000-0000C80E0000}"/>
    <cellStyle name="Standard 9 7 2 2 2 2" xfId="6617" xr:uid="{00000000-0005-0000-0000-0000C80E0000}"/>
    <cellStyle name="Standard 9 7 2 2 2 2 2" xfId="20068" xr:uid="{00000000-0005-0000-0000-0000C80E0000}"/>
    <cellStyle name="Standard 9 7 2 2 2 2 3" xfId="33552" xr:uid="{00000000-0005-0000-0000-0000C80E0000}"/>
    <cellStyle name="Standard 9 7 2 2 2 2 4" xfId="47043" xr:uid="{00000000-0005-0000-0000-0000C80E0000}"/>
    <cellStyle name="Standard 9 7 2 2 2 3" xfId="9973" xr:uid="{00000000-0005-0000-0000-0000C80E0000}"/>
    <cellStyle name="Standard 9 7 2 2 2 3 2" xfId="23424" xr:uid="{00000000-0005-0000-0000-0000C80E0000}"/>
    <cellStyle name="Standard 9 7 2 2 2 3 3" xfId="36908" xr:uid="{00000000-0005-0000-0000-0000C80E0000}"/>
    <cellStyle name="Standard 9 7 2 2 2 3 4" xfId="50399" xr:uid="{00000000-0005-0000-0000-0000C80E0000}"/>
    <cellStyle name="Standard 9 7 2 2 2 4" xfId="13329" xr:uid="{00000000-0005-0000-0000-0000C80E0000}"/>
    <cellStyle name="Standard 9 7 2 2 2 4 2" xfId="26780" xr:uid="{00000000-0005-0000-0000-0000C80E0000}"/>
    <cellStyle name="Standard 9 7 2 2 2 4 3" xfId="40264" xr:uid="{00000000-0005-0000-0000-0000C80E0000}"/>
    <cellStyle name="Standard 9 7 2 2 2 4 4" xfId="53755" xr:uid="{00000000-0005-0000-0000-0000C80E0000}"/>
    <cellStyle name="Standard 9 7 2 2 2 5" xfId="16711" xr:uid="{00000000-0005-0000-0000-0000C80E0000}"/>
    <cellStyle name="Standard 9 7 2 2 2 6" xfId="30195" xr:uid="{00000000-0005-0000-0000-0000C80E0000}"/>
    <cellStyle name="Standard 9 7 2 2 2 7" xfId="43686" xr:uid="{00000000-0005-0000-0000-0000C80E0000}"/>
    <cellStyle name="Standard 9 7 2 2 3" xfId="5490" xr:uid="{00000000-0005-0000-0000-0000C70E0000}"/>
    <cellStyle name="Standard 9 7 2 2 3 2" xfId="18941" xr:uid="{00000000-0005-0000-0000-0000C70E0000}"/>
    <cellStyle name="Standard 9 7 2 2 3 3" xfId="32425" xr:uid="{00000000-0005-0000-0000-0000C70E0000}"/>
    <cellStyle name="Standard 9 7 2 2 3 4" xfId="45916" xr:uid="{00000000-0005-0000-0000-0000C70E0000}"/>
    <cellStyle name="Standard 9 7 2 2 4" xfId="8846" xr:uid="{00000000-0005-0000-0000-0000C70E0000}"/>
    <cellStyle name="Standard 9 7 2 2 4 2" xfId="22297" xr:uid="{00000000-0005-0000-0000-0000C70E0000}"/>
    <cellStyle name="Standard 9 7 2 2 4 3" xfId="35781" xr:uid="{00000000-0005-0000-0000-0000C70E0000}"/>
    <cellStyle name="Standard 9 7 2 2 4 4" xfId="49272" xr:uid="{00000000-0005-0000-0000-0000C70E0000}"/>
    <cellStyle name="Standard 9 7 2 2 5" xfId="12202" xr:uid="{00000000-0005-0000-0000-0000C70E0000}"/>
    <cellStyle name="Standard 9 7 2 2 5 2" xfId="25653" xr:uid="{00000000-0005-0000-0000-0000C70E0000}"/>
    <cellStyle name="Standard 9 7 2 2 5 3" xfId="39137" xr:uid="{00000000-0005-0000-0000-0000C70E0000}"/>
    <cellStyle name="Standard 9 7 2 2 5 4" xfId="52628" xr:uid="{00000000-0005-0000-0000-0000C70E0000}"/>
    <cellStyle name="Standard 9 7 2 2 6" xfId="15584" xr:uid="{00000000-0005-0000-0000-0000C70E0000}"/>
    <cellStyle name="Standard 9 7 2 2 7" xfId="29068" xr:uid="{00000000-0005-0000-0000-0000C70E0000}"/>
    <cellStyle name="Standard 9 7 2 2 8" xfId="42559" xr:uid="{00000000-0005-0000-0000-0000C70E0000}"/>
    <cellStyle name="Standard 9 7 2 3" xfId="2696" xr:uid="{00000000-0005-0000-0000-0000C90E0000}"/>
    <cellStyle name="Standard 9 7 2 3 2" xfId="6057" xr:uid="{00000000-0005-0000-0000-0000C90E0000}"/>
    <cellStyle name="Standard 9 7 2 3 2 2" xfId="19508" xr:uid="{00000000-0005-0000-0000-0000C90E0000}"/>
    <cellStyle name="Standard 9 7 2 3 2 3" xfId="32992" xr:uid="{00000000-0005-0000-0000-0000C90E0000}"/>
    <cellStyle name="Standard 9 7 2 3 2 4" xfId="46483" xr:uid="{00000000-0005-0000-0000-0000C90E0000}"/>
    <cellStyle name="Standard 9 7 2 3 3" xfId="9413" xr:uid="{00000000-0005-0000-0000-0000C90E0000}"/>
    <cellStyle name="Standard 9 7 2 3 3 2" xfId="22864" xr:uid="{00000000-0005-0000-0000-0000C90E0000}"/>
    <cellStyle name="Standard 9 7 2 3 3 3" xfId="36348" xr:uid="{00000000-0005-0000-0000-0000C90E0000}"/>
    <cellStyle name="Standard 9 7 2 3 3 4" xfId="49839" xr:uid="{00000000-0005-0000-0000-0000C90E0000}"/>
    <cellStyle name="Standard 9 7 2 3 4" xfId="12769" xr:uid="{00000000-0005-0000-0000-0000C90E0000}"/>
    <cellStyle name="Standard 9 7 2 3 4 2" xfId="26220" xr:uid="{00000000-0005-0000-0000-0000C90E0000}"/>
    <cellStyle name="Standard 9 7 2 3 4 3" xfId="39704" xr:uid="{00000000-0005-0000-0000-0000C90E0000}"/>
    <cellStyle name="Standard 9 7 2 3 4 4" xfId="53195" xr:uid="{00000000-0005-0000-0000-0000C90E0000}"/>
    <cellStyle name="Standard 9 7 2 3 5" xfId="16151" xr:uid="{00000000-0005-0000-0000-0000C90E0000}"/>
    <cellStyle name="Standard 9 7 2 3 6" xfId="29635" xr:uid="{00000000-0005-0000-0000-0000C90E0000}"/>
    <cellStyle name="Standard 9 7 2 3 7" xfId="43126" xr:uid="{00000000-0005-0000-0000-0000C90E0000}"/>
    <cellStyle name="Standard 9 7 2 4" xfId="3801" xr:uid="{00000000-0005-0000-0000-0000CA0E0000}"/>
    <cellStyle name="Standard 9 7 2 4 2" xfId="7162" xr:uid="{00000000-0005-0000-0000-0000CA0E0000}"/>
    <cellStyle name="Standard 9 7 2 4 2 2" xfId="20613" xr:uid="{00000000-0005-0000-0000-0000CA0E0000}"/>
    <cellStyle name="Standard 9 7 2 4 2 3" xfId="34097" xr:uid="{00000000-0005-0000-0000-0000CA0E0000}"/>
    <cellStyle name="Standard 9 7 2 4 2 4" xfId="47588" xr:uid="{00000000-0005-0000-0000-0000CA0E0000}"/>
    <cellStyle name="Standard 9 7 2 4 3" xfId="10518" xr:uid="{00000000-0005-0000-0000-0000CA0E0000}"/>
    <cellStyle name="Standard 9 7 2 4 3 2" xfId="23969" xr:uid="{00000000-0005-0000-0000-0000CA0E0000}"/>
    <cellStyle name="Standard 9 7 2 4 3 3" xfId="37453" xr:uid="{00000000-0005-0000-0000-0000CA0E0000}"/>
    <cellStyle name="Standard 9 7 2 4 3 4" xfId="50944" xr:uid="{00000000-0005-0000-0000-0000CA0E0000}"/>
    <cellStyle name="Standard 9 7 2 4 4" xfId="13874" xr:uid="{00000000-0005-0000-0000-0000CA0E0000}"/>
    <cellStyle name="Standard 9 7 2 4 4 2" xfId="27325" xr:uid="{00000000-0005-0000-0000-0000CA0E0000}"/>
    <cellStyle name="Standard 9 7 2 4 4 3" xfId="40809" xr:uid="{00000000-0005-0000-0000-0000CA0E0000}"/>
    <cellStyle name="Standard 9 7 2 4 4 4" xfId="54300" xr:uid="{00000000-0005-0000-0000-0000CA0E0000}"/>
    <cellStyle name="Standard 9 7 2 4 5" xfId="17256" xr:uid="{00000000-0005-0000-0000-0000CA0E0000}"/>
    <cellStyle name="Standard 9 7 2 4 6" xfId="30740" xr:uid="{00000000-0005-0000-0000-0000CA0E0000}"/>
    <cellStyle name="Standard 9 7 2 4 7" xfId="44231" xr:uid="{00000000-0005-0000-0000-0000CA0E0000}"/>
    <cellStyle name="Standard 9 7 2 5" xfId="4381" xr:uid="{00000000-0005-0000-0000-0000CB0E0000}"/>
    <cellStyle name="Standard 9 7 2 5 2" xfId="7738" xr:uid="{00000000-0005-0000-0000-0000CB0E0000}"/>
    <cellStyle name="Standard 9 7 2 5 2 2" xfId="21189" xr:uid="{00000000-0005-0000-0000-0000CB0E0000}"/>
    <cellStyle name="Standard 9 7 2 5 2 3" xfId="34673" xr:uid="{00000000-0005-0000-0000-0000CB0E0000}"/>
    <cellStyle name="Standard 9 7 2 5 2 4" xfId="48164" xr:uid="{00000000-0005-0000-0000-0000CB0E0000}"/>
    <cellStyle name="Standard 9 7 2 5 3" xfId="11094" xr:uid="{00000000-0005-0000-0000-0000CB0E0000}"/>
    <cellStyle name="Standard 9 7 2 5 3 2" xfId="24545" xr:uid="{00000000-0005-0000-0000-0000CB0E0000}"/>
    <cellStyle name="Standard 9 7 2 5 3 3" xfId="38029" xr:uid="{00000000-0005-0000-0000-0000CB0E0000}"/>
    <cellStyle name="Standard 9 7 2 5 3 4" xfId="51520" xr:uid="{00000000-0005-0000-0000-0000CB0E0000}"/>
    <cellStyle name="Standard 9 7 2 5 4" xfId="14450" xr:uid="{00000000-0005-0000-0000-0000CB0E0000}"/>
    <cellStyle name="Standard 9 7 2 5 4 2" xfId="27901" xr:uid="{00000000-0005-0000-0000-0000CB0E0000}"/>
    <cellStyle name="Standard 9 7 2 5 4 3" xfId="41385" xr:uid="{00000000-0005-0000-0000-0000CB0E0000}"/>
    <cellStyle name="Standard 9 7 2 5 4 4" xfId="54876" xr:uid="{00000000-0005-0000-0000-0000CB0E0000}"/>
    <cellStyle name="Standard 9 7 2 5 5" xfId="17832" xr:uid="{00000000-0005-0000-0000-0000CB0E0000}"/>
    <cellStyle name="Standard 9 7 2 5 6" xfId="31316" xr:uid="{00000000-0005-0000-0000-0000CB0E0000}"/>
    <cellStyle name="Standard 9 7 2 5 7" xfId="44807" xr:uid="{00000000-0005-0000-0000-0000CB0E0000}"/>
    <cellStyle name="Standard 9 7 2 6" xfId="4931" xr:uid="{00000000-0005-0000-0000-0000C60E0000}"/>
    <cellStyle name="Standard 9 7 2 6 2" xfId="18382" xr:uid="{00000000-0005-0000-0000-0000C60E0000}"/>
    <cellStyle name="Standard 9 7 2 6 3" xfId="31866" xr:uid="{00000000-0005-0000-0000-0000C60E0000}"/>
    <cellStyle name="Standard 9 7 2 6 4" xfId="45357" xr:uid="{00000000-0005-0000-0000-0000C60E0000}"/>
    <cellStyle name="Standard 9 7 2 7" xfId="8287" xr:uid="{00000000-0005-0000-0000-0000C60E0000}"/>
    <cellStyle name="Standard 9 7 2 7 2" xfId="21738" xr:uid="{00000000-0005-0000-0000-0000C60E0000}"/>
    <cellStyle name="Standard 9 7 2 7 3" xfId="35222" xr:uid="{00000000-0005-0000-0000-0000C60E0000}"/>
    <cellStyle name="Standard 9 7 2 7 4" xfId="48713" xr:uid="{00000000-0005-0000-0000-0000C60E0000}"/>
    <cellStyle name="Standard 9 7 2 8" xfId="11643" xr:uid="{00000000-0005-0000-0000-0000C60E0000}"/>
    <cellStyle name="Standard 9 7 2 8 2" xfId="25094" xr:uid="{00000000-0005-0000-0000-0000C60E0000}"/>
    <cellStyle name="Standard 9 7 2 8 3" xfId="38578" xr:uid="{00000000-0005-0000-0000-0000C60E0000}"/>
    <cellStyle name="Standard 9 7 2 8 4" xfId="52069" xr:uid="{00000000-0005-0000-0000-0000C60E0000}"/>
    <cellStyle name="Standard 9 7 2 9" xfId="15024" xr:uid="{00000000-0005-0000-0000-0000C60E0000}"/>
    <cellStyle name="Standard 9 7 3" xfId="1866" xr:uid="{00000000-0005-0000-0000-0000CC0E0000}"/>
    <cellStyle name="Standard 9 7 3 2" xfId="3006" xr:uid="{00000000-0005-0000-0000-0000CD0E0000}"/>
    <cellStyle name="Standard 9 7 3 2 2" xfId="6367" xr:uid="{00000000-0005-0000-0000-0000CD0E0000}"/>
    <cellStyle name="Standard 9 7 3 2 2 2" xfId="19818" xr:uid="{00000000-0005-0000-0000-0000CD0E0000}"/>
    <cellStyle name="Standard 9 7 3 2 2 3" xfId="33302" xr:uid="{00000000-0005-0000-0000-0000CD0E0000}"/>
    <cellStyle name="Standard 9 7 3 2 2 4" xfId="46793" xr:uid="{00000000-0005-0000-0000-0000CD0E0000}"/>
    <cellStyle name="Standard 9 7 3 2 3" xfId="9723" xr:uid="{00000000-0005-0000-0000-0000CD0E0000}"/>
    <cellStyle name="Standard 9 7 3 2 3 2" xfId="23174" xr:uid="{00000000-0005-0000-0000-0000CD0E0000}"/>
    <cellStyle name="Standard 9 7 3 2 3 3" xfId="36658" xr:uid="{00000000-0005-0000-0000-0000CD0E0000}"/>
    <cellStyle name="Standard 9 7 3 2 3 4" xfId="50149" xr:uid="{00000000-0005-0000-0000-0000CD0E0000}"/>
    <cellStyle name="Standard 9 7 3 2 4" xfId="13079" xr:uid="{00000000-0005-0000-0000-0000CD0E0000}"/>
    <cellStyle name="Standard 9 7 3 2 4 2" xfId="26530" xr:uid="{00000000-0005-0000-0000-0000CD0E0000}"/>
    <cellStyle name="Standard 9 7 3 2 4 3" xfId="40014" xr:uid="{00000000-0005-0000-0000-0000CD0E0000}"/>
    <cellStyle name="Standard 9 7 3 2 4 4" xfId="53505" xr:uid="{00000000-0005-0000-0000-0000CD0E0000}"/>
    <cellStyle name="Standard 9 7 3 2 5" xfId="16461" xr:uid="{00000000-0005-0000-0000-0000CD0E0000}"/>
    <cellStyle name="Standard 9 7 3 2 6" xfId="29945" xr:uid="{00000000-0005-0000-0000-0000CD0E0000}"/>
    <cellStyle name="Standard 9 7 3 2 7" xfId="43436" xr:uid="{00000000-0005-0000-0000-0000CD0E0000}"/>
    <cellStyle name="Standard 9 7 3 3" xfId="5240" xr:uid="{00000000-0005-0000-0000-0000CC0E0000}"/>
    <cellStyle name="Standard 9 7 3 3 2" xfId="18691" xr:uid="{00000000-0005-0000-0000-0000CC0E0000}"/>
    <cellStyle name="Standard 9 7 3 3 3" xfId="32175" xr:uid="{00000000-0005-0000-0000-0000CC0E0000}"/>
    <cellStyle name="Standard 9 7 3 3 4" xfId="45666" xr:uid="{00000000-0005-0000-0000-0000CC0E0000}"/>
    <cellStyle name="Standard 9 7 3 4" xfId="8596" xr:uid="{00000000-0005-0000-0000-0000CC0E0000}"/>
    <cellStyle name="Standard 9 7 3 4 2" xfId="22047" xr:uid="{00000000-0005-0000-0000-0000CC0E0000}"/>
    <cellStyle name="Standard 9 7 3 4 3" xfId="35531" xr:uid="{00000000-0005-0000-0000-0000CC0E0000}"/>
    <cellStyle name="Standard 9 7 3 4 4" xfId="49022" xr:uid="{00000000-0005-0000-0000-0000CC0E0000}"/>
    <cellStyle name="Standard 9 7 3 5" xfId="11952" xr:uid="{00000000-0005-0000-0000-0000CC0E0000}"/>
    <cellStyle name="Standard 9 7 3 5 2" xfId="25403" xr:uid="{00000000-0005-0000-0000-0000CC0E0000}"/>
    <cellStyle name="Standard 9 7 3 5 3" xfId="38887" xr:uid="{00000000-0005-0000-0000-0000CC0E0000}"/>
    <cellStyle name="Standard 9 7 3 5 4" xfId="52378" xr:uid="{00000000-0005-0000-0000-0000CC0E0000}"/>
    <cellStyle name="Standard 9 7 3 6" xfId="15334" xr:uid="{00000000-0005-0000-0000-0000CC0E0000}"/>
    <cellStyle name="Standard 9 7 3 7" xfId="28818" xr:uid="{00000000-0005-0000-0000-0000CC0E0000}"/>
    <cellStyle name="Standard 9 7 3 8" xfId="42309" xr:uid="{00000000-0005-0000-0000-0000CC0E0000}"/>
    <cellStyle name="Standard 9 7 4" xfId="2445" xr:uid="{00000000-0005-0000-0000-0000CE0E0000}"/>
    <cellStyle name="Standard 9 7 4 2" xfId="5807" xr:uid="{00000000-0005-0000-0000-0000CE0E0000}"/>
    <cellStyle name="Standard 9 7 4 2 2" xfId="19258" xr:uid="{00000000-0005-0000-0000-0000CE0E0000}"/>
    <cellStyle name="Standard 9 7 4 2 3" xfId="32742" xr:uid="{00000000-0005-0000-0000-0000CE0E0000}"/>
    <cellStyle name="Standard 9 7 4 2 4" xfId="46233" xr:uid="{00000000-0005-0000-0000-0000CE0E0000}"/>
    <cellStyle name="Standard 9 7 4 3" xfId="9163" xr:uid="{00000000-0005-0000-0000-0000CE0E0000}"/>
    <cellStyle name="Standard 9 7 4 3 2" xfId="22614" xr:uid="{00000000-0005-0000-0000-0000CE0E0000}"/>
    <cellStyle name="Standard 9 7 4 3 3" xfId="36098" xr:uid="{00000000-0005-0000-0000-0000CE0E0000}"/>
    <cellStyle name="Standard 9 7 4 3 4" xfId="49589" xr:uid="{00000000-0005-0000-0000-0000CE0E0000}"/>
    <cellStyle name="Standard 9 7 4 4" xfId="12519" xr:uid="{00000000-0005-0000-0000-0000CE0E0000}"/>
    <cellStyle name="Standard 9 7 4 4 2" xfId="25970" xr:uid="{00000000-0005-0000-0000-0000CE0E0000}"/>
    <cellStyle name="Standard 9 7 4 4 3" xfId="39454" xr:uid="{00000000-0005-0000-0000-0000CE0E0000}"/>
    <cellStyle name="Standard 9 7 4 4 4" xfId="52945" xr:uid="{00000000-0005-0000-0000-0000CE0E0000}"/>
    <cellStyle name="Standard 9 7 4 5" xfId="15901" xr:uid="{00000000-0005-0000-0000-0000CE0E0000}"/>
    <cellStyle name="Standard 9 7 4 6" xfId="29385" xr:uid="{00000000-0005-0000-0000-0000CE0E0000}"/>
    <cellStyle name="Standard 9 7 4 7" xfId="42876" xr:uid="{00000000-0005-0000-0000-0000CE0E0000}"/>
    <cellStyle name="Standard 9 7 5" xfId="3551" xr:uid="{00000000-0005-0000-0000-0000CF0E0000}"/>
    <cellStyle name="Standard 9 7 5 2" xfId="6912" xr:uid="{00000000-0005-0000-0000-0000CF0E0000}"/>
    <cellStyle name="Standard 9 7 5 2 2" xfId="20363" xr:uid="{00000000-0005-0000-0000-0000CF0E0000}"/>
    <cellStyle name="Standard 9 7 5 2 3" xfId="33847" xr:uid="{00000000-0005-0000-0000-0000CF0E0000}"/>
    <cellStyle name="Standard 9 7 5 2 4" xfId="47338" xr:uid="{00000000-0005-0000-0000-0000CF0E0000}"/>
    <cellStyle name="Standard 9 7 5 3" xfId="10268" xr:uid="{00000000-0005-0000-0000-0000CF0E0000}"/>
    <cellStyle name="Standard 9 7 5 3 2" xfId="23719" xr:uid="{00000000-0005-0000-0000-0000CF0E0000}"/>
    <cellStyle name="Standard 9 7 5 3 3" xfId="37203" xr:uid="{00000000-0005-0000-0000-0000CF0E0000}"/>
    <cellStyle name="Standard 9 7 5 3 4" xfId="50694" xr:uid="{00000000-0005-0000-0000-0000CF0E0000}"/>
    <cellStyle name="Standard 9 7 5 4" xfId="13624" xr:uid="{00000000-0005-0000-0000-0000CF0E0000}"/>
    <cellStyle name="Standard 9 7 5 4 2" xfId="27075" xr:uid="{00000000-0005-0000-0000-0000CF0E0000}"/>
    <cellStyle name="Standard 9 7 5 4 3" xfId="40559" xr:uid="{00000000-0005-0000-0000-0000CF0E0000}"/>
    <cellStyle name="Standard 9 7 5 4 4" xfId="54050" xr:uid="{00000000-0005-0000-0000-0000CF0E0000}"/>
    <cellStyle name="Standard 9 7 5 5" xfId="17006" xr:uid="{00000000-0005-0000-0000-0000CF0E0000}"/>
    <cellStyle name="Standard 9 7 5 6" xfId="30490" xr:uid="{00000000-0005-0000-0000-0000CF0E0000}"/>
    <cellStyle name="Standard 9 7 5 7" xfId="43981" xr:uid="{00000000-0005-0000-0000-0000CF0E0000}"/>
    <cellStyle name="Standard 9 7 6" xfId="4131" xr:uid="{00000000-0005-0000-0000-0000D00E0000}"/>
    <cellStyle name="Standard 9 7 6 2" xfId="7488" xr:uid="{00000000-0005-0000-0000-0000D00E0000}"/>
    <cellStyle name="Standard 9 7 6 2 2" xfId="20939" xr:uid="{00000000-0005-0000-0000-0000D00E0000}"/>
    <cellStyle name="Standard 9 7 6 2 3" xfId="34423" xr:uid="{00000000-0005-0000-0000-0000D00E0000}"/>
    <cellStyle name="Standard 9 7 6 2 4" xfId="47914" xr:uid="{00000000-0005-0000-0000-0000D00E0000}"/>
    <cellStyle name="Standard 9 7 6 3" xfId="10844" xr:uid="{00000000-0005-0000-0000-0000D00E0000}"/>
    <cellStyle name="Standard 9 7 6 3 2" xfId="24295" xr:uid="{00000000-0005-0000-0000-0000D00E0000}"/>
    <cellStyle name="Standard 9 7 6 3 3" xfId="37779" xr:uid="{00000000-0005-0000-0000-0000D00E0000}"/>
    <cellStyle name="Standard 9 7 6 3 4" xfId="51270" xr:uid="{00000000-0005-0000-0000-0000D00E0000}"/>
    <cellStyle name="Standard 9 7 6 4" xfId="14200" xr:uid="{00000000-0005-0000-0000-0000D00E0000}"/>
    <cellStyle name="Standard 9 7 6 4 2" xfId="27651" xr:uid="{00000000-0005-0000-0000-0000D00E0000}"/>
    <cellStyle name="Standard 9 7 6 4 3" xfId="41135" xr:uid="{00000000-0005-0000-0000-0000D00E0000}"/>
    <cellStyle name="Standard 9 7 6 4 4" xfId="54626" xr:uid="{00000000-0005-0000-0000-0000D00E0000}"/>
    <cellStyle name="Standard 9 7 6 5" xfId="17582" xr:uid="{00000000-0005-0000-0000-0000D00E0000}"/>
    <cellStyle name="Standard 9 7 6 6" xfId="31066" xr:uid="{00000000-0005-0000-0000-0000D00E0000}"/>
    <cellStyle name="Standard 9 7 6 7" xfId="44557" xr:uid="{00000000-0005-0000-0000-0000D00E0000}"/>
    <cellStyle name="Standard 9 7 7" xfId="4681" xr:uid="{00000000-0005-0000-0000-0000C50E0000}"/>
    <cellStyle name="Standard 9 7 7 2" xfId="18132" xr:uid="{00000000-0005-0000-0000-0000C50E0000}"/>
    <cellStyle name="Standard 9 7 7 3" xfId="31616" xr:uid="{00000000-0005-0000-0000-0000C50E0000}"/>
    <cellStyle name="Standard 9 7 7 4" xfId="45107" xr:uid="{00000000-0005-0000-0000-0000C50E0000}"/>
    <cellStyle name="Standard 9 7 8" xfId="8037" xr:uid="{00000000-0005-0000-0000-0000C50E0000}"/>
    <cellStyle name="Standard 9 7 8 2" xfId="21488" xr:uid="{00000000-0005-0000-0000-0000C50E0000}"/>
    <cellStyle name="Standard 9 7 8 3" xfId="34972" xr:uid="{00000000-0005-0000-0000-0000C50E0000}"/>
    <cellStyle name="Standard 9 7 8 4" xfId="48463" xr:uid="{00000000-0005-0000-0000-0000C50E0000}"/>
    <cellStyle name="Standard 9 7 9" xfId="11393" xr:uid="{00000000-0005-0000-0000-0000C50E0000}"/>
    <cellStyle name="Standard 9 7 9 2" xfId="24844" xr:uid="{00000000-0005-0000-0000-0000C50E0000}"/>
    <cellStyle name="Standard 9 7 9 3" xfId="38328" xr:uid="{00000000-0005-0000-0000-0000C50E0000}"/>
    <cellStyle name="Standard 9 7 9 4" xfId="51819" xr:uid="{00000000-0005-0000-0000-0000C50E0000}"/>
    <cellStyle name="Standard 9 8" xfId="1337" xr:uid="{00000000-0005-0000-0000-0000D10E0000}"/>
    <cellStyle name="Standard 9 8 10" xfId="28298" xr:uid="{00000000-0005-0000-0000-0000D10E0000}"/>
    <cellStyle name="Standard 9 8 11" xfId="41789" xr:uid="{00000000-0005-0000-0000-0000D10E0000}"/>
    <cellStyle name="Standard 9 8 2" xfId="1907" xr:uid="{00000000-0005-0000-0000-0000D20E0000}"/>
    <cellStyle name="Standard 9 8 2 2" xfId="3047" xr:uid="{00000000-0005-0000-0000-0000D30E0000}"/>
    <cellStyle name="Standard 9 8 2 2 2" xfId="6408" xr:uid="{00000000-0005-0000-0000-0000D30E0000}"/>
    <cellStyle name="Standard 9 8 2 2 2 2" xfId="19859" xr:uid="{00000000-0005-0000-0000-0000D30E0000}"/>
    <cellStyle name="Standard 9 8 2 2 2 3" xfId="33343" xr:uid="{00000000-0005-0000-0000-0000D30E0000}"/>
    <cellStyle name="Standard 9 8 2 2 2 4" xfId="46834" xr:uid="{00000000-0005-0000-0000-0000D30E0000}"/>
    <cellStyle name="Standard 9 8 2 2 3" xfId="9764" xr:uid="{00000000-0005-0000-0000-0000D30E0000}"/>
    <cellStyle name="Standard 9 8 2 2 3 2" xfId="23215" xr:uid="{00000000-0005-0000-0000-0000D30E0000}"/>
    <cellStyle name="Standard 9 8 2 2 3 3" xfId="36699" xr:uid="{00000000-0005-0000-0000-0000D30E0000}"/>
    <cellStyle name="Standard 9 8 2 2 3 4" xfId="50190" xr:uid="{00000000-0005-0000-0000-0000D30E0000}"/>
    <cellStyle name="Standard 9 8 2 2 4" xfId="13120" xr:uid="{00000000-0005-0000-0000-0000D30E0000}"/>
    <cellStyle name="Standard 9 8 2 2 4 2" xfId="26571" xr:uid="{00000000-0005-0000-0000-0000D30E0000}"/>
    <cellStyle name="Standard 9 8 2 2 4 3" xfId="40055" xr:uid="{00000000-0005-0000-0000-0000D30E0000}"/>
    <cellStyle name="Standard 9 8 2 2 4 4" xfId="53546" xr:uid="{00000000-0005-0000-0000-0000D30E0000}"/>
    <cellStyle name="Standard 9 8 2 2 5" xfId="16502" xr:uid="{00000000-0005-0000-0000-0000D30E0000}"/>
    <cellStyle name="Standard 9 8 2 2 6" xfId="29986" xr:uid="{00000000-0005-0000-0000-0000D30E0000}"/>
    <cellStyle name="Standard 9 8 2 2 7" xfId="43477" xr:uid="{00000000-0005-0000-0000-0000D30E0000}"/>
    <cellStyle name="Standard 9 8 2 3" xfId="5281" xr:uid="{00000000-0005-0000-0000-0000D20E0000}"/>
    <cellStyle name="Standard 9 8 2 3 2" xfId="18732" xr:uid="{00000000-0005-0000-0000-0000D20E0000}"/>
    <cellStyle name="Standard 9 8 2 3 3" xfId="32216" xr:uid="{00000000-0005-0000-0000-0000D20E0000}"/>
    <cellStyle name="Standard 9 8 2 3 4" xfId="45707" xr:uid="{00000000-0005-0000-0000-0000D20E0000}"/>
    <cellStyle name="Standard 9 8 2 4" xfId="8637" xr:uid="{00000000-0005-0000-0000-0000D20E0000}"/>
    <cellStyle name="Standard 9 8 2 4 2" xfId="22088" xr:uid="{00000000-0005-0000-0000-0000D20E0000}"/>
    <cellStyle name="Standard 9 8 2 4 3" xfId="35572" xr:uid="{00000000-0005-0000-0000-0000D20E0000}"/>
    <cellStyle name="Standard 9 8 2 4 4" xfId="49063" xr:uid="{00000000-0005-0000-0000-0000D20E0000}"/>
    <cellStyle name="Standard 9 8 2 5" xfId="11993" xr:uid="{00000000-0005-0000-0000-0000D20E0000}"/>
    <cellStyle name="Standard 9 8 2 5 2" xfId="25444" xr:uid="{00000000-0005-0000-0000-0000D20E0000}"/>
    <cellStyle name="Standard 9 8 2 5 3" xfId="38928" xr:uid="{00000000-0005-0000-0000-0000D20E0000}"/>
    <cellStyle name="Standard 9 8 2 5 4" xfId="52419" xr:uid="{00000000-0005-0000-0000-0000D20E0000}"/>
    <cellStyle name="Standard 9 8 2 6" xfId="15375" xr:uid="{00000000-0005-0000-0000-0000D20E0000}"/>
    <cellStyle name="Standard 9 8 2 7" xfId="28859" xr:uid="{00000000-0005-0000-0000-0000D20E0000}"/>
    <cellStyle name="Standard 9 8 2 8" xfId="42350" xr:uid="{00000000-0005-0000-0000-0000D20E0000}"/>
    <cellStyle name="Standard 9 8 3" xfId="2487" xr:uid="{00000000-0005-0000-0000-0000D40E0000}"/>
    <cellStyle name="Standard 9 8 3 2" xfId="5848" xr:uid="{00000000-0005-0000-0000-0000D40E0000}"/>
    <cellStyle name="Standard 9 8 3 2 2" xfId="19299" xr:uid="{00000000-0005-0000-0000-0000D40E0000}"/>
    <cellStyle name="Standard 9 8 3 2 3" xfId="32783" xr:uid="{00000000-0005-0000-0000-0000D40E0000}"/>
    <cellStyle name="Standard 9 8 3 2 4" xfId="46274" xr:uid="{00000000-0005-0000-0000-0000D40E0000}"/>
    <cellStyle name="Standard 9 8 3 3" xfId="9204" xr:uid="{00000000-0005-0000-0000-0000D40E0000}"/>
    <cellStyle name="Standard 9 8 3 3 2" xfId="22655" xr:uid="{00000000-0005-0000-0000-0000D40E0000}"/>
    <cellStyle name="Standard 9 8 3 3 3" xfId="36139" xr:uid="{00000000-0005-0000-0000-0000D40E0000}"/>
    <cellStyle name="Standard 9 8 3 3 4" xfId="49630" xr:uid="{00000000-0005-0000-0000-0000D40E0000}"/>
    <cellStyle name="Standard 9 8 3 4" xfId="12560" xr:uid="{00000000-0005-0000-0000-0000D40E0000}"/>
    <cellStyle name="Standard 9 8 3 4 2" xfId="26011" xr:uid="{00000000-0005-0000-0000-0000D40E0000}"/>
    <cellStyle name="Standard 9 8 3 4 3" xfId="39495" xr:uid="{00000000-0005-0000-0000-0000D40E0000}"/>
    <cellStyle name="Standard 9 8 3 4 4" xfId="52986" xr:uid="{00000000-0005-0000-0000-0000D40E0000}"/>
    <cellStyle name="Standard 9 8 3 5" xfId="15942" xr:uid="{00000000-0005-0000-0000-0000D40E0000}"/>
    <cellStyle name="Standard 9 8 3 6" xfId="29426" xr:uid="{00000000-0005-0000-0000-0000D40E0000}"/>
    <cellStyle name="Standard 9 8 3 7" xfId="42917" xr:uid="{00000000-0005-0000-0000-0000D40E0000}"/>
    <cellStyle name="Standard 9 8 4" xfId="3592" xr:uid="{00000000-0005-0000-0000-0000D50E0000}"/>
    <cellStyle name="Standard 9 8 4 2" xfId="6953" xr:uid="{00000000-0005-0000-0000-0000D50E0000}"/>
    <cellStyle name="Standard 9 8 4 2 2" xfId="20404" xr:uid="{00000000-0005-0000-0000-0000D50E0000}"/>
    <cellStyle name="Standard 9 8 4 2 3" xfId="33888" xr:uid="{00000000-0005-0000-0000-0000D50E0000}"/>
    <cellStyle name="Standard 9 8 4 2 4" xfId="47379" xr:uid="{00000000-0005-0000-0000-0000D50E0000}"/>
    <cellStyle name="Standard 9 8 4 3" xfId="10309" xr:uid="{00000000-0005-0000-0000-0000D50E0000}"/>
    <cellStyle name="Standard 9 8 4 3 2" xfId="23760" xr:uid="{00000000-0005-0000-0000-0000D50E0000}"/>
    <cellStyle name="Standard 9 8 4 3 3" xfId="37244" xr:uid="{00000000-0005-0000-0000-0000D50E0000}"/>
    <cellStyle name="Standard 9 8 4 3 4" xfId="50735" xr:uid="{00000000-0005-0000-0000-0000D50E0000}"/>
    <cellStyle name="Standard 9 8 4 4" xfId="13665" xr:uid="{00000000-0005-0000-0000-0000D50E0000}"/>
    <cellStyle name="Standard 9 8 4 4 2" xfId="27116" xr:uid="{00000000-0005-0000-0000-0000D50E0000}"/>
    <cellStyle name="Standard 9 8 4 4 3" xfId="40600" xr:uid="{00000000-0005-0000-0000-0000D50E0000}"/>
    <cellStyle name="Standard 9 8 4 4 4" xfId="54091" xr:uid="{00000000-0005-0000-0000-0000D50E0000}"/>
    <cellStyle name="Standard 9 8 4 5" xfId="17047" xr:uid="{00000000-0005-0000-0000-0000D50E0000}"/>
    <cellStyle name="Standard 9 8 4 6" xfId="30531" xr:uid="{00000000-0005-0000-0000-0000D50E0000}"/>
    <cellStyle name="Standard 9 8 4 7" xfId="44022" xr:uid="{00000000-0005-0000-0000-0000D50E0000}"/>
    <cellStyle name="Standard 9 8 5" xfId="4172" xr:uid="{00000000-0005-0000-0000-0000D60E0000}"/>
    <cellStyle name="Standard 9 8 5 2" xfId="7529" xr:uid="{00000000-0005-0000-0000-0000D60E0000}"/>
    <cellStyle name="Standard 9 8 5 2 2" xfId="20980" xr:uid="{00000000-0005-0000-0000-0000D60E0000}"/>
    <cellStyle name="Standard 9 8 5 2 3" xfId="34464" xr:uid="{00000000-0005-0000-0000-0000D60E0000}"/>
    <cellStyle name="Standard 9 8 5 2 4" xfId="47955" xr:uid="{00000000-0005-0000-0000-0000D60E0000}"/>
    <cellStyle name="Standard 9 8 5 3" xfId="10885" xr:uid="{00000000-0005-0000-0000-0000D60E0000}"/>
    <cellStyle name="Standard 9 8 5 3 2" xfId="24336" xr:uid="{00000000-0005-0000-0000-0000D60E0000}"/>
    <cellStyle name="Standard 9 8 5 3 3" xfId="37820" xr:uid="{00000000-0005-0000-0000-0000D60E0000}"/>
    <cellStyle name="Standard 9 8 5 3 4" xfId="51311" xr:uid="{00000000-0005-0000-0000-0000D60E0000}"/>
    <cellStyle name="Standard 9 8 5 4" xfId="14241" xr:uid="{00000000-0005-0000-0000-0000D60E0000}"/>
    <cellStyle name="Standard 9 8 5 4 2" xfId="27692" xr:uid="{00000000-0005-0000-0000-0000D60E0000}"/>
    <cellStyle name="Standard 9 8 5 4 3" xfId="41176" xr:uid="{00000000-0005-0000-0000-0000D60E0000}"/>
    <cellStyle name="Standard 9 8 5 4 4" xfId="54667" xr:uid="{00000000-0005-0000-0000-0000D60E0000}"/>
    <cellStyle name="Standard 9 8 5 5" xfId="17623" xr:uid="{00000000-0005-0000-0000-0000D60E0000}"/>
    <cellStyle name="Standard 9 8 5 6" xfId="31107" xr:uid="{00000000-0005-0000-0000-0000D60E0000}"/>
    <cellStyle name="Standard 9 8 5 7" xfId="44598" xr:uid="{00000000-0005-0000-0000-0000D60E0000}"/>
    <cellStyle name="Standard 9 8 6" xfId="4722" xr:uid="{00000000-0005-0000-0000-0000D10E0000}"/>
    <cellStyle name="Standard 9 8 6 2" xfId="18173" xr:uid="{00000000-0005-0000-0000-0000D10E0000}"/>
    <cellStyle name="Standard 9 8 6 3" xfId="31657" xr:uid="{00000000-0005-0000-0000-0000D10E0000}"/>
    <cellStyle name="Standard 9 8 6 4" xfId="45148" xr:uid="{00000000-0005-0000-0000-0000D10E0000}"/>
    <cellStyle name="Standard 9 8 7" xfId="8078" xr:uid="{00000000-0005-0000-0000-0000D10E0000}"/>
    <cellStyle name="Standard 9 8 7 2" xfId="21529" xr:uid="{00000000-0005-0000-0000-0000D10E0000}"/>
    <cellStyle name="Standard 9 8 7 3" xfId="35013" xr:uid="{00000000-0005-0000-0000-0000D10E0000}"/>
    <cellStyle name="Standard 9 8 7 4" xfId="48504" xr:uid="{00000000-0005-0000-0000-0000D10E0000}"/>
    <cellStyle name="Standard 9 8 8" xfId="11434" xr:uid="{00000000-0005-0000-0000-0000D10E0000}"/>
    <cellStyle name="Standard 9 8 8 2" xfId="24885" xr:uid="{00000000-0005-0000-0000-0000D10E0000}"/>
    <cellStyle name="Standard 9 8 8 3" xfId="38369" xr:uid="{00000000-0005-0000-0000-0000D10E0000}"/>
    <cellStyle name="Standard 9 8 8 4" xfId="51860" xr:uid="{00000000-0005-0000-0000-0000D10E0000}"/>
    <cellStyle name="Standard 9 8 9" xfId="14815" xr:uid="{00000000-0005-0000-0000-0000D10E0000}"/>
    <cellStyle name="Standard 9 9" xfId="1077" xr:uid="{00000000-0005-0000-0000-0000D70E0000}"/>
    <cellStyle name="Standard 9 9 2" xfId="1673" xr:uid="{00000000-0005-0000-0000-0000D80E0000}"/>
    <cellStyle name="Standard 9 9 2 2" xfId="2809" xr:uid="{00000000-0005-0000-0000-0000D90E0000}"/>
    <cellStyle name="Standard 9 9 2 2 2" xfId="6170" xr:uid="{00000000-0005-0000-0000-0000D90E0000}"/>
    <cellStyle name="Standard 9 9 2 2 2 2" xfId="19621" xr:uid="{00000000-0005-0000-0000-0000D90E0000}"/>
    <cellStyle name="Standard 9 9 2 2 2 3" xfId="33105" xr:uid="{00000000-0005-0000-0000-0000D90E0000}"/>
    <cellStyle name="Standard 9 9 2 2 2 4" xfId="46596" xr:uid="{00000000-0005-0000-0000-0000D90E0000}"/>
    <cellStyle name="Standard 9 9 2 2 3" xfId="9526" xr:uid="{00000000-0005-0000-0000-0000D90E0000}"/>
    <cellStyle name="Standard 9 9 2 2 3 2" xfId="22977" xr:uid="{00000000-0005-0000-0000-0000D90E0000}"/>
    <cellStyle name="Standard 9 9 2 2 3 3" xfId="36461" xr:uid="{00000000-0005-0000-0000-0000D90E0000}"/>
    <cellStyle name="Standard 9 9 2 2 3 4" xfId="49952" xr:uid="{00000000-0005-0000-0000-0000D90E0000}"/>
    <cellStyle name="Standard 9 9 2 2 4" xfId="12882" xr:uid="{00000000-0005-0000-0000-0000D90E0000}"/>
    <cellStyle name="Standard 9 9 2 2 4 2" xfId="26333" xr:uid="{00000000-0005-0000-0000-0000D90E0000}"/>
    <cellStyle name="Standard 9 9 2 2 4 3" xfId="39817" xr:uid="{00000000-0005-0000-0000-0000D90E0000}"/>
    <cellStyle name="Standard 9 9 2 2 4 4" xfId="53308" xr:uid="{00000000-0005-0000-0000-0000D90E0000}"/>
    <cellStyle name="Standard 9 9 2 2 5" xfId="16264" xr:uid="{00000000-0005-0000-0000-0000D90E0000}"/>
    <cellStyle name="Standard 9 9 2 2 6" xfId="29748" xr:uid="{00000000-0005-0000-0000-0000D90E0000}"/>
    <cellStyle name="Standard 9 9 2 2 7" xfId="43239" xr:uid="{00000000-0005-0000-0000-0000D90E0000}"/>
    <cellStyle name="Standard 9 9 2 3" xfId="5043" xr:uid="{00000000-0005-0000-0000-0000D80E0000}"/>
    <cellStyle name="Standard 9 9 2 3 2" xfId="18494" xr:uid="{00000000-0005-0000-0000-0000D80E0000}"/>
    <cellStyle name="Standard 9 9 2 3 3" xfId="31978" xr:uid="{00000000-0005-0000-0000-0000D80E0000}"/>
    <cellStyle name="Standard 9 9 2 3 4" xfId="45469" xr:uid="{00000000-0005-0000-0000-0000D80E0000}"/>
    <cellStyle name="Standard 9 9 2 4" xfId="8399" xr:uid="{00000000-0005-0000-0000-0000D80E0000}"/>
    <cellStyle name="Standard 9 9 2 4 2" xfId="21850" xr:uid="{00000000-0005-0000-0000-0000D80E0000}"/>
    <cellStyle name="Standard 9 9 2 4 3" xfId="35334" xr:uid="{00000000-0005-0000-0000-0000D80E0000}"/>
    <cellStyle name="Standard 9 9 2 4 4" xfId="48825" xr:uid="{00000000-0005-0000-0000-0000D80E0000}"/>
    <cellStyle name="Standard 9 9 2 5" xfId="11755" xr:uid="{00000000-0005-0000-0000-0000D80E0000}"/>
    <cellStyle name="Standard 9 9 2 5 2" xfId="25206" xr:uid="{00000000-0005-0000-0000-0000D80E0000}"/>
    <cellStyle name="Standard 9 9 2 5 3" xfId="38690" xr:uid="{00000000-0005-0000-0000-0000D80E0000}"/>
    <cellStyle name="Standard 9 9 2 5 4" xfId="52181" xr:uid="{00000000-0005-0000-0000-0000D80E0000}"/>
    <cellStyle name="Standard 9 9 2 6" xfId="15137" xr:uid="{00000000-0005-0000-0000-0000D80E0000}"/>
    <cellStyle name="Standard 9 9 2 7" xfId="28621" xr:uid="{00000000-0005-0000-0000-0000D80E0000}"/>
    <cellStyle name="Standard 9 9 2 8" xfId="42112" xr:uid="{00000000-0005-0000-0000-0000D80E0000}"/>
    <cellStyle name="Standard 9 9 3" xfId="2233" xr:uid="{00000000-0005-0000-0000-0000DA0E0000}"/>
    <cellStyle name="Standard 9 9 3 2" xfId="5607" xr:uid="{00000000-0005-0000-0000-0000DA0E0000}"/>
    <cellStyle name="Standard 9 9 3 2 2" xfId="19058" xr:uid="{00000000-0005-0000-0000-0000DA0E0000}"/>
    <cellStyle name="Standard 9 9 3 2 3" xfId="32542" xr:uid="{00000000-0005-0000-0000-0000DA0E0000}"/>
    <cellStyle name="Standard 9 9 3 2 4" xfId="46033" xr:uid="{00000000-0005-0000-0000-0000DA0E0000}"/>
    <cellStyle name="Standard 9 9 3 3" xfId="8963" xr:uid="{00000000-0005-0000-0000-0000DA0E0000}"/>
    <cellStyle name="Standard 9 9 3 3 2" xfId="22414" xr:uid="{00000000-0005-0000-0000-0000DA0E0000}"/>
    <cellStyle name="Standard 9 9 3 3 3" xfId="35898" xr:uid="{00000000-0005-0000-0000-0000DA0E0000}"/>
    <cellStyle name="Standard 9 9 3 3 4" xfId="49389" xr:uid="{00000000-0005-0000-0000-0000DA0E0000}"/>
    <cellStyle name="Standard 9 9 3 4" xfId="12319" xr:uid="{00000000-0005-0000-0000-0000DA0E0000}"/>
    <cellStyle name="Standard 9 9 3 4 2" xfId="25770" xr:uid="{00000000-0005-0000-0000-0000DA0E0000}"/>
    <cellStyle name="Standard 9 9 3 4 3" xfId="39254" xr:uid="{00000000-0005-0000-0000-0000DA0E0000}"/>
    <cellStyle name="Standard 9 9 3 4 4" xfId="52745" xr:uid="{00000000-0005-0000-0000-0000DA0E0000}"/>
    <cellStyle name="Standard 9 9 3 5" xfId="15701" xr:uid="{00000000-0005-0000-0000-0000DA0E0000}"/>
    <cellStyle name="Standard 9 9 3 6" xfId="29185" xr:uid="{00000000-0005-0000-0000-0000DA0E0000}"/>
    <cellStyle name="Standard 9 9 3 7" xfId="42676" xr:uid="{00000000-0005-0000-0000-0000DA0E0000}"/>
    <cellStyle name="Standard 9 9 4" xfId="4481" xr:uid="{00000000-0005-0000-0000-0000D70E0000}"/>
    <cellStyle name="Standard 9 9 4 2" xfId="17932" xr:uid="{00000000-0005-0000-0000-0000D70E0000}"/>
    <cellStyle name="Standard 9 9 4 3" xfId="31416" xr:uid="{00000000-0005-0000-0000-0000D70E0000}"/>
    <cellStyle name="Standard 9 9 4 4" xfId="44907" xr:uid="{00000000-0005-0000-0000-0000D70E0000}"/>
    <cellStyle name="Standard 9 9 5" xfId="7837" xr:uid="{00000000-0005-0000-0000-0000D70E0000}"/>
    <cellStyle name="Standard 9 9 5 2" xfId="21288" xr:uid="{00000000-0005-0000-0000-0000D70E0000}"/>
    <cellStyle name="Standard 9 9 5 3" xfId="34772" xr:uid="{00000000-0005-0000-0000-0000D70E0000}"/>
    <cellStyle name="Standard 9 9 5 4" xfId="48263" xr:uid="{00000000-0005-0000-0000-0000D70E0000}"/>
    <cellStyle name="Standard 9 9 6" xfId="11193" xr:uid="{00000000-0005-0000-0000-0000D70E0000}"/>
    <cellStyle name="Standard 9 9 6 2" xfId="24644" xr:uid="{00000000-0005-0000-0000-0000D70E0000}"/>
    <cellStyle name="Standard 9 9 6 3" xfId="38128" xr:uid="{00000000-0005-0000-0000-0000D70E0000}"/>
    <cellStyle name="Standard 9 9 6 4" xfId="51619" xr:uid="{00000000-0005-0000-0000-0000D70E0000}"/>
    <cellStyle name="Standard 9 9 7" xfId="14574" xr:uid="{00000000-0005-0000-0000-0000D70E0000}"/>
    <cellStyle name="Standard 9 9 8" xfId="28039" xr:uid="{00000000-0005-0000-0000-0000D70E0000}"/>
    <cellStyle name="Standard 9 9 9" xfId="41506" xr:uid="{00000000-0005-0000-0000-0000D70E0000}"/>
    <cellStyle name="Standard1" xfId="1014" xr:uid="{00000000-0005-0000-0000-00006B000000}"/>
    <cellStyle name="Standard1 2" xfId="27968" xr:uid="{00000000-0005-0000-0000-000015000000}"/>
    <cellStyle name="Stichprobenfehler Dezimal" xfId="159" xr:uid="{00000000-0005-0000-0000-0000A2020000}"/>
    <cellStyle name="Stichprobenfehler ganzzahlig" xfId="160" xr:uid="{00000000-0005-0000-0000-0000A3020000}"/>
    <cellStyle name="Stil 1" xfId="795" xr:uid="{00000000-0005-0000-0000-0000A4020000}"/>
    <cellStyle name="Strich" xfId="21" xr:uid="{00000000-0005-0000-0000-0000A5020000}"/>
    <cellStyle name="Strich 2" xfId="74" xr:uid="{00000000-0005-0000-0000-0000A6020000}"/>
    <cellStyle name="Strich 2 2" xfId="113" xr:uid="{00000000-0005-0000-0000-0000A7020000}"/>
    <cellStyle name="Strich 2 3" xfId="171" xr:uid="{00000000-0005-0000-0000-0000A8020000}"/>
    <cellStyle name="Strich 2 4" xfId="368" xr:uid="{00000000-0005-0000-0000-0000A9020000}"/>
    <cellStyle name="Strich 3" xfId="161" xr:uid="{00000000-0005-0000-0000-0000AA020000}"/>
    <cellStyle name="Strich 4" xfId="170" xr:uid="{00000000-0005-0000-0000-0000AB020000}"/>
    <cellStyle name="Strich 4 2" xfId="179" xr:uid="{00000000-0005-0000-0000-0000AC020000}"/>
    <cellStyle name="Strich 4 2 2" xfId="385" xr:uid="{00000000-0005-0000-0000-0000AD020000}"/>
    <cellStyle name="Strich 4 3" xfId="379" xr:uid="{00000000-0005-0000-0000-0000AE020000}"/>
    <cellStyle name="Strich 5" xfId="354" xr:uid="{00000000-0005-0000-0000-0000AF020000}"/>
    <cellStyle name="Strich mit Ränder" xfId="22" xr:uid="{00000000-0005-0000-0000-0000B0020000}"/>
    <cellStyle name="Strich mit Ränder 2" xfId="591" xr:uid="{00000000-0005-0000-0000-0000B1020000}"/>
    <cellStyle name="Strich mit Ränder 2 2" xfId="41567" xr:uid="{00000000-0005-0000-0000-0000EB0E0000}"/>
    <cellStyle name="Strich mit Ränder 3" xfId="617" xr:uid="{00000000-0005-0000-0000-0000B2020000}"/>
    <cellStyle name="Strich mit Ränder 3 2" xfId="41574" xr:uid="{00000000-0005-0000-0000-0000EC0E0000}"/>
    <cellStyle name="Strich mit Ränder 4" xfId="41526" xr:uid="{00000000-0005-0000-0000-0000EA0E0000}"/>
    <cellStyle name="Strich mit Ränder o+u" xfId="23" xr:uid="{00000000-0005-0000-0000-0000B3020000}"/>
    <cellStyle name="Strich mit Ränder o+u 2" xfId="592" xr:uid="{00000000-0005-0000-0000-0000B4020000}"/>
    <cellStyle name="Strich mit Ränder o+u 3" xfId="618" xr:uid="{00000000-0005-0000-0000-0000B5020000}"/>
    <cellStyle name="Strich mit Ränder o+u+r" xfId="24" xr:uid="{00000000-0005-0000-0000-0000B6020000}"/>
    <cellStyle name="Strich mit Ränder o+u+r 2" xfId="593" xr:uid="{00000000-0005-0000-0000-0000B7020000}"/>
    <cellStyle name="Strich mit Ränder o+u+r 2 2" xfId="41568" xr:uid="{00000000-0005-0000-0000-0000F10E0000}"/>
    <cellStyle name="Strich mit Ränder o+u+r 3" xfId="619" xr:uid="{00000000-0005-0000-0000-0000B8020000}"/>
    <cellStyle name="Strich mit Ränder o+u+r 3 2" xfId="41575" xr:uid="{00000000-0005-0000-0000-0000F20E0000}"/>
    <cellStyle name="Strich mit Ränder o+u+r 4" xfId="41527" xr:uid="{00000000-0005-0000-0000-0000F00E0000}"/>
    <cellStyle name="Strich, ohne Rahmen" xfId="25" xr:uid="{00000000-0005-0000-0000-0000B9020000}"/>
    <cellStyle name="Strich, rechts Rand" xfId="26" xr:uid="{00000000-0005-0000-0000-0000BA020000}"/>
    <cellStyle name="Strich, rechts+u+o Rand" xfId="27" xr:uid="{00000000-0005-0000-0000-0000BB020000}"/>
    <cellStyle name="Strich, rechts+u+o Rand 2" xfId="594" xr:uid="{00000000-0005-0000-0000-0000BC020000}"/>
    <cellStyle name="Strich, rechts+u+o Rand 2 2" xfId="41569" xr:uid="{00000000-0005-0000-0000-0000F60E0000}"/>
    <cellStyle name="Strich, rechts+u+o Rand 3" xfId="41541" xr:uid="{00000000-0005-0000-0000-0000F50E0000}"/>
    <cellStyle name="Strich,o+u Rand" xfId="28" xr:uid="{00000000-0005-0000-0000-0000BD020000}"/>
    <cellStyle name="Strich,o+u Rand 2" xfId="595" xr:uid="{00000000-0005-0000-0000-0000BE020000}"/>
    <cellStyle name="Strich,o+u+ rechts Rand" xfId="29" xr:uid="{00000000-0005-0000-0000-0000BF020000}"/>
    <cellStyle name="Strich,o+u+ rechts Rand 2" xfId="596" xr:uid="{00000000-0005-0000-0000-0000C0020000}"/>
    <cellStyle name="Strich,o+u+ rechts Rand 2 2" xfId="41570" xr:uid="{00000000-0005-0000-0000-0000FA0E0000}"/>
    <cellStyle name="Strich,o+u+ rechts Rand 3" xfId="41542" xr:uid="{00000000-0005-0000-0000-0000F90E0000}"/>
    <cellStyle name="Strich,Rahmen links" xfId="30" xr:uid="{00000000-0005-0000-0000-0000C1020000}"/>
    <cellStyle name="Strich,Rahmen links 2" xfId="228" xr:uid="{00000000-0005-0000-0000-0000C2020000}"/>
    <cellStyle name="Strich,Rahmen links 2 2" xfId="28055" xr:uid="{00000000-0005-0000-0000-0000FC0E0000}"/>
    <cellStyle name="Strich,Rahmen links 3" xfId="28051" xr:uid="{00000000-0005-0000-0000-0000FB0E0000}"/>
    <cellStyle name="Strich,u+o Ränder" xfId="31" xr:uid="{00000000-0005-0000-0000-0000C3020000}"/>
    <cellStyle name="Strich,u+o Ränder 2" xfId="597" xr:uid="{00000000-0005-0000-0000-0000C4020000}"/>
    <cellStyle name="Strich; ohne Ränder" xfId="32" xr:uid="{00000000-0005-0000-0000-0000C5020000}"/>
    <cellStyle name="Strich; Rand rechts" xfId="77" xr:uid="{00000000-0005-0000-0000-0000C6020000}"/>
    <cellStyle name="Strich; unten Rand" xfId="33" xr:uid="{00000000-0005-0000-0000-0000C7020000}"/>
    <cellStyle name="Strich;rechts + unten Rand" xfId="34" xr:uid="{00000000-0005-0000-0000-0000C8020000}"/>
    <cellStyle name="Strich_bilanzjo" xfId="35" xr:uid="{00000000-0005-0000-0000-0000C9020000}"/>
    <cellStyle name="Tabarial" xfId="114" xr:uid="{00000000-0005-0000-0000-0000CA020000}"/>
    <cellStyle name="Tabelle" xfId="36" xr:uid="{00000000-0005-0000-0000-0000CB020000}"/>
    <cellStyle name="Tabelle 2" xfId="620" xr:uid="{00000000-0005-0000-0000-0000CC020000}"/>
    <cellStyle name="Tabelle 2 2" xfId="41576" xr:uid="{00000000-0005-0000-0000-0000060F0000}"/>
    <cellStyle name="Tabelle 3" xfId="41528" xr:uid="{00000000-0005-0000-0000-0000050F0000}"/>
    <cellStyle name="Tabellenfach gesperrt X" xfId="162" xr:uid="{00000000-0005-0000-0000-0000CD020000}"/>
    <cellStyle name="TabFuss linksbündig" xfId="37" xr:uid="{00000000-0005-0000-0000-0000CE020000}"/>
    <cellStyle name="TabFuss linksbündig 2" xfId="598" xr:uid="{00000000-0005-0000-0000-0000CF020000}"/>
    <cellStyle name="TabFuss linksbündig 3" xfId="621" xr:uid="{00000000-0005-0000-0000-0000D0020000}"/>
    <cellStyle name="TabFuss linksbündig o.Ränder" xfId="38" xr:uid="{00000000-0005-0000-0000-0000D1020000}"/>
    <cellStyle name="TabFuss rechts" xfId="2" xr:uid="{00000000-0005-0000-0000-0000D2020000}"/>
    <cellStyle name="TabFuss rechts 2" xfId="172" xr:uid="{00000000-0005-0000-0000-0000D3020000}"/>
    <cellStyle name="TabFuss rechts 3" xfId="355" xr:uid="{00000000-0005-0000-0000-0000D4020000}"/>
    <cellStyle name="TabFuss rot." xfId="39" xr:uid="{00000000-0005-0000-0000-0000D5020000}"/>
    <cellStyle name="TabFuss rot. 2" xfId="599" xr:uid="{00000000-0005-0000-0000-0000D6020000}"/>
    <cellStyle name="TabFuss rot. 3" xfId="622" xr:uid="{00000000-0005-0000-0000-0000D7020000}"/>
    <cellStyle name="TabFuss rot. fett" xfId="40" xr:uid="{00000000-0005-0000-0000-0000D8020000}"/>
    <cellStyle name="TabFuss rot. fett 2" xfId="623" xr:uid="{00000000-0005-0000-0000-0000D9020000}"/>
    <cellStyle name="TabFuss rot. fett 2 2" xfId="41577" xr:uid="{00000000-0005-0000-0000-0000130F0000}"/>
    <cellStyle name="TabFuss rot. fett 3" xfId="41529" xr:uid="{00000000-0005-0000-0000-0000120F0000}"/>
    <cellStyle name="TabKopf" xfId="41" xr:uid="{00000000-0005-0000-0000-0000DA020000}"/>
    <cellStyle name="TabKopf rot." xfId="42" xr:uid="{00000000-0005-0000-0000-0000DB020000}"/>
    <cellStyle name="TabKopf_li" xfId="43" xr:uid="{00000000-0005-0000-0000-0000DC020000}"/>
    <cellStyle name="TabKopf_re" xfId="86" xr:uid="{00000000-0005-0000-0000-0000DD020000}"/>
    <cellStyle name="Tausender" xfId="115" xr:uid="{00000000-0005-0000-0000-0000DE020000}"/>
    <cellStyle name="Tausender 2" xfId="676" xr:uid="{00000000-0005-0000-0000-0000DF020000}"/>
    <cellStyle name="Text mit Füllzeichen" xfId="116" xr:uid="{00000000-0005-0000-0000-0000E0020000}"/>
    <cellStyle name="Überschrift" xfId="238" builtinId="15" customBuiltin="1"/>
    <cellStyle name="Überschrift 1" xfId="239" builtinId="16" customBuiltin="1"/>
    <cellStyle name="Überschrift 1 1" xfId="1614" xr:uid="{00000000-0005-0000-0000-00001C0F0000}"/>
    <cellStyle name="Überschrift 1 2" xfId="117" xr:uid="{00000000-0005-0000-0000-0000E3020000}"/>
    <cellStyle name="Überschrift 1 2 2" xfId="669" xr:uid="{00000000-0005-0000-0000-0000E4020000}"/>
    <cellStyle name="Überschrift 1 2 3" xfId="536" xr:uid="{00000000-0005-0000-0000-0000E5020000}"/>
    <cellStyle name="Überschrift 1 2 4" xfId="492" xr:uid="{00000000-0005-0000-0000-0000E6020000}"/>
    <cellStyle name="Überschrift 1 3" xfId="356" xr:uid="{00000000-0005-0000-0000-0000E7020000}"/>
    <cellStyle name="Überschrift 1 3 2" xfId="600" xr:uid="{00000000-0005-0000-0000-0000E8020000}"/>
    <cellStyle name="Überschrift 1 4" xfId="1115" xr:uid="{00000000-0005-0000-0000-0000210F0000}"/>
    <cellStyle name="Überschrift 1 5" xfId="1099" xr:uid="{00000000-0005-0000-0000-0000220F0000}"/>
    <cellStyle name="Überschrift 2" xfId="240" builtinId="17" customBuiltin="1"/>
    <cellStyle name="Überschrift 2 2" xfId="118" xr:uid="{00000000-0005-0000-0000-0000EA020000}"/>
    <cellStyle name="Überschrift 2 2 2" xfId="670" xr:uid="{00000000-0005-0000-0000-0000EB020000}"/>
    <cellStyle name="Überschrift 2 2 3" xfId="537" xr:uid="{00000000-0005-0000-0000-0000EC020000}"/>
    <cellStyle name="Überschrift 2 2 4" xfId="493" xr:uid="{00000000-0005-0000-0000-0000ED020000}"/>
    <cellStyle name="Überschrift 2 3" xfId="357" xr:uid="{00000000-0005-0000-0000-0000EE020000}"/>
    <cellStyle name="Überschrift 2 3 2" xfId="601" xr:uid="{00000000-0005-0000-0000-0000EF020000}"/>
    <cellStyle name="Überschrift 2 4" xfId="1116" xr:uid="{00000000-0005-0000-0000-0000280F0000}"/>
    <cellStyle name="Überschrift 2 5" xfId="1100" xr:uid="{00000000-0005-0000-0000-0000290F0000}"/>
    <cellStyle name="Überschrift 3" xfId="241" builtinId="18" customBuiltin="1"/>
    <cellStyle name="Überschrift 3 2" xfId="119" xr:uid="{00000000-0005-0000-0000-0000F1020000}"/>
    <cellStyle name="Überschrift 3 2 2" xfId="671" xr:uid="{00000000-0005-0000-0000-0000F2020000}"/>
    <cellStyle name="Überschrift 3 2 3" xfId="538" xr:uid="{00000000-0005-0000-0000-0000F3020000}"/>
    <cellStyle name="Überschrift 3 2 4" xfId="494" xr:uid="{00000000-0005-0000-0000-0000F4020000}"/>
    <cellStyle name="Überschrift 3 3" xfId="358" xr:uid="{00000000-0005-0000-0000-0000F5020000}"/>
    <cellStyle name="Überschrift 3 3 2" xfId="602" xr:uid="{00000000-0005-0000-0000-0000F6020000}"/>
    <cellStyle name="Überschrift 3 4" xfId="1117" xr:uid="{00000000-0005-0000-0000-00002F0F0000}"/>
    <cellStyle name="Überschrift 3 5" xfId="1101" xr:uid="{00000000-0005-0000-0000-0000300F0000}"/>
    <cellStyle name="Überschrift 4" xfId="242" builtinId="19" customBuiltin="1"/>
    <cellStyle name="Überschrift 4 2" xfId="120" xr:uid="{00000000-0005-0000-0000-0000F8020000}"/>
    <cellStyle name="Überschrift 4 2 2" xfId="672" xr:uid="{00000000-0005-0000-0000-0000F9020000}"/>
    <cellStyle name="Überschrift 4 2 3" xfId="539" xr:uid="{00000000-0005-0000-0000-0000FA020000}"/>
    <cellStyle name="Überschrift 4 2 4" xfId="495" xr:uid="{00000000-0005-0000-0000-0000FB020000}"/>
    <cellStyle name="Überschrift 4 3" xfId="359" xr:uid="{00000000-0005-0000-0000-0000FC020000}"/>
    <cellStyle name="Überschrift 4 3 2" xfId="603" xr:uid="{00000000-0005-0000-0000-0000FD020000}"/>
    <cellStyle name="Überschrift 4 4" xfId="1118" xr:uid="{00000000-0005-0000-0000-0000360F0000}"/>
    <cellStyle name="Überschrift 4 5" xfId="1102" xr:uid="{00000000-0005-0000-0000-0000370F0000}"/>
    <cellStyle name="Überschrift 5" xfId="121" xr:uid="{00000000-0005-0000-0000-0000FE020000}"/>
    <cellStyle name="Überschrift 5 2" xfId="668" xr:uid="{00000000-0005-0000-0000-0000FF020000}"/>
    <cellStyle name="Überschrift 5 3" xfId="540" xr:uid="{00000000-0005-0000-0000-000000030000}"/>
    <cellStyle name="Überschrift 5 4" xfId="491" xr:uid="{00000000-0005-0000-0000-000001030000}"/>
    <cellStyle name="Überschrift 6" xfId="360" xr:uid="{00000000-0005-0000-0000-000002030000}"/>
    <cellStyle name="Überschrift 6 2" xfId="1114" xr:uid="{00000000-0005-0000-0000-00003B0F0000}"/>
    <cellStyle name="Überschrift 7" xfId="1098" xr:uid="{00000000-0005-0000-0000-00003C0F0000}"/>
    <cellStyle name="Überschrift 8" xfId="3906" xr:uid="{00000000-0005-0000-0000-00003D0F0000}"/>
    <cellStyle name="Überschrift 9" xfId="1051" xr:uid="{00000000-0005-0000-0000-0000430F0000}"/>
    <cellStyle name="Ü-Haupt[I,II]" xfId="163" xr:uid="{00000000-0005-0000-0000-000003030000}"/>
    <cellStyle name="Ü-Tabellen[1.,2.]" xfId="122" xr:uid="{00000000-0005-0000-0000-000004030000}"/>
    <cellStyle name="Ü-Zwischen[A,B]" xfId="164" xr:uid="{00000000-0005-0000-0000-000005030000}"/>
    <cellStyle name="Verknüpfte Zelle" xfId="249" builtinId="24" customBuiltin="1"/>
    <cellStyle name="Verknüpfte Zelle 2" xfId="123" xr:uid="{00000000-0005-0000-0000-000007030000}"/>
    <cellStyle name="Verknüpfte Zelle 2 2" xfId="673" xr:uid="{00000000-0005-0000-0000-000008030000}"/>
    <cellStyle name="Verknüpfte Zelle 2 3" xfId="541" xr:uid="{00000000-0005-0000-0000-000009030000}"/>
    <cellStyle name="Verknüpfte Zelle 2 4" xfId="496" xr:uid="{00000000-0005-0000-0000-00000A030000}"/>
    <cellStyle name="Verknüpfte Zelle 3" xfId="361" xr:uid="{00000000-0005-0000-0000-00000B030000}"/>
    <cellStyle name="Verknüpfte Zelle 3 2" xfId="604" xr:uid="{00000000-0005-0000-0000-00000C030000}"/>
    <cellStyle name="Verknüpfte Zelle 4" xfId="1125" xr:uid="{00000000-0005-0000-0000-0000460F0000}"/>
    <cellStyle name="Verknüpfte Zelle 5" xfId="1103" xr:uid="{00000000-0005-0000-0000-0000470F0000}"/>
    <cellStyle name="vorläufiges E. Dezimal" xfId="165" xr:uid="{00000000-0005-0000-0000-00000D030000}"/>
    <cellStyle name="vorläufiges E. ganzzahlig" xfId="166" xr:uid="{00000000-0005-0000-0000-00000E030000}"/>
    <cellStyle name="Währung" xfId="54944" builtinId="4"/>
    <cellStyle name="Währung 2" xfId="124" xr:uid="{00000000-0005-0000-0000-00000F030000}"/>
    <cellStyle name="Währung 2 10" xfId="1018" xr:uid="{00000000-0005-0000-0000-00006D000000}"/>
    <cellStyle name="Währung 2 11" xfId="14525" xr:uid="{00000000-0005-0000-0000-00006D000000}"/>
    <cellStyle name="Währung 2 12" xfId="27978" xr:uid="{00000000-0005-0000-0000-00006D000000}"/>
    <cellStyle name="Währung 2 13" xfId="41445" xr:uid="{00000000-0005-0000-0000-00006D000000}"/>
    <cellStyle name="Währung 2 14" xfId="996" xr:uid="{00000000-0005-0000-0000-00006C000000}"/>
    <cellStyle name="Währung 2 2" xfId="372" xr:uid="{00000000-0005-0000-0000-000010030000}"/>
    <cellStyle name="Währung 2 2 2" xfId="796" xr:uid="{00000000-0005-0000-0000-000011030000}"/>
    <cellStyle name="Währung 2 2 2 2" xfId="827" xr:uid="{00000000-0005-0000-0000-000011030000}"/>
    <cellStyle name="Währung 2 2 2 2 2" xfId="936" xr:uid="{00000000-0005-0000-0000-000011030000}"/>
    <cellStyle name="Währung 2 2 2 3" xfId="858" xr:uid="{00000000-0005-0000-0000-000011030000}"/>
    <cellStyle name="Währung 2 2 2 3 2" xfId="963" xr:uid="{00000000-0005-0000-0000-000011030000}"/>
    <cellStyle name="Währung 2 2 2 4" xfId="884" xr:uid="{00000000-0005-0000-0000-000011030000}"/>
    <cellStyle name="Währung 2 2 2 4 2" xfId="989" xr:uid="{00000000-0005-0000-0000-000011030000}"/>
    <cellStyle name="Währung 2 2 2 5" xfId="910" xr:uid="{00000000-0005-0000-0000-000011030000}"/>
    <cellStyle name="Währung 2 2 3" xfId="797" xr:uid="{00000000-0005-0000-0000-000012030000}"/>
    <cellStyle name="Währung 2 2 3 2" xfId="828" xr:uid="{00000000-0005-0000-0000-000012030000}"/>
    <cellStyle name="Währung 2 2 3 2 2" xfId="937" xr:uid="{00000000-0005-0000-0000-000012030000}"/>
    <cellStyle name="Währung 2 2 3 3" xfId="859" xr:uid="{00000000-0005-0000-0000-000012030000}"/>
    <cellStyle name="Währung 2 2 3 3 2" xfId="964" xr:uid="{00000000-0005-0000-0000-000012030000}"/>
    <cellStyle name="Währung 2 2 3 4" xfId="885" xr:uid="{00000000-0005-0000-0000-000012030000}"/>
    <cellStyle name="Währung 2 2 3 4 2" xfId="990" xr:uid="{00000000-0005-0000-0000-000012030000}"/>
    <cellStyle name="Währung 2 2 3 5" xfId="911" xr:uid="{00000000-0005-0000-0000-000012030000}"/>
    <cellStyle name="Währung 2 3" xfId="2188" xr:uid="{00000000-0005-0000-0000-00004C0F0000}"/>
    <cellStyle name="Währung 2 3 2" xfId="5563" xr:uid="{00000000-0005-0000-0000-00004C0F0000}"/>
    <cellStyle name="Währung 2 3 2 2" xfId="19014" xr:uid="{00000000-0005-0000-0000-00004C0F0000}"/>
    <cellStyle name="Währung 2 3 2 3" xfId="32498" xr:uid="{00000000-0005-0000-0000-00004C0F0000}"/>
    <cellStyle name="Währung 2 3 2 4" xfId="45989" xr:uid="{00000000-0005-0000-0000-00004C0F0000}"/>
    <cellStyle name="Währung 2 3 3" xfId="8919" xr:uid="{00000000-0005-0000-0000-00004C0F0000}"/>
    <cellStyle name="Währung 2 3 3 2" xfId="22370" xr:uid="{00000000-0005-0000-0000-00004C0F0000}"/>
    <cellStyle name="Währung 2 3 3 3" xfId="35854" xr:uid="{00000000-0005-0000-0000-00004C0F0000}"/>
    <cellStyle name="Währung 2 3 3 4" xfId="49345" xr:uid="{00000000-0005-0000-0000-00004C0F0000}"/>
    <cellStyle name="Währung 2 3 4" xfId="12275" xr:uid="{00000000-0005-0000-0000-00004C0F0000}"/>
    <cellStyle name="Währung 2 3 4 2" xfId="25726" xr:uid="{00000000-0005-0000-0000-00004C0F0000}"/>
    <cellStyle name="Währung 2 3 4 3" xfId="39210" xr:uid="{00000000-0005-0000-0000-00004C0F0000}"/>
    <cellStyle name="Währung 2 3 4 4" xfId="52701" xr:uid="{00000000-0005-0000-0000-00004C0F0000}"/>
    <cellStyle name="Währung 2 3 5" xfId="15657" xr:uid="{00000000-0005-0000-0000-00004C0F0000}"/>
    <cellStyle name="Währung 2 3 6" xfId="29141" xr:uid="{00000000-0005-0000-0000-00004C0F0000}"/>
    <cellStyle name="Währung 2 3 7" xfId="42632" xr:uid="{00000000-0005-0000-0000-00004C0F0000}"/>
    <cellStyle name="Währung 2 4" xfId="3329" xr:uid="{00000000-0005-0000-0000-00004D0F0000}"/>
    <cellStyle name="Währung 2 4 2" xfId="6690" xr:uid="{00000000-0005-0000-0000-00004D0F0000}"/>
    <cellStyle name="Währung 2 4 2 2" xfId="20141" xr:uid="{00000000-0005-0000-0000-00004D0F0000}"/>
    <cellStyle name="Währung 2 4 2 3" xfId="33625" xr:uid="{00000000-0005-0000-0000-00004D0F0000}"/>
    <cellStyle name="Währung 2 4 2 4" xfId="47116" xr:uid="{00000000-0005-0000-0000-00004D0F0000}"/>
    <cellStyle name="Währung 2 4 3" xfId="10046" xr:uid="{00000000-0005-0000-0000-00004D0F0000}"/>
    <cellStyle name="Währung 2 4 3 2" xfId="23497" xr:uid="{00000000-0005-0000-0000-00004D0F0000}"/>
    <cellStyle name="Währung 2 4 3 3" xfId="36981" xr:uid="{00000000-0005-0000-0000-00004D0F0000}"/>
    <cellStyle name="Währung 2 4 3 4" xfId="50472" xr:uid="{00000000-0005-0000-0000-00004D0F0000}"/>
    <cellStyle name="Währung 2 4 4" xfId="13402" xr:uid="{00000000-0005-0000-0000-00004D0F0000}"/>
    <cellStyle name="Währung 2 4 4 2" xfId="26853" xr:uid="{00000000-0005-0000-0000-00004D0F0000}"/>
    <cellStyle name="Währung 2 4 4 3" xfId="40337" xr:uid="{00000000-0005-0000-0000-00004D0F0000}"/>
    <cellStyle name="Währung 2 4 4 4" xfId="53828" xr:uid="{00000000-0005-0000-0000-00004D0F0000}"/>
    <cellStyle name="Währung 2 4 5" xfId="16784" xr:uid="{00000000-0005-0000-0000-00004D0F0000}"/>
    <cellStyle name="Währung 2 4 6" xfId="30268" xr:uid="{00000000-0005-0000-0000-00004D0F0000}"/>
    <cellStyle name="Währung 2 4 7" xfId="43759" xr:uid="{00000000-0005-0000-0000-00004D0F0000}"/>
    <cellStyle name="Währung 2 5" xfId="3909" xr:uid="{00000000-0005-0000-0000-00004E0F0000}"/>
    <cellStyle name="Währung 2 5 2" xfId="7266" xr:uid="{00000000-0005-0000-0000-00004E0F0000}"/>
    <cellStyle name="Währung 2 5 2 2" xfId="20717" xr:uid="{00000000-0005-0000-0000-00004E0F0000}"/>
    <cellStyle name="Währung 2 5 2 3" xfId="34201" xr:uid="{00000000-0005-0000-0000-00004E0F0000}"/>
    <cellStyle name="Währung 2 5 2 4" xfId="47692" xr:uid="{00000000-0005-0000-0000-00004E0F0000}"/>
    <cellStyle name="Währung 2 5 3" xfId="10622" xr:uid="{00000000-0005-0000-0000-00004E0F0000}"/>
    <cellStyle name="Währung 2 5 3 2" xfId="24073" xr:uid="{00000000-0005-0000-0000-00004E0F0000}"/>
    <cellStyle name="Währung 2 5 3 3" xfId="37557" xr:uid="{00000000-0005-0000-0000-00004E0F0000}"/>
    <cellStyle name="Währung 2 5 3 4" xfId="51048" xr:uid="{00000000-0005-0000-0000-00004E0F0000}"/>
    <cellStyle name="Währung 2 5 4" xfId="13978" xr:uid="{00000000-0005-0000-0000-00004E0F0000}"/>
    <cellStyle name="Währung 2 5 4 2" xfId="27429" xr:uid="{00000000-0005-0000-0000-00004E0F0000}"/>
    <cellStyle name="Währung 2 5 4 3" xfId="40913" xr:uid="{00000000-0005-0000-0000-00004E0F0000}"/>
    <cellStyle name="Währung 2 5 4 4" xfId="54404" xr:uid="{00000000-0005-0000-0000-00004E0F0000}"/>
    <cellStyle name="Währung 2 5 5" xfId="17360" xr:uid="{00000000-0005-0000-0000-00004E0F0000}"/>
    <cellStyle name="Währung 2 5 6" xfId="30844" xr:uid="{00000000-0005-0000-0000-00004E0F0000}"/>
    <cellStyle name="Währung 2 5 7" xfId="44335" xr:uid="{00000000-0005-0000-0000-00004E0F0000}"/>
    <cellStyle name="Währung 2 6" xfId="1035" xr:uid="{00000000-0005-0000-0000-00004A0F0000}"/>
    <cellStyle name="Währung 2 6 2" xfId="14542" xr:uid="{00000000-0005-0000-0000-00004A0F0000}"/>
    <cellStyle name="Währung 2 6 3" xfId="28007" xr:uid="{00000000-0005-0000-0000-00004A0F0000}"/>
    <cellStyle name="Währung 2 6 4" xfId="41474" xr:uid="{00000000-0005-0000-0000-00004A0F0000}"/>
    <cellStyle name="Währung 2 7" xfId="4437" xr:uid="{00000000-0005-0000-0000-00004A0F0000}"/>
    <cellStyle name="Währung 2 7 2" xfId="17888" xr:uid="{00000000-0005-0000-0000-00004A0F0000}"/>
    <cellStyle name="Währung 2 7 3" xfId="31372" xr:uid="{00000000-0005-0000-0000-00004A0F0000}"/>
    <cellStyle name="Währung 2 7 4" xfId="44863" xr:uid="{00000000-0005-0000-0000-00004A0F0000}"/>
    <cellStyle name="Währung 2 8" xfId="7793" xr:uid="{00000000-0005-0000-0000-00004A0F0000}"/>
    <cellStyle name="Währung 2 8 2" xfId="21244" xr:uid="{00000000-0005-0000-0000-00004A0F0000}"/>
    <cellStyle name="Währung 2 8 3" xfId="34728" xr:uid="{00000000-0005-0000-0000-00004A0F0000}"/>
    <cellStyle name="Währung 2 8 4" xfId="48219" xr:uid="{00000000-0005-0000-0000-00004A0F0000}"/>
    <cellStyle name="Währung 2 9" xfId="11149" xr:uid="{00000000-0005-0000-0000-00004A0F0000}"/>
    <cellStyle name="Währung 2 9 2" xfId="24600" xr:uid="{00000000-0005-0000-0000-00004A0F0000}"/>
    <cellStyle name="Währung 2 9 3" xfId="38084" xr:uid="{00000000-0005-0000-0000-00004A0F0000}"/>
    <cellStyle name="Währung 2 9 4" xfId="51575" xr:uid="{00000000-0005-0000-0000-00004A0F0000}"/>
    <cellStyle name="Währung 3" xfId="798" xr:uid="{00000000-0005-0000-0000-000013030000}"/>
    <cellStyle name="Währung 3 2" xfId="799" xr:uid="{00000000-0005-0000-0000-000014030000}"/>
    <cellStyle name="Währung 3 2 2" xfId="830" xr:uid="{00000000-0005-0000-0000-000014030000}"/>
    <cellStyle name="Währung 3 2 2 2" xfId="939" xr:uid="{00000000-0005-0000-0000-000014030000}"/>
    <cellStyle name="Währung 3 2 3" xfId="861" xr:uid="{00000000-0005-0000-0000-000014030000}"/>
    <cellStyle name="Währung 3 2 3 2" xfId="966" xr:uid="{00000000-0005-0000-0000-000014030000}"/>
    <cellStyle name="Währung 3 2 4" xfId="887" xr:uid="{00000000-0005-0000-0000-000014030000}"/>
    <cellStyle name="Währung 3 2 4 2" xfId="992" xr:uid="{00000000-0005-0000-0000-000014030000}"/>
    <cellStyle name="Währung 3 2 5" xfId="913" xr:uid="{00000000-0005-0000-0000-000014030000}"/>
    <cellStyle name="Währung 3 3" xfId="800" xr:uid="{00000000-0005-0000-0000-000015030000}"/>
    <cellStyle name="Währung 3 3 2" xfId="831" xr:uid="{00000000-0005-0000-0000-000015030000}"/>
    <cellStyle name="Währung 3 3 2 2" xfId="940" xr:uid="{00000000-0005-0000-0000-000015030000}"/>
    <cellStyle name="Währung 3 3 3" xfId="862" xr:uid="{00000000-0005-0000-0000-000015030000}"/>
    <cellStyle name="Währung 3 3 3 2" xfId="967" xr:uid="{00000000-0005-0000-0000-000015030000}"/>
    <cellStyle name="Währung 3 3 4" xfId="888" xr:uid="{00000000-0005-0000-0000-000015030000}"/>
    <cellStyle name="Währung 3 3 4 2" xfId="993" xr:uid="{00000000-0005-0000-0000-000015030000}"/>
    <cellStyle name="Währung 3 3 5" xfId="914" xr:uid="{00000000-0005-0000-0000-000015030000}"/>
    <cellStyle name="Währung 3 4" xfId="829" xr:uid="{00000000-0005-0000-0000-000013030000}"/>
    <cellStyle name="Währung 3 4 2" xfId="938" xr:uid="{00000000-0005-0000-0000-000013030000}"/>
    <cellStyle name="Währung 3 5" xfId="860" xr:uid="{00000000-0005-0000-0000-000013030000}"/>
    <cellStyle name="Währung 3 5 2" xfId="965" xr:uid="{00000000-0005-0000-0000-000013030000}"/>
    <cellStyle name="Währung 3 6" xfId="886" xr:uid="{00000000-0005-0000-0000-000013030000}"/>
    <cellStyle name="Währung 3 6 2" xfId="991" xr:uid="{00000000-0005-0000-0000-000013030000}"/>
    <cellStyle name="Währung 3 7" xfId="912" xr:uid="{00000000-0005-0000-0000-000013030000}"/>
    <cellStyle name="Warnender Text" xfId="251" builtinId="11" customBuiltin="1"/>
    <cellStyle name="Warnender Text 2" xfId="125" xr:uid="{00000000-0005-0000-0000-000017030000}"/>
    <cellStyle name="Warnender Text 3" xfId="605" xr:uid="{00000000-0005-0000-0000-000018030000}"/>
    <cellStyle name="Warnender Text 4" xfId="1127" xr:uid="{00000000-0005-0000-0000-0000520F0000}"/>
    <cellStyle name="Warnender Text 5" xfId="1104" xr:uid="{00000000-0005-0000-0000-0000530F0000}"/>
    <cellStyle name="Year" xfId="1015" xr:uid="{00000000-0005-0000-0000-00006D000000}"/>
    <cellStyle name="Zahlen" xfId="404" xr:uid="{00000000-0005-0000-0000-000019030000}"/>
    <cellStyle name="ZeilenNr.hinten" xfId="44" xr:uid="{00000000-0005-0000-0000-00001A030000}"/>
    <cellStyle name="ZeilenNr.vorne" xfId="45" xr:uid="{00000000-0005-0000-0000-00001B030000}"/>
    <cellStyle name="Zelle mit Rand" xfId="52" xr:uid="{00000000-0005-0000-0000-00001C030000}"/>
    <cellStyle name="Zelle mit Rand 2" xfId="53" xr:uid="{00000000-0005-0000-0000-00001D030000}"/>
    <cellStyle name="Zelle mit Rand 2 2" xfId="231" xr:uid="{00000000-0005-0000-0000-00001E030000}"/>
    <cellStyle name="Zelle mit Rand 2 2 2" xfId="28058" xr:uid="{00000000-0005-0000-0000-0000590F0000}"/>
    <cellStyle name="Zelle mit Rand 2 3" xfId="28054" xr:uid="{00000000-0005-0000-0000-0000580F0000}"/>
    <cellStyle name="Zelle mit Rand 3" xfId="229" xr:uid="{00000000-0005-0000-0000-00001F030000}"/>
    <cellStyle name="Zelle mit Rand 3 2" xfId="28056" xr:uid="{00000000-0005-0000-0000-00005A0F0000}"/>
    <cellStyle name="Zelle mit Rand 4" xfId="363" xr:uid="{00000000-0005-0000-0000-000020030000}"/>
    <cellStyle name="Zelle mit Rand 4 2" xfId="27977" xr:uid="{00000000-0005-0000-0000-00006F000000}"/>
    <cellStyle name="Zelle mit Rand 5" xfId="362" xr:uid="{00000000-0005-0000-0000-000021030000}"/>
    <cellStyle name="Zelle überprüfen" xfId="250" builtinId="23" customBuiltin="1"/>
    <cellStyle name="Zelle überprüfen 2" xfId="126" xr:uid="{00000000-0005-0000-0000-000023030000}"/>
    <cellStyle name="Zelle überprüfen 3" xfId="606" xr:uid="{00000000-0005-0000-0000-000024030000}"/>
    <cellStyle name="Zelle überprüfen 4" xfId="1126" xr:uid="{00000000-0005-0000-0000-00005E0F0000}"/>
    <cellStyle name="Zelle überprüfen 5" xfId="1105" xr:uid="{00000000-0005-0000-0000-00005F0F0000}"/>
    <cellStyle name="Zwischentitel" xfId="801" xr:uid="{00000000-0005-0000-0000-000025030000}"/>
    <cellStyle name="Обычный_2++" xfId="227" xr:uid="{00000000-0005-0000-0000-000026030000}"/>
  </cellStyles>
  <dxfs count="537">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25" formatCode="&quot;-   &quot;"/>
    </dxf>
    <dxf>
      <numFmt numFmtId="225" formatCode="&quot;-   &quot;"/>
    </dxf>
    <dxf>
      <numFmt numFmtId="28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5" formatCode="&quot;-  &quot;"/>
    </dxf>
    <dxf>
      <numFmt numFmtId="28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25" formatCode="&quot;-   &quot;"/>
    </dxf>
    <dxf>
      <numFmt numFmtId="22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25" formatCode="&quot;-   &quot;"/>
    </dxf>
    <dxf>
      <numFmt numFmtId="22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25" formatCode="&quot;-   &quot;"/>
    </dxf>
    <dxf>
      <numFmt numFmtId="285" formatCode="&quot;-  &quot;"/>
    </dxf>
    <dxf>
      <numFmt numFmtId="285" formatCode="&quot;-  &quot;"/>
    </dxf>
    <dxf>
      <numFmt numFmtId="225" formatCode="&quot;-   &quot;"/>
    </dxf>
    <dxf>
      <numFmt numFmtId="285" formatCode="&quot;-  &quot;"/>
    </dxf>
    <dxf>
      <numFmt numFmtId="285" formatCode="&quot;-  &quot;"/>
    </dxf>
    <dxf>
      <numFmt numFmtId="225" formatCode="&quot;-   &quot;"/>
    </dxf>
    <dxf>
      <numFmt numFmtId="225" formatCode="&quot;-   &quot;"/>
    </dxf>
    <dxf>
      <numFmt numFmtId="285" formatCode="&quot;-  &quot;"/>
    </dxf>
    <dxf>
      <numFmt numFmtId="285" formatCode="&quot;-  &quot;"/>
    </dxf>
    <dxf>
      <numFmt numFmtId="225" formatCode="&quot;-   &quot;"/>
    </dxf>
    <dxf>
      <numFmt numFmtId="285" formatCode="&quot;-  &quot;"/>
    </dxf>
    <dxf>
      <numFmt numFmtId="285" formatCode="&quot;-  &quot;"/>
    </dxf>
    <dxf>
      <numFmt numFmtId="285" formatCode="&quot;-  &quot;"/>
    </dxf>
    <dxf>
      <numFmt numFmtId="285" formatCode="&quot;-  &quot;"/>
    </dxf>
    <dxf>
      <numFmt numFmtId="225" formatCode="&quot;-   &quot;"/>
    </dxf>
    <dxf>
      <numFmt numFmtId="285" formatCode="&quot;-  &quot;"/>
    </dxf>
    <dxf>
      <numFmt numFmtId="285" formatCode="&quot;-  &quot;"/>
    </dxf>
    <dxf>
      <numFmt numFmtId="285" formatCode="&quot;-  &quot;"/>
    </dxf>
    <dxf>
      <numFmt numFmtId="285" formatCode="&quot;-  &quot;"/>
    </dxf>
    <dxf>
      <numFmt numFmtId="225" formatCode="&quot;-   &quot;"/>
    </dxf>
    <dxf>
      <numFmt numFmtId="225" formatCode="&quot;-   &quot;"/>
    </dxf>
    <dxf>
      <numFmt numFmtId="285" formatCode="&quot;-  &quot;"/>
    </dxf>
    <dxf>
      <numFmt numFmtId="285" formatCode="&quot;-  &quot;"/>
    </dxf>
    <dxf>
      <numFmt numFmtId="285" formatCode="&quot;-  &quot;"/>
    </dxf>
    <dxf>
      <numFmt numFmtId="285" formatCode="&quot;-  &quot;"/>
    </dxf>
    <dxf>
      <numFmt numFmtId="225" formatCode="&quot;-   &quot;"/>
    </dxf>
    <dxf>
      <numFmt numFmtId="22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6" formatCode="&quot;-&quot;"/>
    </dxf>
    <dxf>
      <numFmt numFmtId="286" formatCode="&quot;-&quot;"/>
    </dxf>
    <dxf>
      <numFmt numFmtId="286" formatCode="&quot;-&quot;"/>
    </dxf>
    <dxf>
      <numFmt numFmtId="286" formatCode="&quot;-&quot;"/>
    </dxf>
    <dxf>
      <numFmt numFmtId="286" formatCode="&quot;-&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85" formatCode="&quot;-  &quot;"/>
    </dxf>
    <dxf>
      <numFmt numFmtId="225" formatCode="&quot;-   &quot;"/>
    </dxf>
    <dxf>
      <numFmt numFmtId="225" formatCode="&quot;-   &quot;"/>
    </dxf>
    <dxf>
      <numFmt numFmtId="285" formatCode="&quot;-  &quot;"/>
    </dxf>
    <dxf>
      <numFmt numFmtId="286" formatCode="&quot;-&quot;"/>
    </dxf>
    <dxf>
      <numFmt numFmtId="286" formatCode="&quot;-&quot;"/>
    </dxf>
    <dxf>
      <numFmt numFmtId="286" formatCode="&quot;-&quot;"/>
    </dxf>
    <dxf>
      <numFmt numFmtId="286" formatCode="&quot;-&quot;"/>
    </dxf>
    <dxf>
      <numFmt numFmtId="286" formatCode="&quot;-&quot;"/>
    </dxf>
    <dxf>
      <numFmt numFmtId="286" formatCode="&quot;-&quot;"/>
    </dxf>
    <dxf>
      <numFmt numFmtId="286" formatCode="&quot;-&quot;"/>
    </dxf>
    <dxf>
      <numFmt numFmtId="286" formatCode="&quot;-&quot;"/>
    </dxf>
    <dxf>
      <numFmt numFmtId="286" formatCode="&quot;-&quot;"/>
    </dxf>
    <dxf>
      <numFmt numFmtId="286" formatCode="&quot;-&quot;"/>
    </dxf>
    <dxf>
      <numFmt numFmtId="286" formatCode="&quot;-&quot;"/>
    </dxf>
    <dxf>
      <numFmt numFmtId="286" formatCode="&quot;-&quot;"/>
    </dxf>
    <dxf>
      <numFmt numFmtId="286" formatCode="&quot;-&quot;"/>
    </dxf>
    <dxf>
      <numFmt numFmtId="286" formatCode="&quot;-&quot;"/>
    </dxf>
    <dxf>
      <numFmt numFmtId="286" formatCode="&quot;-&quot;"/>
    </dxf>
    <dxf>
      <numFmt numFmtId="286" formatCode="&quot;-&quot;"/>
    </dxf>
    <dxf>
      <numFmt numFmtId="286" formatCode="&quot;-&quot;"/>
    </dxf>
    <dxf>
      <font>
        <strike/>
        <condense val="0"/>
        <extend val="0"/>
      </font>
    </dxf>
  </dxfs>
  <tableStyles count="0" defaultTableStyle="TableStyleMedium2" defaultPivotStyle="PivotStyleLight16"/>
  <colors>
    <mruColors>
      <color rgb="FFFFCCFF"/>
      <color rgb="FFFF99FF"/>
      <color rgb="FFEDF082"/>
      <color rgb="FFFF00FF"/>
      <color rgb="FFBD9ED0"/>
      <color rgb="FF00FFFF"/>
      <color rgb="FFFF9933"/>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M-2'!A1"/><Relationship Id="rId18" Type="http://schemas.openxmlformats.org/officeDocument/2006/relationships/hyperlink" Target="#aufbau!A1"/><Relationship Id="rId26" Type="http://schemas.openxmlformats.org/officeDocument/2006/relationships/hyperlink" Target="#'EEV-1'!A1"/><Relationship Id="rId39" Type="http://schemas.openxmlformats.org/officeDocument/2006/relationships/hyperlink" Target="#'PEV-6'!A1"/><Relationship Id="rId21" Type="http://schemas.openxmlformats.org/officeDocument/2006/relationships/hyperlink" Target="#'PEV-2'!A1"/><Relationship Id="rId34" Type="http://schemas.openxmlformats.org/officeDocument/2006/relationships/hyperlink" Target="#'G-2'!A1"/><Relationship Id="rId42" Type="http://schemas.openxmlformats.org/officeDocument/2006/relationships/hyperlink" Target="#gas!A1"/><Relationship Id="rId7" Type="http://schemas.openxmlformats.org/officeDocument/2006/relationships/hyperlink" Target="#'E-5'!A1"/><Relationship Id="rId2" Type="http://schemas.openxmlformats.org/officeDocument/2006/relationships/hyperlink" Target="#bilanzsk!A1"/><Relationship Id="rId16" Type="http://schemas.openxmlformats.org/officeDocument/2006/relationships/hyperlink" Target="#'K-2'!A1"/><Relationship Id="rId29" Type="http://schemas.openxmlformats.org/officeDocument/2006/relationships/hyperlink" Target="#'EEV-6'!A1"/><Relationship Id="rId1" Type="http://schemas.openxmlformats.org/officeDocument/2006/relationships/hyperlink" Target="#'EB-2'!A1"/><Relationship Id="rId6" Type="http://schemas.openxmlformats.org/officeDocument/2006/relationships/hyperlink" Target="#'E-4'!A1"/><Relationship Id="rId11" Type="http://schemas.openxmlformats.org/officeDocument/2006/relationships/hyperlink" Target="#'E-1'!A1"/><Relationship Id="rId24" Type="http://schemas.openxmlformats.org/officeDocument/2006/relationships/hyperlink" Target="#'EE-3'!A1"/><Relationship Id="rId32" Type="http://schemas.openxmlformats.org/officeDocument/2006/relationships/hyperlink" Target="#'E-6'!A1"/><Relationship Id="rId37" Type="http://schemas.openxmlformats.org/officeDocument/2006/relationships/hyperlink" Target="#heizwerte!A1"/><Relationship Id="rId40" Type="http://schemas.openxmlformats.org/officeDocument/2006/relationships/hyperlink" Target="#mineral&#246;l!A1"/><Relationship Id="rId45" Type="http://schemas.openxmlformats.org/officeDocument/2006/relationships/hyperlink" Target="#'CO2-3'!A1"/><Relationship Id="rId5" Type="http://schemas.openxmlformats.org/officeDocument/2006/relationships/hyperlink" Target="#'PEV-4'!A1"/><Relationship Id="rId15" Type="http://schemas.openxmlformats.org/officeDocument/2006/relationships/hyperlink" Target="#'M-4'!A1"/><Relationship Id="rId23" Type="http://schemas.openxmlformats.org/officeDocument/2006/relationships/hyperlink" Target="#'PEV-1'!A1"/><Relationship Id="rId28" Type="http://schemas.openxmlformats.org/officeDocument/2006/relationships/hyperlink" Target="#'EEV-4'!Druckbereich"/><Relationship Id="rId36" Type="http://schemas.openxmlformats.org/officeDocument/2006/relationships/hyperlink" Target="#'K-1'!A1"/><Relationship Id="rId10" Type="http://schemas.openxmlformats.org/officeDocument/2006/relationships/hyperlink" Target="#'CO2-1'!A1"/><Relationship Id="rId19" Type="http://schemas.openxmlformats.org/officeDocument/2006/relationships/hyperlink" Target="#pev!A1"/><Relationship Id="rId31" Type="http://schemas.openxmlformats.org/officeDocument/2006/relationships/hyperlink" Target="#'E-3'!A1"/><Relationship Id="rId44" Type="http://schemas.openxmlformats.org/officeDocument/2006/relationships/hyperlink" Target="#'CO2-2'!A1"/><Relationship Id="rId4" Type="http://schemas.openxmlformats.org/officeDocument/2006/relationships/hyperlink" Target="#'PEV-3'!A1"/><Relationship Id="rId9" Type="http://schemas.openxmlformats.org/officeDocument/2006/relationships/hyperlink" Target="#'EEV-5'!A1"/><Relationship Id="rId14" Type="http://schemas.openxmlformats.org/officeDocument/2006/relationships/hyperlink" Target="#'M-3'!A1"/><Relationship Id="rId22" Type="http://schemas.openxmlformats.org/officeDocument/2006/relationships/hyperlink" Target="#'EE-2b'!A1"/><Relationship Id="rId27" Type="http://schemas.openxmlformats.org/officeDocument/2006/relationships/hyperlink" Target="#'EEV-2'!A1"/><Relationship Id="rId30" Type="http://schemas.openxmlformats.org/officeDocument/2006/relationships/hyperlink" Target="#'E-2'!A1"/><Relationship Id="rId35" Type="http://schemas.openxmlformats.org/officeDocument/2006/relationships/hyperlink" Target="#'G-3'!A1"/><Relationship Id="rId43" Type="http://schemas.openxmlformats.org/officeDocument/2006/relationships/hyperlink" Target="#erl&#228;uterungen!A1"/><Relationship Id="rId8" Type="http://schemas.openxmlformats.org/officeDocument/2006/relationships/hyperlink" Target="#'EEV-3'!A1"/><Relationship Id="rId3" Type="http://schemas.openxmlformats.org/officeDocument/2006/relationships/hyperlink" Target="#'EB-1'!A1"/><Relationship Id="rId12" Type="http://schemas.openxmlformats.org/officeDocument/2006/relationships/hyperlink" Target="#'M-1'!A1"/><Relationship Id="rId17" Type="http://schemas.openxmlformats.org/officeDocument/2006/relationships/hyperlink" Target="#'K-3'!A1"/><Relationship Id="rId25" Type="http://schemas.openxmlformats.org/officeDocument/2006/relationships/hyperlink" Target="#'PEV-5'!A1"/><Relationship Id="rId33" Type="http://schemas.openxmlformats.org/officeDocument/2006/relationships/hyperlink" Target="#'G-1'!A1"/><Relationship Id="rId38" Type="http://schemas.openxmlformats.org/officeDocument/2006/relationships/hyperlink" Target="#'EE-2a'!A1"/><Relationship Id="rId46" Type="http://schemas.openxmlformats.org/officeDocument/2006/relationships/hyperlink" Target="#'CO2-4'!A1"/><Relationship Id="rId20" Type="http://schemas.openxmlformats.org/officeDocument/2006/relationships/hyperlink" Target="#'EE-1'!A1"/><Relationship Id="rId41" Type="http://schemas.openxmlformats.org/officeDocument/2006/relationships/hyperlink" Target="#strom!A1"/></Relationships>
</file>

<file path=xl/drawings/drawing1.xml><?xml version="1.0" encoding="utf-8"?>
<xdr:wsDr xmlns:xdr="http://schemas.openxmlformats.org/drawingml/2006/spreadsheetDrawing" xmlns:a="http://schemas.openxmlformats.org/drawingml/2006/main">
  <xdr:twoCellAnchor>
    <xdr:from>
      <xdr:col>1</xdr:col>
      <xdr:colOff>9525</xdr:colOff>
      <xdr:row>1</xdr:row>
      <xdr:rowOff>9525</xdr:rowOff>
    </xdr:from>
    <xdr:to>
      <xdr:col>5</xdr:col>
      <xdr:colOff>0</xdr:colOff>
      <xdr:row>4</xdr:row>
      <xdr:rowOff>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52400" y="152400"/>
          <a:ext cx="8277225" cy="561975"/>
        </a:xfrm>
        <a:prstGeom prst="rect">
          <a:avLst/>
        </a:prstGeom>
        <a:gradFill rotWithShape="1">
          <a:gsLst>
            <a:gs pos="0">
              <a:srgbClr val="000000"/>
            </a:gs>
            <a:gs pos="100000">
              <a:srgbClr xmlns:mc="http://schemas.openxmlformats.org/markup-compatibility/2006" xmlns:a14="http://schemas.microsoft.com/office/drawing/2010/main" val="FFFFFF" mc:Ignorable="a14" a14:legacySpreadsheetColorIndex="65"/>
            </a:gs>
          </a:gsLst>
          <a:lin ang="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de-DE" sz="1100" b="1" i="0" u="none" strike="noStrike" baseline="0">
              <a:solidFill>
                <a:srgbClr val="FFFFFF"/>
              </a:solidFill>
              <a:latin typeface="Arial"/>
              <a:cs typeface="Arial"/>
            </a:rPr>
            <a:t>Energiebilanz Bayern 2021</a:t>
          </a:r>
        </a:p>
      </xdr:txBody>
    </xdr:sp>
    <xdr:clientData/>
  </xdr:twoCellAnchor>
  <xdr:twoCellAnchor>
    <xdr:from>
      <xdr:col>2</xdr:col>
      <xdr:colOff>0</xdr:colOff>
      <xdr:row>12</xdr:row>
      <xdr:rowOff>47625</xdr:rowOff>
    </xdr:from>
    <xdr:to>
      <xdr:col>2</xdr:col>
      <xdr:colOff>123825</xdr:colOff>
      <xdr:row>12</xdr:row>
      <xdr:rowOff>171450</xdr:rowOff>
    </xdr:to>
    <xdr:sp macro="" textlink="">
      <xdr:nvSpPr>
        <xdr:cNvPr id="4" name="AutoShape 104">
          <a:hlinkClick xmlns:r="http://schemas.openxmlformats.org/officeDocument/2006/relationships" r:id="rId1"/>
          <a:extLst>
            <a:ext uri="{FF2B5EF4-FFF2-40B4-BE49-F238E27FC236}">
              <a16:creationId xmlns:a16="http://schemas.microsoft.com/office/drawing/2014/main" id="{00000000-0008-0000-0000-000004000000}"/>
            </a:ext>
          </a:extLst>
        </xdr:cNvPr>
        <xdr:cNvSpPr>
          <a:spLocks noChangeArrowheads="1"/>
        </xdr:cNvSpPr>
      </xdr:nvSpPr>
      <xdr:spPr bwMode="auto">
        <a:xfrm>
          <a:off x="285750" y="2247900"/>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13</xdr:row>
      <xdr:rowOff>47625</xdr:rowOff>
    </xdr:from>
    <xdr:to>
      <xdr:col>2</xdr:col>
      <xdr:colOff>123825</xdr:colOff>
      <xdr:row>13</xdr:row>
      <xdr:rowOff>171450</xdr:rowOff>
    </xdr:to>
    <xdr:sp macro="" textlink="">
      <xdr:nvSpPr>
        <xdr:cNvPr id="5" name="AutoShape 105">
          <a:hlinkClick xmlns:r="http://schemas.openxmlformats.org/officeDocument/2006/relationships" r:id="rId2"/>
          <a:extLst>
            <a:ext uri="{FF2B5EF4-FFF2-40B4-BE49-F238E27FC236}">
              <a16:creationId xmlns:a16="http://schemas.microsoft.com/office/drawing/2014/main" id="{00000000-0008-0000-0000-000005000000}"/>
            </a:ext>
          </a:extLst>
        </xdr:cNvPr>
        <xdr:cNvSpPr>
          <a:spLocks noChangeArrowheads="1"/>
        </xdr:cNvSpPr>
      </xdr:nvSpPr>
      <xdr:spPr bwMode="auto">
        <a:xfrm>
          <a:off x="285750" y="2447925"/>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11</xdr:row>
      <xdr:rowOff>47625</xdr:rowOff>
    </xdr:from>
    <xdr:to>
      <xdr:col>2</xdr:col>
      <xdr:colOff>123825</xdr:colOff>
      <xdr:row>11</xdr:row>
      <xdr:rowOff>171450</xdr:rowOff>
    </xdr:to>
    <xdr:sp macro="" textlink="">
      <xdr:nvSpPr>
        <xdr:cNvPr id="6" name="AutoShape 106">
          <a:hlinkClick xmlns:r="http://schemas.openxmlformats.org/officeDocument/2006/relationships" r:id="rId3"/>
          <a:extLst>
            <a:ext uri="{FF2B5EF4-FFF2-40B4-BE49-F238E27FC236}">
              <a16:creationId xmlns:a16="http://schemas.microsoft.com/office/drawing/2014/main" id="{00000000-0008-0000-0000-000006000000}"/>
            </a:ext>
          </a:extLst>
        </xdr:cNvPr>
        <xdr:cNvSpPr>
          <a:spLocks noChangeArrowheads="1"/>
        </xdr:cNvSpPr>
      </xdr:nvSpPr>
      <xdr:spPr bwMode="auto">
        <a:xfrm>
          <a:off x="285750" y="2647950"/>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19</xdr:row>
      <xdr:rowOff>47625</xdr:rowOff>
    </xdr:from>
    <xdr:to>
      <xdr:col>2</xdr:col>
      <xdr:colOff>123825</xdr:colOff>
      <xdr:row>19</xdr:row>
      <xdr:rowOff>171450</xdr:rowOff>
    </xdr:to>
    <xdr:sp macro="" textlink="">
      <xdr:nvSpPr>
        <xdr:cNvPr id="8" name="AutoShape 108">
          <a:hlinkClick xmlns:r="http://schemas.openxmlformats.org/officeDocument/2006/relationships" r:id="rId4"/>
          <a:extLst>
            <a:ext uri="{FF2B5EF4-FFF2-40B4-BE49-F238E27FC236}">
              <a16:creationId xmlns:a16="http://schemas.microsoft.com/office/drawing/2014/main" id="{00000000-0008-0000-0000-000008000000}"/>
            </a:ext>
          </a:extLst>
        </xdr:cNvPr>
        <xdr:cNvSpPr>
          <a:spLocks noChangeArrowheads="1"/>
        </xdr:cNvSpPr>
      </xdr:nvSpPr>
      <xdr:spPr bwMode="auto">
        <a:xfrm>
          <a:off x="285750" y="38481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20</xdr:row>
      <xdr:rowOff>47625</xdr:rowOff>
    </xdr:from>
    <xdr:to>
      <xdr:col>2</xdr:col>
      <xdr:colOff>123825</xdr:colOff>
      <xdr:row>20</xdr:row>
      <xdr:rowOff>171450</xdr:rowOff>
    </xdr:to>
    <xdr:sp macro="" textlink="">
      <xdr:nvSpPr>
        <xdr:cNvPr id="9" name="AutoShape 109">
          <a:hlinkClick xmlns:r="http://schemas.openxmlformats.org/officeDocument/2006/relationships" r:id="rId5"/>
          <a:extLst>
            <a:ext uri="{FF2B5EF4-FFF2-40B4-BE49-F238E27FC236}">
              <a16:creationId xmlns:a16="http://schemas.microsoft.com/office/drawing/2014/main" id="{00000000-0008-0000-0000-000009000000}"/>
            </a:ext>
          </a:extLst>
        </xdr:cNvPr>
        <xdr:cNvSpPr>
          <a:spLocks noChangeArrowheads="1"/>
        </xdr:cNvSpPr>
      </xdr:nvSpPr>
      <xdr:spPr bwMode="auto">
        <a:xfrm>
          <a:off x="285750" y="40481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46</xdr:row>
      <xdr:rowOff>47625</xdr:rowOff>
    </xdr:from>
    <xdr:to>
      <xdr:col>2</xdr:col>
      <xdr:colOff>123825</xdr:colOff>
      <xdr:row>46</xdr:row>
      <xdr:rowOff>171450</xdr:rowOff>
    </xdr:to>
    <xdr:sp macro="" textlink="">
      <xdr:nvSpPr>
        <xdr:cNvPr id="10" name="AutoShape 112">
          <a:hlinkClick xmlns:r="http://schemas.openxmlformats.org/officeDocument/2006/relationships" r:id="rId6"/>
          <a:extLst>
            <a:ext uri="{FF2B5EF4-FFF2-40B4-BE49-F238E27FC236}">
              <a16:creationId xmlns:a16="http://schemas.microsoft.com/office/drawing/2014/main" id="{00000000-0008-0000-0000-00000A000000}"/>
            </a:ext>
          </a:extLst>
        </xdr:cNvPr>
        <xdr:cNvSpPr>
          <a:spLocks noChangeArrowheads="1"/>
        </xdr:cNvSpPr>
      </xdr:nvSpPr>
      <xdr:spPr bwMode="auto">
        <a:xfrm>
          <a:off x="285750" y="884872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47</xdr:row>
      <xdr:rowOff>47625</xdr:rowOff>
    </xdr:from>
    <xdr:to>
      <xdr:col>2</xdr:col>
      <xdr:colOff>123825</xdr:colOff>
      <xdr:row>47</xdr:row>
      <xdr:rowOff>171450</xdr:rowOff>
    </xdr:to>
    <xdr:sp macro="" textlink="">
      <xdr:nvSpPr>
        <xdr:cNvPr id="11" name="AutoShape 113">
          <a:hlinkClick xmlns:r="http://schemas.openxmlformats.org/officeDocument/2006/relationships" r:id="rId7"/>
          <a:extLst>
            <a:ext uri="{FF2B5EF4-FFF2-40B4-BE49-F238E27FC236}">
              <a16:creationId xmlns:a16="http://schemas.microsoft.com/office/drawing/2014/main" id="{00000000-0008-0000-0000-00000B000000}"/>
            </a:ext>
          </a:extLst>
        </xdr:cNvPr>
        <xdr:cNvSpPr>
          <a:spLocks noChangeArrowheads="1"/>
        </xdr:cNvSpPr>
      </xdr:nvSpPr>
      <xdr:spPr bwMode="auto">
        <a:xfrm>
          <a:off x="285750" y="904875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30</xdr:row>
      <xdr:rowOff>47625</xdr:rowOff>
    </xdr:from>
    <xdr:to>
      <xdr:col>2</xdr:col>
      <xdr:colOff>123825</xdr:colOff>
      <xdr:row>30</xdr:row>
      <xdr:rowOff>171450</xdr:rowOff>
    </xdr:to>
    <xdr:sp macro="" textlink="">
      <xdr:nvSpPr>
        <xdr:cNvPr id="13" name="AutoShape 128">
          <a:hlinkClick xmlns:r="http://schemas.openxmlformats.org/officeDocument/2006/relationships" r:id="rId8"/>
          <a:extLst>
            <a:ext uri="{FF2B5EF4-FFF2-40B4-BE49-F238E27FC236}">
              <a16:creationId xmlns:a16="http://schemas.microsoft.com/office/drawing/2014/main" id="{00000000-0008-0000-0000-00000D000000}"/>
            </a:ext>
          </a:extLst>
        </xdr:cNvPr>
        <xdr:cNvSpPr>
          <a:spLocks noChangeArrowheads="1"/>
        </xdr:cNvSpPr>
      </xdr:nvSpPr>
      <xdr:spPr bwMode="auto">
        <a:xfrm>
          <a:off x="285750" y="64484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32</xdr:row>
      <xdr:rowOff>47625</xdr:rowOff>
    </xdr:from>
    <xdr:to>
      <xdr:col>2</xdr:col>
      <xdr:colOff>123825</xdr:colOff>
      <xdr:row>32</xdr:row>
      <xdr:rowOff>171450</xdr:rowOff>
    </xdr:to>
    <xdr:sp macro="" textlink="">
      <xdr:nvSpPr>
        <xdr:cNvPr id="14" name="AutoShape 129">
          <a:hlinkClick xmlns:r="http://schemas.openxmlformats.org/officeDocument/2006/relationships" r:id="rId9"/>
          <a:extLst>
            <a:ext uri="{FF2B5EF4-FFF2-40B4-BE49-F238E27FC236}">
              <a16:creationId xmlns:a16="http://schemas.microsoft.com/office/drawing/2014/main" id="{00000000-0008-0000-0000-00000E000000}"/>
            </a:ext>
          </a:extLst>
        </xdr:cNvPr>
        <xdr:cNvSpPr>
          <a:spLocks noChangeArrowheads="1"/>
        </xdr:cNvSpPr>
      </xdr:nvSpPr>
      <xdr:spPr bwMode="auto">
        <a:xfrm>
          <a:off x="285750" y="68484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35</xdr:row>
      <xdr:rowOff>47625</xdr:rowOff>
    </xdr:from>
    <xdr:to>
      <xdr:col>2</xdr:col>
      <xdr:colOff>123825</xdr:colOff>
      <xdr:row>35</xdr:row>
      <xdr:rowOff>171450</xdr:rowOff>
    </xdr:to>
    <xdr:sp macro="" textlink="">
      <xdr:nvSpPr>
        <xdr:cNvPr id="15" name="AutoShape 130">
          <a:hlinkClick xmlns:r="http://schemas.openxmlformats.org/officeDocument/2006/relationships" r:id="rId10"/>
          <a:extLst>
            <a:ext uri="{FF2B5EF4-FFF2-40B4-BE49-F238E27FC236}">
              <a16:creationId xmlns:a16="http://schemas.microsoft.com/office/drawing/2014/main" id="{00000000-0008-0000-0000-00000F000000}"/>
            </a:ext>
          </a:extLst>
        </xdr:cNvPr>
        <xdr:cNvSpPr>
          <a:spLocks noChangeArrowheads="1"/>
        </xdr:cNvSpPr>
      </xdr:nvSpPr>
      <xdr:spPr bwMode="auto">
        <a:xfrm>
          <a:off x="285750" y="72485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43</xdr:row>
      <xdr:rowOff>47625</xdr:rowOff>
    </xdr:from>
    <xdr:to>
      <xdr:col>2</xdr:col>
      <xdr:colOff>123825</xdr:colOff>
      <xdr:row>43</xdr:row>
      <xdr:rowOff>171450</xdr:rowOff>
    </xdr:to>
    <xdr:sp macro="" textlink="">
      <xdr:nvSpPr>
        <xdr:cNvPr id="17" name="AutoShape 132">
          <a:hlinkClick xmlns:r="http://schemas.openxmlformats.org/officeDocument/2006/relationships" r:id="rId11"/>
          <a:extLst>
            <a:ext uri="{FF2B5EF4-FFF2-40B4-BE49-F238E27FC236}">
              <a16:creationId xmlns:a16="http://schemas.microsoft.com/office/drawing/2014/main" id="{00000000-0008-0000-0000-000011000000}"/>
            </a:ext>
          </a:extLst>
        </xdr:cNvPr>
        <xdr:cNvSpPr>
          <a:spLocks noChangeArrowheads="1"/>
        </xdr:cNvSpPr>
      </xdr:nvSpPr>
      <xdr:spPr bwMode="auto">
        <a:xfrm>
          <a:off x="285750" y="824865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54</xdr:row>
      <xdr:rowOff>47625</xdr:rowOff>
    </xdr:from>
    <xdr:to>
      <xdr:col>2</xdr:col>
      <xdr:colOff>123825</xdr:colOff>
      <xdr:row>54</xdr:row>
      <xdr:rowOff>171450</xdr:rowOff>
    </xdr:to>
    <xdr:sp macro="" textlink="">
      <xdr:nvSpPr>
        <xdr:cNvPr id="18" name="AutoShape 135">
          <a:hlinkClick xmlns:r="http://schemas.openxmlformats.org/officeDocument/2006/relationships" r:id="rId12"/>
          <a:extLst>
            <a:ext uri="{FF2B5EF4-FFF2-40B4-BE49-F238E27FC236}">
              <a16:creationId xmlns:a16="http://schemas.microsoft.com/office/drawing/2014/main" id="{00000000-0008-0000-0000-000012000000}"/>
            </a:ext>
          </a:extLst>
        </xdr:cNvPr>
        <xdr:cNvSpPr>
          <a:spLocks noChangeArrowheads="1"/>
        </xdr:cNvSpPr>
      </xdr:nvSpPr>
      <xdr:spPr bwMode="auto">
        <a:xfrm>
          <a:off x="285750" y="10448925"/>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55</xdr:row>
      <xdr:rowOff>47625</xdr:rowOff>
    </xdr:from>
    <xdr:to>
      <xdr:col>2</xdr:col>
      <xdr:colOff>123825</xdr:colOff>
      <xdr:row>55</xdr:row>
      <xdr:rowOff>171450</xdr:rowOff>
    </xdr:to>
    <xdr:sp macro="" textlink="">
      <xdr:nvSpPr>
        <xdr:cNvPr id="19" name="AutoShape 136">
          <a:hlinkClick xmlns:r="http://schemas.openxmlformats.org/officeDocument/2006/relationships" r:id="rId13"/>
          <a:extLst>
            <a:ext uri="{FF2B5EF4-FFF2-40B4-BE49-F238E27FC236}">
              <a16:creationId xmlns:a16="http://schemas.microsoft.com/office/drawing/2014/main" id="{00000000-0008-0000-0000-000013000000}"/>
            </a:ext>
          </a:extLst>
        </xdr:cNvPr>
        <xdr:cNvSpPr>
          <a:spLocks noChangeArrowheads="1"/>
        </xdr:cNvSpPr>
      </xdr:nvSpPr>
      <xdr:spPr bwMode="auto">
        <a:xfrm>
          <a:off x="285750" y="10648950"/>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56</xdr:row>
      <xdr:rowOff>47625</xdr:rowOff>
    </xdr:from>
    <xdr:to>
      <xdr:col>2</xdr:col>
      <xdr:colOff>123825</xdr:colOff>
      <xdr:row>56</xdr:row>
      <xdr:rowOff>171450</xdr:rowOff>
    </xdr:to>
    <xdr:sp macro="" textlink="">
      <xdr:nvSpPr>
        <xdr:cNvPr id="20" name="AutoShape 137">
          <a:hlinkClick xmlns:r="http://schemas.openxmlformats.org/officeDocument/2006/relationships" r:id="rId14"/>
          <a:extLst>
            <a:ext uri="{FF2B5EF4-FFF2-40B4-BE49-F238E27FC236}">
              <a16:creationId xmlns:a16="http://schemas.microsoft.com/office/drawing/2014/main" id="{00000000-0008-0000-0000-000014000000}"/>
            </a:ext>
          </a:extLst>
        </xdr:cNvPr>
        <xdr:cNvSpPr>
          <a:spLocks noChangeArrowheads="1"/>
        </xdr:cNvSpPr>
      </xdr:nvSpPr>
      <xdr:spPr bwMode="auto">
        <a:xfrm>
          <a:off x="285750" y="10848975"/>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57</xdr:row>
      <xdr:rowOff>47625</xdr:rowOff>
    </xdr:from>
    <xdr:to>
      <xdr:col>2</xdr:col>
      <xdr:colOff>123825</xdr:colOff>
      <xdr:row>57</xdr:row>
      <xdr:rowOff>171450</xdr:rowOff>
    </xdr:to>
    <xdr:sp macro="" textlink="">
      <xdr:nvSpPr>
        <xdr:cNvPr id="21" name="AutoShape 138">
          <a:hlinkClick xmlns:r="http://schemas.openxmlformats.org/officeDocument/2006/relationships" r:id="rId15"/>
          <a:extLst>
            <a:ext uri="{FF2B5EF4-FFF2-40B4-BE49-F238E27FC236}">
              <a16:creationId xmlns:a16="http://schemas.microsoft.com/office/drawing/2014/main" id="{00000000-0008-0000-0000-000015000000}"/>
            </a:ext>
          </a:extLst>
        </xdr:cNvPr>
        <xdr:cNvSpPr>
          <a:spLocks noChangeArrowheads="1"/>
        </xdr:cNvSpPr>
      </xdr:nvSpPr>
      <xdr:spPr bwMode="auto">
        <a:xfrm>
          <a:off x="285750" y="11049000"/>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60</xdr:row>
      <xdr:rowOff>47625</xdr:rowOff>
    </xdr:from>
    <xdr:to>
      <xdr:col>2</xdr:col>
      <xdr:colOff>123825</xdr:colOff>
      <xdr:row>60</xdr:row>
      <xdr:rowOff>171450</xdr:rowOff>
    </xdr:to>
    <xdr:sp macro="" textlink="">
      <xdr:nvSpPr>
        <xdr:cNvPr id="23" name="AutoShape 140">
          <a:hlinkClick xmlns:r="http://schemas.openxmlformats.org/officeDocument/2006/relationships" r:id="rId16"/>
          <a:extLst>
            <a:ext uri="{FF2B5EF4-FFF2-40B4-BE49-F238E27FC236}">
              <a16:creationId xmlns:a16="http://schemas.microsoft.com/office/drawing/2014/main" id="{00000000-0008-0000-0000-000017000000}"/>
            </a:ext>
          </a:extLst>
        </xdr:cNvPr>
        <xdr:cNvSpPr>
          <a:spLocks noChangeArrowheads="1"/>
        </xdr:cNvSpPr>
      </xdr:nvSpPr>
      <xdr:spPr bwMode="auto">
        <a:xfrm>
          <a:off x="285750" y="11649075"/>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61</xdr:row>
      <xdr:rowOff>47625</xdr:rowOff>
    </xdr:from>
    <xdr:to>
      <xdr:col>2</xdr:col>
      <xdr:colOff>123825</xdr:colOff>
      <xdr:row>61</xdr:row>
      <xdr:rowOff>171450</xdr:rowOff>
    </xdr:to>
    <xdr:sp macro="" textlink="">
      <xdr:nvSpPr>
        <xdr:cNvPr id="24" name="AutoShape 141">
          <a:hlinkClick xmlns:r="http://schemas.openxmlformats.org/officeDocument/2006/relationships" r:id="rId17"/>
          <a:extLst>
            <a:ext uri="{FF2B5EF4-FFF2-40B4-BE49-F238E27FC236}">
              <a16:creationId xmlns:a16="http://schemas.microsoft.com/office/drawing/2014/main" id="{00000000-0008-0000-0000-000018000000}"/>
            </a:ext>
          </a:extLst>
        </xdr:cNvPr>
        <xdr:cNvSpPr>
          <a:spLocks noChangeArrowheads="1"/>
        </xdr:cNvSpPr>
      </xdr:nvSpPr>
      <xdr:spPr bwMode="auto">
        <a:xfrm>
          <a:off x="285750" y="11849100"/>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65</xdr:row>
      <xdr:rowOff>47625</xdr:rowOff>
    </xdr:from>
    <xdr:to>
      <xdr:col>2</xdr:col>
      <xdr:colOff>123825</xdr:colOff>
      <xdr:row>65</xdr:row>
      <xdr:rowOff>171450</xdr:rowOff>
    </xdr:to>
    <xdr:sp macro="" textlink="">
      <xdr:nvSpPr>
        <xdr:cNvPr id="26" name="AutoShape 143">
          <a:hlinkClick xmlns:r="http://schemas.openxmlformats.org/officeDocument/2006/relationships" r:id="rId18"/>
          <a:extLst>
            <a:ext uri="{FF2B5EF4-FFF2-40B4-BE49-F238E27FC236}">
              <a16:creationId xmlns:a16="http://schemas.microsoft.com/office/drawing/2014/main" id="{00000000-0008-0000-0000-00001A000000}"/>
            </a:ext>
          </a:extLst>
        </xdr:cNvPr>
        <xdr:cNvSpPr>
          <a:spLocks noChangeArrowheads="1"/>
        </xdr:cNvSpPr>
      </xdr:nvSpPr>
      <xdr:spPr bwMode="auto">
        <a:xfrm>
          <a:off x="285750" y="1244917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66</xdr:row>
      <xdr:rowOff>47625</xdr:rowOff>
    </xdr:from>
    <xdr:to>
      <xdr:col>2</xdr:col>
      <xdr:colOff>123825</xdr:colOff>
      <xdr:row>66</xdr:row>
      <xdr:rowOff>171450</xdr:rowOff>
    </xdr:to>
    <xdr:sp macro="" textlink="">
      <xdr:nvSpPr>
        <xdr:cNvPr id="27" name="AutoShape 144">
          <a:hlinkClick xmlns:r="http://schemas.openxmlformats.org/officeDocument/2006/relationships" r:id="rId19"/>
          <a:extLst>
            <a:ext uri="{FF2B5EF4-FFF2-40B4-BE49-F238E27FC236}">
              <a16:creationId xmlns:a16="http://schemas.microsoft.com/office/drawing/2014/main" id="{00000000-0008-0000-0000-00001B000000}"/>
            </a:ext>
          </a:extLst>
        </xdr:cNvPr>
        <xdr:cNvSpPr>
          <a:spLocks noChangeArrowheads="1"/>
        </xdr:cNvSpPr>
      </xdr:nvSpPr>
      <xdr:spPr bwMode="auto">
        <a:xfrm>
          <a:off x="285750" y="12649200"/>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24</xdr:row>
      <xdr:rowOff>47625</xdr:rowOff>
    </xdr:from>
    <xdr:to>
      <xdr:col>2</xdr:col>
      <xdr:colOff>123825</xdr:colOff>
      <xdr:row>24</xdr:row>
      <xdr:rowOff>171450</xdr:rowOff>
    </xdr:to>
    <xdr:sp macro="" textlink="">
      <xdr:nvSpPr>
        <xdr:cNvPr id="29" name="AutoShape 149">
          <a:hlinkClick xmlns:r="http://schemas.openxmlformats.org/officeDocument/2006/relationships" r:id="rId20"/>
          <a:extLst>
            <a:ext uri="{FF2B5EF4-FFF2-40B4-BE49-F238E27FC236}">
              <a16:creationId xmlns:a16="http://schemas.microsoft.com/office/drawing/2014/main" id="{00000000-0008-0000-0000-00001D000000}"/>
            </a:ext>
          </a:extLst>
        </xdr:cNvPr>
        <xdr:cNvSpPr>
          <a:spLocks noChangeArrowheads="1"/>
        </xdr:cNvSpPr>
      </xdr:nvSpPr>
      <xdr:spPr bwMode="auto">
        <a:xfrm>
          <a:off x="285750" y="28479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18</xdr:row>
      <xdr:rowOff>47625</xdr:rowOff>
    </xdr:from>
    <xdr:to>
      <xdr:col>2</xdr:col>
      <xdr:colOff>123825</xdr:colOff>
      <xdr:row>18</xdr:row>
      <xdr:rowOff>171450</xdr:rowOff>
    </xdr:to>
    <xdr:sp macro="" textlink="">
      <xdr:nvSpPr>
        <xdr:cNvPr id="31" name="AutoShape 156">
          <a:hlinkClick xmlns:r="http://schemas.openxmlformats.org/officeDocument/2006/relationships" r:id="rId21"/>
          <a:extLst>
            <a:ext uri="{FF2B5EF4-FFF2-40B4-BE49-F238E27FC236}">
              <a16:creationId xmlns:a16="http://schemas.microsoft.com/office/drawing/2014/main" id="{00000000-0008-0000-0000-00001F000000}"/>
            </a:ext>
          </a:extLst>
        </xdr:cNvPr>
        <xdr:cNvSpPr>
          <a:spLocks noChangeArrowheads="1"/>
        </xdr:cNvSpPr>
      </xdr:nvSpPr>
      <xdr:spPr bwMode="auto">
        <a:xfrm>
          <a:off x="285750" y="36480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26</xdr:row>
      <xdr:rowOff>47625</xdr:rowOff>
    </xdr:from>
    <xdr:to>
      <xdr:col>2</xdr:col>
      <xdr:colOff>123825</xdr:colOff>
      <xdr:row>26</xdr:row>
      <xdr:rowOff>171450</xdr:rowOff>
    </xdr:to>
    <xdr:sp macro="" textlink="">
      <xdr:nvSpPr>
        <xdr:cNvPr id="32" name="AutoShape 126">
          <a:hlinkClick xmlns:r="http://schemas.openxmlformats.org/officeDocument/2006/relationships" r:id="rId22"/>
          <a:extLst>
            <a:ext uri="{FF2B5EF4-FFF2-40B4-BE49-F238E27FC236}">
              <a16:creationId xmlns:a16="http://schemas.microsoft.com/office/drawing/2014/main" id="{00000000-0008-0000-0000-000020000000}"/>
            </a:ext>
          </a:extLst>
        </xdr:cNvPr>
        <xdr:cNvSpPr>
          <a:spLocks noChangeArrowheads="1"/>
        </xdr:cNvSpPr>
      </xdr:nvSpPr>
      <xdr:spPr bwMode="auto">
        <a:xfrm>
          <a:off x="285750" y="42481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17</xdr:row>
      <xdr:rowOff>47625</xdr:rowOff>
    </xdr:from>
    <xdr:to>
      <xdr:col>2</xdr:col>
      <xdr:colOff>123825</xdr:colOff>
      <xdr:row>17</xdr:row>
      <xdr:rowOff>171450</xdr:rowOff>
    </xdr:to>
    <xdr:sp macro="" textlink="">
      <xdr:nvSpPr>
        <xdr:cNvPr id="33" name="AutoShape 156">
          <a:hlinkClick xmlns:r="http://schemas.openxmlformats.org/officeDocument/2006/relationships" r:id="rId23"/>
          <a:extLst>
            <a:ext uri="{FF2B5EF4-FFF2-40B4-BE49-F238E27FC236}">
              <a16:creationId xmlns:a16="http://schemas.microsoft.com/office/drawing/2014/main" id="{00000000-0008-0000-0000-000021000000}"/>
            </a:ext>
          </a:extLst>
        </xdr:cNvPr>
        <xdr:cNvSpPr>
          <a:spLocks noChangeArrowheads="1"/>
        </xdr:cNvSpPr>
      </xdr:nvSpPr>
      <xdr:spPr bwMode="auto">
        <a:xfrm>
          <a:off x="285750" y="34480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27</xdr:row>
      <xdr:rowOff>47625</xdr:rowOff>
    </xdr:from>
    <xdr:to>
      <xdr:col>2</xdr:col>
      <xdr:colOff>123825</xdr:colOff>
      <xdr:row>27</xdr:row>
      <xdr:rowOff>171450</xdr:rowOff>
    </xdr:to>
    <xdr:sp macro="" textlink="">
      <xdr:nvSpPr>
        <xdr:cNvPr id="34" name="AutoShape 126">
          <a:hlinkClick xmlns:r="http://schemas.openxmlformats.org/officeDocument/2006/relationships" r:id="rId24"/>
          <a:extLst>
            <a:ext uri="{FF2B5EF4-FFF2-40B4-BE49-F238E27FC236}">
              <a16:creationId xmlns:a16="http://schemas.microsoft.com/office/drawing/2014/main" id="{00000000-0008-0000-0000-000022000000}"/>
            </a:ext>
          </a:extLst>
        </xdr:cNvPr>
        <xdr:cNvSpPr>
          <a:spLocks noChangeArrowheads="1"/>
        </xdr:cNvSpPr>
      </xdr:nvSpPr>
      <xdr:spPr bwMode="auto">
        <a:xfrm>
          <a:off x="285750" y="46482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21</xdr:row>
      <xdr:rowOff>47625</xdr:rowOff>
    </xdr:from>
    <xdr:to>
      <xdr:col>2</xdr:col>
      <xdr:colOff>123825</xdr:colOff>
      <xdr:row>21</xdr:row>
      <xdr:rowOff>171450</xdr:rowOff>
    </xdr:to>
    <xdr:sp macro="" textlink="">
      <xdr:nvSpPr>
        <xdr:cNvPr id="35" name="AutoShape 125">
          <a:hlinkClick xmlns:r="http://schemas.openxmlformats.org/officeDocument/2006/relationships" r:id="rId25"/>
          <a:extLst>
            <a:ext uri="{FF2B5EF4-FFF2-40B4-BE49-F238E27FC236}">
              <a16:creationId xmlns:a16="http://schemas.microsoft.com/office/drawing/2014/main" id="{00000000-0008-0000-0000-000023000000}"/>
            </a:ext>
          </a:extLst>
        </xdr:cNvPr>
        <xdr:cNvSpPr>
          <a:spLocks noChangeArrowheads="1"/>
        </xdr:cNvSpPr>
      </xdr:nvSpPr>
      <xdr:spPr bwMode="auto">
        <a:xfrm>
          <a:off x="285750" y="48482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28</xdr:row>
      <xdr:rowOff>47625</xdr:rowOff>
    </xdr:from>
    <xdr:to>
      <xdr:col>2</xdr:col>
      <xdr:colOff>123825</xdr:colOff>
      <xdr:row>28</xdr:row>
      <xdr:rowOff>171450</xdr:rowOff>
    </xdr:to>
    <xdr:sp macro="" textlink="">
      <xdr:nvSpPr>
        <xdr:cNvPr id="36" name="AutoShape 125">
          <a:hlinkClick xmlns:r="http://schemas.openxmlformats.org/officeDocument/2006/relationships" r:id="rId26"/>
          <a:extLst>
            <a:ext uri="{FF2B5EF4-FFF2-40B4-BE49-F238E27FC236}">
              <a16:creationId xmlns:a16="http://schemas.microsoft.com/office/drawing/2014/main" id="{00000000-0008-0000-0000-000024000000}"/>
            </a:ext>
          </a:extLst>
        </xdr:cNvPr>
        <xdr:cNvSpPr>
          <a:spLocks noChangeArrowheads="1"/>
        </xdr:cNvSpPr>
      </xdr:nvSpPr>
      <xdr:spPr bwMode="auto">
        <a:xfrm>
          <a:off x="285750" y="60483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29</xdr:row>
      <xdr:rowOff>47625</xdr:rowOff>
    </xdr:from>
    <xdr:to>
      <xdr:col>2</xdr:col>
      <xdr:colOff>123825</xdr:colOff>
      <xdr:row>29</xdr:row>
      <xdr:rowOff>171450</xdr:rowOff>
    </xdr:to>
    <xdr:sp macro="" textlink="">
      <xdr:nvSpPr>
        <xdr:cNvPr id="37" name="AutoShape 125">
          <a:hlinkClick xmlns:r="http://schemas.openxmlformats.org/officeDocument/2006/relationships" r:id="rId27"/>
          <a:extLst>
            <a:ext uri="{FF2B5EF4-FFF2-40B4-BE49-F238E27FC236}">
              <a16:creationId xmlns:a16="http://schemas.microsoft.com/office/drawing/2014/main" id="{00000000-0008-0000-0000-000025000000}"/>
            </a:ext>
          </a:extLst>
        </xdr:cNvPr>
        <xdr:cNvSpPr>
          <a:spLocks noChangeArrowheads="1"/>
        </xdr:cNvSpPr>
      </xdr:nvSpPr>
      <xdr:spPr bwMode="auto">
        <a:xfrm>
          <a:off x="285750" y="62484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31</xdr:row>
      <xdr:rowOff>47625</xdr:rowOff>
    </xdr:from>
    <xdr:to>
      <xdr:col>2</xdr:col>
      <xdr:colOff>123825</xdr:colOff>
      <xdr:row>31</xdr:row>
      <xdr:rowOff>171450</xdr:rowOff>
    </xdr:to>
    <xdr:sp macro="" textlink="">
      <xdr:nvSpPr>
        <xdr:cNvPr id="38" name="AutoShape 128">
          <a:hlinkClick xmlns:r="http://schemas.openxmlformats.org/officeDocument/2006/relationships" r:id="rId28"/>
          <a:extLst>
            <a:ext uri="{FF2B5EF4-FFF2-40B4-BE49-F238E27FC236}">
              <a16:creationId xmlns:a16="http://schemas.microsoft.com/office/drawing/2014/main" id="{00000000-0008-0000-0000-000026000000}"/>
            </a:ext>
          </a:extLst>
        </xdr:cNvPr>
        <xdr:cNvSpPr>
          <a:spLocks noChangeArrowheads="1"/>
        </xdr:cNvSpPr>
      </xdr:nvSpPr>
      <xdr:spPr bwMode="auto">
        <a:xfrm>
          <a:off x="285750" y="66484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33</xdr:row>
      <xdr:rowOff>47625</xdr:rowOff>
    </xdr:from>
    <xdr:to>
      <xdr:col>2</xdr:col>
      <xdr:colOff>123825</xdr:colOff>
      <xdr:row>33</xdr:row>
      <xdr:rowOff>171450</xdr:rowOff>
    </xdr:to>
    <xdr:sp macro="" textlink="">
      <xdr:nvSpPr>
        <xdr:cNvPr id="39" name="AutoShape 129">
          <a:hlinkClick xmlns:r="http://schemas.openxmlformats.org/officeDocument/2006/relationships" r:id="rId29"/>
          <a:extLst>
            <a:ext uri="{FF2B5EF4-FFF2-40B4-BE49-F238E27FC236}">
              <a16:creationId xmlns:a16="http://schemas.microsoft.com/office/drawing/2014/main" id="{00000000-0008-0000-0000-000027000000}"/>
            </a:ext>
          </a:extLst>
        </xdr:cNvPr>
        <xdr:cNvSpPr>
          <a:spLocks noChangeArrowheads="1"/>
        </xdr:cNvSpPr>
      </xdr:nvSpPr>
      <xdr:spPr bwMode="auto">
        <a:xfrm>
          <a:off x="285750" y="70485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44</xdr:row>
      <xdr:rowOff>47625</xdr:rowOff>
    </xdr:from>
    <xdr:to>
      <xdr:col>2</xdr:col>
      <xdr:colOff>123825</xdr:colOff>
      <xdr:row>44</xdr:row>
      <xdr:rowOff>171450</xdr:rowOff>
    </xdr:to>
    <xdr:sp macro="" textlink="">
      <xdr:nvSpPr>
        <xdr:cNvPr id="40" name="AutoShape 132">
          <a:hlinkClick xmlns:r="http://schemas.openxmlformats.org/officeDocument/2006/relationships" r:id="rId30"/>
          <a:extLst>
            <a:ext uri="{FF2B5EF4-FFF2-40B4-BE49-F238E27FC236}">
              <a16:creationId xmlns:a16="http://schemas.microsoft.com/office/drawing/2014/main" id="{00000000-0008-0000-0000-000028000000}"/>
            </a:ext>
          </a:extLst>
        </xdr:cNvPr>
        <xdr:cNvSpPr>
          <a:spLocks noChangeArrowheads="1"/>
        </xdr:cNvSpPr>
      </xdr:nvSpPr>
      <xdr:spPr bwMode="auto">
        <a:xfrm>
          <a:off x="285750" y="844867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45</xdr:row>
      <xdr:rowOff>47625</xdr:rowOff>
    </xdr:from>
    <xdr:to>
      <xdr:col>2</xdr:col>
      <xdr:colOff>123825</xdr:colOff>
      <xdr:row>45</xdr:row>
      <xdr:rowOff>171450</xdr:rowOff>
    </xdr:to>
    <xdr:sp macro="" textlink="">
      <xdr:nvSpPr>
        <xdr:cNvPr id="41" name="AutoShape 132">
          <a:hlinkClick xmlns:r="http://schemas.openxmlformats.org/officeDocument/2006/relationships" r:id="rId31"/>
          <a:extLst>
            <a:ext uri="{FF2B5EF4-FFF2-40B4-BE49-F238E27FC236}">
              <a16:creationId xmlns:a16="http://schemas.microsoft.com/office/drawing/2014/main" id="{00000000-0008-0000-0000-000029000000}"/>
            </a:ext>
          </a:extLst>
        </xdr:cNvPr>
        <xdr:cNvSpPr>
          <a:spLocks noChangeArrowheads="1"/>
        </xdr:cNvSpPr>
      </xdr:nvSpPr>
      <xdr:spPr bwMode="auto">
        <a:xfrm>
          <a:off x="285750" y="864870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48</xdr:row>
      <xdr:rowOff>47625</xdr:rowOff>
    </xdr:from>
    <xdr:to>
      <xdr:col>2</xdr:col>
      <xdr:colOff>123825</xdr:colOff>
      <xdr:row>48</xdr:row>
      <xdr:rowOff>171450</xdr:rowOff>
    </xdr:to>
    <xdr:sp macro="" textlink="">
      <xdr:nvSpPr>
        <xdr:cNvPr id="42" name="AutoShape 113">
          <a:hlinkClick xmlns:r="http://schemas.openxmlformats.org/officeDocument/2006/relationships" r:id="rId32"/>
          <a:extLst>
            <a:ext uri="{FF2B5EF4-FFF2-40B4-BE49-F238E27FC236}">
              <a16:creationId xmlns:a16="http://schemas.microsoft.com/office/drawing/2014/main" id="{00000000-0008-0000-0000-00002A000000}"/>
            </a:ext>
          </a:extLst>
        </xdr:cNvPr>
        <xdr:cNvSpPr>
          <a:spLocks noChangeArrowheads="1"/>
        </xdr:cNvSpPr>
      </xdr:nvSpPr>
      <xdr:spPr bwMode="auto">
        <a:xfrm>
          <a:off x="285750" y="924877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50</xdr:row>
      <xdr:rowOff>47625</xdr:rowOff>
    </xdr:from>
    <xdr:to>
      <xdr:col>2</xdr:col>
      <xdr:colOff>123825</xdr:colOff>
      <xdr:row>50</xdr:row>
      <xdr:rowOff>171450</xdr:rowOff>
    </xdr:to>
    <xdr:sp macro="" textlink="">
      <xdr:nvSpPr>
        <xdr:cNvPr id="43" name="AutoShape 113">
          <a:hlinkClick xmlns:r="http://schemas.openxmlformats.org/officeDocument/2006/relationships" r:id="rId33"/>
          <a:extLst>
            <a:ext uri="{FF2B5EF4-FFF2-40B4-BE49-F238E27FC236}">
              <a16:creationId xmlns:a16="http://schemas.microsoft.com/office/drawing/2014/main" id="{00000000-0008-0000-0000-00002B000000}"/>
            </a:ext>
          </a:extLst>
        </xdr:cNvPr>
        <xdr:cNvSpPr>
          <a:spLocks noChangeArrowheads="1"/>
        </xdr:cNvSpPr>
      </xdr:nvSpPr>
      <xdr:spPr bwMode="auto">
        <a:xfrm>
          <a:off x="285750" y="9648825"/>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51</xdr:row>
      <xdr:rowOff>47625</xdr:rowOff>
    </xdr:from>
    <xdr:to>
      <xdr:col>2</xdr:col>
      <xdr:colOff>123825</xdr:colOff>
      <xdr:row>51</xdr:row>
      <xdr:rowOff>171450</xdr:rowOff>
    </xdr:to>
    <xdr:sp macro="" textlink="">
      <xdr:nvSpPr>
        <xdr:cNvPr id="44" name="AutoShape 113">
          <a:hlinkClick xmlns:r="http://schemas.openxmlformats.org/officeDocument/2006/relationships" r:id="rId34"/>
          <a:extLst>
            <a:ext uri="{FF2B5EF4-FFF2-40B4-BE49-F238E27FC236}">
              <a16:creationId xmlns:a16="http://schemas.microsoft.com/office/drawing/2014/main" id="{00000000-0008-0000-0000-00002C000000}"/>
            </a:ext>
          </a:extLst>
        </xdr:cNvPr>
        <xdr:cNvSpPr>
          <a:spLocks noChangeArrowheads="1"/>
        </xdr:cNvSpPr>
      </xdr:nvSpPr>
      <xdr:spPr bwMode="auto">
        <a:xfrm>
          <a:off x="285750" y="9848850"/>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52</xdr:row>
      <xdr:rowOff>47625</xdr:rowOff>
    </xdr:from>
    <xdr:to>
      <xdr:col>2</xdr:col>
      <xdr:colOff>123825</xdr:colOff>
      <xdr:row>52</xdr:row>
      <xdr:rowOff>171450</xdr:rowOff>
    </xdr:to>
    <xdr:sp macro="" textlink="">
      <xdr:nvSpPr>
        <xdr:cNvPr id="45" name="AutoShape 113">
          <a:hlinkClick xmlns:r="http://schemas.openxmlformats.org/officeDocument/2006/relationships" r:id="rId35"/>
          <a:extLst>
            <a:ext uri="{FF2B5EF4-FFF2-40B4-BE49-F238E27FC236}">
              <a16:creationId xmlns:a16="http://schemas.microsoft.com/office/drawing/2014/main" id="{00000000-0008-0000-0000-00002D000000}"/>
            </a:ext>
          </a:extLst>
        </xdr:cNvPr>
        <xdr:cNvSpPr>
          <a:spLocks noChangeArrowheads="1"/>
        </xdr:cNvSpPr>
      </xdr:nvSpPr>
      <xdr:spPr bwMode="auto">
        <a:xfrm>
          <a:off x="285750" y="10048875"/>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59</xdr:row>
      <xdr:rowOff>47625</xdr:rowOff>
    </xdr:from>
    <xdr:to>
      <xdr:col>2</xdr:col>
      <xdr:colOff>123825</xdr:colOff>
      <xdr:row>59</xdr:row>
      <xdr:rowOff>171450</xdr:rowOff>
    </xdr:to>
    <xdr:sp macro="" textlink="">
      <xdr:nvSpPr>
        <xdr:cNvPr id="46" name="AutoShape 140">
          <a:hlinkClick xmlns:r="http://schemas.openxmlformats.org/officeDocument/2006/relationships" r:id="rId36"/>
          <a:extLst>
            <a:ext uri="{FF2B5EF4-FFF2-40B4-BE49-F238E27FC236}">
              <a16:creationId xmlns:a16="http://schemas.microsoft.com/office/drawing/2014/main" id="{00000000-0008-0000-0000-00002E000000}"/>
            </a:ext>
          </a:extLst>
        </xdr:cNvPr>
        <xdr:cNvSpPr>
          <a:spLocks noChangeArrowheads="1"/>
        </xdr:cNvSpPr>
      </xdr:nvSpPr>
      <xdr:spPr bwMode="auto">
        <a:xfrm>
          <a:off x="285750" y="11449050"/>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7</xdr:row>
      <xdr:rowOff>47625</xdr:rowOff>
    </xdr:from>
    <xdr:to>
      <xdr:col>2</xdr:col>
      <xdr:colOff>123825</xdr:colOff>
      <xdr:row>7</xdr:row>
      <xdr:rowOff>171450</xdr:rowOff>
    </xdr:to>
    <xdr:sp macro="" textlink="">
      <xdr:nvSpPr>
        <xdr:cNvPr id="49" name="AutoShape 150">
          <a:hlinkClick xmlns:r="http://schemas.openxmlformats.org/officeDocument/2006/relationships" r:id="rId37"/>
          <a:extLst>
            <a:ext uri="{FF2B5EF4-FFF2-40B4-BE49-F238E27FC236}">
              <a16:creationId xmlns:a16="http://schemas.microsoft.com/office/drawing/2014/main" id="{00000000-0008-0000-0000-000031000000}"/>
            </a:ext>
          </a:extLst>
        </xdr:cNvPr>
        <xdr:cNvSpPr>
          <a:spLocks noChangeArrowheads="1"/>
        </xdr:cNvSpPr>
      </xdr:nvSpPr>
      <xdr:spPr bwMode="auto">
        <a:xfrm>
          <a:off x="285750" y="1647825"/>
          <a:ext cx="123825" cy="123825"/>
        </a:xfrm>
        <a:prstGeom prst="homePlate">
          <a:avLst>
            <a:gd name="adj" fmla="val 25000"/>
          </a:avLst>
        </a:prstGeom>
        <a:solidFill>
          <a:schemeClr val="accent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25</xdr:row>
      <xdr:rowOff>47625</xdr:rowOff>
    </xdr:from>
    <xdr:to>
      <xdr:col>2</xdr:col>
      <xdr:colOff>123825</xdr:colOff>
      <xdr:row>25</xdr:row>
      <xdr:rowOff>171450</xdr:rowOff>
    </xdr:to>
    <xdr:sp macro="" textlink="">
      <xdr:nvSpPr>
        <xdr:cNvPr id="50" name="AutoShape 126">
          <a:hlinkClick xmlns:r="http://schemas.openxmlformats.org/officeDocument/2006/relationships" r:id="rId38"/>
          <a:extLst>
            <a:ext uri="{FF2B5EF4-FFF2-40B4-BE49-F238E27FC236}">
              <a16:creationId xmlns:a16="http://schemas.microsoft.com/office/drawing/2014/main" id="{00000000-0008-0000-0000-000032000000}"/>
            </a:ext>
          </a:extLst>
        </xdr:cNvPr>
        <xdr:cNvSpPr>
          <a:spLocks noChangeArrowheads="1"/>
        </xdr:cNvSpPr>
      </xdr:nvSpPr>
      <xdr:spPr bwMode="auto">
        <a:xfrm>
          <a:off x="285750" y="44481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22</xdr:row>
      <xdr:rowOff>47625</xdr:rowOff>
    </xdr:from>
    <xdr:to>
      <xdr:col>2</xdr:col>
      <xdr:colOff>123825</xdr:colOff>
      <xdr:row>22</xdr:row>
      <xdr:rowOff>171450</xdr:rowOff>
    </xdr:to>
    <xdr:sp macro="" textlink="">
      <xdr:nvSpPr>
        <xdr:cNvPr id="51" name="AutoShape 125">
          <a:hlinkClick xmlns:r="http://schemas.openxmlformats.org/officeDocument/2006/relationships" r:id="rId39"/>
          <a:extLst>
            <a:ext uri="{FF2B5EF4-FFF2-40B4-BE49-F238E27FC236}">
              <a16:creationId xmlns:a16="http://schemas.microsoft.com/office/drawing/2014/main" id="{00000000-0008-0000-0000-000033000000}"/>
            </a:ext>
          </a:extLst>
        </xdr:cNvPr>
        <xdr:cNvSpPr>
          <a:spLocks noChangeArrowheads="1"/>
        </xdr:cNvSpPr>
      </xdr:nvSpPr>
      <xdr:spPr bwMode="auto">
        <a:xfrm>
          <a:off x="285750" y="52482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69</xdr:row>
      <xdr:rowOff>47625</xdr:rowOff>
    </xdr:from>
    <xdr:to>
      <xdr:col>2</xdr:col>
      <xdr:colOff>123825</xdr:colOff>
      <xdr:row>69</xdr:row>
      <xdr:rowOff>171450</xdr:rowOff>
    </xdr:to>
    <xdr:sp macro="" textlink="">
      <xdr:nvSpPr>
        <xdr:cNvPr id="53" name="AutoShape 145">
          <a:hlinkClick xmlns:r="http://schemas.openxmlformats.org/officeDocument/2006/relationships" r:id="rId40"/>
          <a:extLst>
            <a:ext uri="{FF2B5EF4-FFF2-40B4-BE49-F238E27FC236}">
              <a16:creationId xmlns:a16="http://schemas.microsoft.com/office/drawing/2014/main" id="{00000000-0008-0000-0000-000035000000}"/>
            </a:ext>
          </a:extLst>
        </xdr:cNvPr>
        <xdr:cNvSpPr>
          <a:spLocks noChangeArrowheads="1"/>
        </xdr:cNvSpPr>
      </xdr:nvSpPr>
      <xdr:spPr bwMode="auto">
        <a:xfrm>
          <a:off x="285750" y="1324927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67</xdr:row>
      <xdr:rowOff>47625</xdr:rowOff>
    </xdr:from>
    <xdr:to>
      <xdr:col>2</xdr:col>
      <xdr:colOff>123825</xdr:colOff>
      <xdr:row>67</xdr:row>
      <xdr:rowOff>171450</xdr:rowOff>
    </xdr:to>
    <xdr:sp macro="" textlink="">
      <xdr:nvSpPr>
        <xdr:cNvPr id="55" name="AutoShape 144">
          <a:hlinkClick xmlns:r="http://schemas.openxmlformats.org/officeDocument/2006/relationships" r:id="rId41"/>
          <a:extLst>
            <a:ext uri="{FF2B5EF4-FFF2-40B4-BE49-F238E27FC236}">
              <a16:creationId xmlns:a16="http://schemas.microsoft.com/office/drawing/2014/main" id="{00000000-0008-0000-0000-000037000000}"/>
            </a:ext>
          </a:extLst>
        </xdr:cNvPr>
        <xdr:cNvSpPr>
          <a:spLocks noChangeArrowheads="1"/>
        </xdr:cNvSpPr>
      </xdr:nvSpPr>
      <xdr:spPr bwMode="auto">
        <a:xfrm>
          <a:off x="285750" y="1284922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68</xdr:row>
      <xdr:rowOff>47625</xdr:rowOff>
    </xdr:from>
    <xdr:to>
      <xdr:col>2</xdr:col>
      <xdr:colOff>123825</xdr:colOff>
      <xdr:row>68</xdr:row>
      <xdr:rowOff>171450</xdr:rowOff>
    </xdr:to>
    <xdr:sp macro="" textlink="">
      <xdr:nvSpPr>
        <xdr:cNvPr id="56" name="AutoShape 145">
          <a:hlinkClick xmlns:r="http://schemas.openxmlformats.org/officeDocument/2006/relationships" r:id="rId42"/>
          <a:extLst>
            <a:ext uri="{FF2B5EF4-FFF2-40B4-BE49-F238E27FC236}">
              <a16:creationId xmlns:a16="http://schemas.microsoft.com/office/drawing/2014/main" id="{00000000-0008-0000-0000-000038000000}"/>
            </a:ext>
          </a:extLst>
        </xdr:cNvPr>
        <xdr:cNvSpPr>
          <a:spLocks noChangeArrowheads="1"/>
        </xdr:cNvSpPr>
      </xdr:nvSpPr>
      <xdr:spPr bwMode="auto">
        <a:xfrm>
          <a:off x="285750" y="13049250"/>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xdr:row>
      <xdr:rowOff>47625</xdr:rowOff>
    </xdr:from>
    <xdr:to>
      <xdr:col>2</xdr:col>
      <xdr:colOff>123825</xdr:colOff>
      <xdr:row>6</xdr:row>
      <xdr:rowOff>171450</xdr:rowOff>
    </xdr:to>
    <xdr:sp macro="" textlink="">
      <xdr:nvSpPr>
        <xdr:cNvPr id="57" name="AutoShape 150">
          <a:hlinkClick xmlns:r="http://schemas.openxmlformats.org/officeDocument/2006/relationships" r:id="rId43"/>
          <a:extLst>
            <a:ext uri="{FF2B5EF4-FFF2-40B4-BE49-F238E27FC236}">
              <a16:creationId xmlns:a16="http://schemas.microsoft.com/office/drawing/2014/main" id="{00000000-0008-0000-0000-000039000000}"/>
            </a:ext>
          </a:extLst>
        </xdr:cNvPr>
        <xdr:cNvSpPr>
          <a:spLocks noChangeArrowheads="1"/>
        </xdr:cNvSpPr>
      </xdr:nvSpPr>
      <xdr:spPr bwMode="auto">
        <a:xfrm>
          <a:off x="285750" y="1447800"/>
          <a:ext cx="123825" cy="123825"/>
        </a:xfrm>
        <a:prstGeom prst="homePlate">
          <a:avLst>
            <a:gd name="adj" fmla="val 25000"/>
          </a:avLst>
        </a:prstGeom>
        <a:solidFill>
          <a:schemeClr val="accent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36</xdr:row>
      <xdr:rowOff>47625</xdr:rowOff>
    </xdr:from>
    <xdr:to>
      <xdr:col>2</xdr:col>
      <xdr:colOff>123825</xdr:colOff>
      <xdr:row>36</xdr:row>
      <xdr:rowOff>171450</xdr:rowOff>
    </xdr:to>
    <xdr:sp macro="" textlink="">
      <xdr:nvSpPr>
        <xdr:cNvPr id="61" name="AutoShape 130">
          <a:hlinkClick xmlns:r="http://schemas.openxmlformats.org/officeDocument/2006/relationships" r:id="rId44"/>
          <a:extLst>
            <a:ext uri="{FF2B5EF4-FFF2-40B4-BE49-F238E27FC236}">
              <a16:creationId xmlns:a16="http://schemas.microsoft.com/office/drawing/2014/main" id="{00000000-0008-0000-0000-00003D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37</xdr:row>
      <xdr:rowOff>47625</xdr:rowOff>
    </xdr:from>
    <xdr:to>
      <xdr:col>2</xdr:col>
      <xdr:colOff>123825</xdr:colOff>
      <xdr:row>37</xdr:row>
      <xdr:rowOff>171450</xdr:rowOff>
    </xdr:to>
    <xdr:sp macro="" textlink="">
      <xdr:nvSpPr>
        <xdr:cNvPr id="62" name="AutoShape 130">
          <a:hlinkClick xmlns:r="http://schemas.openxmlformats.org/officeDocument/2006/relationships" r:id="rId45"/>
          <a:extLst>
            <a:ext uri="{FF2B5EF4-FFF2-40B4-BE49-F238E27FC236}">
              <a16:creationId xmlns:a16="http://schemas.microsoft.com/office/drawing/2014/main" id="{00000000-0008-0000-0000-00003E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38</xdr:row>
      <xdr:rowOff>47625</xdr:rowOff>
    </xdr:from>
    <xdr:to>
      <xdr:col>2</xdr:col>
      <xdr:colOff>123825</xdr:colOff>
      <xdr:row>38</xdr:row>
      <xdr:rowOff>171450</xdr:rowOff>
    </xdr:to>
    <xdr:sp macro="" textlink="">
      <xdr:nvSpPr>
        <xdr:cNvPr id="63" name="AutoShape 130">
          <a:hlinkClick xmlns:r="http://schemas.openxmlformats.org/officeDocument/2006/relationships" r:id="rId46"/>
          <a:extLst>
            <a:ext uri="{FF2B5EF4-FFF2-40B4-BE49-F238E27FC236}">
              <a16:creationId xmlns:a16="http://schemas.microsoft.com/office/drawing/2014/main" id="{00000000-0008-0000-0000-00003F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3" name="Text 1">
          <a:extLst>
            <a:ext uri="{FF2B5EF4-FFF2-40B4-BE49-F238E27FC236}">
              <a16:creationId xmlns:a16="http://schemas.microsoft.com/office/drawing/2014/main" id="{00000000-0008-0000-0C00-000003000000}"/>
            </a:ext>
          </a:extLst>
        </xdr:cNvPr>
        <xdr:cNvSpPr txBox="1">
          <a:spLocks noChangeArrowheads="1"/>
        </xdr:cNvSpPr>
      </xdr:nvSpPr>
      <xdr:spPr bwMode="auto">
        <a:xfrm>
          <a:off x="552450" y="400050"/>
          <a:ext cx="10096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erneuerbare Energieträger</a:t>
          </a:r>
        </a:p>
      </xdr:txBody>
    </xdr:sp>
    <xdr:clientData/>
  </xdr:twoCellAnchor>
  <xdr:twoCellAnchor>
    <xdr:from>
      <xdr:col>0</xdr:col>
      <xdr:colOff>0</xdr:colOff>
      <xdr:row>2</xdr:row>
      <xdr:rowOff>0</xdr:rowOff>
    </xdr:from>
    <xdr:to>
      <xdr:col>1</xdr:col>
      <xdr:colOff>0</xdr:colOff>
      <xdr:row>5</xdr:row>
      <xdr:rowOff>0</xdr:rowOff>
    </xdr:to>
    <xdr:sp macro="" textlink="">
      <xdr:nvSpPr>
        <xdr:cNvPr id="4" name="Text 1">
          <a:extLst>
            <a:ext uri="{FF2B5EF4-FFF2-40B4-BE49-F238E27FC236}">
              <a16:creationId xmlns:a16="http://schemas.microsoft.com/office/drawing/2014/main" id="{00000000-0008-0000-0C00-000004000000}"/>
            </a:ext>
          </a:extLst>
        </xdr:cNvPr>
        <xdr:cNvSpPr txBox="1">
          <a:spLocks noChangeArrowheads="1"/>
        </xdr:cNvSpPr>
      </xdr:nvSpPr>
      <xdr:spPr bwMode="auto">
        <a:xfrm>
          <a:off x="0" y="400050"/>
          <a:ext cx="5524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5" name="Text 1">
          <a:extLst>
            <a:ext uri="{FF2B5EF4-FFF2-40B4-BE49-F238E27FC236}">
              <a16:creationId xmlns:a16="http://schemas.microsoft.com/office/drawing/2014/main" id="{00000000-0008-0000-0C00-000005000000}"/>
            </a:ext>
          </a:extLst>
        </xdr:cNvPr>
        <xdr:cNvSpPr txBox="1">
          <a:spLocks noChangeArrowheads="1"/>
        </xdr:cNvSpPr>
      </xdr:nvSpPr>
      <xdr:spPr bwMode="auto">
        <a:xfrm>
          <a:off x="476250" y="400050"/>
          <a:ext cx="1143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erneuerbare Energieträger</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6" name="Text 1">
          <a:extLst>
            <a:ext uri="{FF2B5EF4-FFF2-40B4-BE49-F238E27FC236}">
              <a16:creationId xmlns:a16="http://schemas.microsoft.com/office/drawing/2014/main" id="{00000000-0008-0000-0C00-000006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0</xdr:colOff>
      <xdr:row>0</xdr:row>
      <xdr:rowOff>0</xdr:rowOff>
    </xdr:to>
    <xdr:sp macro="" textlink="">
      <xdr:nvSpPr>
        <xdr:cNvPr id="2" name="Text 3">
          <a:extLst>
            <a:ext uri="{FF2B5EF4-FFF2-40B4-BE49-F238E27FC236}">
              <a16:creationId xmlns:a16="http://schemas.microsoft.com/office/drawing/2014/main" id="{00000000-0008-0000-0D00-000002000000}"/>
            </a:ext>
          </a:extLst>
        </xdr:cNvPr>
        <xdr:cNvSpPr txBox="1">
          <a:spLocks noChangeArrowheads="1"/>
        </xdr:cNvSpPr>
      </xdr:nvSpPr>
      <xdr:spPr bwMode="auto">
        <a:xfrm>
          <a:off x="2286000" y="0"/>
          <a:ext cx="15240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de-DE" sz="1200" b="0" i="1" u="none" strike="noStrike" baseline="0">
              <a:solidFill>
                <a:srgbClr val="000000"/>
              </a:solidFill>
              <a:latin typeface="Times New Roman"/>
              <a:cs typeface="Times New Roman"/>
            </a:rPr>
            <a:t>Verbrauch</a:t>
          </a:r>
        </a:p>
      </xdr:txBody>
    </xdr:sp>
    <xdr:clientData/>
  </xdr:twoCellAnchor>
  <xdr:twoCellAnchor>
    <xdr:from>
      <xdr:col>1</xdr:col>
      <xdr:colOff>0</xdr:colOff>
      <xdr:row>0</xdr:row>
      <xdr:rowOff>0</xdr:rowOff>
    </xdr:from>
    <xdr:to>
      <xdr:col>1</xdr:col>
      <xdr:colOff>0</xdr:colOff>
      <xdr:row>0</xdr:row>
      <xdr:rowOff>0</xdr:rowOff>
    </xdr:to>
    <xdr:sp macro="" textlink="">
      <xdr:nvSpPr>
        <xdr:cNvPr id="6" name="Text 13">
          <a:extLst>
            <a:ext uri="{FF2B5EF4-FFF2-40B4-BE49-F238E27FC236}">
              <a16:creationId xmlns:a16="http://schemas.microsoft.com/office/drawing/2014/main" id="{00000000-0008-0000-0D00-000006000000}"/>
            </a:ext>
          </a:extLst>
        </xdr:cNvPr>
        <xdr:cNvSpPr txBox="1">
          <a:spLocks noChangeArrowheads="1"/>
        </xdr:cNvSpPr>
      </xdr:nvSpPr>
      <xdr:spPr bwMode="auto">
        <a:xfrm>
          <a:off x="1933575" y="0"/>
          <a:ext cx="14287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DE" sz="700" b="0" i="0" u="none" strike="noStrike" baseline="0">
              <a:solidFill>
                <a:srgbClr val="000000"/>
              </a:solidFill>
              <a:latin typeface="Times New Roman"/>
              <a:cs typeface="Times New Roman"/>
            </a:rPr>
            <a:t>4</a:t>
          </a:r>
        </a:p>
      </xdr:txBody>
    </xdr:sp>
    <xdr:clientData/>
  </xdr:twoCellAnchor>
  <xdr:twoCellAnchor>
    <xdr:from>
      <xdr:col>2</xdr:col>
      <xdr:colOff>9525</xdr:colOff>
      <xdr:row>0</xdr:row>
      <xdr:rowOff>0</xdr:rowOff>
    </xdr:from>
    <xdr:to>
      <xdr:col>2</xdr:col>
      <xdr:colOff>1038225</xdr:colOff>
      <xdr:row>0</xdr:row>
      <xdr:rowOff>0</xdr:rowOff>
    </xdr:to>
    <xdr:sp macro="" textlink="">
      <xdr:nvSpPr>
        <xdr:cNvPr id="7" name="Text 15">
          <a:extLst>
            <a:ext uri="{FF2B5EF4-FFF2-40B4-BE49-F238E27FC236}">
              <a16:creationId xmlns:a16="http://schemas.microsoft.com/office/drawing/2014/main" id="{00000000-0008-0000-0D00-000007000000}"/>
            </a:ext>
          </a:extLst>
        </xdr:cNvPr>
        <xdr:cNvSpPr txBox="1">
          <a:spLocks noChangeArrowheads="1"/>
        </xdr:cNvSpPr>
      </xdr:nvSpPr>
      <xdr:spPr bwMode="auto">
        <a:xfrm>
          <a:off x="3819525" y="0"/>
          <a:ext cx="75247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de-DE" sz="1200" b="0" i="1" u="none" strike="noStrike" baseline="0">
              <a:solidFill>
                <a:srgbClr val="000000"/>
              </a:solidFill>
              <a:latin typeface="Times New Roman"/>
              <a:cs typeface="Times New Roman"/>
            </a:rPr>
            <a:t>Anteil am PEV</a:t>
          </a:r>
        </a:p>
        <a:p>
          <a:pPr algn="ctr" rtl="0">
            <a:defRPr sz="1000"/>
          </a:pPr>
          <a:r>
            <a:rPr lang="de-DE" sz="1200" b="0" i="1" u="none" strike="noStrike" baseline="0">
              <a:solidFill>
                <a:srgbClr val="000000"/>
              </a:solidFill>
              <a:latin typeface="Times New Roman"/>
              <a:cs typeface="Times New Roman"/>
            </a:rPr>
            <a:t>bei den erneuer-</a:t>
          </a:r>
        </a:p>
        <a:p>
          <a:pPr algn="ctr" rtl="0">
            <a:defRPr sz="1000"/>
          </a:pPr>
          <a:r>
            <a:rPr lang="de-DE" sz="1200" b="0" i="1" u="none" strike="noStrike" baseline="0">
              <a:solidFill>
                <a:srgbClr val="000000"/>
              </a:solidFill>
              <a:latin typeface="Times New Roman"/>
              <a:cs typeface="Times New Roman"/>
            </a:rPr>
            <a:t>baren Energien</a:t>
          </a:r>
        </a:p>
      </xdr:txBody>
    </xdr:sp>
    <xdr:clientData/>
  </xdr:twoCellAnchor>
  <xdr:twoCellAnchor>
    <xdr:from>
      <xdr:col>0</xdr:col>
      <xdr:colOff>0</xdr:colOff>
      <xdr:row>2</xdr:row>
      <xdr:rowOff>0</xdr:rowOff>
    </xdr:from>
    <xdr:to>
      <xdr:col>1</xdr:col>
      <xdr:colOff>0</xdr:colOff>
      <xdr:row>4</xdr:row>
      <xdr:rowOff>0</xdr:rowOff>
    </xdr:to>
    <xdr:sp macro="" textlink="">
      <xdr:nvSpPr>
        <xdr:cNvPr id="8" name="Text 1">
          <a:extLst>
            <a:ext uri="{FF2B5EF4-FFF2-40B4-BE49-F238E27FC236}">
              <a16:creationId xmlns:a16="http://schemas.microsoft.com/office/drawing/2014/main" id="{00000000-0008-0000-0D00-000008000000}"/>
            </a:ext>
          </a:extLst>
        </xdr:cNvPr>
        <xdr:cNvSpPr txBox="1">
          <a:spLocks noChangeArrowheads="1"/>
        </xdr:cNvSpPr>
      </xdr:nvSpPr>
      <xdr:spPr bwMode="auto">
        <a:xfrm>
          <a:off x="0" y="400050"/>
          <a:ext cx="2286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2</xdr:row>
      <xdr:rowOff>19050</xdr:rowOff>
    </xdr:from>
    <xdr:to>
      <xdr:col>1</xdr:col>
      <xdr:colOff>0</xdr:colOff>
      <xdr:row>5</xdr:row>
      <xdr:rowOff>0</xdr:rowOff>
    </xdr:to>
    <xdr:sp macro="" textlink="">
      <xdr:nvSpPr>
        <xdr:cNvPr id="2" name="Text 1">
          <a:extLst>
            <a:ext uri="{FF2B5EF4-FFF2-40B4-BE49-F238E27FC236}">
              <a16:creationId xmlns:a16="http://schemas.microsoft.com/office/drawing/2014/main" id="{00000000-0008-0000-1000-000002000000}"/>
            </a:ext>
          </a:extLst>
        </xdr:cNvPr>
        <xdr:cNvSpPr txBox="1">
          <a:spLocks noChangeArrowheads="1"/>
        </xdr:cNvSpPr>
      </xdr:nvSpPr>
      <xdr:spPr bwMode="auto">
        <a:xfrm>
          <a:off x="9525" y="342900"/>
          <a:ext cx="2276475" cy="7905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1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1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23</xdr:row>
      <xdr:rowOff>0</xdr:rowOff>
    </xdr:from>
    <xdr:to>
      <xdr:col>2</xdr:col>
      <xdr:colOff>0</xdr:colOff>
      <xdr:row>25</xdr:row>
      <xdr:rowOff>0</xdr:rowOff>
    </xdr:to>
    <xdr:sp macro="" textlink="">
      <xdr:nvSpPr>
        <xdr:cNvPr id="8" name="Text 1">
          <a:extLst>
            <a:ext uri="{FF2B5EF4-FFF2-40B4-BE49-F238E27FC236}">
              <a16:creationId xmlns:a16="http://schemas.microsoft.com/office/drawing/2014/main" id="{00000000-0008-0000-1100-000008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23</xdr:row>
      <xdr:rowOff>0</xdr:rowOff>
    </xdr:from>
    <xdr:to>
      <xdr:col>1</xdr:col>
      <xdr:colOff>0</xdr:colOff>
      <xdr:row>26</xdr:row>
      <xdr:rowOff>0</xdr:rowOff>
    </xdr:to>
    <xdr:sp macro="" textlink="">
      <xdr:nvSpPr>
        <xdr:cNvPr id="9" name="Text 1">
          <a:extLst>
            <a:ext uri="{FF2B5EF4-FFF2-40B4-BE49-F238E27FC236}">
              <a16:creationId xmlns:a16="http://schemas.microsoft.com/office/drawing/2014/main" id="{00000000-0008-0000-1100-000009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50</xdr:row>
      <xdr:rowOff>0</xdr:rowOff>
    </xdr:from>
    <xdr:to>
      <xdr:col>1</xdr:col>
      <xdr:colOff>0</xdr:colOff>
      <xdr:row>53</xdr:row>
      <xdr:rowOff>0</xdr:rowOff>
    </xdr:to>
    <xdr:sp macro="" textlink="">
      <xdr:nvSpPr>
        <xdr:cNvPr id="12" name="Text 1">
          <a:extLst>
            <a:ext uri="{FF2B5EF4-FFF2-40B4-BE49-F238E27FC236}">
              <a16:creationId xmlns:a16="http://schemas.microsoft.com/office/drawing/2014/main" id="{00000000-0008-0000-1100-00000C000000}"/>
            </a:ext>
          </a:extLst>
        </xdr:cNvPr>
        <xdr:cNvSpPr txBox="1">
          <a:spLocks noChangeArrowheads="1"/>
        </xdr:cNvSpPr>
      </xdr:nvSpPr>
      <xdr:spPr bwMode="auto">
        <a:xfrm>
          <a:off x="0" y="88011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50</xdr:row>
      <xdr:rowOff>0</xdr:rowOff>
    </xdr:from>
    <xdr:to>
      <xdr:col>2</xdr:col>
      <xdr:colOff>0</xdr:colOff>
      <xdr:row>52</xdr:row>
      <xdr:rowOff>0</xdr:rowOff>
    </xdr:to>
    <xdr:sp macro="" textlink="">
      <xdr:nvSpPr>
        <xdr:cNvPr id="13" name="Text 1">
          <a:extLst>
            <a:ext uri="{FF2B5EF4-FFF2-40B4-BE49-F238E27FC236}">
              <a16:creationId xmlns:a16="http://schemas.microsoft.com/office/drawing/2014/main" id="{00000000-0008-0000-1100-00000D000000}"/>
            </a:ext>
          </a:extLst>
        </xdr:cNvPr>
        <xdr:cNvSpPr txBox="1">
          <a:spLocks noChangeArrowheads="1"/>
        </xdr:cNvSpPr>
      </xdr:nvSpPr>
      <xdr:spPr bwMode="auto">
        <a:xfrm>
          <a:off x="476250" y="88011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78</xdr:row>
      <xdr:rowOff>0</xdr:rowOff>
    </xdr:from>
    <xdr:to>
      <xdr:col>1</xdr:col>
      <xdr:colOff>0</xdr:colOff>
      <xdr:row>81</xdr:row>
      <xdr:rowOff>0</xdr:rowOff>
    </xdr:to>
    <xdr:sp macro="" textlink="">
      <xdr:nvSpPr>
        <xdr:cNvPr id="10" name="Text 1">
          <a:extLst>
            <a:ext uri="{FF2B5EF4-FFF2-40B4-BE49-F238E27FC236}">
              <a16:creationId xmlns:a16="http://schemas.microsoft.com/office/drawing/2014/main" id="{A54D87CE-94EE-4895-A87A-09BAF18FE4AF}"/>
            </a:ext>
          </a:extLst>
        </xdr:cNvPr>
        <xdr:cNvSpPr txBox="1">
          <a:spLocks noChangeArrowheads="1"/>
        </xdr:cNvSpPr>
      </xdr:nvSpPr>
      <xdr:spPr bwMode="auto">
        <a:xfrm>
          <a:off x="0" y="10896600"/>
          <a:ext cx="476250" cy="10668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78</xdr:row>
      <xdr:rowOff>0</xdr:rowOff>
    </xdr:from>
    <xdr:to>
      <xdr:col>2</xdr:col>
      <xdr:colOff>0</xdr:colOff>
      <xdr:row>80</xdr:row>
      <xdr:rowOff>0</xdr:rowOff>
    </xdr:to>
    <xdr:sp macro="" textlink="">
      <xdr:nvSpPr>
        <xdr:cNvPr id="11" name="Text 1">
          <a:extLst>
            <a:ext uri="{FF2B5EF4-FFF2-40B4-BE49-F238E27FC236}">
              <a16:creationId xmlns:a16="http://schemas.microsoft.com/office/drawing/2014/main" id="{E9199B2F-66C2-4803-9A50-FFF2640C6EB3}"/>
            </a:ext>
          </a:extLst>
        </xdr:cNvPr>
        <xdr:cNvSpPr txBox="1">
          <a:spLocks noChangeArrowheads="1"/>
        </xdr:cNvSpPr>
      </xdr:nvSpPr>
      <xdr:spPr bwMode="auto">
        <a:xfrm>
          <a:off x="476250" y="10896600"/>
          <a:ext cx="857250" cy="8667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2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2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24</xdr:row>
      <xdr:rowOff>0</xdr:rowOff>
    </xdr:from>
    <xdr:to>
      <xdr:col>2</xdr:col>
      <xdr:colOff>0</xdr:colOff>
      <xdr:row>26</xdr:row>
      <xdr:rowOff>0</xdr:rowOff>
    </xdr:to>
    <xdr:sp macro="" textlink="">
      <xdr:nvSpPr>
        <xdr:cNvPr id="6" name="Text 1">
          <a:extLst>
            <a:ext uri="{FF2B5EF4-FFF2-40B4-BE49-F238E27FC236}">
              <a16:creationId xmlns:a16="http://schemas.microsoft.com/office/drawing/2014/main" id="{00000000-0008-0000-1200-000006000000}"/>
            </a:ext>
          </a:extLst>
        </xdr:cNvPr>
        <xdr:cNvSpPr txBox="1">
          <a:spLocks noChangeArrowheads="1"/>
        </xdr:cNvSpPr>
      </xdr:nvSpPr>
      <xdr:spPr bwMode="auto">
        <a:xfrm>
          <a:off x="571500" y="400050"/>
          <a:ext cx="195262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endParaRPr lang="de-DE" sz="1000" b="0" i="1" u="none" strike="noStrike" baseline="30000">
            <a:solidFill>
              <a:srgbClr val="000000"/>
            </a:solidFill>
            <a:latin typeface="Arial"/>
            <a:cs typeface="Arial"/>
          </a:endParaRPr>
        </a:p>
      </xdr:txBody>
    </xdr:sp>
    <xdr:clientData/>
  </xdr:twoCellAnchor>
  <xdr:twoCellAnchor>
    <xdr:from>
      <xdr:col>0</xdr:col>
      <xdr:colOff>0</xdr:colOff>
      <xdr:row>24</xdr:row>
      <xdr:rowOff>0</xdr:rowOff>
    </xdr:from>
    <xdr:to>
      <xdr:col>1</xdr:col>
      <xdr:colOff>0</xdr:colOff>
      <xdr:row>27</xdr:row>
      <xdr:rowOff>0</xdr:rowOff>
    </xdr:to>
    <xdr:sp macro="" textlink="">
      <xdr:nvSpPr>
        <xdr:cNvPr id="7" name="Text 1">
          <a:extLst>
            <a:ext uri="{FF2B5EF4-FFF2-40B4-BE49-F238E27FC236}">
              <a16:creationId xmlns:a16="http://schemas.microsoft.com/office/drawing/2014/main" id="{00000000-0008-0000-1200-000007000000}"/>
            </a:ext>
          </a:extLst>
        </xdr:cNvPr>
        <xdr:cNvSpPr txBox="1">
          <a:spLocks noChangeArrowheads="1"/>
        </xdr:cNvSpPr>
      </xdr:nvSpPr>
      <xdr:spPr bwMode="auto">
        <a:xfrm>
          <a:off x="0" y="400050"/>
          <a:ext cx="571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52</xdr:row>
      <xdr:rowOff>0</xdr:rowOff>
    </xdr:from>
    <xdr:to>
      <xdr:col>2</xdr:col>
      <xdr:colOff>0</xdr:colOff>
      <xdr:row>54</xdr:row>
      <xdr:rowOff>0</xdr:rowOff>
    </xdr:to>
    <xdr:sp macro="" textlink="">
      <xdr:nvSpPr>
        <xdr:cNvPr id="8" name="Text 1">
          <a:extLst>
            <a:ext uri="{FF2B5EF4-FFF2-40B4-BE49-F238E27FC236}">
              <a16:creationId xmlns:a16="http://schemas.microsoft.com/office/drawing/2014/main" id="{00000000-0008-0000-1200-000008000000}"/>
            </a:ext>
          </a:extLst>
        </xdr:cNvPr>
        <xdr:cNvSpPr txBox="1">
          <a:spLocks noChangeArrowheads="1"/>
        </xdr:cNvSpPr>
      </xdr:nvSpPr>
      <xdr:spPr bwMode="auto">
        <a:xfrm>
          <a:off x="476250" y="8201025"/>
          <a:ext cx="200025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52</xdr:row>
      <xdr:rowOff>0</xdr:rowOff>
    </xdr:from>
    <xdr:to>
      <xdr:col>1</xdr:col>
      <xdr:colOff>0</xdr:colOff>
      <xdr:row>55</xdr:row>
      <xdr:rowOff>0</xdr:rowOff>
    </xdr:to>
    <xdr:sp macro="" textlink="">
      <xdr:nvSpPr>
        <xdr:cNvPr id="9" name="Text 1">
          <a:extLst>
            <a:ext uri="{FF2B5EF4-FFF2-40B4-BE49-F238E27FC236}">
              <a16:creationId xmlns:a16="http://schemas.microsoft.com/office/drawing/2014/main" id="{00000000-0008-0000-1200-000009000000}"/>
            </a:ext>
          </a:extLst>
        </xdr:cNvPr>
        <xdr:cNvSpPr txBox="1">
          <a:spLocks noChangeArrowheads="1"/>
        </xdr:cNvSpPr>
      </xdr:nvSpPr>
      <xdr:spPr bwMode="auto">
        <a:xfrm>
          <a:off x="0" y="8201025"/>
          <a:ext cx="4762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80</xdr:row>
      <xdr:rowOff>0</xdr:rowOff>
    </xdr:from>
    <xdr:to>
      <xdr:col>2</xdr:col>
      <xdr:colOff>0</xdr:colOff>
      <xdr:row>82</xdr:row>
      <xdr:rowOff>0</xdr:rowOff>
    </xdr:to>
    <xdr:sp macro="" textlink="">
      <xdr:nvSpPr>
        <xdr:cNvPr id="10" name="Text 1">
          <a:extLst>
            <a:ext uri="{FF2B5EF4-FFF2-40B4-BE49-F238E27FC236}">
              <a16:creationId xmlns:a16="http://schemas.microsoft.com/office/drawing/2014/main" id="{86F47179-6358-4562-AA9D-E01E38B6E371}"/>
            </a:ext>
          </a:extLst>
        </xdr:cNvPr>
        <xdr:cNvSpPr txBox="1">
          <a:spLocks noChangeArrowheads="1"/>
        </xdr:cNvSpPr>
      </xdr:nvSpPr>
      <xdr:spPr bwMode="auto">
        <a:xfrm>
          <a:off x="476250" y="10401300"/>
          <a:ext cx="200025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80</xdr:row>
      <xdr:rowOff>0</xdr:rowOff>
    </xdr:from>
    <xdr:to>
      <xdr:col>1</xdr:col>
      <xdr:colOff>0</xdr:colOff>
      <xdr:row>83</xdr:row>
      <xdr:rowOff>0</xdr:rowOff>
    </xdr:to>
    <xdr:sp macro="" textlink="">
      <xdr:nvSpPr>
        <xdr:cNvPr id="11" name="Text 1">
          <a:extLst>
            <a:ext uri="{FF2B5EF4-FFF2-40B4-BE49-F238E27FC236}">
              <a16:creationId xmlns:a16="http://schemas.microsoft.com/office/drawing/2014/main" id="{6C3586AE-038C-421D-8BE9-63ABE4737179}"/>
            </a:ext>
          </a:extLst>
        </xdr:cNvPr>
        <xdr:cNvSpPr txBox="1">
          <a:spLocks noChangeArrowheads="1"/>
        </xdr:cNvSpPr>
      </xdr:nvSpPr>
      <xdr:spPr bwMode="auto">
        <a:xfrm>
          <a:off x="0" y="10401300"/>
          <a:ext cx="4762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3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3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25</xdr:row>
      <xdr:rowOff>0</xdr:rowOff>
    </xdr:from>
    <xdr:to>
      <xdr:col>2</xdr:col>
      <xdr:colOff>0</xdr:colOff>
      <xdr:row>27</xdr:row>
      <xdr:rowOff>0</xdr:rowOff>
    </xdr:to>
    <xdr:sp macro="" textlink="">
      <xdr:nvSpPr>
        <xdr:cNvPr id="8" name="Text 1">
          <a:extLst>
            <a:ext uri="{FF2B5EF4-FFF2-40B4-BE49-F238E27FC236}">
              <a16:creationId xmlns:a16="http://schemas.microsoft.com/office/drawing/2014/main" id="{00000000-0008-0000-1300-000008000000}"/>
            </a:ext>
          </a:extLst>
        </xdr:cNvPr>
        <xdr:cNvSpPr txBox="1">
          <a:spLocks noChangeArrowheads="1"/>
        </xdr:cNvSpPr>
      </xdr:nvSpPr>
      <xdr:spPr bwMode="auto">
        <a:xfrm>
          <a:off x="57150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25</xdr:row>
      <xdr:rowOff>0</xdr:rowOff>
    </xdr:from>
    <xdr:to>
      <xdr:col>1</xdr:col>
      <xdr:colOff>0</xdr:colOff>
      <xdr:row>28</xdr:row>
      <xdr:rowOff>0</xdr:rowOff>
    </xdr:to>
    <xdr:sp macro="" textlink="">
      <xdr:nvSpPr>
        <xdr:cNvPr id="9" name="Text 1">
          <a:extLst>
            <a:ext uri="{FF2B5EF4-FFF2-40B4-BE49-F238E27FC236}">
              <a16:creationId xmlns:a16="http://schemas.microsoft.com/office/drawing/2014/main" id="{00000000-0008-0000-1300-000009000000}"/>
            </a:ext>
          </a:extLst>
        </xdr:cNvPr>
        <xdr:cNvSpPr txBox="1">
          <a:spLocks noChangeArrowheads="1"/>
        </xdr:cNvSpPr>
      </xdr:nvSpPr>
      <xdr:spPr bwMode="auto">
        <a:xfrm>
          <a:off x="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55</xdr:row>
      <xdr:rowOff>0</xdr:rowOff>
    </xdr:from>
    <xdr:to>
      <xdr:col>2</xdr:col>
      <xdr:colOff>0</xdr:colOff>
      <xdr:row>57</xdr:row>
      <xdr:rowOff>0</xdr:rowOff>
    </xdr:to>
    <xdr:sp macro="" textlink="">
      <xdr:nvSpPr>
        <xdr:cNvPr id="12" name="Text 1">
          <a:extLst>
            <a:ext uri="{FF2B5EF4-FFF2-40B4-BE49-F238E27FC236}">
              <a16:creationId xmlns:a16="http://schemas.microsoft.com/office/drawing/2014/main" id="{00000000-0008-0000-1300-00000C000000}"/>
            </a:ext>
          </a:extLst>
        </xdr:cNvPr>
        <xdr:cNvSpPr txBox="1">
          <a:spLocks noChangeArrowheads="1"/>
        </xdr:cNvSpPr>
      </xdr:nvSpPr>
      <xdr:spPr bwMode="auto">
        <a:xfrm>
          <a:off x="476250" y="96012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55</xdr:row>
      <xdr:rowOff>0</xdr:rowOff>
    </xdr:from>
    <xdr:to>
      <xdr:col>1</xdr:col>
      <xdr:colOff>0</xdr:colOff>
      <xdr:row>58</xdr:row>
      <xdr:rowOff>0</xdr:rowOff>
    </xdr:to>
    <xdr:sp macro="" textlink="">
      <xdr:nvSpPr>
        <xdr:cNvPr id="13" name="Text 1">
          <a:extLst>
            <a:ext uri="{FF2B5EF4-FFF2-40B4-BE49-F238E27FC236}">
              <a16:creationId xmlns:a16="http://schemas.microsoft.com/office/drawing/2014/main" id="{00000000-0008-0000-1300-00000D000000}"/>
            </a:ext>
          </a:extLst>
        </xdr:cNvPr>
        <xdr:cNvSpPr txBox="1">
          <a:spLocks noChangeArrowheads="1"/>
        </xdr:cNvSpPr>
      </xdr:nvSpPr>
      <xdr:spPr bwMode="auto">
        <a:xfrm>
          <a:off x="0" y="96012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83</xdr:row>
      <xdr:rowOff>0</xdr:rowOff>
    </xdr:from>
    <xdr:to>
      <xdr:col>2</xdr:col>
      <xdr:colOff>0</xdr:colOff>
      <xdr:row>85</xdr:row>
      <xdr:rowOff>0</xdr:rowOff>
    </xdr:to>
    <xdr:sp macro="" textlink="">
      <xdr:nvSpPr>
        <xdr:cNvPr id="10" name="Text 1">
          <a:extLst>
            <a:ext uri="{FF2B5EF4-FFF2-40B4-BE49-F238E27FC236}">
              <a16:creationId xmlns:a16="http://schemas.microsoft.com/office/drawing/2014/main" id="{57429192-49E4-41FA-AAD0-840B421052AE}"/>
            </a:ext>
          </a:extLst>
        </xdr:cNvPr>
        <xdr:cNvSpPr txBox="1">
          <a:spLocks noChangeArrowheads="1"/>
        </xdr:cNvSpPr>
      </xdr:nvSpPr>
      <xdr:spPr bwMode="auto">
        <a:xfrm>
          <a:off x="476250" y="1161097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83</xdr:row>
      <xdr:rowOff>0</xdr:rowOff>
    </xdr:from>
    <xdr:to>
      <xdr:col>1</xdr:col>
      <xdr:colOff>0</xdr:colOff>
      <xdr:row>86</xdr:row>
      <xdr:rowOff>0</xdr:rowOff>
    </xdr:to>
    <xdr:sp macro="" textlink="">
      <xdr:nvSpPr>
        <xdr:cNvPr id="11" name="Text 1">
          <a:extLst>
            <a:ext uri="{FF2B5EF4-FFF2-40B4-BE49-F238E27FC236}">
              <a16:creationId xmlns:a16="http://schemas.microsoft.com/office/drawing/2014/main" id="{309AA372-DCF6-4483-89CB-BF9C68D6FDDA}"/>
            </a:ext>
          </a:extLst>
        </xdr:cNvPr>
        <xdr:cNvSpPr txBox="1">
          <a:spLocks noChangeArrowheads="1"/>
        </xdr:cNvSpPr>
      </xdr:nvSpPr>
      <xdr:spPr bwMode="auto">
        <a:xfrm>
          <a:off x="0" y="1161097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4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4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6" name="Text 1">
          <a:extLst>
            <a:ext uri="{FF2B5EF4-FFF2-40B4-BE49-F238E27FC236}">
              <a16:creationId xmlns:a16="http://schemas.microsoft.com/office/drawing/2014/main" id="{00000000-0008-0000-1400-000006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7" name="Text 1">
          <a:extLst>
            <a:ext uri="{FF2B5EF4-FFF2-40B4-BE49-F238E27FC236}">
              <a16:creationId xmlns:a16="http://schemas.microsoft.com/office/drawing/2014/main" id="{00000000-0008-0000-1400-000007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56</xdr:row>
      <xdr:rowOff>0</xdr:rowOff>
    </xdr:from>
    <xdr:to>
      <xdr:col>2</xdr:col>
      <xdr:colOff>0</xdr:colOff>
      <xdr:row>58</xdr:row>
      <xdr:rowOff>0</xdr:rowOff>
    </xdr:to>
    <xdr:sp macro="" textlink="">
      <xdr:nvSpPr>
        <xdr:cNvPr id="8" name="Text 1">
          <a:extLst>
            <a:ext uri="{FF2B5EF4-FFF2-40B4-BE49-F238E27FC236}">
              <a16:creationId xmlns:a16="http://schemas.microsoft.com/office/drawing/2014/main" id="{00000000-0008-0000-1400-000008000000}"/>
            </a:ext>
          </a:extLst>
        </xdr:cNvPr>
        <xdr:cNvSpPr txBox="1">
          <a:spLocks noChangeArrowheads="1"/>
        </xdr:cNvSpPr>
      </xdr:nvSpPr>
      <xdr:spPr bwMode="auto">
        <a:xfrm>
          <a:off x="476250" y="960120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56</xdr:row>
      <xdr:rowOff>0</xdr:rowOff>
    </xdr:from>
    <xdr:to>
      <xdr:col>1</xdr:col>
      <xdr:colOff>0</xdr:colOff>
      <xdr:row>59</xdr:row>
      <xdr:rowOff>0</xdr:rowOff>
    </xdr:to>
    <xdr:sp macro="" textlink="">
      <xdr:nvSpPr>
        <xdr:cNvPr id="11" name="Text 1">
          <a:extLst>
            <a:ext uri="{FF2B5EF4-FFF2-40B4-BE49-F238E27FC236}">
              <a16:creationId xmlns:a16="http://schemas.microsoft.com/office/drawing/2014/main" id="{00000000-0008-0000-1400-00000B000000}"/>
            </a:ext>
          </a:extLst>
        </xdr:cNvPr>
        <xdr:cNvSpPr txBox="1">
          <a:spLocks noChangeArrowheads="1"/>
        </xdr:cNvSpPr>
      </xdr:nvSpPr>
      <xdr:spPr bwMode="auto">
        <a:xfrm>
          <a:off x="0" y="96012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12" name="Text 1">
          <a:extLst>
            <a:ext uri="{FF2B5EF4-FFF2-40B4-BE49-F238E27FC236}">
              <a16:creationId xmlns:a16="http://schemas.microsoft.com/office/drawing/2014/main" id="{EDA435B8-A2CE-431B-B531-6D6808D0AEE0}"/>
            </a:ext>
          </a:extLst>
        </xdr:cNvPr>
        <xdr:cNvSpPr txBox="1">
          <a:spLocks noChangeArrowheads="1"/>
        </xdr:cNvSpPr>
      </xdr:nvSpPr>
      <xdr:spPr bwMode="auto">
        <a:xfrm>
          <a:off x="480391" y="9541565"/>
          <a:ext cx="952500" cy="79513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13" name="Text 1">
          <a:extLst>
            <a:ext uri="{FF2B5EF4-FFF2-40B4-BE49-F238E27FC236}">
              <a16:creationId xmlns:a16="http://schemas.microsoft.com/office/drawing/2014/main" id="{FF946FC9-2CD7-4899-A17F-09F8E910A970}"/>
            </a:ext>
          </a:extLst>
        </xdr:cNvPr>
        <xdr:cNvSpPr txBox="1">
          <a:spLocks noChangeArrowheads="1"/>
        </xdr:cNvSpPr>
      </xdr:nvSpPr>
      <xdr:spPr bwMode="auto">
        <a:xfrm>
          <a:off x="0" y="9541565"/>
          <a:ext cx="480391" cy="99391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84</xdr:row>
      <xdr:rowOff>0</xdr:rowOff>
    </xdr:from>
    <xdr:to>
      <xdr:col>2</xdr:col>
      <xdr:colOff>0</xdr:colOff>
      <xdr:row>86</xdr:row>
      <xdr:rowOff>0</xdr:rowOff>
    </xdr:to>
    <xdr:sp macro="" textlink="">
      <xdr:nvSpPr>
        <xdr:cNvPr id="10" name="Text 1">
          <a:extLst>
            <a:ext uri="{FF2B5EF4-FFF2-40B4-BE49-F238E27FC236}">
              <a16:creationId xmlns:a16="http://schemas.microsoft.com/office/drawing/2014/main" id="{1BC84CD0-B7CD-4C7C-9A8B-C30C1CB4FC3E}"/>
            </a:ext>
          </a:extLst>
        </xdr:cNvPr>
        <xdr:cNvSpPr txBox="1">
          <a:spLocks noChangeArrowheads="1"/>
        </xdr:cNvSpPr>
      </xdr:nvSpPr>
      <xdr:spPr bwMode="auto">
        <a:xfrm>
          <a:off x="476250" y="1200150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84</xdr:row>
      <xdr:rowOff>0</xdr:rowOff>
    </xdr:from>
    <xdr:to>
      <xdr:col>1</xdr:col>
      <xdr:colOff>0</xdr:colOff>
      <xdr:row>87</xdr:row>
      <xdr:rowOff>0</xdr:rowOff>
    </xdr:to>
    <xdr:sp macro="" textlink="">
      <xdr:nvSpPr>
        <xdr:cNvPr id="14" name="Text 1">
          <a:extLst>
            <a:ext uri="{FF2B5EF4-FFF2-40B4-BE49-F238E27FC236}">
              <a16:creationId xmlns:a16="http://schemas.microsoft.com/office/drawing/2014/main" id="{26F6836C-A828-4823-B275-3135EDC98F65}"/>
            </a:ext>
          </a:extLst>
        </xdr:cNvPr>
        <xdr:cNvSpPr txBox="1">
          <a:spLocks noChangeArrowheads="1"/>
        </xdr:cNvSpPr>
      </xdr:nvSpPr>
      <xdr:spPr bwMode="auto">
        <a:xfrm>
          <a:off x="0" y="120015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5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5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21</xdr:row>
      <xdr:rowOff>0</xdr:rowOff>
    </xdr:from>
    <xdr:to>
      <xdr:col>2</xdr:col>
      <xdr:colOff>0</xdr:colOff>
      <xdr:row>23</xdr:row>
      <xdr:rowOff>0</xdr:rowOff>
    </xdr:to>
    <xdr:sp macro="" textlink="">
      <xdr:nvSpPr>
        <xdr:cNvPr id="7" name="Text 1">
          <a:extLst>
            <a:ext uri="{FF2B5EF4-FFF2-40B4-BE49-F238E27FC236}">
              <a16:creationId xmlns:a16="http://schemas.microsoft.com/office/drawing/2014/main" id="{00000000-0008-0000-1500-000007000000}"/>
            </a:ext>
          </a:extLst>
        </xdr:cNvPr>
        <xdr:cNvSpPr txBox="1">
          <a:spLocks noChangeArrowheads="1"/>
        </xdr:cNvSpPr>
      </xdr:nvSpPr>
      <xdr:spPr bwMode="auto">
        <a:xfrm>
          <a:off x="476250" y="6762750"/>
          <a:ext cx="7334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21</xdr:row>
      <xdr:rowOff>0</xdr:rowOff>
    </xdr:from>
    <xdr:to>
      <xdr:col>1</xdr:col>
      <xdr:colOff>0</xdr:colOff>
      <xdr:row>24</xdr:row>
      <xdr:rowOff>0</xdr:rowOff>
    </xdr:to>
    <xdr:sp macro="" textlink="">
      <xdr:nvSpPr>
        <xdr:cNvPr id="8" name="Text 1">
          <a:extLst>
            <a:ext uri="{FF2B5EF4-FFF2-40B4-BE49-F238E27FC236}">
              <a16:creationId xmlns:a16="http://schemas.microsoft.com/office/drawing/2014/main" id="{00000000-0008-0000-1500-000008000000}"/>
            </a:ext>
          </a:extLst>
        </xdr:cNvPr>
        <xdr:cNvSpPr txBox="1">
          <a:spLocks noChangeArrowheads="1"/>
        </xdr:cNvSpPr>
      </xdr:nvSpPr>
      <xdr:spPr bwMode="auto">
        <a:xfrm>
          <a:off x="0" y="67627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46</xdr:row>
      <xdr:rowOff>0</xdr:rowOff>
    </xdr:from>
    <xdr:to>
      <xdr:col>2</xdr:col>
      <xdr:colOff>0</xdr:colOff>
      <xdr:row>48</xdr:row>
      <xdr:rowOff>0</xdr:rowOff>
    </xdr:to>
    <xdr:sp macro="" textlink="">
      <xdr:nvSpPr>
        <xdr:cNvPr id="6" name="Text 1">
          <a:extLst>
            <a:ext uri="{FF2B5EF4-FFF2-40B4-BE49-F238E27FC236}">
              <a16:creationId xmlns:a16="http://schemas.microsoft.com/office/drawing/2014/main" id="{00000000-0008-0000-1500-000006000000}"/>
            </a:ext>
          </a:extLst>
        </xdr:cNvPr>
        <xdr:cNvSpPr txBox="1">
          <a:spLocks noChangeArrowheads="1"/>
        </xdr:cNvSpPr>
      </xdr:nvSpPr>
      <xdr:spPr bwMode="auto">
        <a:xfrm>
          <a:off x="476250" y="6600825"/>
          <a:ext cx="7334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46</xdr:row>
      <xdr:rowOff>0</xdr:rowOff>
    </xdr:from>
    <xdr:to>
      <xdr:col>1</xdr:col>
      <xdr:colOff>0</xdr:colOff>
      <xdr:row>49</xdr:row>
      <xdr:rowOff>0</xdr:rowOff>
    </xdr:to>
    <xdr:sp macro="" textlink="">
      <xdr:nvSpPr>
        <xdr:cNvPr id="9" name="Text 1">
          <a:extLst>
            <a:ext uri="{FF2B5EF4-FFF2-40B4-BE49-F238E27FC236}">
              <a16:creationId xmlns:a16="http://schemas.microsoft.com/office/drawing/2014/main" id="{00000000-0008-0000-1500-000009000000}"/>
            </a:ext>
          </a:extLst>
        </xdr:cNvPr>
        <xdr:cNvSpPr txBox="1">
          <a:spLocks noChangeArrowheads="1"/>
        </xdr:cNvSpPr>
      </xdr:nvSpPr>
      <xdr:spPr bwMode="auto">
        <a:xfrm>
          <a:off x="0" y="660082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71</xdr:row>
      <xdr:rowOff>0</xdr:rowOff>
    </xdr:from>
    <xdr:to>
      <xdr:col>2</xdr:col>
      <xdr:colOff>0</xdr:colOff>
      <xdr:row>73</xdr:row>
      <xdr:rowOff>0</xdr:rowOff>
    </xdr:to>
    <xdr:sp macro="" textlink="">
      <xdr:nvSpPr>
        <xdr:cNvPr id="10" name="Text 1">
          <a:extLst>
            <a:ext uri="{FF2B5EF4-FFF2-40B4-BE49-F238E27FC236}">
              <a16:creationId xmlns:a16="http://schemas.microsoft.com/office/drawing/2014/main" id="{D119313F-42F2-4944-9AD5-486C8BAB3ABE}"/>
            </a:ext>
          </a:extLst>
        </xdr:cNvPr>
        <xdr:cNvSpPr txBox="1">
          <a:spLocks noChangeArrowheads="1"/>
        </xdr:cNvSpPr>
      </xdr:nvSpPr>
      <xdr:spPr bwMode="auto">
        <a:xfrm>
          <a:off x="476250" y="9839325"/>
          <a:ext cx="7334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71</xdr:row>
      <xdr:rowOff>0</xdr:rowOff>
    </xdr:from>
    <xdr:to>
      <xdr:col>1</xdr:col>
      <xdr:colOff>0</xdr:colOff>
      <xdr:row>74</xdr:row>
      <xdr:rowOff>0</xdr:rowOff>
    </xdr:to>
    <xdr:sp macro="" textlink="">
      <xdr:nvSpPr>
        <xdr:cNvPr id="11" name="Text 1">
          <a:extLst>
            <a:ext uri="{FF2B5EF4-FFF2-40B4-BE49-F238E27FC236}">
              <a16:creationId xmlns:a16="http://schemas.microsoft.com/office/drawing/2014/main" id="{53E2B3A2-87AF-4391-B72D-E882C38E8646}"/>
            </a:ext>
          </a:extLst>
        </xdr:cNvPr>
        <xdr:cNvSpPr txBox="1">
          <a:spLocks noChangeArrowheads="1"/>
        </xdr:cNvSpPr>
      </xdr:nvSpPr>
      <xdr:spPr bwMode="auto">
        <a:xfrm>
          <a:off x="0" y="983932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200024</xdr:rowOff>
    </xdr:from>
    <xdr:to>
      <xdr:col>1</xdr:col>
      <xdr:colOff>0</xdr:colOff>
      <xdr:row>4</xdr:row>
      <xdr:rowOff>200024</xdr:rowOff>
    </xdr:to>
    <xdr:sp macro="" textlink="">
      <xdr:nvSpPr>
        <xdr:cNvPr id="2" name="Text 1">
          <a:extLst>
            <a:ext uri="{FF2B5EF4-FFF2-40B4-BE49-F238E27FC236}">
              <a16:creationId xmlns:a16="http://schemas.microsoft.com/office/drawing/2014/main" id="{00000000-0008-0000-1600-000002000000}"/>
            </a:ext>
          </a:extLst>
        </xdr:cNvPr>
        <xdr:cNvSpPr txBox="1">
          <a:spLocks noChangeArrowheads="1"/>
        </xdr:cNvSpPr>
      </xdr:nvSpPr>
      <xdr:spPr bwMode="auto">
        <a:xfrm>
          <a:off x="0" y="438149"/>
          <a:ext cx="4038600" cy="1038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1C00-000002000000}"/>
            </a:ext>
          </a:extLst>
        </xdr:cNvPr>
        <xdr:cNvSpPr txBox="1">
          <a:spLocks noChangeArrowheads="1"/>
        </xdr:cNvSpPr>
      </xdr:nvSpPr>
      <xdr:spPr bwMode="auto">
        <a:xfrm>
          <a:off x="0" y="600075"/>
          <a:ext cx="3048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27</xdr:row>
      <xdr:rowOff>0</xdr:rowOff>
    </xdr:from>
    <xdr:to>
      <xdr:col>1</xdr:col>
      <xdr:colOff>0</xdr:colOff>
      <xdr:row>29</xdr:row>
      <xdr:rowOff>0</xdr:rowOff>
    </xdr:to>
    <xdr:sp macro="" textlink="">
      <xdr:nvSpPr>
        <xdr:cNvPr id="4" name="Text 1">
          <a:extLst>
            <a:ext uri="{FF2B5EF4-FFF2-40B4-BE49-F238E27FC236}">
              <a16:creationId xmlns:a16="http://schemas.microsoft.com/office/drawing/2014/main" id="{00000000-0008-0000-1C00-000004000000}"/>
            </a:ext>
          </a:extLst>
        </xdr:cNvPr>
        <xdr:cNvSpPr txBox="1">
          <a:spLocks noChangeArrowheads="1"/>
        </xdr:cNvSpPr>
      </xdr:nvSpPr>
      <xdr:spPr bwMode="auto">
        <a:xfrm>
          <a:off x="0" y="6362700"/>
          <a:ext cx="3048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57150</xdr:rowOff>
    </xdr:from>
    <xdr:to>
      <xdr:col>0</xdr:col>
      <xdr:colOff>108000</xdr:colOff>
      <xdr:row>4</xdr:row>
      <xdr:rowOff>165150</xdr:rowOff>
    </xdr:to>
    <xdr:sp macro="" textlink="">
      <xdr:nvSpPr>
        <xdr:cNvPr id="5" name="Rectangle 1">
          <a:extLst>
            <a:ext uri="{FF2B5EF4-FFF2-40B4-BE49-F238E27FC236}">
              <a16:creationId xmlns:a16="http://schemas.microsoft.com/office/drawing/2014/main" id="{00000000-0008-0000-0100-000005000000}"/>
            </a:ext>
          </a:extLst>
        </xdr:cNvPr>
        <xdr:cNvSpPr>
          <a:spLocks noChangeArrowheads="1"/>
        </xdr:cNvSpPr>
      </xdr:nvSpPr>
      <xdr:spPr bwMode="auto">
        <a:xfrm>
          <a:off x="0" y="819150"/>
          <a:ext cx="108000" cy="108000"/>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969696" mc:Ignorable="a14" a14:legacySpreadsheetColorIndex="55"/>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6" name="Text 1">
          <a:extLst>
            <a:ext uri="{FF2B5EF4-FFF2-40B4-BE49-F238E27FC236}">
              <a16:creationId xmlns:a16="http://schemas.microsoft.com/office/drawing/2014/main" id="{00000000-0008-0000-1D00-000006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xdr:row>
      <xdr:rowOff>0</xdr:rowOff>
    </xdr:from>
    <xdr:to>
      <xdr:col>1</xdr:col>
      <xdr:colOff>0</xdr:colOff>
      <xdr:row>6</xdr:row>
      <xdr:rowOff>0</xdr:rowOff>
    </xdr:to>
    <xdr:sp macro="" textlink="">
      <xdr:nvSpPr>
        <xdr:cNvPr id="7" name="Text 1">
          <a:extLst>
            <a:ext uri="{FF2B5EF4-FFF2-40B4-BE49-F238E27FC236}">
              <a16:creationId xmlns:a16="http://schemas.microsoft.com/office/drawing/2014/main" id="{00000000-0008-0000-1D00-000007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2</xdr:row>
      <xdr:rowOff>0</xdr:rowOff>
    </xdr:from>
    <xdr:to>
      <xdr:col>19</xdr:col>
      <xdr:colOff>0</xdr:colOff>
      <xdr:row>5</xdr:row>
      <xdr:rowOff>0</xdr:rowOff>
    </xdr:to>
    <xdr:sp macro="" textlink="">
      <xdr:nvSpPr>
        <xdr:cNvPr id="8" name="Text 1">
          <a:extLst>
            <a:ext uri="{FF2B5EF4-FFF2-40B4-BE49-F238E27FC236}">
              <a16:creationId xmlns:a16="http://schemas.microsoft.com/office/drawing/2014/main" id="{00000000-0008-0000-1D00-000008000000}"/>
            </a:ext>
          </a:extLst>
        </xdr:cNvPr>
        <xdr:cNvSpPr txBox="1">
          <a:spLocks noChangeArrowheads="1"/>
        </xdr:cNvSpPr>
      </xdr:nvSpPr>
      <xdr:spPr bwMode="auto">
        <a:xfrm>
          <a:off x="9982200" y="476250"/>
          <a:ext cx="657225" cy="10763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2</xdr:row>
      <xdr:rowOff>0</xdr:rowOff>
    </xdr:from>
    <xdr:to>
      <xdr:col>18</xdr:col>
      <xdr:colOff>0</xdr:colOff>
      <xdr:row>5</xdr:row>
      <xdr:rowOff>0</xdr:rowOff>
    </xdr:to>
    <xdr:sp macro="" textlink="">
      <xdr:nvSpPr>
        <xdr:cNvPr id="9" name="Text 1">
          <a:extLst>
            <a:ext uri="{FF2B5EF4-FFF2-40B4-BE49-F238E27FC236}">
              <a16:creationId xmlns:a16="http://schemas.microsoft.com/office/drawing/2014/main" id="{00000000-0008-0000-1D00-000009000000}"/>
            </a:ext>
          </a:extLst>
        </xdr:cNvPr>
        <xdr:cNvSpPr txBox="1">
          <a:spLocks noChangeArrowheads="1"/>
        </xdr:cNvSpPr>
      </xdr:nvSpPr>
      <xdr:spPr bwMode="auto">
        <a:xfrm>
          <a:off x="932497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2</xdr:row>
      <xdr:rowOff>0</xdr:rowOff>
    </xdr:from>
    <xdr:to>
      <xdr:col>20</xdr:col>
      <xdr:colOff>0</xdr:colOff>
      <xdr:row>5</xdr:row>
      <xdr:rowOff>0</xdr:rowOff>
    </xdr:to>
    <xdr:sp macro="" textlink="">
      <xdr:nvSpPr>
        <xdr:cNvPr id="10" name="Text 1">
          <a:extLst>
            <a:ext uri="{FF2B5EF4-FFF2-40B4-BE49-F238E27FC236}">
              <a16:creationId xmlns:a16="http://schemas.microsoft.com/office/drawing/2014/main" id="{00000000-0008-0000-1D00-00000A000000}"/>
            </a:ext>
          </a:extLst>
        </xdr:cNvPr>
        <xdr:cNvSpPr txBox="1">
          <a:spLocks noChangeArrowheads="1"/>
        </xdr:cNvSpPr>
      </xdr:nvSpPr>
      <xdr:spPr bwMode="auto">
        <a:xfrm>
          <a:off x="1063942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xdr:row>
      <xdr:rowOff>0</xdr:rowOff>
    </xdr:from>
    <xdr:to>
      <xdr:col>15</xdr:col>
      <xdr:colOff>0</xdr:colOff>
      <xdr:row>5</xdr:row>
      <xdr:rowOff>0</xdr:rowOff>
    </xdr:to>
    <xdr:sp macro="" textlink="">
      <xdr:nvSpPr>
        <xdr:cNvPr id="21" name="Text 1">
          <a:extLst>
            <a:ext uri="{FF2B5EF4-FFF2-40B4-BE49-F238E27FC236}">
              <a16:creationId xmlns:a16="http://schemas.microsoft.com/office/drawing/2014/main" id="{00000000-0008-0000-1D00-000015000000}"/>
            </a:ext>
          </a:extLst>
        </xdr:cNvPr>
        <xdr:cNvSpPr txBox="1">
          <a:spLocks noChangeArrowheads="1"/>
        </xdr:cNvSpPr>
      </xdr:nvSpPr>
      <xdr:spPr bwMode="auto">
        <a:xfrm>
          <a:off x="571500" y="400050"/>
          <a:ext cx="71437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2</xdr:row>
      <xdr:rowOff>0</xdr:rowOff>
    </xdr:from>
    <xdr:to>
      <xdr:col>14</xdr:col>
      <xdr:colOff>0</xdr:colOff>
      <xdr:row>6</xdr:row>
      <xdr:rowOff>0</xdr:rowOff>
    </xdr:to>
    <xdr:sp macro="" textlink="">
      <xdr:nvSpPr>
        <xdr:cNvPr id="22" name="Text 1">
          <a:extLst>
            <a:ext uri="{FF2B5EF4-FFF2-40B4-BE49-F238E27FC236}">
              <a16:creationId xmlns:a16="http://schemas.microsoft.com/office/drawing/2014/main" id="{00000000-0008-0000-1D00-000016000000}"/>
            </a:ext>
          </a:extLst>
        </xdr:cNvPr>
        <xdr:cNvSpPr txBox="1">
          <a:spLocks noChangeArrowheads="1"/>
        </xdr:cNvSpPr>
      </xdr:nvSpPr>
      <xdr:spPr bwMode="auto">
        <a:xfrm>
          <a:off x="0" y="400050"/>
          <a:ext cx="57150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29</xdr:row>
      <xdr:rowOff>0</xdr:rowOff>
    </xdr:from>
    <xdr:to>
      <xdr:col>2</xdr:col>
      <xdr:colOff>0</xdr:colOff>
      <xdr:row>32</xdr:row>
      <xdr:rowOff>0</xdr:rowOff>
    </xdr:to>
    <xdr:sp macro="" textlink="">
      <xdr:nvSpPr>
        <xdr:cNvPr id="23" name="Text 1">
          <a:extLst>
            <a:ext uri="{FF2B5EF4-FFF2-40B4-BE49-F238E27FC236}">
              <a16:creationId xmlns:a16="http://schemas.microsoft.com/office/drawing/2014/main" id="{00000000-0008-0000-1D00-000017000000}"/>
            </a:ext>
          </a:extLst>
        </xdr:cNvPr>
        <xdr:cNvSpPr txBox="1">
          <a:spLocks noChangeArrowheads="1"/>
        </xdr:cNvSpPr>
      </xdr:nvSpPr>
      <xdr:spPr bwMode="auto">
        <a:xfrm>
          <a:off x="571500"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29</xdr:row>
      <xdr:rowOff>0</xdr:rowOff>
    </xdr:from>
    <xdr:to>
      <xdr:col>1</xdr:col>
      <xdr:colOff>0</xdr:colOff>
      <xdr:row>33</xdr:row>
      <xdr:rowOff>0</xdr:rowOff>
    </xdr:to>
    <xdr:sp macro="" textlink="">
      <xdr:nvSpPr>
        <xdr:cNvPr id="24" name="Text 1">
          <a:extLst>
            <a:ext uri="{FF2B5EF4-FFF2-40B4-BE49-F238E27FC236}">
              <a16:creationId xmlns:a16="http://schemas.microsoft.com/office/drawing/2014/main" id="{00000000-0008-0000-1D00-000018000000}"/>
            </a:ext>
          </a:extLst>
        </xdr:cNvPr>
        <xdr:cNvSpPr txBox="1">
          <a:spLocks noChangeArrowheads="1"/>
        </xdr:cNvSpPr>
      </xdr:nvSpPr>
      <xdr:spPr bwMode="auto">
        <a:xfrm>
          <a:off x="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29</xdr:row>
      <xdr:rowOff>0</xdr:rowOff>
    </xdr:from>
    <xdr:to>
      <xdr:col>19</xdr:col>
      <xdr:colOff>0</xdr:colOff>
      <xdr:row>32</xdr:row>
      <xdr:rowOff>0</xdr:rowOff>
    </xdr:to>
    <xdr:sp macro="" textlink="">
      <xdr:nvSpPr>
        <xdr:cNvPr id="25" name="Text 1">
          <a:extLst>
            <a:ext uri="{FF2B5EF4-FFF2-40B4-BE49-F238E27FC236}">
              <a16:creationId xmlns:a16="http://schemas.microsoft.com/office/drawing/2014/main" id="{00000000-0008-0000-1D00-000019000000}"/>
            </a:ext>
          </a:extLst>
        </xdr:cNvPr>
        <xdr:cNvSpPr txBox="1">
          <a:spLocks noChangeArrowheads="1"/>
        </xdr:cNvSpPr>
      </xdr:nvSpPr>
      <xdr:spPr bwMode="auto">
        <a:xfrm>
          <a:off x="12001500" y="400050"/>
          <a:ext cx="714375"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29</xdr:row>
      <xdr:rowOff>0</xdr:rowOff>
    </xdr:from>
    <xdr:to>
      <xdr:col>18</xdr:col>
      <xdr:colOff>0</xdr:colOff>
      <xdr:row>32</xdr:row>
      <xdr:rowOff>0</xdr:rowOff>
    </xdr:to>
    <xdr:sp macro="" textlink="">
      <xdr:nvSpPr>
        <xdr:cNvPr id="26" name="Text 1">
          <a:extLst>
            <a:ext uri="{FF2B5EF4-FFF2-40B4-BE49-F238E27FC236}">
              <a16:creationId xmlns:a16="http://schemas.microsoft.com/office/drawing/2014/main" id="{00000000-0008-0000-1D00-00001A000000}"/>
            </a:ext>
          </a:extLst>
        </xdr:cNvPr>
        <xdr:cNvSpPr txBox="1">
          <a:spLocks noChangeArrowheads="1"/>
        </xdr:cNvSpPr>
      </xdr:nvSpPr>
      <xdr:spPr bwMode="auto">
        <a:xfrm>
          <a:off x="11287125"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29</xdr:row>
      <xdr:rowOff>0</xdr:rowOff>
    </xdr:from>
    <xdr:to>
      <xdr:col>20</xdr:col>
      <xdr:colOff>0</xdr:colOff>
      <xdr:row>32</xdr:row>
      <xdr:rowOff>0</xdr:rowOff>
    </xdr:to>
    <xdr:sp macro="" textlink="">
      <xdr:nvSpPr>
        <xdr:cNvPr id="27" name="Text 1">
          <a:extLst>
            <a:ext uri="{FF2B5EF4-FFF2-40B4-BE49-F238E27FC236}">
              <a16:creationId xmlns:a16="http://schemas.microsoft.com/office/drawing/2014/main" id="{00000000-0008-0000-1D00-00001B000000}"/>
            </a:ext>
          </a:extLst>
        </xdr:cNvPr>
        <xdr:cNvSpPr txBox="1">
          <a:spLocks noChangeArrowheads="1"/>
        </xdr:cNvSpPr>
      </xdr:nvSpPr>
      <xdr:spPr bwMode="auto">
        <a:xfrm>
          <a:off x="12715875"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29</xdr:row>
      <xdr:rowOff>0</xdr:rowOff>
    </xdr:from>
    <xdr:to>
      <xdr:col>15</xdr:col>
      <xdr:colOff>0</xdr:colOff>
      <xdr:row>32</xdr:row>
      <xdr:rowOff>0</xdr:rowOff>
    </xdr:to>
    <xdr:sp macro="" textlink="">
      <xdr:nvSpPr>
        <xdr:cNvPr id="28" name="Text 1">
          <a:extLst>
            <a:ext uri="{FF2B5EF4-FFF2-40B4-BE49-F238E27FC236}">
              <a16:creationId xmlns:a16="http://schemas.microsoft.com/office/drawing/2014/main" id="{00000000-0008-0000-1D00-00001C000000}"/>
            </a:ext>
          </a:extLst>
        </xdr:cNvPr>
        <xdr:cNvSpPr txBox="1">
          <a:spLocks noChangeArrowheads="1"/>
        </xdr:cNvSpPr>
      </xdr:nvSpPr>
      <xdr:spPr bwMode="auto">
        <a:xfrm>
          <a:off x="9144000"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29</xdr:row>
      <xdr:rowOff>0</xdr:rowOff>
    </xdr:from>
    <xdr:to>
      <xdr:col>14</xdr:col>
      <xdr:colOff>0</xdr:colOff>
      <xdr:row>33</xdr:row>
      <xdr:rowOff>0</xdr:rowOff>
    </xdr:to>
    <xdr:sp macro="" textlink="">
      <xdr:nvSpPr>
        <xdr:cNvPr id="29" name="Text 1">
          <a:extLst>
            <a:ext uri="{FF2B5EF4-FFF2-40B4-BE49-F238E27FC236}">
              <a16:creationId xmlns:a16="http://schemas.microsoft.com/office/drawing/2014/main" id="{00000000-0008-0000-1D00-00001D000000}"/>
            </a:ext>
          </a:extLst>
        </xdr:cNvPr>
        <xdr:cNvSpPr txBox="1">
          <a:spLocks noChangeArrowheads="1"/>
        </xdr:cNvSpPr>
      </xdr:nvSpPr>
      <xdr:spPr bwMode="auto">
        <a:xfrm>
          <a:off x="857250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58</xdr:row>
      <xdr:rowOff>0</xdr:rowOff>
    </xdr:from>
    <xdr:to>
      <xdr:col>2</xdr:col>
      <xdr:colOff>0</xdr:colOff>
      <xdr:row>61</xdr:row>
      <xdr:rowOff>0</xdr:rowOff>
    </xdr:to>
    <xdr:sp macro="" textlink="">
      <xdr:nvSpPr>
        <xdr:cNvPr id="30" name="Text 1">
          <a:extLst>
            <a:ext uri="{FF2B5EF4-FFF2-40B4-BE49-F238E27FC236}">
              <a16:creationId xmlns:a16="http://schemas.microsoft.com/office/drawing/2014/main" id="{00000000-0008-0000-1D00-00001E000000}"/>
            </a:ext>
          </a:extLst>
        </xdr:cNvPr>
        <xdr:cNvSpPr txBox="1">
          <a:spLocks noChangeArrowheads="1"/>
        </xdr:cNvSpPr>
      </xdr:nvSpPr>
      <xdr:spPr bwMode="auto">
        <a:xfrm>
          <a:off x="571500"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58</xdr:row>
      <xdr:rowOff>0</xdr:rowOff>
    </xdr:from>
    <xdr:to>
      <xdr:col>1</xdr:col>
      <xdr:colOff>0</xdr:colOff>
      <xdr:row>62</xdr:row>
      <xdr:rowOff>0</xdr:rowOff>
    </xdr:to>
    <xdr:sp macro="" textlink="">
      <xdr:nvSpPr>
        <xdr:cNvPr id="31" name="Text 1">
          <a:extLst>
            <a:ext uri="{FF2B5EF4-FFF2-40B4-BE49-F238E27FC236}">
              <a16:creationId xmlns:a16="http://schemas.microsoft.com/office/drawing/2014/main" id="{00000000-0008-0000-1D00-00001F000000}"/>
            </a:ext>
          </a:extLst>
        </xdr:cNvPr>
        <xdr:cNvSpPr txBox="1">
          <a:spLocks noChangeArrowheads="1"/>
        </xdr:cNvSpPr>
      </xdr:nvSpPr>
      <xdr:spPr bwMode="auto">
        <a:xfrm>
          <a:off x="0" y="6200775"/>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58</xdr:row>
      <xdr:rowOff>0</xdr:rowOff>
    </xdr:from>
    <xdr:to>
      <xdr:col>19</xdr:col>
      <xdr:colOff>0</xdr:colOff>
      <xdr:row>61</xdr:row>
      <xdr:rowOff>0</xdr:rowOff>
    </xdr:to>
    <xdr:sp macro="" textlink="">
      <xdr:nvSpPr>
        <xdr:cNvPr id="32" name="Text 1">
          <a:extLst>
            <a:ext uri="{FF2B5EF4-FFF2-40B4-BE49-F238E27FC236}">
              <a16:creationId xmlns:a16="http://schemas.microsoft.com/office/drawing/2014/main" id="{00000000-0008-0000-1D00-000020000000}"/>
            </a:ext>
          </a:extLst>
        </xdr:cNvPr>
        <xdr:cNvSpPr txBox="1">
          <a:spLocks noChangeArrowheads="1"/>
        </xdr:cNvSpPr>
      </xdr:nvSpPr>
      <xdr:spPr bwMode="auto">
        <a:xfrm>
          <a:off x="12001500" y="6200775"/>
          <a:ext cx="714375"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58</xdr:row>
      <xdr:rowOff>0</xdr:rowOff>
    </xdr:from>
    <xdr:to>
      <xdr:col>18</xdr:col>
      <xdr:colOff>0</xdr:colOff>
      <xdr:row>61</xdr:row>
      <xdr:rowOff>0</xdr:rowOff>
    </xdr:to>
    <xdr:sp macro="" textlink="">
      <xdr:nvSpPr>
        <xdr:cNvPr id="33" name="Text 1">
          <a:extLst>
            <a:ext uri="{FF2B5EF4-FFF2-40B4-BE49-F238E27FC236}">
              <a16:creationId xmlns:a16="http://schemas.microsoft.com/office/drawing/2014/main" id="{00000000-0008-0000-1D00-000021000000}"/>
            </a:ext>
          </a:extLst>
        </xdr:cNvPr>
        <xdr:cNvSpPr txBox="1">
          <a:spLocks noChangeArrowheads="1"/>
        </xdr:cNvSpPr>
      </xdr:nvSpPr>
      <xdr:spPr bwMode="auto">
        <a:xfrm>
          <a:off x="11287125" y="6200775"/>
          <a:ext cx="714375" cy="800100"/>
        </a:xfrm>
        <a:prstGeom prst="rect">
          <a:avLst/>
        </a:prstGeom>
        <a:noFill/>
        <a:ln>
          <a:noFill/>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58</xdr:row>
      <xdr:rowOff>0</xdr:rowOff>
    </xdr:from>
    <xdr:to>
      <xdr:col>20</xdr:col>
      <xdr:colOff>0</xdr:colOff>
      <xdr:row>61</xdr:row>
      <xdr:rowOff>0</xdr:rowOff>
    </xdr:to>
    <xdr:sp macro="" textlink="">
      <xdr:nvSpPr>
        <xdr:cNvPr id="34" name="Text 1">
          <a:extLst>
            <a:ext uri="{FF2B5EF4-FFF2-40B4-BE49-F238E27FC236}">
              <a16:creationId xmlns:a16="http://schemas.microsoft.com/office/drawing/2014/main" id="{00000000-0008-0000-1D00-000022000000}"/>
            </a:ext>
          </a:extLst>
        </xdr:cNvPr>
        <xdr:cNvSpPr txBox="1">
          <a:spLocks noChangeArrowheads="1"/>
        </xdr:cNvSpPr>
      </xdr:nvSpPr>
      <xdr:spPr bwMode="auto">
        <a:xfrm>
          <a:off x="12715875"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58</xdr:row>
      <xdr:rowOff>0</xdr:rowOff>
    </xdr:from>
    <xdr:to>
      <xdr:col>15</xdr:col>
      <xdr:colOff>0</xdr:colOff>
      <xdr:row>61</xdr:row>
      <xdr:rowOff>0</xdr:rowOff>
    </xdr:to>
    <xdr:sp macro="" textlink="">
      <xdr:nvSpPr>
        <xdr:cNvPr id="35" name="Text 1">
          <a:extLst>
            <a:ext uri="{FF2B5EF4-FFF2-40B4-BE49-F238E27FC236}">
              <a16:creationId xmlns:a16="http://schemas.microsoft.com/office/drawing/2014/main" id="{00000000-0008-0000-1D00-000023000000}"/>
            </a:ext>
          </a:extLst>
        </xdr:cNvPr>
        <xdr:cNvSpPr txBox="1">
          <a:spLocks noChangeArrowheads="1"/>
        </xdr:cNvSpPr>
      </xdr:nvSpPr>
      <xdr:spPr bwMode="auto">
        <a:xfrm>
          <a:off x="9144000"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58</xdr:row>
      <xdr:rowOff>0</xdr:rowOff>
    </xdr:from>
    <xdr:to>
      <xdr:col>14</xdr:col>
      <xdr:colOff>0</xdr:colOff>
      <xdr:row>62</xdr:row>
      <xdr:rowOff>0</xdr:rowOff>
    </xdr:to>
    <xdr:sp macro="" textlink="">
      <xdr:nvSpPr>
        <xdr:cNvPr id="36" name="Text 1">
          <a:extLst>
            <a:ext uri="{FF2B5EF4-FFF2-40B4-BE49-F238E27FC236}">
              <a16:creationId xmlns:a16="http://schemas.microsoft.com/office/drawing/2014/main" id="{00000000-0008-0000-1D00-000024000000}"/>
            </a:ext>
          </a:extLst>
        </xdr:cNvPr>
        <xdr:cNvSpPr txBox="1">
          <a:spLocks noChangeArrowheads="1"/>
        </xdr:cNvSpPr>
      </xdr:nvSpPr>
      <xdr:spPr bwMode="auto">
        <a:xfrm>
          <a:off x="8572500" y="6200775"/>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87</xdr:row>
      <xdr:rowOff>0</xdr:rowOff>
    </xdr:from>
    <xdr:to>
      <xdr:col>2</xdr:col>
      <xdr:colOff>0</xdr:colOff>
      <xdr:row>90</xdr:row>
      <xdr:rowOff>0</xdr:rowOff>
    </xdr:to>
    <xdr:sp macro="" textlink="">
      <xdr:nvSpPr>
        <xdr:cNvPr id="37" name="Text 1">
          <a:extLst>
            <a:ext uri="{FF2B5EF4-FFF2-40B4-BE49-F238E27FC236}">
              <a16:creationId xmlns:a16="http://schemas.microsoft.com/office/drawing/2014/main" id="{88F8900C-EA59-41BB-8113-52365CDC1A5F}"/>
            </a:ext>
          </a:extLst>
        </xdr:cNvPr>
        <xdr:cNvSpPr txBox="1">
          <a:spLocks noChangeArrowheads="1"/>
        </xdr:cNvSpPr>
      </xdr:nvSpPr>
      <xdr:spPr bwMode="auto">
        <a:xfrm>
          <a:off x="476250" y="11496675"/>
          <a:ext cx="733425" cy="657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87</xdr:row>
      <xdr:rowOff>0</xdr:rowOff>
    </xdr:from>
    <xdr:to>
      <xdr:col>1</xdr:col>
      <xdr:colOff>0</xdr:colOff>
      <xdr:row>91</xdr:row>
      <xdr:rowOff>0</xdr:rowOff>
    </xdr:to>
    <xdr:sp macro="" textlink="">
      <xdr:nvSpPr>
        <xdr:cNvPr id="38" name="Text 1">
          <a:extLst>
            <a:ext uri="{FF2B5EF4-FFF2-40B4-BE49-F238E27FC236}">
              <a16:creationId xmlns:a16="http://schemas.microsoft.com/office/drawing/2014/main" id="{53D272A6-B698-4716-A7D9-DA786897BE2F}"/>
            </a:ext>
          </a:extLst>
        </xdr:cNvPr>
        <xdr:cNvSpPr txBox="1">
          <a:spLocks noChangeArrowheads="1"/>
        </xdr:cNvSpPr>
      </xdr:nvSpPr>
      <xdr:spPr bwMode="auto">
        <a:xfrm>
          <a:off x="0" y="1149667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87</xdr:row>
      <xdr:rowOff>0</xdr:rowOff>
    </xdr:from>
    <xdr:to>
      <xdr:col>19</xdr:col>
      <xdr:colOff>0</xdr:colOff>
      <xdr:row>90</xdr:row>
      <xdr:rowOff>0</xdr:rowOff>
    </xdr:to>
    <xdr:sp macro="" textlink="">
      <xdr:nvSpPr>
        <xdr:cNvPr id="39" name="Text 1">
          <a:extLst>
            <a:ext uri="{FF2B5EF4-FFF2-40B4-BE49-F238E27FC236}">
              <a16:creationId xmlns:a16="http://schemas.microsoft.com/office/drawing/2014/main" id="{3DD980FF-C89E-4DEB-85A4-A9B4AB512738}"/>
            </a:ext>
          </a:extLst>
        </xdr:cNvPr>
        <xdr:cNvSpPr txBox="1">
          <a:spLocks noChangeArrowheads="1"/>
        </xdr:cNvSpPr>
      </xdr:nvSpPr>
      <xdr:spPr bwMode="auto">
        <a:xfrm>
          <a:off x="12125325" y="11496675"/>
          <a:ext cx="733425" cy="6572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87</xdr:row>
      <xdr:rowOff>0</xdr:rowOff>
    </xdr:from>
    <xdr:to>
      <xdr:col>18</xdr:col>
      <xdr:colOff>0</xdr:colOff>
      <xdr:row>90</xdr:row>
      <xdr:rowOff>0</xdr:rowOff>
    </xdr:to>
    <xdr:sp macro="" textlink="">
      <xdr:nvSpPr>
        <xdr:cNvPr id="40" name="Text 1">
          <a:extLst>
            <a:ext uri="{FF2B5EF4-FFF2-40B4-BE49-F238E27FC236}">
              <a16:creationId xmlns:a16="http://schemas.microsoft.com/office/drawing/2014/main" id="{7397C029-924F-48F3-A123-5A48015F2216}"/>
            </a:ext>
          </a:extLst>
        </xdr:cNvPr>
        <xdr:cNvSpPr txBox="1">
          <a:spLocks noChangeArrowheads="1"/>
        </xdr:cNvSpPr>
      </xdr:nvSpPr>
      <xdr:spPr bwMode="auto">
        <a:xfrm>
          <a:off x="11391900" y="11496675"/>
          <a:ext cx="733425" cy="657225"/>
        </a:xfrm>
        <a:prstGeom prst="rect">
          <a:avLst/>
        </a:prstGeom>
        <a:noFill/>
        <a:ln>
          <a:noFill/>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87</xdr:row>
      <xdr:rowOff>0</xdr:rowOff>
    </xdr:from>
    <xdr:to>
      <xdr:col>20</xdr:col>
      <xdr:colOff>0</xdr:colOff>
      <xdr:row>90</xdr:row>
      <xdr:rowOff>0</xdr:rowOff>
    </xdr:to>
    <xdr:sp macro="" textlink="">
      <xdr:nvSpPr>
        <xdr:cNvPr id="41" name="Text 1">
          <a:extLst>
            <a:ext uri="{FF2B5EF4-FFF2-40B4-BE49-F238E27FC236}">
              <a16:creationId xmlns:a16="http://schemas.microsoft.com/office/drawing/2014/main" id="{99330753-E115-4D76-81B5-9F55CE986FB0}"/>
            </a:ext>
          </a:extLst>
        </xdr:cNvPr>
        <xdr:cNvSpPr txBox="1">
          <a:spLocks noChangeArrowheads="1"/>
        </xdr:cNvSpPr>
      </xdr:nvSpPr>
      <xdr:spPr bwMode="auto">
        <a:xfrm>
          <a:off x="12858750" y="11496675"/>
          <a:ext cx="733425" cy="657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87</xdr:row>
      <xdr:rowOff>0</xdr:rowOff>
    </xdr:from>
    <xdr:to>
      <xdr:col>15</xdr:col>
      <xdr:colOff>0</xdr:colOff>
      <xdr:row>90</xdr:row>
      <xdr:rowOff>0</xdr:rowOff>
    </xdr:to>
    <xdr:sp macro="" textlink="">
      <xdr:nvSpPr>
        <xdr:cNvPr id="42" name="Text 1">
          <a:extLst>
            <a:ext uri="{FF2B5EF4-FFF2-40B4-BE49-F238E27FC236}">
              <a16:creationId xmlns:a16="http://schemas.microsoft.com/office/drawing/2014/main" id="{953602AD-BDC8-464B-89E2-C697F4231BDE}"/>
            </a:ext>
          </a:extLst>
        </xdr:cNvPr>
        <xdr:cNvSpPr txBox="1">
          <a:spLocks noChangeArrowheads="1"/>
        </xdr:cNvSpPr>
      </xdr:nvSpPr>
      <xdr:spPr bwMode="auto">
        <a:xfrm>
          <a:off x="9029700" y="11496675"/>
          <a:ext cx="733425" cy="657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87</xdr:row>
      <xdr:rowOff>0</xdr:rowOff>
    </xdr:from>
    <xdr:to>
      <xdr:col>14</xdr:col>
      <xdr:colOff>0</xdr:colOff>
      <xdr:row>91</xdr:row>
      <xdr:rowOff>0</xdr:rowOff>
    </xdr:to>
    <xdr:sp macro="" textlink="">
      <xdr:nvSpPr>
        <xdr:cNvPr id="43" name="Text 1">
          <a:extLst>
            <a:ext uri="{FF2B5EF4-FFF2-40B4-BE49-F238E27FC236}">
              <a16:creationId xmlns:a16="http://schemas.microsoft.com/office/drawing/2014/main" id="{EB8E10B6-4158-4D7F-A046-46BBE9D7EDB9}"/>
            </a:ext>
          </a:extLst>
        </xdr:cNvPr>
        <xdr:cNvSpPr txBox="1">
          <a:spLocks noChangeArrowheads="1"/>
        </xdr:cNvSpPr>
      </xdr:nvSpPr>
      <xdr:spPr bwMode="auto">
        <a:xfrm>
          <a:off x="8553450" y="1149667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590550"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xdr:row>
      <xdr:rowOff>0</xdr:rowOff>
    </xdr:from>
    <xdr:to>
      <xdr:col>1</xdr:col>
      <xdr:colOff>0</xdr:colOff>
      <xdr:row>6</xdr:row>
      <xdr:rowOff>0</xdr:rowOff>
    </xdr:to>
    <xdr:sp macro="" textlink="">
      <xdr:nvSpPr>
        <xdr:cNvPr id="3" name="Text 1">
          <a:extLst>
            <a:ext uri="{FF2B5EF4-FFF2-40B4-BE49-F238E27FC236}">
              <a16:creationId xmlns:a16="http://schemas.microsoft.com/office/drawing/2014/main" id="{00000000-0008-0000-1E00-000003000000}"/>
            </a:ext>
          </a:extLst>
        </xdr:cNvPr>
        <xdr:cNvSpPr txBox="1">
          <a:spLocks noChangeArrowheads="1"/>
        </xdr:cNvSpPr>
      </xdr:nvSpPr>
      <xdr:spPr bwMode="auto">
        <a:xfrm>
          <a:off x="0" y="476250"/>
          <a:ext cx="590550" cy="13144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2</xdr:row>
      <xdr:rowOff>0</xdr:rowOff>
    </xdr:from>
    <xdr:to>
      <xdr:col>14</xdr:col>
      <xdr:colOff>0</xdr:colOff>
      <xdr:row>5</xdr:row>
      <xdr:rowOff>0</xdr:rowOff>
    </xdr:to>
    <xdr:sp macro="" textlink="">
      <xdr:nvSpPr>
        <xdr:cNvPr id="4" name="Text 1">
          <a:extLst>
            <a:ext uri="{FF2B5EF4-FFF2-40B4-BE49-F238E27FC236}">
              <a16:creationId xmlns:a16="http://schemas.microsoft.com/office/drawing/2014/main" id="{00000000-0008-0000-1E00-000004000000}"/>
            </a:ext>
          </a:extLst>
        </xdr:cNvPr>
        <xdr:cNvSpPr txBox="1">
          <a:spLocks noChangeArrowheads="1"/>
        </xdr:cNvSpPr>
      </xdr:nvSpPr>
      <xdr:spPr bwMode="auto">
        <a:xfrm>
          <a:off x="9982200" y="476250"/>
          <a:ext cx="657225" cy="10763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2</xdr:row>
      <xdr:rowOff>0</xdr:rowOff>
    </xdr:from>
    <xdr:to>
      <xdr:col>13</xdr:col>
      <xdr:colOff>0</xdr:colOff>
      <xdr:row>5</xdr:row>
      <xdr:rowOff>0</xdr:rowOff>
    </xdr:to>
    <xdr:sp macro="" textlink="">
      <xdr:nvSpPr>
        <xdr:cNvPr id="5" name="Text 1">
          <a:extLst>
            <a:ext uri="{FF2B5EF4-FFF2-40B4-BE49-F238E27FC236}">
              <a16:creationId xmlns:a16="http://schemas.microsoft.com/office/drawing/2014/main" id="{00000000-0008-0000-1E00-000005000000}"/>
            </a:ext>
          </a:extLst>
        </xdr:cNvPr>
        <xdr:cNvSpPr txBox="1">
          <a:spLocks noChangeArrowheads="1"/>
        </xdr:cNvSpPr>
      </xdr:nvSpPr>
      <xdr:spPr bwMode="auto">
        <a:xfrm>
          <a:off x="932497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14</xdr:col>
      <xdr:colOff>0</xdr:colOff>
      <xdr:row>2</xdr:row>
      <xdr:rowOff>0</xdr:rowOff>
    </xdr:from>
    <xdr:to>
      <xdr:col>15</xdr:col>
      <xdr:colOff>0</xdr:colOff>
      <xdr:row>5</xdr:row>
      <xdr:rowOff>0</xdr:rowOff>
    </xdr:to>
    <xdr:sp macro="" textlink="">
      <xdr:nvSpPr>
        <xdr:cNvPr id="6" name="Text 1">
          <a:extLst>
            <a:ext uri="{FF2B5EF4-FFF2-40B4-BE49-F238E27FC236}">
              <a16:creationId xmlns:a16="http://schemas.microsoft.com/office/drawing/2014/main" id="{00000000-0008-0000-1E00-000006000000}"/>
            </a:ext>
          </a:extLst>
        </xdr:cNvPr>
        <xdr:cNvSpPr txBox="1">
          <a:spLocks noChangeArrowheads="1"/>
        </xdr:cNvSpPr>
      </xdr:nvSpPr>
      <xdr:spPr bwMode="auto">
        <a:xfrm>
          <a:off x="1063942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1)</a:t>
          </a:r>
        </a:p>
      </xdr:txBody>
    </xdr:sp>
    <xdr:clientData/>
  </xdr:twoCellAnchor>
  <xdr:twoCellAnchor>
    <xdr:from>
      <xdr:col>1</xdr:col>
      <xdr:colOff>0</xdr:colOff>
      <xdr:row>27</xdr:row>
      <xdr:rowOff>0</xdr:rowOff>
    </xdr:from>
    <xdr:to>
      <xdr:col>2</xdr:col>
      <xdr:colOff>0</xdr:colOff>
      <xdr:row>30</xdr:row>
      <xdr:rowOff>0</xdr:rowOff>
    </xdr:to>
    <xdr:sp macro="" textlink="">
      <xdr:nvSpPr>
        <xdr:cNvPr id="7" name="Text 1">
          <a:extLst>
            <a:ext uri="{FF2B5EF4-FFF2-40B4-BE49-F238E27FC236}">
              <a16:creationId xmlns:a16="http://schemas.microsoft.com/office/drawing/2014/main" id="{00000000-0008-0000-1E00-000007000000}"/>
            </a:ext>
          </a:extLst>
        </xdr:cNvPr>
        <xdr:cNvSpPr txBox="1">
          <a:spLocks noChangeArrowheads="1"/>
        </xdr:cNvSpPr>
      </xdr:nvSpPr>
      <xdr:spPr bwMode="auto">
        <a:xfrm>
          <a:off x="47625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27</xdr:row>
      <xdr:rowOff>0</xdr:rowOff>
    </xdr:from>
    <xdr:to>
      <xdr:col>1</xdr:col>
      <xdr:colOff>0</xdr:colOff>
      <xdr:row>31</xdr:row>
      <xdr:rowOff>0</xdr:rowOff>
    </xdr:to>
    <xdr:sp macro="" textlink="">
      <xdr:nvSpPr>
        <xdr:cNvPr id="8" name="Text 1">
          <a:extLst>
            <a:ext uri="{FF2B5EF4-FFF2-40B4-BE49-F238E27FC236}">
              <a16:creationId xmlns:a16="http://schemas.microsoft.com/office/drawing/2014/main" id="{00000000-0008-0000-1E00-000008000000}"/>
            </a:ext>
          </a:extLst>
        </xdr:cNvPr>
        <xdr:cNvSpPr txBox="1">
          <a:spLocks noChangeArrowheads="1"/>
        </xdr:cNvSpPr>
      </xdr:nvSpPr>
      <xdr:spPr bwMode="auto">
        <a:xfrm>
          <a:off x="0" y="400050"/>
          <a:ext cx="4762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27</xdr:row>
      <xdr:rowOff>0</xdr:rowOff>
    </xdr:from>
    <xdr:to>
      <xdr:col>14</xdr:col>
      <xdr:colOff>0</xdr:colOff>
      <xdr:row>30</xdr:row>
      <xdr:rowOff>0</xdr:rowOff>
    </xdr:to>
    <xdr:sp macro="" textlink="">
      <xdr:nvSpPr>
        <xdr:cNvPr id="9" name="Text 1">
          <a:extLst>
            <a:ext uri="{FF2B5EF4-FFF2-40B4-BE49-F238E27FC236}">
              <a16:creationId xmlns:a16="http://schemas.microsoft.com/office/drawing/2014/main" id="{00000000-0008-0000-1E00-000009000000}"/>
            </a:ext>
          </a:extLst>
        </xdr:cNvPr>
        <xdr:cNvSpPr txBox="1">
          <a:spLocks noChangeArrowheads="1"/>
        </xdr:cNvSpPr>
      </xdr:nvSpPr>
      <xdr:spPr bwMode="auto">
        <a:xfrm>
          <a:off x="7562850" y="400050"/>
          <a:ext cx="590550" cy="10001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27</xdr:row>
      <xdr:rowOff>0</xdr:rowOff>
    </xdr:from>
    <xdr:to>
      <xdr:col>13</xdr:col>
      <xdr:colOff>0</xdr:colOff>
      <xdr:row>30</xdr:row>
      <xdr:rowOff>0</xdr:rowOff>
    </xdr:to>
    <xdr:sp macro="" textlink="">
      <xdr:nvSpPr>
        <xdr:cNvPr id="10" name="Text 1">
          <a:extLst>
            <a:ext uri="{FF2B5EF4-FFF2-40B4-BE49-F238E27FC236}">
              <a16:creationId xmlns:a16="http://schemas.microsoft.com/office/drawing/2014/main" id="{00000000-0008-0000-1E00-00000A000000}"/>
            </a:ext>
          </a:extLst>
        </xdr:cNvPr>
        <xdr:cNvSpPr txBox="1">
          <a:spLocks noChangeArrowheads="1"/>
        </xdr:cNvSpPr>
      </xdr:nvSpPr>
      <xdr:spPr bwMode="auto">
        <a:xfrm>
          <a:off x="697230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xdr:col>
      <xdr:colOff>0</xdr:colOff>
      <xdr:row>56</xdr:row>
      <xdr:rowOff>0</xdr:rowOff>
    </xdr:from>
    <xdr:to>
      <xdr:col>2</xdr:col>
      <xdr:colOff>0</xdr:colOff>
      <xdr:row>59</xdr:row>
      <xdr:rowOff>0</xdr:rowOff>
    </xdr:to>
    <xdr:sp macro="" textlink="">
      <xdr:nvSpPr>
        <xdr:cNvPr id="12" name="Text 1">
          <a:extLst>
            <a:ext uri="{FF2B5EF4-FFF2-40B4-BE49-F238E27FC236}">
              <a16:creationId xmlns:a16="http://schemas.microsoft.com/office/drawing/2014/main" id="{00000000-0008-0000-1E00-00000C000000}"/>
            </a:ext>
          </a:extLst>
        </xdr:cNvPr>
        <xdr:cNvSpPr txBox="1">
          <a:spLocks noChangeArrowheads="1"/>
        </xdr:cNvSpPr>
      </xdr:nvSpPr>
      <xdr:spPr bwMode="auto">
        <a:xfrm>
          <a:off x="476250" y="540067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56</xdr:row>
      <xdr:rowOff>0</xdr:rowOff>
    </xdr:from>
    <xdr:to>
      <xdr:col>1</xdr:col>
      <xdr:colOff>0</xdr:colOff>
      <xdr:row>60</xdr:row>
      <xdr:rowOff>0</xdr:rowOff>
    </xdr:to>
    <xdr:sp macro="" textlink="">
      <xdr:nvSpPr>
        <xdr:cNvPr id="13" name="Text 1">
          <a:extLst>
            <a:ext uri="{FF2B5EF4-FFF2-40B4-BE49-F238E27FC236}">
              <a16:creationId xmlns:a16="http://schemas.microsoft.com/office/drawing/2014/main" id="{00000000-0008-0000-1E00-00000D000000}"/>
            </a:ext>
          </a:extLst>
        </xdr:cNvPr>
        <xdr:cNvSpPr txBox="1">
          <a:spLocks noChangeArrowheads="1"/>
        </xdr:cNvSpPr>
      </xdr:nvSpPr>
      <xdr:spPr bwMode="auto">
        <a:xfrm>
          <a:off x="0" y="5400675"/>
          <a:ext cx="4762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56</xdr:row>
      <xdr:rowOff>0</xdr:rowOff>
    </xdr:from>
    <xdr:to>
      <xdr:col>14</xdr:col>
      <xdr:colOff>0</xdr:colOff>
      <xdr:row>59</xdr:row>
      <xdr:rowOff>0</xdr:rowOff>
    </xdr:to>
    <xdr:sp macro="" textlink="">
      <xdr:nvSpPr>
        <xdr:cNvPr id="14" name="Text 1">
          <a:extLst>
            <a:ext uri="{FF2B5EF4-FFF2-40B4-BE49-F238E27FC236}">
              <a16:creationId xmlns:a16="http://schemas.microsoft.com/office/drawing/2014/main" id="{00000000-0008-0000-1E00-00000E000000}"/>
            </a:ext>
          </a:extLst>
        </xdr:cNvPr>
        <xdr:cNvSpPr txBox="1">
          <a:spLocks noChangeArrowheads="1"/>
        </xdr:cNvSpPr>
      </xdr:nvSpPr>
      <xdr:spPr bwMode="auto">
        <a:xfrm>
          <a:off x="7562850" y="5400675"/>
          <a:ext cx="590550" cy="1000125"/>
        </a:xfrm>
        <a:prstGeom prst="rect">
          <a:avLst/>
        </a:prstGeom>
        <a:noFill/>
        <a:ln w="1">
          <a:noFill/>
          <a:miter lim="800000"/>
          <a:headEnd/>
          <a:tailEnd/>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56</xdr:row>
      <xdr:rowOff>0</xdr:rowOff>
    </xdr:from>
    <xdr:to>
      <xdr:col>13</xdr:col>
      <xdr:colOff>0</xdr:colOff>
      <xdr:row>59</xdr:row>
      <xdr:rowOff>0</xdr:rowOff>
    </xdr:to>
    <xdr:sp macro="" textlink="">
      <xdr:nvSpPr>
        <xdr:cNvPr id="15" name="Text 1">
          <a:extLst>
            <a:ext uri="{FF2B5EF4-FFF2-40B4-BE49-F238E27FC236}">
              <a16:creationId xmlns:a16="http://schemas.microsoft.com/office/drawing/2014/main" id="{00000000-0008-0000-1E00-00000F000000}"/>
            </a:ext>
          </a:extLst>
        </xdr:cNvPr>
        <xdr:cNvSpPr txBox="1">
          <a:spLocks noChangeArrowheads="1"/>
        </xdr:cNvSpPr>
      </xdr:nvSpPr>
      <xdr:spPr bwMode="auto">
        <a:xfrm>
          <a:off x="6972300" y="540067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14</xdr:col>
      <xdr:colOff>0</xdr:colOff>
      <xdr:row>27</xdr:row>
      <xdr:rowOff>0</xdr:rowOff>
    </xdr:from>
    <xdr:to>
      <xdr:col>15</xdr:col>
      <xdr:colOff>0</xdr:colOff>
      <xdr:row>30</xdr:row>
      <xdr:rowOff>0</xdr:rowOff>
    </xdr:to>
    <xdr:sp macro="" textlink="">
      <xdr:nvSpPr>
        <xdr:cNvPr id="17" name="Text 1">
          <a:extLst>
            <a:ext uri="{FF2B5EF4-FFF2-40B4-BE49-F238E27FC236}">
              <a16:creationId xmlns:a16="http://schemas.microsoft.com/office/drawing/2014/main" id="{00000000-0008-0000-1E00-000011000000}"/>
            </a:ext>
          </a:extLst>
        </xdr:cNvPr>
        <xdr:cNvSpPr txBox="1">
          <a:spLocks noChangeArrowheads="1"/>
        </xdr:cNvSpPr>
      </xdr:nvSpPr>
      <xdr:spPr bwMode="auto">
        <a:xfrm>
          <a:off x="7905750" y="5400675"/>
          <a:ext cx="571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56</xdr:row>
      <xdr:rowOff>0</xdr:rowOff>
    </xdr:from>
    <xdr:to>
      <xdr:col>15</xdr:col>
      <xdr:colOff>0</xdr:colOff>
      <xdr:row>59</xdr:row>
      <xdr:rowOff>0</xdr:rowOff>
    </xdr:to>
    <xdr:sp macro="" textlink="">
      <xdr:nvSpPr>
        <xdr:cNvPr id="18" name="Text 1">
          <a:extLst>
            <a:ext uri="{FF2B5EF4-FFF2-40B4-BE49-F238E27FC236}">
              <a16:creationId xmlns:a16="http://schemas.microsoft.com/office/drawing/2014/main" id="{00000000-0008-0000-1E00-000012000000}"/>
            </a:ext>
          </a:extLst>
        </xdr:cNvPr>
        <xdr:cNvSpPr txBox="1">
          <a:spLocks noChangeArrowheads="1"/>
        </xdr:cNvSpPr>
      </xdr:nvSpPr>
      <xdr:spPr bwMode="auto">
        <a:xfrm>
          <a:off x="7905750" y="11401425"/>
          <a:ext cx="571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xdr:col>
      <xdr:colOff>0</xdr:colOff>
      <xdr:row>86</xdr:row>
      <xdr:rowOff>0</xdr:rowOff>
    </xdr:from>
    <xdr:to>
      <xdr:col>2</xdr:col>
      <xdr:colOff>0</xdr:colOff>
      <xdr:row>89</xdr:row>
      <xdr:rowOff>0</xdr:rowOff>
    </xdr:to>
    <xdr:sp macro="" textlink="">
      <xdr:nvSpPr>
        <xdr:cNvPr id="19" name="Text 1">
          <a:extLst>
            <a:ext uri="{FF2B5EF4-FFF2-40B4-BE49-F238E27FC236}">
              <a16:creationId xmlns:a16="http://schemas.microsoft.com/office/drawing/2014/main" id="{345E9B1D-5396-4B80-A222-FCC2A56145DE}"/>
            </a:ext>
          </a:extLst>
        </xdr:cNvPr>
        <xdr:cNvSpPr txBox="1">
          <a:spLocks noChangeArrowheads="1"/>
        </xdr:cNvSpPr>
      </xdr:nvSpPr>
      <xdr:spPr bwMode="auto">
        <a:xfrm>
          <a:off x="476250" y="11582400"/>
          <a:ext cx="571500" cy="7048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86</xdr:row>
      <xdr:rowOff>0</xdr:rowOff>
    </xdr:from>
    <xdr:to>
      <xdr:col>1</xdr:col>
      <xdr:colOff>0</xdr:colOff>
      <xdr:row>90</xdr:row>
      <xdr:rowOff>0</xdr:rowOff>
    </xdr:to>
    <xdr:sp macro="" textlink="">
      <xdr:nvSpPr>
        <xdr:cNvPr id="20" name="Text 1">
          <a:extLst>
            <a:ext uri="{FF2B5EF4-FFF2-40B4-BE49-F238E27FC236}">
              <a16:creationId xmlns:a16="http://schemas.microsoft.com/office/drawing/2014/main" id="{43EFE387-D1ED-49AE-9E3C-FCBF7D7FDD55}"/>
            </a:ext>
          </a:extLst>
        </xdr:cNvPr>
        <xdr:cNvSpPr txBox="1">
          <a:spLocks noChangeArrowheads="1"/>
        </xdr:cNvSpPr>
      </xdr:nvSpPr>
      <xdr:spPr bwMode="auto">
        <a:xfrm>
          <a:off x="0" y="11582400"/>
          <a:ext cx="476250" cy="8858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86</xdr:row>
      <xdr:rowOff>0</xdr:rowOff>
    </xdr:from>
    <xdr:to>
      <xdr:col>14</xdr:col>
      <xdr:colOff>0</xdr:colOff>
      <xdr:row>89</xdr:row>
      <xdr:rowOff>0</xdr:rowOff>
    </xdr:to>
    <xdr:sp macro="" textlink="">
      <xdr:nvSpPr>
        <xdr:cNvPr id="21" name="Text 1">
          <a:extLst>
            <a:ext uri="{FF2B5EF4-FFF2-40B4-BE49-F238E27FC236}">
              <a16:creationId xmlns:a16="http://schemas.microsoft.com/office/drawing/2014/main" id="{592EF670-236A-4961-B049-FF67D5F22778}"/>
            </a:ext>
          </a:extLst>
        </xdr:cNvPr>
        <xdr:cNvSpPr txBox="1">
          <a:spLocks noChangeArrowheads="1"/>
        </xdr:cNvSpPr>
      </xdr:nvSpPr>
      <xdr:spPr bwMode="auto">
        <a:xfrm>
          <a:off x="7362825" y="11582400"/>
          <a:ext cx="571500" cy="704850"/>
        </a:xfrm>
        <a:prstGeom prst="rect">
          <a:avLst/>
        </a:prstGeom>
        <a:noFill/>
        <a:ln w="1">
          <a:noFill/>
          <a:miter lim="800000"/>
          <a:headEnd/>
          <a:tailEnd/>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86</xdr:row>
      <xdr:rowOff>0</xdr:rowOff>
    </xdr:from>
    <xdr:to>
      <xdr:col>13</xdr:col>
      <xdr:colOff>0</xdr:colOff>
      <xdr:row>89</xdr:row>
      <xdr:rowOff>0</xdr:rowOff>
    </xdr:to>
    <xdr:sp macro="" textlink="">
      <xdr:nvSpPr>
        <xdr:cNvPr id="22" name="Text 1">
          <a:extLst>
            <a:ext uri="{FF2B5EF4-FFF2-40B4-BE49-F238E27FC236}">
              <a16:creationId xmlns:a16="http://schemas.microsoft.com/office/drawing/2014/main" id="{8DFEBE44-CC87-4665-BC58-460288613963}"/>
            </a:ext>
          </a:extLst>
        </xdr:cNvPr>
        <xdr:cNvSpPr txBox="1">
          <a:spLocks noChangeArrowheads="1"/>
        </xdr:cNvSpPr>
      </xdr:nvSpPr>
      <xdr:spPr bwMode="auto">
        <a:xfrm>
          <a:off x="6791325" y="11582400"/>
          <a:ext cx="571500" cy="7048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14</xdr:col>
      <xdr:colOff>0</xdr:colOff>
      <xdr:row>86</xdr:row>
      <xdr:rowOff>0</xdr:rowOff>
    </xdr:from>
    <xdr:to>
      <xdr:col>15</xdr:col>
      <xdr:colOff>0</xdr:colOff>
      <xdr:row>89</xdr:row>
      <xdr:rowOff>0</xdr:rowOff>
    </xdr:to>
    <xdr:sp macro="" textlink="">
      <xdr:nvSpPr>
        <xdr:cNvPr id="23" name="Text 1">
          <a:extLst>
            <a:ext uri="{FF2B5EF4-FFF2-40B4-BE49-F238E27FC236}">
              <a16:creationId xmlns:a16="http://schemas.microsoft.com/office/drawing/2014/main" id="{08A81B04-57C6-4CF2-81CB-5B0971507665}"/>
            </a:ext>
          </a:extLst>
        </xdr:cNvPr>
        <xdr:cNvSpPr txBox="1">
          <a:spLocks noChangeArrowheads="1"/>
        </xdr:cNvSpPr>
      </xdr:nvSpPr>
      <xdr:spPr bwMode="auto">
        <a:xfrm>
          <a:off x="7934325" y="11582400"/>
          <a:ext cx="628650" cy="7048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3" name="Text 1">
          <a:extLst>
            <a:ext uri="{FF2B5EF4-FFF2-40B4-BE49-F238E27FC236}">
              <a16:creationId xmlns:a16="http://schemas.microsoft.com/office/drawing/2014/main" id="{00000000-0008-0000-1F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24</xdr:row>
      <xdr:rowOff>0</xdr:rowOff>
    </xdr:from>
    <xdr:to>
      <xdr:col>1</xdr:col>
      <xdr:colOff>0</xdr:colOff>
      <xdr:row>26</xdr:row>
      <xdr:rowOff>0</xdr:rowOff>
    </xdr:to>
    <xdr:sp macro="" textlink="">
      <xdr:nvSpPr>
        <xdr:cNvPr id="4" name="Text 1">
          <a:extLst>
            <a:ext uri="{FF2B5EF4-FFF2-40B4-BE49-F238E27FC236}">
              <a16:creationId xmlns:a16="http://schemas.microsoft.com/office/drawing/2014/main" id="{00000000-0008-0000-1F00-000004000000}"/>
            </a:ext>
          </a:extLst>
        </xdr:cNvPr>
        <xdr:cNvSpPr txBox="1">
          <a:spLocks noChangeArrowheads="1"/>
        </xdr:cNvSpPr>
      </xdr:nvSpPr>
      <xdr:spPr bwMode="auto">
        <a:xfrm>
          <a:off x="0" y="400050"/>
          <a:ext cx="4762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590550" y="40005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0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2</xdr:row>
      <xdr:rowOff>0</xdr:rowOff>
    </xdr:from>
    <xdr:to>
      <xdr:col>11</xdr:col>
      <xdr:colOff>0</xdr:colOff>
      <xdr:row>5</xdr:row>
      <xdr:rowOff>0</xdr:rowOff>
    </xdr:to>
    <xdr:sp macro="" textlink="">
      <xdr:nvSpPr>
        <xdr:cNvPr id="14" name="Text 1">
          <a:extLst>
            <a:ext uri="{FF2B5EF4-FFF2-40B4-BE49-F238E27FC236}">
              <a16:creationId xmlns:a16="http://schemas.microsoft.com/office/drawing/2014/main" id="{00000000-0008-0000-2000-00000E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32</xdr:row>
      <xdr:rowOff>0</xdr:rowOff>
    </xdr:from>
    <xdr:to>
      <xdr:col>2</xdr:col>
      <xdr:colOff>0</xdr:colOff>
      <xdr:row>34</xdr:row>
      <xdr:rowOff>0</xdr:rowOff>
    </xdr:to>
    <xdr:sp macro="" textlink="">
      <xdr:nvSpPr>
        <xdr:cNvPr id="18" name="Text 1">
          <a:extLst>
            <a:ext uri="{FF2B5EF4-FFF2-40B4-BE49-F238E27FC236}">
              <a16:creationId xmlns:a16="http://schemas.microsoft.com/office/drawing/2014/main" id="{00000000-0008-0000-2000-000012000000}"/>
            </a:ext>
          </a:extLst>
        </xdr:cNvPr>
        <xdr:cNvSpPr txBox="1">
          <a:spLocks noChangeArrowheads="1"/>
        </xdr:cNvSpPr>
      </xdr:nvSpPr>
      <xdr:spPr bwMode="auto">
        <a:xfrm>
          <a:off x="476250" y="400050"/>
          <a:ext cx="952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32</xdr:row>
      <xdr:rowOff>0</xdr:rowOff>
    </xdr:from>
    <xdr:to>
      <xdr:col>1</xdr:col>
      <xdr:colOff>0</xdr:colOff>
      <xdr:row>35</xdr:row>
      <xdr:rowOff>0</xdr:rowOff>
    </xdr:to>
    <xdr:sp macro="" textlink="">
      <xdr:nvSpPr>
        <xdr:cNvPr id="19" name="Text 1">
          <a:extLst>
            <a:ext uri="{FF2B5EF4-FFF2-40B4-BE49-F238E27FC236}">
              <a16:creationId xmlns:a16="http://schemas.microsoft.com/office/drawing/2014/main" id="{00000000-0008-0000-2000-000013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32</xdr:row>
      <xdr:rowOff>0</xdr:rowOff>
    </xdr:from>
    <xdr:to>
      <xdr:col>11</xdr:col>
      <xdr:colOff>0</xdr:colOff>
      <xdr:row>35</xdr:row>
      <xdr:rowOff>0</xdr:rowOff>
    </xdr:to>
    <xdr:sp macro="" textlink="">
      <xdr:nvSpPr>
        <xdr:cNvPr id="20" name="Text 1">
          <a:extLst>
            <a:ext uri="{FF2B5EF4-FFF2-40B4-BE49-F238E27FC236}">
              <a16:creationId xmlns:a16="http://schemas.microsoft.com/office/drawing/2014/main" id="{00000000-0008-0000-2000-000014000000}"/>
            </a:ext>
          </a:extLst>
        </xdr:cNvPr>
        <xdr:cNvSpPr txBox="1">
          <a:spLocks noChangeArrowheads="1"/>
        </xdr:cNvSpPr>
      </xdr:nvSpPr>
      <xdr:spPr bwMode="auto">
        <a:xfrm>
          <a:off x="857250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62</xdr:row>
      <xdr:rowOff>0</xdr:rowOff>
    </xdr:from>
    <xdr:to>
      <xdr:col>2</xdr:col>
      <xdr:colOff>0</xdr:colOff>
      <xdr:row>64</xdr:row>
      <xdr:rowOff>0</xdr:rowOff>
    </xdr:to>
    <xdr:sp macro="" textlink="">
      <xdr:nvSpPr>
        <xdr:cNvPr id="21" name="Text 1">
          <a:extLst>
            <a:ext uri="{FF2B5EF4-FFF2-40B4-BE49-F238E27FC236}">
              <a16:creationId xmlns:a16="http://schemas.microsoft.com/office/drawing/2014/main" id="{00000000-0008-0000-2000-000015000000}"/>
            </a:ext>
          </a:extLst>
        </xdr:cNvPr>
        <xdr:cNvSpPr txBox="1">
          <a:spLocks noChangeArrowheads="1"/>
        </xdr:cNvSpPr>
      </xdr:nvSpPr>
      <xdr:spPr bwMode="auto">
        <a:xfrm>
          <a:off x="476250" y="6600825"/>
          <a:ext cx="952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62</xdr:row>
      <xdr:rowOff>0</xdr:rowOff>
    </xdr:from>
    <xdr:to>
      <xdr:col>1</xdr:col>
      <xdr:colOff>0</xdr:colOff>
      <xdr:row>65</xdr:row>
      <xdr:rowOff>0</xdr:rowOff>
    </xdr:to>
    <xdr:sp macro="" textlink="">
      <xdr:nvSpPr>
        <xdr:cNvPr id="22" name="Text 1">
          <a:extLst>
            <a:ext uri="{FF2B5EF4-FFF2-40B4-BE49-F238E27FC236}">
              <a16:creationId xmlns:a16="http://schemas.microsoft.com/office/drawing/2014/main" id="{00000000-0008-0000-2000-000016000000}"/>
            </a:ext>
          </a:extLst>
        </xdr:cNvPr>
        <xdr:cNvSpPr txBox="1">
          <a:spLocks noChangeArrowheads="1"/>
        </xdr:cNvSpPr>
      </xdr:nvSpPr>
      <xdr:spPr bwMode="auto">
        <a:xfrm>
          <a:off x="0" y="660082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62</xdr:row>
      <xdr:rowOff>0</xdr:rowOff>
    </xdr:from>
    <xdr:to>
      <xdr:col>11</xdr:col>
      <xdr:colOff>0</xdr:colOff>
      <xdr:row>65</xdr:row>
      <xdr:rowOff>0</xdr:rowOff>
    </xdr:to>
    <xdr:sp macro="" textlink="">
      <xdr:nvSpPr>
        <xdr:cNvPr id="23" name="Text 1">
          <a:extLst>
            <a:ext uri="{FF2B5EF4-FFF2-40B4-BE49-F238E27FC236}">
              <a16:creationId xmlns:a16="http://schemas.microsoft.com/office/drawing/2014/main" id="{00000000-0008-0000-2000-000017000000}"/>
            </a:ext>
          </a:extLst>
        </xdr:cNvPr>
        <xdr:cNvSpPr txBox="1">
          <a:spLocks noChangeArrowheads="1"/>
        </xdr:cNvSpPr>
      </xdr:nvSpPr>
      <xdr:spPr bwMode="auto">
        <a:xfrm>
          <a:off x="8572500" y="660082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5</xdr:row>
      <xdr:rowOff>0</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0" y="600075"/>
          <a:ext cx="2286000" cy="6000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twoCellAnchor>
    <xdr:from>
      <xdr:col>10</xdr:col>
      <xdr:colOff>0</xdr:colOff>
      <xdr:row>2</xdr:row>
      <xdr:rowOff>0</xdr:rowOff>
    </xdr:from>
    <xdr:to>
      <xdr:col>11</xdr:col>
      <xdr:colOff>0</xdr:colOff>
      <xdr:row>5</xdr:row>
      <xdr:rowOff>0</xdr:rowOff>
    </xdr:to>
    <xdr:sp macro="" textlink="">
      <xdr:nvSpPr>
        <xdr:cNvPr id="4" name="Text 1">
          <a:extLst>
            <a:ext uri="{FF2B5EF4-FFF2-40B4-BE49-F238E27FC236}">
              <a16:creationId xmlns:a16="http://schemas.microsoft.com/office/drawing/2014/main" id="{00000000-0008-0000-2100-000004000000}"/>
            </a:ext>
          </a:extLst>
        </xdr:cNvPr>
        <xdr:cNvSpPr txBox="1">
          <a:spLocks noChangeArrowheads="1"/>
        </xdr:cNvSpPr>
      </xdr:nvSpPr>
      <xdr:spPr bwMode="auto">
        <a:xfrm>
          <a:off x="0" y="400050"/>
          <a:ext cx="2286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2</xdr:row>
      <xdr:rowOff>0</xdr:rowOff>
    </xdr:from>
    <xdr:to>
      <xdr:col>1</xdr:col>
      <xdr:colOff>1</xdr:colOff>
      <xdr:row>4</xdr:row>
      <xdr:rowOff>0</xdr:rowOff>
    </xdr:to>
    <xdr:sp macro="" textlink="">
      <xdr:nvSpPr>
        <xdr:cNvPr id="4" name="Textfeld 3">
          <a:extLst>
            <a:ext uri="{FF2B5EF4-FFF2-40B4-BE49-F238E27FC236}">
              <a16:creationId xmlns:a16="http://schemas.microsoft.com/office/drawing/2014/main" id="{00000000-0008-0000-2200-000004000000}"/>
            </a:ext>
          </a:extLst>
        </xdr:cNvPr>
        <xdr:cNvSpPr txBox="1"/>
      </xdr:nvSpPr>
      <xdr:spPr>
        <a:xfrm>
          <a:off x="1" y="600075"/>
          <a:ext cx="24765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b="0" i="1">
              <a:solidFill>
                <a:schemeClr val="tx1"/>
              </a:solidFill>
              <a:latin typeface="Arial" panose="020B0604020202020204" pitchFamily="34" charset="0"/>
              <a:cs typeface="Arial" panose="020B0604020202020204" pitchFamily="34" charset="0"/>
            </a:rPr>
            <a:t>Merkmal</a:t>
          </a:r>
        </a:p>
      </xdr:txBody>
    </xdr:sp>
    <xdr:clientData/>
  </xdr:twoCellAnchor>
  <xdr:twoCellAnchor>
    <xdr:from>
      <xdr:col>0</xdr:col>
      <xdr:colOff>1</xdr:colOff>
      <xdr:row>2</xdr:row>
      <xdr:rowOff>0</xdr:rowOff>
    </xdr:from>
    <xdr:to>
      <xdr:col>1</xdr:col>
      <xdr:colOff>1</xdr:colOff>
      <xdr:row>4</xdr:row>
      <xdr:rowOff>0</xdr:rowOff>
    </xdr:to>
    <xdr:sp macro="" textlink="">
      <xdr:nvSpPr>
        <xdr:cNvPr id="3" name="Textfeld 2">
          <a:extLst>
            <a:ext uri="{FF2B5EF4-FFF2-40B4-BE49-F238E27FC236}">
              <a16:creationId xmlns:a16="http://schemas.microsoft.com/office/drawing/2014/main" id="{B3CCDA66-5DF9-4813-B687-5DF20C6A6CF0}"/>
            </a:ext>
          </a:extLst>
        </xdr:cNvPr>
        <xdr:cNvSpPr txBox="1"/>
      </xdr:nvSpPr>
      <xdr:spPr>
        <a:xfrm>
          <a:off x="1" y="400050"/>
          <a:ext cx="20574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b="0" i="1">
              <a:solidFill>
                <a:schemeClr val="tx1"/>
              </a:solidFill>
              <a:latin typeface="Arial" panose="020B0604020202020204" pitchFamily="34" charset="0"/>
              <a:cs typeface="Arial" panose="020B0604020202020204" pitchFamily="34" charset="0"/>
            </a:rPr>
            <a:t>Merkmal</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10" name="Text 1">
          <a:extLst>
            <a:ext uri="{FF2B5EF4-FFF2-40B4-BE49-F238E27FC236}">
              <a16:creationId xmlns:a16="http://schemas.microsoft.com/office/drawing/2014/main" id="{00000000-0008-0000-2300-00000A000000}"/>
            </a:ext>
          </a:extLst>
        </xdr:cNvPr>
        <xdr:cNvSpPr txBox="1">
          <a:spLocks noChangeArrowheads="1"/>
        </xdr:cNvSpPr>
      </xdr:nvSpPr>
      <xdr:spPr bwMode="auto">
        <a:xfrm>
          <a:off x="1685925" y="200025"/>
          <a:ext cx="6572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2</xdr:row>
      <xdr:rowOff>0</xdr:rowOff>
    </xdr:from>
    <xdr:to>
      <xdr:col>1</xdr:col>
      <xdr:colOff>0</xdr:colOff>
      <xdr:row>5</xdr:row>
      <xdr:rowOff>0</xdr:rowOff>
    </xdr:to>
    <xdr:sp macro="" textlink="">
      <xdr:nvSpPr>
        <xdr:cNvPr id="11" name="Text 1">
          <a:extLst>
            <a:ext uri="{FF2B5EF4-FFF2-40B4-BE49-F238E27FC236}">
              <a16:creationId xmlns:a16="http://schemas.microsoft.com/office/drawing/2014/main" id="{00000000-0008-0000-2300-00000B000000}"/>
            </a:ext>
          </a:extLst>
        </xdr:cNvPr>
        <xdr:cNvSpPr txBox="1">
          <a:spLocks noChangeArrowheads="1"/>
        </xdr:cNvSpPr>
      </xdr:nvSpPr>
      <xdr:spPr bwMode="auto">
        <a:xfrm>
          <a:off x="0" y="200025"/>
          <a:ext cx="168592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2</xdr:row>
      <xdr:rowOff>0</xdr:rowOff>
    </xdr:from>
    <xdr:to>
      <xdr:col>5</xdr:col>
      <xdr:colOff>0</xdr:colOff>
      <xdr:row>4</xdr:row>
      <xdr:rowOff>0</xdr:rowOff>
    </xdr:to>
    <xdr:sp macro="" textlink="">
      <xdr:nvSpPr>
        <xdr:cNvPr id="12" name="Text 1">
          <a:extLst>
            <a:ext uri="{FF2B5EF4-FFF2-40B4-BE49-F238E27FC236}">
              <a16:creationId xmlns:a16="http://schemas.microsoft.com/office/drawing/2014/main" id="{00000000-0008-0000-2300-00000C000000}"/>
            </a:ext>
          </a:extLst>
        </xdr:cNvPr>
        <xdr:cNvSpPr txBox="1">
          <a:spLocks noChangeArrowheads="1"/>
        </xdr:cNvSpPr>
      </xdr:nvSpPr>
      <xdr:spPr bwMode="auto">
        <a:xfrm>
          <a:off x="303847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r>
            <a:rPr lang="de-DE" sz="1000" b="0" i="1" u="none" strike="noStrike" baseline="30000">
              <a:solidFill>
                <a:srgbClr val="000000"/>
              </a:solidFill>
              <a:latin typeface="Arial"/>
              <a:cs typeface="Arial"/>
            </a:rPr>
            <a:t>3)</a:t>
          </a:r>
        </a:p>
      </xdr:txBody>
    </xdr:sp>
    <xdr:clientData/>
  </xdr:twoCellAnchor>
  <xdr:twoCellAnchor>
    <xdr:from>
      <xdr:col>5</xdr:col>
      <xdr:colOff>0</xdr:colOff>
      <xdr:row>2</xdr:row>
      <xdr:rowOff>0</xdr:rowOff>
    </xdr:from>
    <xdr:to>
      <xdr:col>6</xdr:col>
      <xdr:colOff>0</xdr:colOff>
      <xdr:row>4</xdr:row>
      <xdr:rowOff>0</xdr:rowOff>
    </xdr:to>
    <xdr:sp macro="" textlink="">
      <xdr:nvSpPr>
        <xdr:cNvPr id="13" name="Text 1">
          <a:extLst>
            <a:ext uri="{FF2B5EF4-FFF2-40B4-BE49-F238E27FC236}">
              <a16:creationId xmlns:a16="http://schemas.microsoft.com/office/drawing/2014/main" id="{00000000-0008-0000-2300-00000D000000}"/>
            </a:ext>
          </a:extLst>
        </xdr:cNvPr>
        <xdr:cNvSpPr txBox="1">
          <a:spLocks noChangeArrowheads="1"/>
        </xdr:cNvSpPr>
      </xdr:nvSpPr>
      <xdr:spPr bwMode="auto">
        <a:xfrm>
          <a:off x="3695700"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9</xdr:col>
      <xdr:colOff>0</xdr:colOff>
      <xdr:row>2</xdr:row>
      <xdr:rowOff>0</xdr:rowOff>
    </xdr:from>
    <xdr:to>
      <xdr:col>10</xdr:col>
      <xdr:colOff>0</xdr:colOff>
      <xdr:row>4</xdr:row>
      <xdr:rowOff>0</xdr:rowOff>
    </xdr:to>
    <xdr:sp macro="" textlink="">
      <xdr:nvSpPr>
        <xdr:cNvPr id="14" name="Text 1">
          <a:extLst>
            <a:ext uri="{FF2B5EF4-FFF2-40B4-BE49-F238E27FC236}">
              <a16:creationId xmlns:a16="http://schemas.microsoft.com/office/drawing/2014/main" id="{00000000-0008-0000-2300-00000E000000}"/>
            </a:ext>
          </a:extLst>
        </xdr:cNvPr>
        <xdr:cNvSpPr txBox="1">
          <a:spLocks noChangeArrowheads="1"/>
        </xdr:cNvSpPr>
      </xdr:nvSpPr>
      <xdr:spPr bwMode="auto">
        <a:xfrm>
          <a:off x="6324600"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4)</a:t>
          </a:r>
        </a:p>
      </xdr:txBody>
    </xdr:sp>
    <xdr:clientData/>
  </xdr:twoCellAnchor>
  <xdr:twoCellAnchor>
    <xdr:from>
      <xdr:col>8</xdr:col>
      <xdr:colOff>0</xdr:colOff>
      <xdr:row>2</xdr:row>
      <xdr:rowOff>0</xdr:rowOff>
    </xdr:from>
    <xdr:to>
      <xdr:col>9</xdr:col>
      <xdr:colOff>0</xdr:colOff>
      <xdr:row>4</xdr:row>
      <xdr:rowOff>0</xdr:rowOff>
    </xdr:to>
    <xdr:sp macro="" textlink="">
      <xdr:nvSpPr>
        <xdr:cNvPr id="15" name="Text 1">
          <a:extLst>
            <a:ext uri="{FF2B5EF4-FFF2-40B4-BE49-F238E27FC236}">
              <a16:creationId xmlns:a16="http://schemas.microsoft.com/office/drawing/2014/main" id="{00000000-0008-0000-2300-00000F000000}"/>
            </a:ext>
          </a:extLst>
        </xdr:cNvPr>
        <xdr:cNvSpPr txBox="1">
          <a:spLocks noChangeArrowheads="1"/>
        </xdr:cNvSpPr>
      </xdr:nvSpPr>
      <xdr:spPr bwMode="auto">
        <a:xfrm>
          <a:off x="566737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2</xdr:row>
      <xdr:rowOff>0</xdr:rowOff>
    </xdr:from>
    <xdr:to>
      <xdr:col>8</xdr:col>
      <xdr:colOff>9525</xdr:colOff>
      <xdr:row>4</xdr:row>
      <xdr:rowOff>0</xdr:rowOff>
    </xdr:to>
    <xdr:sp macro="" textlink="">
      <xdr:nvSpPr>
        <xdr:cNvPr id="16" name="Text 1">
          <a:extLst>
            <a:ext uri="{FF2B5EF4-FFF2-40B4-BE49-F238E27FC236}">
              <a16:creationId xmlns:a16="http://schemas.microsoft.com/office/drawing/2014/main" id="{00000000-0008-0000-2300-000010000000}"/>
            </a:ext>
          </a:extLst>
        </xdr:cNvPr>
        <xdr:cNvSpPr txBox="1">
          <a:spLocks noChangeArrowheads="1"/>
        </xdr:cNvSpPr>
      </xdr:nvSpPr>
      <xdr:spPr bwMode="auto">
        <a:xfrm>
          <a:off x="5019675" y="200025"/>
          <a:ext cx="65722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2</xdr:row>
      <xdr:rowOff>0</xdr:rowOff>
    </xdr:from>
    <xdr:to>
      <xdr:col>7</xdr:col>
      <xdr:colOff>0</xdr:colOff>
      <xdr:row>4</xdr:row>
      <xdr:rowOff>0</xdr:rowOff>
    </xdr:to>
    <xdr:sp macro="" textlink="">
      <xdr:nvSpPr>
        <xdr:cNvPr id="17" name="Text 1">
          <a:extLst>
            <a:ext uri="{FF2B5EF4-FFF2-40B4-BE49-F238E27FC236}">
              <a16:creationId xmlns:a16="http://schemas.microsoft.com/office/drawing/2014/main" id="{00000000-0008-0000-2300-000011000000}"/>
            </a:ext>
          </a:extLst>
        </xdr:cNvPr>
        <xdr:cNvSpPr txBox="1">
          <a:spLocks noChangeArrowheads="1"/>
        </xdr:cNvSpPr>
      </xdr:nvSpPr>
      <xdr:spPr bwMode="auto">
        <a:xfrm>
          <a:off x="435292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2</xdr:row>
      <xdr:rowOff>0</xdr:rowOff>
    </xdr:from>
    <xdr:to>
      <xdr:col>11</xdr:col>
      <xdr:colOff>0</xdr:colOff>
      <xdr:row>4</xdr:row>
      <xdr:rowOff>0</xdr:rowOff>
    </xdr:to>
    <xdr:sp macro="" textlink="">
      <xdr:nvSpPr>
        <xdr:cNvPr id="18" name="Text 1">
          <a:extLst>
            <a:ext uri="{FF2B5EF4-FFF2-40B4-BE49-F238E27FC236}">
              <a16:creationId xmlns:a16="http://schemas.microsoft.com/office/drawing/2014/main" id="{00000000-0008-0000-2300-000012000000}"/>
            </a:ext>
          </a:extLst>
        </xdr:cNvPr>
        <xdr:cNvSpPr txBox="1">
          <a:spLocks noChangeArrowheads="1"/>
        </xdr:cNvSpPr>
      </xdr:nvSpPr>
      <xdr:spPr bwMode="auto">
        <a:xfrm>
          <a:off x="698182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2</xdr:row>
      <xdr:rowOff>0</xdr:rowOff>
    </xdr:from>
    <xdr:to>
      <xdr:col>14</xdr:col>
      <xdr:colOff>0</xdr:colOff>
      <xdr:row>4</xdr:row>
      <xdr:rowOff>0</xdr:rowOff>
    </xdr:to>
    <xdr:sp macro="" textlink="">
      <xdr:nvSpPr>
        <xdr:cNvPr id="19" name="Text 1">
          <a:extLst>
            <a:ext uri="{FF2B5EF4-FFF2-40B4-BE49-F238E27FC236}">
              <a16:creationId xmlns:a16="http://schemas.microsoft.com/office/drawing/2014/main" id="{00000000-0008-0000-2300-000013000000}"/>
            </a:ext>
          </a:extLst>
        </xdr:cNvPr>
        <xdr:cNvSpPr txBox="1">
          <a:spLocks noChangeArrowheads="1"/>
        </xdr:cNvSpPr>
      </xdr:nvSpPr>
      <xdr:spPr bwMode="auto">
        <a:xfrm>
          <a:off x="6657975" y="400050"/>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2</xdr:row>
      <xdr:rowOff>0</xdr:rowOff>
    </xdr:from>
    <xdr:to>
      <xdr:col>13</xdr:col>
      <xdr:colOff>0</xdr:colOff>
      <xdr:row>5</xdr:row>
      <xdr:rowOff>0</xdr:rowOff>
    </xdr:to>
    <xdr:sp macro="" textlink="">
      <xdr:nvSpPr>
        <xdr:cNvPr id="20" name="Text 1">
          <a:extLst>
            <a:ext uri="{FF2B5EF4-FFF2-40B4-BE49-F238E27FC236}">
              <a16:creationId xmlns:a16="http://schemas.microsoft.com/office/drawing/2014/main" id="{00000000-0008-0000-2300-000014000000}"/>
            </a:ext>
          </a:extLst>
        </xdr:cNvPr>
        <xdr:cNvSpPr txBox="1">
          <a:spLocks noChangeArrowheads="1"/>
        </xdr:cNvSpPr>
      </xdr:nvSpPr>
      <xdr:spPr bwMode="auto">
        <a:xfrm>
          <a:off x="0" y="400050"/>
          <a:ext cx="657225"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31</xdr:row>
      <xdr:rowOff>0</xdr:rowOff>
    </xdr:from>
    <xdr:to>
      <xdr:col>2</xdr:col>
      <xdr:colOff>0</xdr:colOff>
      <xdr:row>33</xdr:row>
      <xdr:rowOff>0</xdr:rowOff>
    </xdr:to>
    <xdr:sp macro="" textlink="">
      <xdr:nvSpPr>
        <xdr:cNvPr id="32" name="Text 1">
          <a:extLst>
            <a:ext uri="{FF2B5EF4-FFF2-40B4-BE49-F238E27FC236}">
              <a16:creationId xmlns:a16="http://schemas.microsoft.com/office/drawing/2014/main" id="{00000000-0008-0000-2300-000020000000}"/>
            </a:ext>
          </a:extLst>
        </xdr:cNvPr>
        <xdr:cNvSpPr txBox="1">
          <a:spLocks noChangeArrowheads="1"/>
        </xdr:cNvSpPr>
      </xdr:nvSpPr>
      <xdr:spPr bwMode="auto">
        <a:xfrm>
          <a:off x="4762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31</xdr:row>
      <xdr:rowOff>0</xdr:rowOff>
    </xdr:from>
    <xdr:to>
      <xdr:col>1</xdr:col>
      <xdr:colOff>0</xdr:colOff>
      <xdr:row>34</xdr:row>
      <xdr:rowOff>0</xdr:rowOff>
    </xdr:to>
    <xdr:sp macro="" textlink="">
      <xdr:nvSpPr>
        <xdr:cNvPr id="33" name="Text 1">
          <a:extLst>
            <a:ext uri="{FF2B5EF4-FFF2-40B4-BE49-F238E27FC236}">
              <a16:creationId xmlns:a16="http://schemas.microsoft.com/office/drawing/2014/main" id="{00000000-0008-0000-2300-000021000000}"/>
            </a:ext>
          </a:extLst>
        </xdr:cNvPr>
        <xdr:cNvSpPr txBox="1">
          <a:spLocks noChangeArrowheads="1"/>
        </xdr:cNvSpPr>
      </xdr:nvSpPr>
      <xdr:spPr bwMode="auto">
        <a:xfrm>
          <a:off x="0" y="52006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31</xdr:row>
      <xdr:rowOff>0</xdr:rowOff>
    </xdr:from>
    <xdr:to>
      <xdr:col>5</xdr:col>
      <xdr:colOff>0</xdr:colOff>
      <xdr:row>33</xdr:row>
      <xdr:rowOff>0</xdr:rowOff>
    </xdr:to>
    <xdr:sp macro="" textlink="">
      <xdr:nvSpPr>
        <xdr:cNvPr id="34" name="Text 1">
          <a:extLst>
            <a:ext uri="{FF2B5EF4-FFF2-40B4-BE49-F238E27FC236}">
              <a16:creationId xmlns:a16="http://schemas.microsoft.com/office/drawing/2014/main" id="{00000000-0008-0000-2300-000022000000}"/>
            </a:ext>
          </a:extLst>
        </xdr:cNvPr>
        <xdr:cNvSpPr txBox="1">
          <a:spLocks noChangeArrowheads="1"/>
        </xdr:cNvSpPr>
      </xdr:nvSpPr>
      <xdr:spPr bwMode="auto">
        <a:xfrm>
          <a:off x="284797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p>
      </xdr:txBody>
    </xdr:sp>
    <xdr:clientData/>
  </xdr:twoCellAnchor>
  <xdr:twoCellAnchor>
    <xdr:from>
      <xdr:col>5</xdr:col>
      <xdr:colOff>0</xdr:colOff>
      <xdr:row>31</xdr:row>
      <xdr:rowOff>0</xdr:rowOff>
    </xdr:from>
    <xdr:to>
      <xdr:col>6</xdr:col>
      <xdr:colOff>0</xdr:colOff>
      <xdr:row>33</xdr:row>
      <xdr:rowOff>0</xdr:rowOff>
    </xdr:to>
    <xdr:sp macro="" textlink="">
      <xdr:nvSpPr>
        <xdr:cNvPr id="35" name="Text 1">
          <a:extLst>
            <a:ext uri="{FF2B5EF4-FFF2-40B4-BE49-F238E27FC236}">
              <a16:creationId xmlns:a16="http://schemas.microsoft.com/office/drawing/2014/main" id="{00000000-0008-0000-2300-000023000000}"/>
            </a:ext>
          </a:extLst>
        </xdr:cNvPr>
        <xdr:cNvSpPr txBox="1">
          <a:spLocks noChangeArrowheads="1"/>
        </xdr:cNvSpPr>
      </xdr:nvSpPr>
      <xdr:spPr bwMode="auto">
        <a:xfrm>
          <a:off x="36385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8</xdr:col>
      <xdr:colOff>0</xdr:colOff>
      <xdr:row>31</xdr:row>
      <xdr:rowOff>0</xdr:rowOff>
    </xdr:from>
    <xdr:to>
      <xdr:col>9</xdr:col>
      <xdr:colOff>0</xdr:colOff>
      <xdr:row>33</xdr:row>
      <xdr:rowOff>0</xdr:rowOff>
    </xdr:to>
    <xdr:sp macro="" textlink="">
      <xdr:nvSpPr>
        <xdr:cNvPr id="37" name="Text 1">
          <a:extLst>
            <a:ext uri="{FF2B5EF4-FFF2-40B4-BE49-F238E27FC236}">
              <a16:creationId xmlns:a16="http://schemas.microsoft.com/office/drawing/2014/main" id="{00000000-0008-0000-2300-000025000000}"/>
            </a:ext>
          </a:extLst>
        </xdr:cNvPr>
        <xdr:cNvSpPr txBox="1">
          <a:spLocks noChangeArrowheads="1"/>
        </xdr:cNvSpPr>
      </xdr:nvSpPr>
      <xdr:spPr bwMode="auto">
        <a:xfrm>
          <a:off x="601027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31</xdr:row>
      <xdr:rowOff>0</xdr:rowOff>
    </xdr:from>
    <xdr:to>
      <xdr:col>8</xdr:col>
      <xdr:colOff>9525</xdr:colOff>
      <xdr:row>33</xdr:row>
      <xdr:rowOff>0</xdr:rowOff>
    </xdr:to>
    <xdr:sp macro="" textlink="">
      <xdr:nvSpPr>
        <xdr:cNvPr id="38" name="Text 1">
          <a:extLst>
            <a:ext uri="{FF2B5EF4-FFF2-40B4-BE49-F238E27FC236}">
              <a16:creationId xmlns:a16="http://schemas.microsoft.com/office/drawing/2014/main" id="{00000000-0008-0000-2300-000026000000}"/>
            </a:ext>
          </a:extLst>
        </xdr:cNvPr>
        <xdr:cNvSpPr txBox="1">
          <a:spLocks noChangeArrowheads="1"/>
        </xdr:cNvSpPr>
      </xdr:nvSpPr>
      <xdr:spPr bwMode="auto">
        <a:xfrm>
          <a:off x="52292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31</xdr:row>
      <xdr:rowOff>0</xdr:rowOff>
    </xdr:from>
    <xdr:to>
      <xdr:col>7</xdr:col>
      <xdr:colOff>0</xdr:colOff>
      <xdr:row>33</xdr:row>
      <xdr:rowOff>0</xdr:rowOff>
    </xdr:to>
    <xdr:sp macro="" textlink="">
      <xdr:nvSpPr>
        <xdr:cNvPr id="39" name="Text 1">
          <a:extLst>
            <a:ext uri="{FF2B5EF4-FFF2-40B4-BE49-F238E27FC236}">
              <a16:creationId xmlns:a16="http://schemas.microsoft.com/office/drawing/2014/main" id="{00000000-0008-0000-2300-000027000000}"/>
            </a:ext>
          </a:extLst>
        </xdr:cNvPr>
        <xdr:cNvSpPr txBox="1">
          <a:spLocks noChangeArrowheads="1"/>
        </xdr:cNvSpPr>
      </xdr:nvSpPr>
      <xdr:spPr bwMode="auto">
        <a:xfrm>
          <a:off x="44291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31</xdr:row>
      <xdr:rowOff>0</xdr:rowOff>
    </xdr:from>
    <xdr:to>
      <xdr:col>11</xdr:col>
      <xdr:colOff>0</xdr:colOff>
      <xdr:row>33</xdr:row>
      <xdr:rowOff>0</xdr:rowOff>
    </xdr:to>
    <xdr:sp macro="" textlink="">
      <xdr:nvSpPr>
        <xdr:cNvPr id="40" name="Text 1">
          <a:extLst>
            <a:ext uri="{FF2B5EF4-FFF2-40B4-BE49-F238E27FC236}">
              <a16:creationId xmlns:a16="http://schemas.microsoft.com/office/drawing/2014/main" id="{00000000-0008-0000-2300-000028000000}"/>
            </a:ext>
          </a:extLst>
        </xdr:cNvPr>
        <xdr:cNvSpPr txBox="1">
          <a:spLocks noChangeArrowheads="1"/>
        </xdr:cNvSpPr>
      </xdr:nvSpPr>
      <xdr:spPr bwMode="auto">
        <a:xfrm>
          <a:off x="75914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31</xdr:row>
      <xdr:rowOff>0</xdr:rowOff>
    </xdr:from>
    <xdr:to>
      <xdr:col>14</xdr:col>
      <xdr:colOff>0</xdr:colOff>
      <xdr:row>33</xdr:row>
      <xdr:rowOff>0</xdr:rowOff>
    </xdr:to>
    <xdr:sp macro="" textlink="">
      <xdr:nvSpPr>
        <xdr:cNvPr id="41" name="Text 1">
          <a:extLst>
            <a:ext uri="{FF2B5EF4-FFF2-40B4-BE49-F238E27FC236}">
              <a16:creationId xmlns:a16="http://schemas.microsoft.com/office/drawing/2014/main" id="{00000000-0008-0000-2300-000029000000}"/>
            </a:ext>
          </a:extLst>
        </xdr:cNvPr>
        <xdr:cNvSpPr txBox="1">
          <a:spLocks noChangeArrowheads="1"/>
        </xdr:cNvSpPr>
      </xdr:nvSpPr>
      <xdr:spPr bwMode="auto">
        <a:xfrm>
          <a:off x="90487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31</xdr:row>
      <xdr:rowOff>0</xdr:rowOff>
    </xdr:from>
    <xdr:to>
      <xdr:col>13</xdr:col>
      <xdr:colOff>0</xdr:colOff>
      <xdr:row>34</xdr:row>
      <xdr:rowOff>0</xdr:rowOff>
    </xdr:to>
    <xdr:sp macro="" textlink="">
      <xdr:nvSpPr>
        <xdr:cNvPr id="42" name="Text 1">
          <a:extLst>
            <a:ext uri="{FF2B5EF4-FFF2-40B4-BE49-F238E27FC236}">
              <a16:creationId xmlns:a16="http://schemas.microsoft.com/office/drawing/2014/main" id="{00000000-0008-0000-2300-00002A000000}"/>
            </a:ext>
          </a:extLst>
        </xdr:cNvPr>
        <xdr:cNvSpPr txBox="1">
          <a:spLocks noChangeArrowheads="1"/>
        </xdr:cNvSpPr>
      </xdr:nvSpPr>
      <xdr:spPr bwMode="auto">
        <a:xfrm>
          <a:off x="8572500" y="52006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61</xdr:row>
      <xdr:rowOff>0</xdr:rowOff>
    </xdr:from>
    <xdr:to>
      <xdr:col>2</xdr:col>
      <xdr:colOff>0</xdr:colOff>
      <xdr:row>63</xdr:row>
      <xdr:rowOff>0</xdr:rowOff>
    </xdr:to>
    <xdr:sp macro="" textlink="">
      <xdr:nvSpPr>
        <xdr:cNvPr id="43" name="Text 1">
          <a:extLst>
            <a:ext uri="{FF2B5EF4-FFF2-40B4-BE49-F238E27FC236}">
              <a16:creationId xmlns:a16="http://schemas.microsoft.com/office/drawing/2014/main" id="{00000000-0008-0000-2300-00002B000000}"/>
            </a:ext>
          </a:extLst>
        </xdr:cNvPr>
        <xdr:cNvSpPr txBox="1">
          <a:spLocks noChangeArrowheads="1"/>
        </xdr:cNvSpPr>
      </xdr:nvSpPr>
      <xdr:spPr bwMode="auto">
        <a:xfrm>
          <a:off x="4762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61</xdr:row>
      <xdr:rowOff>0</xdr:rowOff>
    </xdr:from>
    <xdr:to>
      <xdr:col>1</xdr:col>
      <xdr:colOff>0</xdr:colOff>
      <xdr:row>64</xdr:row>
      <xdr:rowOff>0</xdr:rowOff>
    </xdr:to>
    <xdr:sp macro="" textlink="">
      <xdr:nvSpPr>
        <xdr:cNvPr id="44" name="Text 1">
          <a:extLst>
            <a:ext uri="{FF2B5EF4-FFF2-40B4-BE49-F238E27FC236}">
              <a16:creationId xmlns:a16="http://schemas.microsoft.com/office/drawing/2014/main" id="{00000000-0008-0000-2300-00002C000000}"/>
            </a:ext>
          </a:extLst>
        </xdr:cNvPr>
        <xdr:cNvSpPr txBox="1">
          <a:spLocks noChangeArrowheads="1"/>
        </xdr:cNvSpPr>
      </xdr:nvSpPr>
      <xdr:spPr bwMode="auto">
        <a:xfrm>
          <a:off x="0" y="112014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61</xdr:row>
      <xdr:rowOff>0</xdr:rowOff>
    </xdr:from>
    <xdr:to>
      <xdr:col>5</xdr:col>
      <xdr:colOff>0</xdr:colOff>
      <xdr:row>63</xdr:row>
      <xdr:rowOff>0</xdr:rowOff>
    </xdr:to>
    <xdr:sp macro="" textlink="">
      <xdr:nvSpPr>
        <xdr:cNvPr id="45" name="Text 1">
          <a:extLst>
            <a:ext uri="{FF2B5EF4-FFF2-40B4-BE49-F238E27FC236}">
              <a16:creationId xmlns:a16="http://schemas.microsoft.com/office/drawing/2014/main" id="{00000000-0008-0000-2300-00002D000000}"/>
            </a:ext>
          </a:extLst>
        </xdr:cNvPr>
        <xdr:cNvSpPr txBox="1">
          <a:spLocks noChangeArrowheads="1"/>
        </xdr:cNvSpPr>
      </xdr:nvSpPr>
      <xdr:spPr bwMode="auto">
        <a:xfrm>
          <a:off x="284797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p>
      </xdr:txBody>
    </xdr:sp>
    <xdr:clientData/>
  </xdr:twoCellAnchor>
  <xdr:twoCellAnchor>
    <xdr:from>
      <xdr:col>5</xdr:col>
      <xdr:colOff>0</xdr:colOff>
      <xdr:row>61</xdr:row>
      <xdr:rowOff>0</xdr:rowOff>
    </xdr:from>
    <xdr:to>
      <xdr:col>6</xdr:col>
      <xdr:colOff>0</xdr:colOff>
      <xdr:row>63</xdr:row>
      <xdr:rowOff>0</xdr:rowOff>
    </xdr:to>
    <xdr:sp macro="" textlink="">
      <xdr:nvSpPr>
        <xdr:cNvPr id="46" name="Text 1">
          <a:extLst>
            <a:ext uri="{FF2B5EF4-FFF2-40B4-BE49-F238E27FC236}">
              <a16:creationId xmlns:a16="http://schemas.microsoft.com/office/drawing/2014/main" id="{00000000-0008-0000-2300-00002E000000}"/>
            </a:ext>
          </a:extLst>
        </xdr:cNvPr>
        <xdr:cNvSpPr txBox="1">
          <a:spLocks noChangeArrowheads="1"/>
        </xdr:cNvSpPr>
      </xdr:nvSpPr>
      <xdr:spPr bwMode="auto">
        <a:xfrm>
          <a:off x="36385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9</xdr:col>
      <xdr:colOff>0</xdr:colOff>
      <xdr:row>61</xdr:row>
      <xdr:rowOff>0</xdr:rowOff>
    </xdr:from>
    <xdr:to>
      <xdr:col>10</xdr:col>
      <xdr:colOff>0</xdr:colOff>
      <xdr:row>63</xdr:row>
      <xdr:rowOff>0</xdr:rowOff>
    </xdr:to>
    <xdr:sp macro="" textlink="">
      <xdr:nvSpPr>
        <xdr:cNvPr id="47" name="Text 1">
          <a:extLst>
            <a:ext uri="{FF2B5EF4-FFF2-40B4-BE49-F238E27FC236}">
              <a16:creationId xmlns:a16="http://schemas.microsoft.com/office/drawing/2014/main" id="{00000000-0008-0000-2300-00002F000000}"/>
            </a:ext>
          </a:extLst>
        </xdr:cNvPr>
        <xdr:cNvSpPr txBox="1">
          <a:spLocks noChangeArrowheads="1"/>
        </xdr:cNvSpPr>
      </xdr:nvSpPr>
      <xdr:spPr bwMode="auto">
        <a:xfrm>
          <a:off x="68008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1)</a:t>
          </a:r>
        </a:p>
      </xdr:txBody>
    </xdr:sp>
    <xdr:clientData/>
  </xdr:twoCellAnchor>
  <xdr:twoCellAnchor>
    <xdr:from>
      <xdr:col>8</xdr:col>
      <xdr:colOff>0</xdr:colOff>
      <xdr:row>61</xdr:row>
      <xdr:rowOff>0</xdr:rowOff>
    </xdr:from>
    <xdr:to>
      <xdr:col>9</xdr:col>
      <xdr:colOff>0</xdr:colOff>
      <xdr:row>63</xdr:row>
      <xdr:rowOff>0</xdr:rowOff>
    </xdr:to>
    <xdr:sp macro="" textlink="">
      <xdr:nvSpPr>
        <xdr:cNvPr id="48" name="Text 1">
          <a:extLst>
            <a:ext uri="{FF2B5EF4-FFF2-40B4-BE49-F238E27FC236}">
              <a16:creationId xmlns:a16="http://schemas.microsoft.com/office/drawing/2014/main" id="{00000000-0008-0000-2300-000030000000}"/>
            </a:ext>
          </a:extLst>
        </xdr:cNvPr>
        <xdr:cNvSpPr txBox="1">
          <a:spLocks noChangeArrowheads="1"/>
        </xdr:cNvSpPr>
      </xdr:nvSpPr>
      <xdr:spPr bwMode="auto">
        <a:xfrm>
          <a:off x="601027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61</xdr:row>
      <xdr:rowOff>0</xdr:rowOff>
    </xdr:from>
    <xdr:to>
      <xdr:col>8</xdr:col>
      <xdr:colOff>9525</xdr:colOff>
      <xdr:row>63</xdr:row>
      <xdr:rowOff>0</xdr:rowOff>
    </xdr:to>
    <xdr:sp macro="" textlink="">
      <xdr:nvSpPr>
        <xdr:cNvPr id="49" name="Text 1">
          <a:extLst>
            <a:ext uri="{FF2B5EF4-FFF2-40B4-BE49-F238E27FC236}">
              <a16:creationId xmlns:a16="http://schemas.microsoft.com/office/drawing/2014/main" id="{00000000-0008-0000-2300-000031000000}"/>
            </a:ext>
          </a:extLst>
        </xdr:cNvPr>
        <xdr:cNvSpPr txBox="1">
          <a:spLocks noChangeArrowheads="1"/>
        </xdr:cNvSpPr>
      </xdr:nvSpPr>
      <xdr:spPr bwMode="auto">
        <a:xfrm>
          <a:off x="52292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61</xdr:row>
      <xdr:rowOff>0</xdr:rowOff>
    </xdr:from>
    <xdr:to>
      <xdr:col>7</xdr:col>
      <xdr:colOff>0</xdr:colOff>
      <xdr:row>63</xdr:row>
      <xdr:rowOff>0</xdr:rowOff>
    </xdr:to>
    <xdr:sp macro="" textlink="">
      <xdr:nvSpPr>
        <xdr:cNvPr id="50" name="Text 1">
          <a:extLst>
            <a:ext uri="{FF2B5EF4-FFF2-40B4-BE49-F238E27FC236}">
              <a16:creationId xmlns:a16="http://schemas.microsoft.com/office/drawing/2014/main" id="{00000000-0008-0000-2300-000032000000}"/>
            </a:ext>
          </a:extLst>
        </xdr:cNvPr>
        <xdr:cNvSpPr txBox="1">
          <a:spLocks noChangeArrowheads="1"/>
        </xdr:cNvSpPr>
      </xdr:nvSpPr>
      <xdr:spPr bwMode="auto">
        <a:xfrm>
          <a:off x="44291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61</xdr:row>
      <xdr:rowOff>0</xdr:rowOff>
    </xdr:from>
    <xdr:to>
      <xdr:col>11</xdr:col>
      <xdr:colOff>0</xdr:colOff>
      <xdr:row>63</xdr:row>
      <xdr:rowOff>0</xdr:rowOff>
    </xdr:to>
    <xdr:sp macro="" textlink="">
      <xdr:nvSpPr>
        <xdr:cNvPr id="51" name="Text 1">
          <a:extLst>
            <a:ext uri="{FF2B5EF4-FFF2-40B4-BE49-F238E27FC236}">
              <a16:creationId xmlns:a16="http://schemas.microsoft.com/office/drawing/2014/main" id="{00000000-0008-0000-2300-000033000000}"/>
            </a:ext>
          </a:extLst>
        </xdr:cNvPr>
        <xdr:cNvSpPr txBox="1">
          <a:spLocks noChangeArrowheads="1"/>
        </xdr:cNvSpPr>
      </xdr:nvSpPr>
      <xdr:spPr bwMode="auto">
        <a:xfrm>
          <a:off x="75914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61</xdr:row>
      <xdr:rowOff>0</xdr:rowOff>
    </xdr:from>
    <xdr:to>
      <xdr:col>14</xdr:col>
      <xdr:colOff>0</xdr:colOff>
      <xdr:row>63</xdr:row>
      <xdr:rowOff>0</xdr:rowOff>
    </xdr:to>
    <xdr:sp macro="" textlink="">
      <xdr:nvSpPr>
        <xdr:cNvPr id="52" name="Text 1">
          <a:extLst>
            <a:ext uri="{FF2B5EF4-FFF2-40B4-BE49-F238E27FC236}">
              <a16:creationId xmlns:a16="http://schemas.microsoft.com/office/drawing/2014/main" id="{00000000-0008-0000-2300-000034000000}"/>
            </a:ext>
          </a:extLst>
        </xdr:cNvPr>
        <xdr:cNvSpPr txBox="1">
          <a:spLocks noChangeArrowheads="1"/>
        </xdr:cNvSpPr>
      </xdr:nvSpPr>
      <xdr:spPr bwMode="auto">
        <a:xfrm>
          <a:off x="90487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61</xdr:row>
      <xdr:rowOff>0</xdr:rowOff>
    </xdr:from>
    <xdr:to>
      <xdr:col>13</xdr:col>
      <xdr:colOff>0</xdr:colOff>
      <xdr:row>64</xdr:row>
      <xdr:rowOff>0</xdr:rowOff>
    </xdr:to>
    <xdr:sp macro="" textlink="">
      <xdr:nvSpPr>
        <xdr:cNvPr id="53" name="Text 1">
          <a:extLst>
            <a:ext uri="{FF2B5EF4-FFF2-40B4-BE49-F238E27FC236}">
              <a16:creationId xmlns:a16="http://schemas.microsoft.com/office/drawing/2014/main" id="{00000000-0008-0000-2300-000035000000}"/>
            </a:ext>
          </a:extLst>
        </xdr:cNvPr>
        <xdr:cNvSpPr txBox="1">
          <a:spLocks noChangeArrowheads="1"/>
        </xdr:cNvSpPr>
      </xdr:nvSpPr>
      <xdr:spPr bwMode="auto">
        <a:xfrm>
          <a:off x="8572500" y="112014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9</xdr:col>
      <xdr:colOff>0</xdr:colOff>
      <xdr:row>31</xdr:row>
      <xdr:rowOff>0</xdr:rowOff>
    </xdr:from>
    <xdr:to>
      <xdr:col>10</xdr:col>
      <xdr:colOff>0</xdr:colOff>
      <xdr:row>33</xdr:row>
      <xdr:rowOff>0</xdr:rowOff>
    </xdr:to>
    <xdr:sp macro="" textlink="">
      <xdr:nvSpPr>
        <xdr:cNvPr id="65" name="Text 1">
          <a:extLst>
            <a:ext uri="{FF2B5EF4-FFF2-40B4-BE49-F238E27FC236}">
              <a16:creationId xmlns:a16="http://schemas.microsoft.com/office/drawing/2014/main" id="{00000000-0008-0000-2300-000041000000}"/>
            </a:ext>
          </a:extLst>
        </xdr:cNvPr>
        <xdr:cNvSpPr txBox="1">
          <a:spLocks noChangeArrowheads="1"/>
        </xdr:cNvSpPr>
      </xdr:nvSpPr>
      <xdr:spPr bwMode="auto">
        <a:xfrm>
          <a:off x="6800850" y="6600825"/>
          <a:ext cx="79057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3)</a:t>
          </a:r>
        </a:p>
      </xdr:txBody>
    </xdr:sp>
    <xdr:clientData/>
  </xdr:twoCellAnchor>
  <xdr:twoCellAnchor>
    <xdr:from>
      <xdr:col>1</xdr:col>
      <xdr:colOff>0</xdr:colOff>
      <xdr:row>91</xdr:row>
      <xdr:rowOff>0</xdr:rowOff>
    </xdr:from>
    <xdr:to>
      <xdr:col>2</xdr:col>
      <xdr:colOff>0</xdr:colOff>
      <xdr:row>93</xdr:row>
      <xdr:rowOff>0</xdr:rowOff>
    </xdr:to>
    <xdr:sp macro="" textlink="">
      <xdr:nvSpPr>
        <xdr:cNvPr id="36" name="Text 1">
          <a:extLst>
            <a:ext uri="{FF2B5EF4-FFF2-40B4-BE49-F238E27FC236}">
              <a16:creationId xmlns:a16="http://schemas.microsoft.com/office/drawing/2014/main" id="{FB8B6895-257A-466A-B78A-8023E8F0B1A1}"/>
            </a:ext>
          </a:extLst>
        </xdr:cNvPr>
        <xdr:cNvSpPr txBox="1">
          <a:spLocks noChangeArrowheads="1"/>
        </xdr:cNvSpPr>
      </xdr:nvSpPr>
      <xdr:spPr bwMode="auto">
        <a:xfrm>
          <a:off x="476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91</xdr:row>
      <xdr:rowOff>0</xdr:rowOff>
    </xdr:from>
    <xdr:to>
      <xdr:col>1</xdr:col>
      <xdr:colOff>0</xdr:colOff>
      <xdr:row>94</xdr:row>
      <xdr:rowOff>0</xdr:rowOff>
    </xdr:to>
    <xdr:sp macro="" textlink="">
      <xdr:nvSpPr>
        <xdr:cNvPr id="54" name="Text 1">
          <a:extLst>
            <a:ext uri="{FF2B5EF4-FFF2-40B4-BE49-F238E27FC236}">
              <a16:creationId xmlns:a16="http://schemas.microsoft.com/office/drawing/2014/main" id="{CCA9F694-E5DE-4180-B499-9B7DB6D4A860}"/>
            </a:ext>
          </a:extLst>
        </xdr:cNvPr>
        <xdr:cNvSpPr txBox="1">
          <a:spLocks noChangeArrowheads="1"/>
        </xdr:cNvSpPr>
      </xdr:nvSpPr>
      <xdr:spPr bwMode="auto">
        <a:xfrm>
          <a:off x="0" y="1244917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91</xdr:row>
      <xdr:rowOff>0</xdr:rowOff>
    </xdr:from>
    <xdr:to>
      <xdr:col>5</xdr:col>
      <xdr:colOff>0</xdr:colOff>
      <xdr:row>93</xdr:row>
      <xdr:rowOff>0</xdr:rowOff>
    </xdr:to>
    <xdr:sp macro="" textlink="">
      <xdr:nvSpPr>
        <xdr:cNvPr id="55" name="Text 1">
          <a:extLst>
            <a:ext uri="{FF2B5EF4-FFF2-40B4-BE49-F238E27FC236}">
              <a16:creationId xmlns:a16="http://schemas.microsoft.com/office/drawing/2014/main" id="{05B9BD1A-4396-49E4-A7A7-E51D52C68266}"/>
            </a:ext>
          </a:extLst>
        </xdr:cNvPr>
        <xdr:cNvSpPr txBox="1">
          <a:spLocks noChangeArrowheads="1"/>
        </xdr:cNvSpPr>
      </xdr:nvSpPr>
      <xdr:spPr bwMode="auto">
        <a:xfrm>
          <a:off x="2762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p>
      </xdr:txBody>
    </xdr:sp>
    <xdr:clientData/>
  </xdr:twoCellAnchor>
  <xdr:twoCellAnchor>
    <xdr:from>
      <xdr:col>5</xdr:col>
      <xdr:colOff>0</xdr:colOff>
      <xdr:row>91</xdr:row>
      <xdr:rowOff>0</xdr:rowOff>
    </xdr:from>
    <xdr:to>
      <xdr:col>6</xdr:col>
      <xdr:colOff>0</xdr:colOff>
      <xdr:row>93</xdr:row>
      <xdr:rowOff>0</xdr:rowOff>
    </xdr:to>
    <xdr:sp macro="" textlink="">
      <xdr:nvSpPr>
        <xdr:cNvPr id="56" name="Text 1">
          <a:extLst>
            <a:ext uri="{FF2B5EF4-FFF2-40B4-BE49-F238E27FC236}">
              <a16:creationId xmlns:a16="http://schemas.microsoft.com/office/drawing/2014/main" id="{BD948BF3-1720-42F9-9B1D-A87DDA736A94}"/>
            </a:ext>
          </a:extLst>
        </xdr:cNvPr>
        <xdr:cNvSpPr txBox="1">
          <a:spLocks noChangeArrowheads="1"/>
        </xdr:cNvSpPr>
      </xdr:nvSpPr>
      <xdr:spPr bwMode="auto">
        <a:xfrm>
          <a:off x="3524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9</xdr:col>
      <xdr:colOff>0</xdr:colOff>
      <xdr:row>91</xdr:row>
      <xdr:rowOff>0</xdr:rowOff>
    </xdr:from>
    <xdr:to>
      <xdr:col>10</xdr:col>
      <xdr:colOff>0</xdr:colOff>
      <xdr:row>93</xdr:row>
      <xdr:rowOff>0</xdr:rowOff>
    </xdr:to>
    <xdr:sp macro="" textlink="">
      <xdr:nvSpPr>
        <xdr:cNvPr id="57" name="Text 1">
          <a:extLst>
            <a:ext uri="{FF2B5EF4-FFF2-40B4-BE49-F238E27FC236}">
              <a16:creationId xmlns:a16="http://schemas.microsoft.com/office/drawing/2014/main" id="{F4448BEC-8341-4833-94BD-1CC6FFA7ADC0}"/>
            </a:ext>
          </a:extLst>
        </xdr:cNvPr>
        <xdr:cNvSpPr txBox="1">
          <a:spLocks noChangeArrowheads="1"/>
        </xdr:cNvSpPr>
      </xdr:nvSpPr>
      <xdr:spPr bwMode="auto">
        <a:xfrm>
          <a:off x="6572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1)</a:t>
          </a:r>
        </a:p>
      </xdr:txBody>
    </xdr:sp>
    <xdr:clientData/>
  </xdr:twoCellAnchor>
  <xdr:twoCellAnchor>
    <xdr:from>
      <xdr:col>8</xdr:col>
      <xdr:colOff>0</xdr:colOff>
      <xdr:row>91</xdr:row>
      <xdr:rowOff>0</xdr:rowOff>
    </xdr:from>
    <xdr:to>
      <xdr:col>9</xdr:col>
      <xdr:colOff>0</xdr:colOff>
      <xdr:row>93</xdr:row>
      <xdr:rowOff>0</xdr:rowOff>
    </xdr:to>
    <xdr:sp macro="" textlink="">
      <xdr:nvSpPr>
        <xdr:cNvPr id="58" name="Text 1">
          <a:extLst>
            <a:ext uri="{FF2B5EF4-FFF2-40B4-BE49-F238E27FC236}">
              <a16:creationId xmlns:a16="http://schemas.microsoft.com/office/drawing/2014/main" id="{FD432F94-03E3-4331-82C9-FB8A5A14642B}"/>
            </a:ext>
          </a:extLst>
        </xdr:cNvPr>
        <xdr:cNvSpPr txBox="1">
          <a:spLocks noChangeArrowheads="1"/>
        </xdr:cNvSpPr>
      </xdr:nvSpPr>
      <xdr:spPr bwMode="auto">
        <a:xfrm>
          <a:off x="5810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91</xdr:row>
      <xdr:rowOff>0</xdr:rowOff>
    </xdr:from>
    <xdr:to>
      <xdr:col>8</xdr:col>
      <xdr:colOff>9525</xdr:colOff>
      <xdr:row>93</xdr:row>
      <xdr:rowOff>0</xdr:rowOff>
    </xdr:to>
    <xdr:sp macro="" textlink="">
      <xdr:nvSpPr>
        <xdr:cNvPr id="59" name="Text 1">
          <a:extLst>
            <a:ext uri="{FF2B5EF4-FFF2-40B4-BE49-F238E27FC236}">
              <a16:creationId xmlns:a16="http://schemas.microsoft.com/office/drawing/2014/main" id="{0E40A174-AAEF-4FE0-9118-A512C4C94A9C}"/>
            </a:ext>
          </a:extLst>
        </xdr:cNvPr>
        <xdr:cNvSpPr txBox="1">
          <a:spLocks noChangeArrowheads="1"/>
        </xdr:cNvSpPr>
      </xdr:nvSpPr>
      <xdr:spPr bwMode="auto">
        <a:xfrm>
          <a:off x="5057775"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91</xdr:row>
      <xdr:rowOff>0</xdr:rowOff>
    </xdr:from>
    <xdr:to>
      <xdr:col>7</xdr:col>
      <xdr:colOff>0</xdr:colOff>
      <xdr:row>93</xdr:row>
      <xdr:rowOff>0</xdr:rowOff>
    </xdr:to>
    <xdr:sp macro="" textlink="">
      <xdr:nvSpPr>
        <xdr:cNvPr id="60" name="Text 1">
          <a:extLst>
            <a:ext uri="{FF2B5EF4-FFF2-40B4-BE49-F238E27FC236}">
              <a16:creationId xmlns:a16="http://schemas.microsoft.com/office/drawing/2014/main" id="{E94D8957-AA03-493F-8CB4-4468B8BEA3E7}"/>
            </a:ext>
          </a:extLst>
        </xdr:cNvPr>
        <xdr:cNvSpPr txBox="1">
          <a:spLocks noChangeArrowheads="1"/>
        </xdr:cNvSpPr>
      </xdr:nvSpPr>
      <xdr:spPr bwMode="auto">
        <a:xfrm>
          <a:off x="4286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91</xdr:row>
      <xdr:rowOff>0</xdr:rowOff>
    </xdr:from>
    <xdr:to>
      <xdr:col>11</xdr:col>
      <xdr:colOff>0</xdr:colOff>
      <xdr:row>93</xdr:row>
      <xdr:rowOff>0</xdr:rowOff>
    </xdr:to>
    <xdr:sp macro="" textlink="">
      <xdr:nvSpPr>
        <xdr:cNvPr id="61" name="Text 1">
          <a:extLst>
            <a:ext uri="{FF2B5EF4-FFF2-40B4-BE49-F238E27FC236}">
              <a16:creationId xmlns:a16="http://schemas.microsoft.com/office/drawing/2014/main" id="{E461A9BF-13D4-4A17-A6A0-634E55589392}"/>
            </a:ext>
          </a:extLst>
        </xdr:cNvPr>
        <xdr:cNvSpPr txBox="1">
          <a:spLocks noChangeArrowheads="1"/>
        </xdr:cNvSpPr>
      </xdr:nvSpPr>
      <xdr:spPr bwMode="auto">
        <a:xfrm>
          <a:off x="7334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91</xdr:row>
      <xdr:rowOff>0</xdr:rowOff>
    </xdr:from>
    <xdr:to>
      <xdr:col>14</xdr:col>
      <xdr:colOff>0</xdr:colOff>
      <xdr:row>93</xdr:row>
      <xdr:rowOff>0</xdr:rowOff>
    </xdr:to>
    <xdr:sp macro="" textlink="">
      <xdr:nvSpPr>
        <xdr:cNvPr id="62" name="Text 1">
          <a:extLst>
            <a:ext uri="{FF2B5EF4-FFF2-40B4-BE49-F238E27FC236}">
              <a16:creationId xmlns:a16="http://schemas.microsoft.com/office/drawing/2014/main" id="{317AC443-C0D9-4E03-8B01-0886C0732D42}"/>
            </a:ext>
          </a:extLst>
        </xdr:cNvPr>
        <xdr:cNvSpPr txBox="1">
          <a:spLocks noChangeArrowheads="1"/>
        </xdr:cNvSpPr>
      </xdr:nvSpPr>
      <xdr:spPr bwMode="auto">
        <a:xfrm>
          <a:off x="90487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91</xdr:row>
      <xdr:rowOff>0</xdr:rowOff>
    </xdr:from>
    <xdr:to>
      <xdr:col>13</xdr:col>
      <xdr:colOff>0</xdr:colOff>
      <xdr:row>94</xdr:row>
      <xdr:rowOff>0</xdr:rowOff>
    </xdr:to>
    <xdr:sp macro="" textlink="">
      <xdr:nvSpPr>
        <xdr:cNvPr id="63" name="Text 1">
          <a:extLst>
            <a:ext uri="{FF2B5EF4-FFF2-40B4-BE49-F238E27FC236}">
              <a16:creationId xmlns:a16="http://schemas.microsoft.com/office/drawing/2014/main" id="{F8B4A108-EF4C-4F44-A33A-FB195FD2DD66}"/>
            </a:ext>
          </a:extLst>
        </xdr:cNvPr>
        <xdr:cNvSpPr txBox="1">
          <a:spLocks noChangeArrowheads="1"/>
        </xdr:cNvSpPr>
      </xdr:nvSpPr>
      <xdr:spPr bwMode="auto">
        <a:xfrm>
          <a:off x="8572500" y="1244917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657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endParaRPr lang="de-DE" sz="1000" b="0" i="1" u="none" strike="noStrike" baseline="30000">
            <a:solidFill>
              <a:srgbClr val="000000"/>
            </a:solidFill>
            <a:latin typeface="Arial"/>
            <a:cs typeface="Arial"/>
          </a:endParaRP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400-000003000000}"/>
            </a:ext>
          </a:extLst>
        </xdr:cNvPr>
        <xdr:cNvSpPr txBox="1">
          <a:spLocks noChangeArrowheads="1"/>
        </xdr:cNvSpPr>
      </xdr:nvSpPr>
      <xdr:spPr bwMode="auto">
        <a:xfrm>
          <a:off x="0" y="200025"/>
          <a:ext cx="657225"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3</xdr:col>
      <xdr:colOff>0</xdr:colOff>
      <xdr:row>2</xdr:row>
      <xdr:rowOff>0</xdr:rowOff>
    </xdr:from>
    <xdr:to>
      <xdr:col>4</xdr:col>
      <xdr:colOff>0</xdr:colOff>
      <xdr:row>4</xdr:row>
      <xdr:rowOff>0</xdr:rowOff>
    </xdr:to>
    <xdr:sp macro="" textlink="">
      <xdr:nvSpPr>
        <xdr:cNvPr id="4" name="Text 1">
          <a:extLst>
            <a:ext uri="{FF2B5EF4-FFF2-40B4-BE49-F238E27FC236}">
              <a16:creationId xmlns:a16="http://schemas.microsoft.com/office/drawing/2014/main" id="{00000000-0008-0000-2400-000004000000}"/>
            </a:ext>
          </a:extLst>
        </xdr:cNvPr>
        <xdr:cNvSpPr txBox="1">
          <a:spLocks noChangeArrowheads="1"/>
        </xdr:cNvSpPr>
      </xdr:nvSpPr>
      <xdr:spPr bwMode="auto">
        <a:xfrm>
          <a:off x="26574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marL="0" indent="0" algn="ctr" rtl="0">
            <a:lnSpc>
              <a:spcPts val="1100"/>
            </a:lnSpc>
            <a:defRPr sz="1000"/>
          </a:pPr>
          <a:r>
            <a:rPr lang="de-DE" sz="1000" b="0" i="1" u="none" strike="noStrike" baseline="0">
              <a:solidFill>
                <a:srgbClr val="000000"/>
              </a:solidFill>
              <a:latin typeface="Arial"/>
              <a:ea typeface="+mn-ea"/>
              <a:cs typeface="Arial"/>
            </a:rPr>
            <a:t>Bezüge</a:t>
          </a:r>
        </a:p>
      </xdr:txBody>
    </xdr:sp>
    <xdr:clientData/>
  </xdr:twoCellAnchor>
  <xdr:twoCellAnchor>
    <xdr:from>
      <xdr:col>4</xdr:col>
      <xdr:colOff>0</xdr:colOff>
      <xdr:row>2</xdr:row>
      <xdr:rowOff>0</xdr:rowOff>
    </xdr:from>
    <xdr:to>
      <xdr:col>5</xdr:col>
      <xdr:colOff>0</xdr:colOff>
      <xdr:row>4</xdr:row>
      <xdr:rowOff>0</xdr:rowOff>
    </xdr:to>
    <xdr:sp macro="" textlink="">
      <xdr:nvSpPr>
        <xdr:cNvPr id="5" name="Text 1">
          <a:extLst>
            <a:ext uri="{FF2B5EF4-FFF2-40B4-BE49-F238E27FC236}">
              <a16:creationId xmlns:a16="http://schemas.microsoft.com/office/drawing/2014/main" id="{00000000-0008-0000-2400-000005000000}"/>
            </a:ext>
          </a:extLst>
        </xdr:cNvPr>
        <xdr:cNvSpPr txBox="1">
          <a:spLocks noChangeArrowheads="1"/>
        </xdr:cNvSpPr>
      </xdr:nvSpPr>
      <xdr:spPr bwMode="auto">
        <a:xfrm>
          <a:off x="3324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Speichersaldo</a:t>
          </a:r>
        </a:p>
      </xdr:txBody>
    </xdr:sp>
    <xdr:clientData/>
  </xdr:twoCellAnchor>
  <xdr:twoCellAnchor>
    <xdr:from>
      <xdr:col>7</xdr:col>
      <xdr:colOff>0</xdr:colOff>
      <xdr:row>2</xdr:row>
      <xdr:rowOff>0</xdr:rowOff>
    </xdr:from>
    <xdr:to>
      <xdr:col>8</xdr:col>
      <xdr:colOff>0</xdr:colOff>
      <xdr:row>4</xdr:row>
      <xdr:rowOff>0</xdr:rowOff>
    </xdr:to>
    <xdr:sp macro="" textlink="">
      <xdr:nvSpPr>
        <xdr:cNvPr id="6" name="Text 1">
          <a:extLst>
            <a:ext uri="{FF2B5EF4-FFF2-40B4-BE49-F238E27FC236}">
              <a16:creationId xmlns:a16="http://schemas.microsoft.com/office/drawing/2014/main" id="{00000000-0008-0000-2400-000006000000}"/>
            </a:ext>
          </a:extLst>
        </xdr:cNvPr>
        <xdr:cNvSpPr txBox="1">
          <a:spLocks noChangeArrowheads="1"/>
        </xdr:cNvSpPr>
      </xdr:nvSpPr>
      <xdr:spPr bwMode="auto">
        <a:xfrm>
          <a:off x="5991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2)</a:t>
          </a:r>
        </a:p>
      </xdr:txBody>
    </xdr:sp>
    <xdr:clientData/>
  </xdr:twoCellAnchor>
  <xdr:twoCellAnchor>
    <xdr:from>
      <xdr:col>6</xdr:col>
      <xdr:colOff>0</xdr:colOff>
      <xdr:row>2</xdr:row>
      <xdr:rowOff>0</xdr:rowOff>
    </xdr:from>
    <xdr:to>
      <xdr:col>7</xdr:col>
      <xdr:colOff>0</xdr:colOff>
      <xdr:row>4</xdr:row>
      <xdr:rowOff>0</xdr:rowOff>
    </xdr:to>
    <xdr:sp macro="" textlink="">
      <xdr:nvSpPr>
        <xdr:cNvPr id="7" name="Text 1">
          <a:extLst>
            <a:ext uri="{FF2B5EF4-FFF2-40B4-BE49-F238E27FC236}">
              <a16:creationId xmlns:a16="http://schemas.microsoft.com/office/drawing/2014/main" id="{00000000-0008-0000-2400-000007000000}"/>
            </a:ext>
          </a:extLst>
        </xdr:cNvPr>
        <xdr:cNvSpPr txBox="1">
          <a:spLocks noChangeArrowheads="1"/>
        </xdr:cNvSpPr>
      </xdr:nvSpPr>
      <xdr:spPr bwMode="auto">
        <a:xfrm>
          <a:off x="53244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5</xdr:col>
      <xdr:colOff>9525</xdr:colOff>
      <xdr:row>2</xdr:row>
      <xdr:rowOff>0</xdr:rowOff>
    </xdr:from>
    <xdr:to>
      <xdr:col>6</xdr:col>
      <xdr:colOff>9525</xdr:colOff>
      <xdr:row>4</xdr:row>
      <xdr:rowOff>0</xdr:rowOff>
    </xdr:to>
    <xdr:sp macro="" textlink="">
      <xdr:nvSpPr>
        <xdr:cNvPr id="8" name="Text 1">
          <a:extLst>
            <a:ext uri="{FF2B5EF4-FFF2-40B4-BE49-F238E27FC236}">
              <a16:creationId xmlns:a16="http://schemas.microsoft.com/office/drawing/2014/main" id="{00000000-0008-0000-2400-000008000000}"/>
            </a:ext>
          </a:extLst>
        </xdr:cNvPr>
        <xdr:cNvSpPr txBox="1">
          <a:spLocks noChangeArrowheads="1"/>
        </xdr:cNvSpPr>
      </xdr:nvSpPr>
      <xdr:spPr bwMode="auto">
        <a:xfrm>
          <a:off x="4667250"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8</xdr:col>
      <xdr:colOff>0</xdr:colOff>
      <xdr:row>2</xdr:row>
      <xdr:rowOff>0</xdr:rowOff>
    </xdr:from>
    <xdr:to>
      <xdr:col>9</xdr:col>
      <xdr:colOff>0</xdr:colOff>
      <xdr:row>4</xdr:row>
      <xdr:rowOff>0</xdr:rowOff>
    </xdr:to>
    <xdr:sp macro="" textlink="">
      <xdr:nvSpPr>
        <xdr:cNvPr id="10" name="Text 1">
          <a:extLst>
            <a:ext uri="{FF2B5EF4-FFF2-40B4-BE49-F238E27FC236}">
              <a16:creationId xmlns:a16="http://schemas.microsoft.com/office/drawing/2014/main" id="{00000000-0008-0000-2400-00000A000000}"/>
            </a:ext>
          </a:extLst>
        </xdr:cNvPr>
        <xdr:cNvSpPr txBox="1">
          <a:spLocks noChangeArrowheads="1"/>
        </xdr:cNvSpPr>
      </xdr:nvSpPr>
      <xdr:spPr bwMode="auto">
        <a:xfrm>
          <a:off x="66579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0</xdr:col>
      <xdr:colOff>0</xdr:colOff>
      <xdr:row>36</xdr:row>
      <xdr:rowOff>0</xdr:rowOff>
    </xdr:from>
    <xdr:to>
      <xdr:col>1</xdr:col>
      <xdr:colOff>0</xdr:colOff>
      <xdr:row>39</xdr:row>
      <xdr:rowOff>0</xdr:rowOff>
    </xdr:to>
    <xdr:sp macro="" textlink="">
      <xdr:nvSpPr>
        <xdr:cNvPr id="12" name="Text 1">
          <a:extLst>
            <a:ext uri="{FF2B5EF4-FFF2-40B4-BE49-F238E27FC236}">
              <a16:creationId xmlns:a16="http://schemas.microsoft.com/office/drawing/2014/main" id="{00000000-0008-0000-2400-00000C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3</xdr:col>
      <xdr:colOff>0</xdr:colOff>
      <xdr:row>36</xdr:row>
      <xdr:rowOff>0</xdr:rowOff>
    </xdr:from>
    <xdr:to>
      <xdr:col>4</xdr:col>
      <xdr:colOff>0</xdr:colOff>
      <xdr:row>38</xdr:row>
      <xdr:rowOff>0</xdr:rowOff>
    </xdr:to>
    <xdr:sp macro="" textlink="">
      <xdr:nvSpPr>
        <xdr:cNvPr id="13" name="Text 1">
          <a:extLst>
            <a:ext uri="{FF2B5EF4-FFF2-40B4-BE49-F238E27FC236}">
              <a16:creationId xmlns:a16="http://schemas.microsoft.com/office/drawing/2014/main" id="{00000000-0008-0000-2400-00000D000000}"/>
            </a:ext>
          </a:extLst>
        </xdr:cNvPr>
        <xdr:cNvSpPr txBox="1">
          <a:spLocks noChangeArrowheads="1"/>
        </xdr:cNvSpPr>
      </xdr:nvSpPr>
      <xdr:spPr bwMode="auto">
        <a:xfrm>
          <a:off x="22479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marL="0" indent="0" algn="ctr" rtl="0">
            <a:lnSpc>
              <a:spcPts val="1100"/>
            </a:lnSpc>
            <a:defRPr sz="1000"/>
          </a:pPr>
          <a:r>
            <a:rPr lang="de-DE" sz="1000" b="0" i="1" u="none" strike="noStrike" baseline="0">
              <a:solidFill>
                <a:srgbClr val="000000"/>
              </a:solidFill>
              <a:latin typeface="Arial"/>
              <a:ea typeface="+mn-ea"/>
              <a:cs typeface="Arial"/>
            </a:rPr>
            <a:t>Bezüge</a:t>
          </a:r>
        </a:p>
      </xdr:txBody>
    </xdr:sp>
    <xdr:clientData/>
  </xdr:twoCellAnchor>
  <xdr:twoCellAnchor>
    <xdr:from>
      <xdr:col>4</xdr:col>
      <xdr:colOff>0</xdr:colOff>
      <xdr:row>36</xdr:row>
      <xdr:rowOff>0</xdr:rowOff>
    </xdr:from>
    <xdr:to>
      <xdr:col>5</xdr:col>
      <xdr:colOff>0</xdr:colOff>
      <xdr:row>38</xdr:row>
      <xdr:rowOff>0</xdr:rowOff>
    </xdr:to>
    <xdr:sp macro="" textlink="">
      <xdr:nvSpPr>
        <xdr:cNvPr id="14" name="Text 1">
          <a:extLst>
            <a:ext uri="{FF2B5EF4-FFF2-40B4-BE49-F238E27FC236}">
              <a16:creationId xmlns:a16="http://schemas.microsoft.com/office/drawing/2014/main" id="{00000000-0008-0000-2400-00000E000000}"/>
            </a:ext>
          </a:extLst>
        </xdr:cNvPr>
        <xdr:cNvSpPr txBox="1">
          <a:spLocks noChangeArrowheads="1"/>
        </xdr:cNvSpPr>
      </xdr:nvSpPr>
      <xdr:spPr bwMode="auto">
        <a:xfrm>
          <a:off x="3133725"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Speichersaldo</a:t>
          </a:r>
        </a:p>
      </xdr:txBody>
    </xdr:sp>
    <xdr:clientData/>
  </xdr:twoCellAnchor>
  <xdr:twoCellAnchor>
    <xdr:from>
      <xdr:col>6</xdr:col>
      <xdr:colOff>0</xdr:colOff>
      <xdr:row>36</xdr:row>
      <xdr:rowOff>0</xdr:rowOff>
    </xdr:from>
    <xdr:to>
      <xdr:col>7</xdr:col>
      <xdr:colOff>0</xdr:colOff>
      <xdr:row>38</xdr:row>
      <xdr:rowOff>0</xdr:rowOff>
    </xdr:to>
    <xdr:sp macro="" textlink="">
      <xdr:nvSpPr>
        <xdr:cNvPr id="16" name="Text 1">
          <a:extLst>
            <a:ext uri="{FF2B5EF4-FFF2-40B4-BE49-F238E27FC236}">
              <a16:creationId xmlns:a16="http://schemas.microsoft.com/office/drawing/2014/main" id="{00000000-0008-0000-2400-000010000000}"/>
            </a:ext>
          </a:extLst>
        </xdr:cNvPr>
        <xdr:cNvSpPr txBox="1">
          <a:spLocks noChangeArrowheads="1"/>
        </xdr:cNvSpPr>
      </xdr:nvSpPr>
      <xdr:spPr bwMode="auto">
        <a:xfrm>
          <a:off x="57912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5</xdr:col>
      <xdr:colOff>9525</xdr:colOff>
      <xdr:row>36</xdr:row>
      <xdr:rowOff>0</xdr:rowOff>
    </xdr:from>
    <xdr:to>
      <xdr:col>6</xdr:col>
      <xdr:colOff>9525</xdr:colOff>
      <xdr:row>38</xdr:row>
      <xdr:rowOff>0</xdr:rowOff>
    </xdr:to>
    <xdr:sp macro="" textlink="">
      <xdr:nvSpPr>
        <xdr:cNvPr id="17" name="Text 1">
          <a:extLst>
            <a:ext uri="{FF2B5EF4-FFF2-40B4-BE49-F238E27FC236}">
              <a16:creationId xmlns:a16="http://schemas.microsoft.com/office/drawing/2014/main" id="{00000000-0008-0000-2400-000011000000}"/>
            </a:ext>
          </a:extLst>
        </xdr:cNvPr>
        <xdr:cNvSpPr txBox="1">
          <a:spLocks noChangeArrowheads="1"/>
        </xdr:cNvSpPr>
      </xdr:nvSpPr>
      <xdr:spPr bwMode="auto">
        <a:xfrm>
          <a:off x="49149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8</xdr:col>
      <xdr:colOff>0</xdr:colOff>
      <xdr:row>36</xdr:row>
      <xdr:rowOff>0</xdr:rowOff>
    </xdr:from>
    <xdr:to>
      <xdr:col>9</xdr:col>
      <xdr:colOff>0</xdr:colOff>
      <xdr:row>38</xdr:row>
      <xdr:rowOff>0</xdr:rowOff>
    </xdr:to>
    <xdr:sp macro="" textlink="">
      <xdr:nvSpPr>
        <xdr:cNvPr id="19" name="Text 1">
          <a:extLst>
            <a:ext uri="{FF2B5EF4-FFF2-40B4-BE49-F238E27FC236}">
              <a16:creationId xmlns:a16="http://schemas.microsoft.com/office/drawing/2014/main" id="{00000000-0008-0000-2400-000013000000}"/>
            </a:ext>
          </a:extLst>
        </xdr:cNvPr>
        <xdr:cNvSpPr txBox="1">
          <a:spLocks noChangeArrowheads="1"/>
        </xdr:cNvSpPr>
      </xdr:nvSpPr>
      <xdr:spPr bwMode="auto">
        <a:xfrm>
          <a:off x="756285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xdr:col>
      <xdr:colOff>0</xdr:colOff>
      <xdr:row>36</xdr:row>
      <xdr:rowOff>0</xdr:rowOff>
    </xdr:from>
    <xdr:to>
      <xdr:col>2</xdr:col>
      <xdr:colOff>0</xdr:colOff>
      <xdr:row>38</xdr:row>
      <xdr:rowOff>0</xdr:rowOff>
    </xdr:to>
    <xdr:sp macro="" textlink="">
      <xdr:nvSpPr>
        <xdr:cNvPr id="20" name="Text 1">
          <a:extLst>
            <a:ext uri="{FF2B5EF4-FFF2-40B4-BE49-F238E27FC236}">
              <a16:creationId xmlns:a16="http://schemas.microsoft.com/office/drawing/2014/main" id="{00000000-0008-0000-2400-000014000000}"/>
            </a:ext>
          </a:extLst>
        </xdr:cNvPr>
        <xdr:cNvSpPr txBox="1">
          <a:spLocks noChangeArrowheads="1"/>
        </xdr:cNvSpPr>
      </xdr:nvSpPr>
      <xdr:spPr bwMode="auto">
        <a:xfrm>
          <a:off x="476250" y="6200775"/>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endParaRPr lang="de-DE" sz="1000" b="0" i="1" u="none" strike="noStrike" baseline="30000">
            <a:solidFill>
              <a:srgbClr val="000000"/>
            </a:solidFill>
            <a:latin typeface="Arial"/>
            <a:cs typeface="Arial"/>
          </a:endParaRPr>
        </a:p>
      </xdr:txBody>
    </xdr:sp>
    <xdr:clientData/>
  </xdr:twoCellAnchor>
  <xdr:twoCellAnchor>
    <xdr:from>
      <xdr:col>7</xdr:col>
      <xdr:colOff>0</xdr:colOff>
      <xdr:row>36</xdr:row>
      <xdr:rowOff>0</xdr:rowOff>
    </xdr:from>
    <xdr:to>
      <xdr:col>8</xdr:col>
      <xdr:colOff>0</xdr:colOff>
      <xdr:row>38</xdr:row>
      <xdr:rowOff>0</xdr:rowOff>
    </xdr:to>
    <xdr:sp macro="" textlink="">
      <xdr:nvSpPr>
        <xdr:cNvPr id="21" name="Text 1">
          <a:extLst>
            <a:ext uri="{FF2B5EF4-FFF2-40B4-BE49-F238E27FC236}">
              <a16:creationId xmlns:a16="http://schemas.microsoft.com/office/drawing/2014/main" id="{00000000-0008-0000-2400-000015000000}"/>
            </a:ext>
          </a:extLst>
        </xdr:cNvPr>
        <xdr:cNvSpPr txBox="1">
          <a:spLocks noChangeArrowheads="1"/>
        </xdr:cNvSpPr>
      </xdr:nvSpPr>
      <xdr:spPr bwMode="auto">
        <a:xfrm>
          <a:off x="5791200" y="6200775"/>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2)</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0" y="600075"/>
          <a:ext cx="2847975" cy="400050"/>
        </a:xfrm>
        <a:prstGeom prst="rect">
          <a:avLst/>
        </a:prstGeom>
        <a:noFill/>
        <a:ln w="1">
          <a:noFill/>
          <a:miter lim="800000"/>
          <a:headEnd/>
          <a:tailEnd/>
        </a:ln>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21</xdr:row>
      <xdr:rowOff>0</xdr:rowOff>
    </xdr:from>
    <xdr:to>
      <xdr:col>1</xdr:col>
      <xdr:colOff>0</xdr:colOff>
      <xdr:row>23</xdr:row>
      <xdr:rowOff>0</xdr:rowOff>
    </xdr:to>
    <xdr:sp macro="" textlink="">
      <xdr:nvSpPr>
        <xdr:cNvPr id="3" name="Text 1">
          <a:extLst>
            <a:ext uri="{FF2B5EF4-FFF2-40B4-BE49-F238E27FC236}">
              <a16:creationId xmlns:a16="http://schemas.microsoft.com/office/drawing/2014/main" id="{00000000-0008-0000-2500-000003000000}"/>
            </a:ext>
          </a:extLst>
        </xdr:cNvPr>
        <xdr:cNvSpPr txBox="1">
          <a:spLocks noChangeArrowheads="1"/>
        </xdr:cNvSpPr>
      </xdr:nvSpPr>
      <xdr:spPr bwMode="auto">
        <a:xfrm>
          <a:off x="0" y="600075"/>
          <a:ext cx="3695700" cy="400050"/>
        </a:xfrm>
        <a:prstGeom prst="rect">
          <a:avLst/>
        </a:prstGeom>
        <a:noFill/>
        <a:ln w="1">
          <a:noFill/>
          <a:miter lim="800000"/>
          <a:headEnd/>
          <a:tailEnd/>
        </a:ln>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36</xdr:row>
      <xdr:rowOff>0</xdr:rowOff>
    </xdr:from>
    <xdr:to>
      <xdr:col>1</xdr:col>
      <xdr:colOff>0</xdr:colOff>
      <xdr:row>38</xdr:row>
      <xdr:rowOff>0</xdr:rowOff>
    </xdr:to>
    <xdr:sp macro="" textlink="">
      <xdr:nvSpPr>
        <xdr:cNvPr id="4" name="Text 1">
          <a:extLst>
            <a:ext uri="{FF2B5EF4-FFF2-40B4-BE49-F238E27FC236}">
              <a16:creationId xmlns:a16="http://schemas.microsoft.com/office/drawing/2014/main" id="{00000000-0008-0000-2500-000004000000}"/>
            </a:ext>
          </a:extLst>
        </xdr:cNvPr>
        <xdr:cNvSpPr txBox="1">
          <a:spLocks noChangeArrowheads="1"/>
        </xdr:cNvSpPr>
      </xdr:nvSpPr>
      <xdr:spPr bwMode="auto">
        <a:xfrm>
          <a:off x="0" y="3800475"/>
          <a:ext cx="3810000" cy="400050"/>
        </a:xfrm>
        <a:prstGeom prst="rect">
          <a:avLst/>
        </a:prstGeom>
        <a:noFill/>
        <a:ln w="1">
          <a:noFill/>
          <a:miter lim="800000"/>
          <a:headEnd/>
          <a:tailEnd/>
        </a:ln>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0" y="438149"/>
          <a:ext cx="2400300" cy="8191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6">
          <a:extLst>
            <a:ext uri="{FF2B5EF4-FFF2-40B4-BE49-F238E27FC236}">
              <a16:creationId xmlns:a16="http://schemas.microsoft.com/office/drawing/2014/main" id="{00000000-0008-0000-0700-000002000000}"/>
            </a:ext>
          </a:extLst>
        </xdr:cNvPr>
        <xdr:cNvSpPr txBox="1">
          <a:spLocks noChangeArrowheads="1"/>
        </xdr:cNvSpPr>
      </xdr:nvSpPr>
      <xdr:spPr bwMode="auto">
        <a:xfrm>
          <a:off x="7800975"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118872" tIns="105156" rIns="118872" bIns="105156" anchor="ctr" upright="1"/>
        <a:lstStyle/>
        <a:p>
          <a:pPr algn="ctr" rtl="0">
            <a:defRPr sz="1000"/>
          </a:pPr>
          <a:r>
            <a:rPr lang="de-DE" sz="7000" b="1" i="0" u="none" strike="noStrike" baseline="0">
              <a:solidFill>
                <a:srgbClr val="000000"/>
              </a:solidFill>
              <a:latin typeface="Times"/>
              <a:cs typeface="Times"/>
            </a:rPr>
            <a:t>D</a:t>
          </a:r>
        </a:p>
        <a:p>
          <a:pPr algn="ctr" rtl="0">
            <a:defRPr sz="1000"/>
          </a:pPr>
          <a:endParaRPr lang="de-DE" sz="7000" b="1" i="0" u="none" strike="noStrike" baseline="0">
            <a:solidFill>
              <a:srgbClr val="000000"/>
            </a:solidFill>
            <a:latin typeface="Times"/>
            <a:cs typeface="Times"/>
          </a:endParaRPr>
        </a:p>
      </xdr:txBody>
    </xdr:sp>
    <xdr:clientData/>
  </xdr:twoCellAnchor>
  <xdr:twoCellAnchor>
    <xdr:from>
      <xdr:col>0</xdr:col>
      <xdr:colOff>0</xdr:colOff>
      <xdr:row>2</xdr:row>
      <xdr:rowOff>0</xdr:rowOff>
    </xdr:from>
    <xdr:to>
      <xdr:col>1</xdr:col>
      <xdr:colOff>0</xdr:colOff>
      <xdr:row>4</xdr:row>
      <xdr:rowOff>0</xdr:rowOff>
    </xdr:to>
    <xdr:sp macro="" textlink="">
      <xdr:nvSpPr>
        <xdr:cNvPr id="3" name="Text 1">
          <a:extLst>
            <a:ext uri="{FF2B5EF4-FFF2-40B4-BE49-F238E27FC236}">
              <a16:creationId xmlns:a16="http://schemas.microsoft.com/office/drawing/2014/main" id="{00000000-0008-0000-0700-000003000000}"/>
            </a:ext>
          </a:extLst>
        </xdr:cNvPr>
        <xdr:cNvSpPr txBox="1">
          <a:spLocks noChangeArrowheads="1"/>
        </xdr:cNvSpPr>
      </xdr:nvSpPr>
      <xdr:spPr bwMode="auto">
        <a:xfrm>
          <a:off x="0" y="400050"/>
          <a:ext cx="200025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685925" y="200025"/>
          <a:ext cx="6572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700-000003000000}"/>
            </a:ext>
          </a:extLst>
        </xdr:cNvPr>
        <xdr:cNvSpPr txBox="1">
          <a:spLocks noChangeArrowheads="1"/>
        </xdr:cNvSpPr>
      </xdr:nvSpPr>
      <xdr:spPr bwMode="auto">
        <a:xfrm>
          <a:off x="0" y="200025"/>
          <a:ext cx="168592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8" name="Text 1">
          <a:extLst>
            <a:ext uri="{FF2B5EF4-FFF2-40B4-BE49-F238E27FC236}">
              <a16:creationId xmlns:a16="http://schemas.microsoft.com/office/drawing/2014/main" id="{00000000-0008-0000-2700-000008000000}"/>
            </a:ext>
          </a:extLst>
        </xdr:cNvPr>
        <xdr:cNvSpPr txBox="1">
          <a:spLocks noChangeArrowheads="1"/>
        </xdr:cNvSpPr>
      </xdr:nvSpPr>
      <xdr:spPr bwMode="auto">
        <a:xfrm>
          <a:off x="4286250" y="400050"/>
          <a:ext cx="952500"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xdr:txBody>
    </xdr:sp>
    <xdr:clientData/>
  </xdr:twoCellAnchor>
  <xdr:twoCellAnchor>
    <xdr:from>
      <xdr:col>1</xdr:col>
      <xdr:colOff>0</xdr:colOff>
      <xdr:row>30</xdr:row>
      <xdr:rowOff>0</xdr:rowOff>
    </xdr:from>
    <xdr:to>
      <xdr:col>2</xdr:col>
      <xdr:colOff>0</xdr:colOff>
      <xdr:row>32</xdr:row>
      <xdr:rowOff>0</xdr:rowOff>
    </xdr:to>
    <xdr:sp macro="" textlink="">
      <xdr:nvSpPr>
        <xdr:cNvPr id="10" name="Text 1">
          <a:extLst>
            <a:ext uri="{FF2B5EF4-FFF2-40B4-BE49-F238E27FC236}">
              <a16:creationId xmlns:a16="http://schemas.microsoft.com/office/drawing/2014/main" id="{00000000-0008-0000-2700-00000A000000}"/>
            </a:ext>
          </a:extLst>
        </xdr:cNvPr>
        <xdr:cNvSpPr txBox="1">
          <a:spLocks noChangeArrowheads="1"/>
        </xdr:cNvSpPr>
      </xdr:nvSpPr>
      <xdr:spPr bwMode="auto">
        <a:xfrm>
          <a:off x="47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insgesamt</a:t>
          </a:r>
        </a:p>
      </xdr:txBody>
    </xdr:sp>
    <xdr:clientData/>
  </xdr:twoCellAnchor>
  <xdr:twoCellAnchor>
    <xdr:from>
      <xdr:col>0</xdr:col>
      <xdr:colOff>0</xdr:colOff>
      <xdr:row>30</xdr:row>
      <xdr:rowOff>0</xdr:rowOff>
    </xdr:from>
    <xdr:to>
      <xdr:col>1</xdr:col>
      <xdr:colOff>0</xdr:colOff>
      <xdr:row>33</xdr:row>
      <xdr:rowOff>0</xdr:rowOff>
    </xdr:to>
    <xdr:sp macro="" textlink="">
      <xdr:nvSpPr>
        <xdr:cNvPr id="11" name="Text 1">
          <a:extLst>
            <a:ext uri="{FF2B5EF4-FFF2-40B4-BE49-F238E27FC236}">
              <a16:creationId xmlns:a16="http://schemas.microsoft.com/office/drawing/2014/main" id="{00000000-0008-0000-2700-00000B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30</xdr:row>
      <xdr:rowOff>0</xdr:rowOff>
    </xdr:from>
    <xdr:to>
      <xdr:col>6</xdr:col>
      <xdr:colOff>0</xdr:colOff>
      <xdr:row>32</xdr:row>
      <xdr:rowOff>0</xdr:rowOff>
    </xdr:to>
    <xdr:sp macro="" textlink="">
      <xdr:nvSpPr>
        <xdr:cNvPr id="12" name="Text 1">
          <a:extLst>
            <a:ext uri="{FF2B5EF4-FFF2-40B4-BE49-F238E27FC236}">
              <a16:creationId xmlns:a16="http://schemas.microsoft.com/office/drawing/2014/main" id="{00000000-0008-0000-2700-00000C000000}"/>
            </a:ext>
          </a:extLst>
        </xdr:cNvPr>
        <xdr:cNvSpPr txBox="1">
          <a:spLocks noChangeArrowheads="1"/>
        </xdr:cNvSpPr>
      </xdr:nvSpPr>
      <xdr:spPr bwMode="auto">
        <a:xfrm>
          <a:off x="4286250" y="400050"/>
          <a:ext cx="952500"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866775" y="400050"/>
          <a:ext cx="86677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Heizöl insgesamt</a:t>
          </a:r>
        </a:p>
      </xdr:txBody>
    </xdr:sp>
    <xdr:clientData/>
  </xdr:twoCellAnchor>
  <xdr:twoCellAnchor>
    <xdr:from>
      <xdr:col>0</xdr:col>
      <xdr:colOff>0</xdr:colOff>
      <xdr:row>2</xdr:row>
      <xdr:rowOff>0</xdr:rowOff>
    </xdr:from>
    <xdr:to>
      <xdr:col>1</xdr:col>
      <xdr:colOff>0</xdr:colOff>
      <xdr:row>6</xdr:row>
      <xdr:rowOff>0</xdr:rowOff>
    </xdr:to>
    <xdr:sp macro="" textlink="">
      <xdr:nvSpPr>
        <xdr:cNvPr id="3" name="Text 1">
          <a:extLst>
            <a:ext uri="{FF2B5EF4-FFF2-40B4-BE49-F238E27FC236}">
              <a16:creationId xmlns:a16="http://schemas.microsoft.com/office/drawing/2014/main" id="{00000000-0008-0000-2800-000003000000}"/>
            </a:ext>
          </a:extLst>
        </xdr:cNvPr>
        <xdr:cNvSpPr txBox="1">
          <a:spLocks noChangeArrowheads="1"/>
        </xdr:cNvSpPr>
      </xdr:nvSpPr>
      <xdr:spPr bwMode="auto">
        <a:xfrm>
          <a:off x="0" y="400050"/>
          <a:ext cx="8667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15</xdr:col>
      <xdr:colOff>0</xdr:colOff>
      <xdr:row>2</xdr:row>
      <xdr:rowOff>0</xdr:rowOff>
    </xdr:from>
    <xdr:to>
      <xdr:col>16</xdr:col>
      <xdr:colOff>0</xdr:colOff>
      <xdr:row>5</xdr:row>
      <xdr:rowOff>0</xdr:rowOff>
    </xdr:to>
    <xdr:sp macro="" textlink="">
      <xdr:nvSpPr>
        <xdr:cNvPr id="4" name="Text 1">
          <a:extLst>
            <a:ext uri="{FF2B5EF4-FFF2-40B4-BE49-F238E27FC236}">
              <a16:creationId xmlns:a16="http://schemas.microsoft.com/office/drawing/2014/main" id="{00000000-0008-0000-2800-000004000000}"/>
            </a:ext>
          </a:extLst>
        </xdr:cNvPr>
        <xdr:cNvSpPr txBox="1">
          <a:spLocks noChangeArrowheads="1"/>
        </xdr:cNvSpPr>
      </xdr:nvSpPr>
      <xdr:spPr bwMode="auto">
        <a:xfrm>
          <a:off x="13001625" y="400050"/>
          <a:ext cx="866775" cy="60007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xdr:row>
      <xdr:rowOff>0</xdr:rowOff>
    </xdr:from>
    <xdr:to>
      <xdr:col>15</xdr:col>
      <xdr:colOff>0</xdr:colOff>
      <xdr:row>6</xdr:row>
      <xdr:rowOff>0</xdr:rowOff>
    </xdr:to>
    <xdr:sp macro="" textlink="">
      <xdr:nvSpPr>
        <xdr:cNvPr id="5" name="Text 1">
          <a:extLst>
            <a:ext uri="{FF2B5EF4-FFF2-40B4-BE49-F238E27FC236}">
              <a16:creationId xmlns:a16="http://schemas.microsoft.com/office/drawing/2014/main" id="{00000000-0008-0000-2800-000005000000}"/>
            </a:ext>
          </a:extLst>
        </xdr:cNvPr>
        <xdr:cNvSpPr txBox="1">
          <a:spLocks noChangeArrowheads="1"/>
        </xdr:cNvSpPr>
      </xdr:nvSpPr>
      <xdr:spPr bwMode="auto">
        <a:xfrm>
          <a:off x="12134850" y="400050"/>
          <a:ext cx="8667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31</xdr:row>
      <xdr:rowOff>0</xdr:rowOff>
    </xdr:from>
    <xdr:to>
      <xdr:col>2</xdr:col>
      <xdr:colOff>0</xdr:colOff>
      <xdr:row>34</xdr:row>
      <xdr:rowOff>0</xdr:rowOff>
    </xdr:to>
    <xdr:sp macro="" textlink="">
      <xdr:nvSpPr>
        <xdr:cNvPr id="6" name="Text 1">
          <a:extLst>
            <a:ext uri="{FF2B5EF4-FFF2-40B4-BE49-F238E27FC236}">
              <a16:creationId xmlns:a16="http://schemas.microsoft.com/office/drawing/2014/main" id="{00000000-0008-0000-2800-000006000000}"/>
            </a:ext>
          </a:extLst>
        </xdr:cNvPr>
        <xdr:cNvSpPr txBox="1">
          <a:spLocks noChangeArrowheads="1"/>
        </xdr:cNvSpPr>
      </xdr:nvSpPr>
      <xdr:spPr bwMode="auto">
        <a:xfrm>
          <a:off x="476250" y="400050"/>
          <a:ext cx="6667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Heizöl insgesamt</a:t>
          </a:r>
        </a:p>
      </xdr:txBody>
    </xdr:sp>
    <xdr:clientData/>
  </xdr:twoCellAnchor>
  <xdr:twoCellAnchor>
    <xdr:from>
      <xdr:col>0</xdr:col>
      <xdr:colOff>0</xdr:colOff>
      <xdr:row>31</xdr:row>
      <xdr:rowOff>0</xdr:rowOff>
    </xdr:from>
    <xdr:to>
      <xdr:col>1</xdr:col>
      <xdr:colOff>0</xdr:colOff>
      <xdr:row>35</xdr:row>
      <xdr:rowOff>0</xdr:rowOff>
    </xdr:to>
    <xdr:sp macro="" textlink="">
      <xdr:nvSpPr>
        <xdr:cNvPr id="7" name="Text 1">
          <a:extLst>
            <a:ext uri="{FF2B5EF4-FFF2-40B4-BE49-F238E27FC236}">
              <a16:creationId xmlns:a16="http://schemas.microsoft.com/office/drawing/2014/main" id="{00000000-0008-0000-2800-000007000000}"/>
            </a:ext>
          </a:extLst>
        </xdr:cNvPr>
        <xdr:cNvSpPr txBox="1">
          <a:spLocks noChangeArrowheads="1"/>
        </xdr:cNvSpPr>
      </xdr:nvSpPr>
      <xdr:spPr bwMode="auto">
        <a:xfrm>
          <a:off x="0" y="400050"/>
          <a:ext cx="476250" cy="14001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15</xdr:col>
      <xdr:colOff>0</xdr:colOff>
      <xdr:row>31</xdr:row>
      <xdr:rowOff>0</xdr:rowOff>
    </xdr:from>
    <xdr:to>
      <xdr:col>16</xdr:col>
      <xdr:colOff>0</xdr:colOff>
      <xdr:row>34</xdr:row>
      <xdr:rowOff>0</xdr:rowOff>
    </xdr:to>
    <xdr:sp macro="" textlink="">
      <xdr:nvSpPr>
        <xdr:cNvPr id="8" name="Text 1">
          <a:extLst>
            <a:ext uri="{FF2B5EF4-FFF2-40B4-BE49-F238E27FC236}">
              <a16:creationId xmlns:a16="http://schemas.microsoft.com/office/drawing/2014/main" id="{00000000-0008-0000-2800-000008000000}"/>
            </a:ext>
          </a:extLst>
        </xdr:cNvPr>
        <xdr:cNvSpPr txBox="1">
          <a:spLocks noChangeArrowheads="1"/>
        </xdr:cNvSpPr>
      </xdr:nvSpPr>
      <xdr:spPr bwMode="auto">
        <a:xfrm>
          <a:off x="9048750" y="400050"/>
          <a:ext cx="666750" cy="120015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31</xdr:row>
      <xdr:rowOff>0</xdr:rowOff>
    </xdr:from>
    <xdr:to>
      <xdr:col>15</xdr:col>
      <xdr:colOff>0</xdr:colOff>
      <xdr:row>35</xdr:row>
      <xdr:rowOff>0</xdr:rowOff>
    </xdr:to>
    <xdr:sp macro="" textlink="">
      <xdr:nvSpPr>
        <xdr:cNvPr id="9" name="Text 1">
          <a:extLst>
            <a:ext uri="{FF2B5EF4-FFF2-40B4-BE49-F238E27FC236}">
              <a16:creationId xmlns:a16="http://schemas.microsoft.com/office/drawing/2014/main" id="{00000000-0008-0000-2800-000009000000}"/>
            </a:ext>
          </a:extLst>
        </xdr:cNvPr>
        <xdr:cNvSpPr txBox="1">
          <a:spLocks noChangeArrowheads="1"/>
        </xdr:cNvSpPr>
      </xdr:nvSpPr>
      <xdr:spPr bwMode="auto">
        <a:xfrm>
          <a:off x="8572500" y="400050"/>
          <a:ext cx="476250" cy="14001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0" y="600075"/>
          <a:ext cx="319087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0</xdr:colOff>
      <xdr:row>4</xdr:row>
      <xdr:rowOff>0</xdr:rowOff>
    </xdr:to>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590550" y="200025"/>
          <a:ext cx="7620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Steinkohlen</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A00-000003000000}"/>
            </a:ext>
          </a:extLst>
        </xdr:cNvPr>
        <xdr:cNvSpPr txBox="1">
          <a:spLocks noChangeArrowheads="1"/>
        </xdr:cNvSpPr>
      </xdr:nvSpPr>
      <xdr:spPr bwMode="auto">
        <a:xfrm>
          <a:off x="0" y="20002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4" name="Text 1">
          <a:extLst>
            <a:ext uri="{FF2B5EF4-FFF2-40B4-BE49-F238E27FC236}">
              <a16:creationId xmlns:a16="http://schemas.microsoft.com/office/drawing/2014/main" id="{00000000-0008-0000-2A00-000004000000}"/>
            </a:ext>
          </a:extLst>
        </xdr:cNvPr>
        <xdr:cNvSpPr txBox="1">
          <a:spLocks noChangeArrowheads="1"/>
        </xdr:cNvSpPr>
      </xdr:nvSpPr>
      <xdr:spPr bwMode="auto">
        <a:xfrm>
          <a:off x="3638550" y="200025"/>
          <a:ext cx="7620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Braunkohlen</a:t>
          </a:r>
        </a:p>
      </xdr:txBody>
    </xdr:sp>
    <xdr:clientData/>
  </xdr:twoCellAnchor>
  <xdr:twoCellAnchor>
    <xdr:from>
      <xdr:col>1</xdr:col>
      <xdr:colOff>0</xdr:colOff>
      <xdr:row>2</xdr:row>
      <xdr:rowOff>0</xdr:rowOff>
    </xdr:from>
    <xdr:to>
      <xdr:col>2</xdr:col>
      <xdr:colOff>0</xdr:colOff>
      <xdr:row>4</xdr:row>
      <xdr:rowOff>0</xdr:rowOff>
    </xdr:to>
    <xdr:sp macro="" textlink="">
      <xdr:nvSpPr>
        <xdr:cNvPr id="6" name="Text 1">
          <a:extLst>
            <a:ext uri="{FF2B5EF4-FFF2-40B4-BE49-F238E27FC236}">
              <a16:creationId xmlns:a16="http://schemas.microsoft.com/office/drawing/2014/main" id="{00000000-0008-0000-2A00-000006000000}"/>
            </a:ext>
          </a:extLst>
        </xdr:cNvPr>
        <xdr:cNvSpPr txBox="1">
          <a:spLocks noChangeArrowheads="1"/>
        </xdr:cNvSpPr>
      </xdr:nvSpPr>
      <xdr:spPr bwMode="auto">
        <a:xfrm>
          <a:off x="1181100" y="200025"/>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2</xdr:col>
      <xdr:colOff>0</xdr:colOff>
      <xdr:row>30</xdr:row>
      <xdr:rowOff>0</xdr:rowOff>
    </xdr:from>
    <xdr:to>
      <xdr:col>3</xdr:col>
      <xdr:colOff>0</xdr:colOff>
      <xdr:row>32</xdr:row>
      <xdr:rowOff>0</xdr:rowOff>
    </xdr:to>
    <xdr:sp macro="" textlink="">
      <xdr:nvSpPr>
        <xdr:cNvPr id="7" name="Text 1">
          <a:extLst>
            <a:ext uri="{FF2B5EF4-FFF2-40B4-BE49-F238E27FC236}">
              <a16:creationId xmlns:a16="http://schemas.microsoft.com/office/drawing/2014/main" id="{00000000-0008-0000-2A00-000007000000}"/>
            </a:ext>
          </a:extLst>
        </xdr:cNvPr>
        <xdr:cNvSpPr txBox="1">
          <a:spLocks noChangeArrowheads="1"/>
        </xdr:cNvSpPr>
      </xdr:nvSpPr>
      <xdr:spPr bwMode="auto">
        <a:xfrm>
          <a:off x="14287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Steinkohlen</a:t>
          </a:r>
        </a:p>
      </xdr:txBody>
    </xdr:sp>
    <xdr:clientData/>
  </xdr:twoCellAnchor>
  <xdr:twoCellAnchor>
    <xdr:from>
      <xdr:col>0</xdr:col>
      <xdr:colOff>0</xdr:colOff>
      <xdr:row>30</xdr:row>
      <xdr:rowOff>0</xdr:rowOff>
    </xdr:from>
    <xdr:to>
      <xdr:col>1</xdr:col>
      <xdr:colOff>0</xdr:colOff>
      <xdr:row>33</xdr:row>
      <xdr:rowOff>0</xdr:rowOff>
    </xdr:to>
    <xdr:sp macro="" textlink="">
      <xdr:nvSpPr>
        <xdr:cNvPr id="8" name="Text 1">
          <a:extLst>
            <a:ext uri="{FF2B5EF4-FFF2-40B4-BE49-F238E27FC236}">
              <a16:creationId xmlns:a16="http://schemas.microsoft.com/office/drawing/2014/main" id="{00000000-0008-0000-2A00-000008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30</xdr:row>
      <xdr:rowOff>0</xdr:rowOff>
    </xdr:from>
    <xdr:to>
      <xdr:col>6</xdr:col>
      <xdr:colOff>0</xdr:colOff>
      <xdr:row>32</xdr:row>
      <xdr:rowOff>0</xdr:rowOff>
    </xdr:to>
    <xdr:sp macro="" textlink="">
      <xdr:nvSpPr>
        <xdr:cNvPr id="9" name="Text 1">
          <a:extLst>
            <a:ext uri="{FF2B5EF4-FFF2-40B4-BE49-F238E27FC236}">
              <a16:creationId xmlns:a16="http://schemas.microsoft.com/office/drawing/2014/main" id="{00000000-0008-0000-2A00-000009000000}"/>
            </a:ext>
          </a:extLst>
        </xdr:cNvPr>
        <xdr:cNvSpPr txBox="1">
          <a:spLocks noChangeArrowheads="1"/>
        </xdr:cNvSpPr>
      </xdr:nvSpPr>
      <xdr:spPr bwMode="auto">
        <a:xfrm>
          <a:off x="428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Braunkohlen</a:t>
          </a:r>
        </a:p>
      </xdr:txBody>
    </xdr:sp>
    <xdr:clientData/>
  </xdr:twoCellAnchor>
  <xdr:twoCellAnchor>
    <xdr:from>
      <xdr:col>1</xdr:col>
      <xdr:colOff>0</xdr:colOff>
      <xdr:row>30</xdr:row>
      <xdr:rowOff>0</xdr:rowOff>
    </xdr:from>
    <xdr:to>
      <xdr:col>2</xdr:col>
      <xdr:colOff>0</xdr:colOff>
      <xdr:row>32</xdr:row>
      <xdr:rowOff>0</xdr:rowOff>
    </xdr:to>
    <xdr:sp macro="" textlink="">
      <xdr:nvSpPr>
        <xdr:cNvPr id="10" name="Text 1">
          <a:extLst>
            <a:ext uri="{FF2B5EF4-FFF2-40B4-BE49-F238E27FC236}">
              <a16:creationId xmlns:a16="http://schemas.microsoft.com/office/drawing/2014/main" id="{00000000-0008-0000-2A00-00000A000000}"/>
            </a:ext>
          </a:extLst>
        </xdr:cNvPr>
        <xdr:cNvSpPr txBox="1">
          <a:spLocks noChangeArrowheads="1"/>
        </xdr:cNvSpPr>
      </xdr:nvSpPr>
      <xdr:spPr bwMode="auto">
        <a:xfrm>
          <a:off x="47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0</xdr:colOff>
      <xdr:row>4</xdr:row>
      <xdr:rowOff>0</xdr:rowOff>
    </xdr:to>
    <xdr:sp macro="" textlink="">
      <xdr:nvSpPr>
        <xdr:cNvPr id="2" name="Text 1">
          <a:extLst>
            <a:ext uri="{FF2B5EF4-FFF2-40B4-BE49-F238E27FC236}">
              <a16:creationId xmlns:a16="http://schemas.microsoft.com/office/drawing/2014/main" id="{00000000-0008-0000-2B00-000002000000}"/>
            </a:ext>
          </a:extLst>
        </xdr:cNvPr>
        <xdr:cNvSpPr txBox="1">
          <a:spLocks noChangeArrowheads="1"/>
        </xdr:cNvSpPr>
      </xdr:nvSpPr>
      <xdr:spPr bwMode="auto">
        <a:xfrm>
          <a:off x="144780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Elektrizitäts- und Heizwerke</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B00-000003000000}"/>
            </a:ext>
          </a:extLst>
        </xdr:cNvPr>
        <xdr:cNvSpPr txBox="1">
          <a:spLocks noChangeArrowheads="1"/>
        </xdr:cNvSpPr>
      </xdr:nvSpPr>
      <xdr:spPr bwMode="auto">
        <a:xfrm>
          <a:off x="0" y="20002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4" name="Text 1">
          <a:extLst>
            <a:ext uri="{FF2B5EF4-FFF2-40B4-BE49-F238E27FC236}">
              <a16:creationId xmlns:a16="http://schemas.microsoft.com/office/drawing/2014/main" id="{00000000-0008-0000-2B00-000004000000}"/>
            </a:ext>
          </a:extLst>
        </xdr:cNvPr>
        <xdr:cNvSpPr txBox="1">
          <a:spLocks noChangeArrowheads="1"/>
        </xdr:cNvSpPr>
      </xdr:nvSpPr>
      <xdr:spPr bwMode="auto">
        <a:xfrm>
          <a:off x="4019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Verarbeiten-des Gewerbe</a:t>
          </a:r>
        </a:p>
      </xdr:txBody>
    </xdr:sp>
    <xdr:clientData/>
  </xdr:twoCellAnchor>
  <xdr:twoCellAnchor>
    <xdr:from>
      <xdr:col>1</xdr:col>
      <xdr:colOff>0</xdr:colOff>
      <xdr:row>2</xdr:row>
      <xdr:rowOff>0</xdr:rowOff>
    </xdr:from>
    <xdr:to>
      <xdr:col>2</xdr:col>
      <xdr:colOff>0</xdr:colOff>
      <xdr:row>4</xdr:row>
      <xdr:rowOff>0</xdr:rowOff>
    </xdr:to>
    <xdr:sp macro="" textlink="">
      <xdr:nvSpPr>
        <xdr:cNvPr id="5" name="Text 1">
          <a:extLst>
            <a:ext uri="{FF2B5EF4-FFF2-40B4-BE49-F238E27FC236}">
              <a16:creationId xmlns:a16="http://schemas.microsoft.com/office/drawing/2014/main" id="{00000000-0008-0000-2B00-000005000000}"/>
            </a:ext>
          </a:extLst>
        </xdr:cNvPr>
        <xdr:cNvSpPr txBox="1">
          <a:spLocks noChangeArrowheads="1"/>
        </xdr:cNvSpPr>
      </xdr:nvSpPr>
      <xdr:spPr bwMode="auto">
        <a:xfrm>
          <a:off x="590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8</xdr:col>
      <xdr:colOff>0</xdr:colOff>
      <xdr:row>2</xdr:row>
      <xdr:rowOff>0</xdr:rowOff>
    </xdr:from>
    <xdr:to>
      <xdr:col>9</xdr:col>
      <xdr:colOff>0</xdr:colOff>
      <xdr:row>4</xdr:row>
      <xdr:rowOff>0</xdr:rowOff>
    </xdr:to>
    <xdr:sp macro="" textlink="">
      <xdr:nvSpPr>
        <xdr:cNvPr id="6" name="Text 1">
          <a:extLst>
            <a:ext uri="{FF2B5EF4-FFF2-40B4-BE49-F238E27FC236}">
              <a16:creationId xmlns:a16="http://schemas.microsoft.com/office/drawing/2014/main" id="{00000000-0008-0000-2B00-000006000000}"/>
            </a:ext>
          </a:extLst>
        </xdr:cNvPr>
        <xdr:cNvSpPr txBox="1">
          <a:spLocks noChangeArrowheads="1"/>
        </xdr:cNvSpPr>
      </xdr:nvSpPr>
      <xdr:spPr bwMode="auto">
        <a:xfrm>
          <a:off x="4019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Haushalte und sonstige Verbraucher</a:t>
          </a:r>
        </a:p>
      </xdr:txBody>
    </xdr:sp>
    <xdr:clientData/>
  </xdr:twoCellAnchor>
  <xdr:twoCellAnchor>
    <xdr:from>
      <xdr:col>2</xdr:col>
      <xdr:colOff>0</xdr:colOff>
      <xdr:row>29</xdr:row>
      <xdr:rowOff>0</xdr:rowOff>
    </xdr:from>
    <xdr:to>
      <xdr:col>3</xdr:col>
      <xdr:colOff>0</xdr:colOff>
      <xdr:row>31</xdr:row>
      <xdr:rowOff>0</xdr:rowOff>
    </xdr:to>
    <xdr:sp macro="" textlink="">
      <xdr:nvSpPr>
        <xdr:cNvPr id="7" name="Text 1">
          <a:extLst>
            <a:ext uri="{FF2B5EF4-FFF2-40B4-BE49-F238E27FC236}">
              <a16:creationId xmlns:a16="http://schemas.microsoft.com/office/drawing/2014/main" id="{00000000-0008-0000-2B00-000007000000}"/>
            </a:ext>
          </a:extLst>
        </xdr:cNvPr>
        <xdr:cNvSpPr txBox="1">
          <a:spLocks noChangeArrowheads="1"/>
        </xdr:cNvSpPr>
      </xdr:nvSpPr>
      <xdr:spPr bwMode="auto">
        <a:xfrm>
          <a:off x="1238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Elektrizitäts- und Heizwerke</a:t>
          </a:r>
          <a:endParaRPr lang="de-DE" sz="1000" b="0" i="1" u="none" strike="noStrike" baseline="30000">
            <a:solidFill>
              <a:srgbClr val="000000"/>
            </a:solidFill>
            <a:latin typeface="Arial"/>
            <a:cs typeface="Arial"/>
          </a:endParaRPr>
        </a:p>
      </xdr:txBody>
    </xdr:sp>
    <xdr:clientData/>
  </xdr:twoCellAnchor>
  <xdr:twoCellAnchor>
    <xdr:from>
      <xdr:col>0</xdr:col>
      <xdr:colOff>0</xdr:colOff>
      <xdr:row>29</xdr:row>
      <xdr:rowOff>0</xdr:rowOff>
    </xdr:from>
    <xdr:to>
      <xdr:col>1</xdr:col>
      <xdr:colOff>0</xdr:colOff>
      <xdr:row>32</xdr:row>
      <xdr:rowOff>0</xdr:rowOff>
    </xdr:to>
    <xdr:sp macro="" textlink="">
      <xdr:nvSpPr>
        <xdr:cNvPr id="8" name="Text 1">
          <a:extLst>
            <a:ext uri="{FF2B5EF4-FFF2-40B4-BE49-F238E27FC236}">
              <a16:creationId xmlns:a16="http://schemas.microsoft.com/office/drawing/2014/main" id="{00000000-0008-0000-2B00-000008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29</xdr:row>
      <xdr:rowOff>0</xdr:rowOff>
    </xdr:from>
    <xdr:to>
      <xdr:col>6</xdr:col>
      <xdr:colOff>0</xdr:colOff>
      <xdr:row>31</xdr:row>
      <xdr:rowOff>0</xdr:rowOff>
    </xdr:to>
    <xdr:sp macro="" textlink="">
      <xdr:nvSpPr>
        <xdr:cNvPr id="9" name="Text 1">
          <a:extLst>
            <a:ext uri="{FF2B5EF4-FFF2-40B4-BE49-F238E27FC236}">
              <a16:creationId xmlns:a16="http://schemas.microsoft.com/office/drawing/2014/main" id="{00000000-0008-0000-2B00-000009000000}"/>
            </a:ext>
          </a:extLst>
        </xdr:cNvPr>
        <xdr:cNvSpPr txBox="1">
          <a:spLocks noChangeArrowheads="1"/>
        </xdr:cNvSpPr>
      </xdr:nvSpPr>
      <xdr:spPr bwMode="auto">
        <a:xfrm>
          <a:off x="3524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Verarbeiten-des Gewerbe</a:t>
          </a:r>
        </a:p>
      </xdr:txBody>
    </xdr:sp>
    <xdr:clientData/>
  </xdr:twoCellAnchor>
  <xdr:twoCellAnchor>
    <xdr:from>
      <xdr:col>1</xdr:col>
      <xdr:colOff>0</xdr:colOff>
      <xdr:row>29</xdr:row>
      <xdr:rowOff>0</xdr:rowOff>
    </xdr:from>
    <xdr:to>
      <xdr:col>2</xdr:col>
      <xdr:colOff>0</xdr:colOff>
      <xdr:row>31</xdr:row>
      <xdr:rowOff>0</xdr:rowOff>
    </xdr:to>
    <xdr:sp macro="" textlink="">
      <xdr:nvSpPr>
        <xdr:cNvPr id="10" name="Text 1">
          <a:extLst>
            <a:ext uri="{FF2B5EF4-FFF2-40B4-BE49-F238E27FC236}">
              <a16:creationId xmlns:a16="http://schemas.microsoft.com/office/drawing/2014/main" id="{00000000-0008-0000-2B00-00000A000000}"/>
            </a:ext>
          </a:extLst>
        </xdr:cNvPr>
        <xdr:cNvSpPr txBox="1">
          <a:spLocks noChangeArrowheads="1"/>
        </xdr:cNvSpPr>
      </xdr:nvSpPr>
      <xdr:spPr bwMode="auto">
        <a:xfrm>
          <a:off x="476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endParaRPr lang="de-DE" sz="1000" b="0" i="1" u="none" strike="noStrike" baseline="30000">
            <a:solidFill>
              <a:srgbClr val="000000"/>
            </a:solidFill>
            <a:latin typeface="Arial"/>
            <a:cs typeface="Arial"/>
          </a:endParaRPr>
        </a:p>
      </xdr:txBody>
    </xdr:sp>
    <xdr:clientData/>
  </xdr:twoCellAnchor>
  <xdr:twoCellAnchor>
    <xdr:from>
      <xdr:col>8</xdr:col>
      <xdr:colOff>0</xdr:colOff>
      <xdr:row>29</xdr:row>
      <xdr:rowOff>0</xdr:rowOff>
    </xdr:from>
    <xdr:to>
      <xdr:col>9</xdr:col>
      <xdr:colOff>0</xdr:colOff>
      <xdr:row>31</xdr:row>
      <xdr:rowOff>0</xdr:rowOff>
    </xdr:to>
    <xdr:sp macro="" textlink="">
      <xdr:nvSpPr>
        <xdr:cNvPr id="11" name="Text 1">
          <a:extLst>
            <a:ext uri="{FF2B5EF4-FFF2-40B4-BE49-F238E27FC236}">
              <a16:creationId xmlns:a16="http://schemas.microsoft.com/office/drawing/2014/main" id="{00000000-0008-0000-2B00-00000B000000}"/>
            </a:ext>
          </a:extLst>
        </xdr:cNvPr>
        <xdr:cNvSpPr txBox="1">
          <a:spLocks noChangeArrowheads="1"/>
        </xdr:cNvSpPr>
      </xdr:nvSpPr>
      <xdr:spPr bwMode="auto">
        <a:xfrm>
          <a:off x="5810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Haushalte und sonstige Verbraucher</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11</xdr:row>
      <xdr:rowOff>0</xdr:rowOff>
    </xdr:to>
    <xdr:sp macro="" textlink="">
      <xdr:nvSpPr>
        <xdr:cNvPr id="2" name="Textfeld 1">
          <a:extLst>
            <a:ext uri="{FF2B5EF4-FFF2-40B4-BE49-F238E27FC236}">
              <a16:creationId xmlns:a16="http://schemas.microsoft.com/office/drawing/2014/main" id="{00000000-0008-0000-2C00-000002000000}"/>
            </a:ext>
          </a:extLst>
        </xdr:cNvPr>
        <xdr:cNvSpPr txBox="1"/>
      </xdr:nvSpPr>
      <xdr:spPr>
        <a:xfrm>
          <a:off x="0" y="323850"/>
          <a:ext cx="438150" cy="1781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Primärenergiebilanz</a:t>
          </a:r>
        </a:p>
      </xdr:txBody>
    </xdr:sp>
    <xdr:clientData/>
  </xdr:twoCellAnchor>
  <xdr:twoCellAnchor>
    <xdr:from>
      <xdr:col>0</xdr:col>
      <xdr:colOff>0</xdr:colOff>
      <xdr:row>11</xdr:row>
      <xdr:rowOff>0</xdr:rowOff>
    </xdr:from>
    <xdr:to>
      <xdr:col>1</xdr:col>
      <xdr:colOff>0</xdr:colOff>
      <xdr:row>23</xdr:row>
      <xdr:rowOff>0</xdr:rowOff>
    </xdr:to>
    <xdr:sp macro="" textlink="">
      <xdr:nvSpPr>
        <xdr:cNvPr id="3" name="Textfeld 2">
          <a:extLst>
            <a:ext uri="{FF2B5EF4-FFF2-40B4-BE49-F238E27FC236}">
              <a16:creationId xmlns:a16="http://schemas.microsoft.com/office/drawing/2014/main" id="{00000000-0008-0000-2C00-000003000000}"/>
            </a:ext>
          </a:extLst>
        </xdr:cNvPr>
        <xdr:cNvSpPr txBox="1"/>
      </xdr:nvSpPr>
      <xdr:spPr>
        <a:xfrm>
          <a:off x="0" y="2105025"/>
          <a:ext cx="438150" cy="2590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Umwandlungsbilanz</a:t>
          </a:r>
        </a:p>
      </xdr:txBody>
    </xdr:sp>
    <xdr:clientData/>
  </xdr:twoCellAnchor>
  <xdr:twoCellAnchor>
    <xdr:from>
      <xdr:col>0</xdr:col>
      <xdr:colOff>0</xdr:colOff>
      <xdr:row>23</xdr:row>
      <xdr:rowOff>0</xdr:rowOff>
    </xdr:from>
    <xdr:to>
      <xdr:col>1</xdr:col>
      <xdr:colOff>0</xdr:colOff>
      <xdr:row>29</xdr:row>
      <xdr:rowOff>0</xdr:rowOff>
    </xdr:to>
    <xdr:sp macro="" textlink="">
      <xdr:nvSpPr>
        <xdr:cNvPr id="4" name="Textfeld 3">
          <a:extLst>
            <a:ext uri="{FF2B5EF4-FFF2-40B4-BE49-F238E27FC236}">
              <a16:creationId xmlns:a16="http://schemas.microsoft.com/office/drawing/2014/main" id="{00000000-0008-0000-2C00-000004000000}"/>
            </a:ext>
          </a:extLst>
        </xdr:cNvPr>
        <xdr:cNvSpPr txBox="1"/>
      </xdr:nvSpPr>
      <xdr:spPr>
        <a:xfrm>
          <a:off x="0" y="4695825"/>
          <a:ext cx="438150" cy="12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Endenergiebilanz</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7</xdr:row>
      <xdr:rowOff>0</xdr:rowOff>
    </xdr:to>
    <xdr:sp macro="" textlink="">
      <xdr:nvSpPr>
        <xdr:cNvPr id="2" name="Line 10">
          <a:extLst>
            <a:ext uri="{FF2B5EF4-FFF2-40B4-BE49-F238E27FC236}">
              <a16:creationId xmlns:a16="http://schemas.microsoft.com/office/drawing/2014/main" id="{00000000-0008-0000-2E00-000002000000}"/>
            </a:ext>
          </a:extLst>
        </xdr:cNvPr>
        <xdr:cNvSpPr>
          <a:spLocks noChangeShapeType="1"/>
        </xdr:cNvSpPr>
      </xdr:nvSpPr>
      <xdr:spPr bwMode="auto">
        <a:xfrm flipH="1">
          <a:off x="6096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xdr:row>
      <xdr:rowOff>0</xdr:rowOff>
    </xdr:from>
    <xdr:to>
      <xdr:col>13</xdr:col>
      <xdr:colOff>0</xdr:colOff>
      <xdr:row>7</xdr:row>
      <xdr:rowOff>0</xdr:rowOff>
    </xdr:to>
    <xdr:sp macro="" textlink="">
      <xdr:nvSpPr>
        <xdr:cNvPr id="3" name="Line 11">
          <a:extLst>
            <a:ext uri="{FF2B5EF4-FFF2-40B4-BE49-F238E27FC236}">
              <a16:creationId xmlns:a16="http://schemas.microsoft.com/office/drawing/2014/main" id="{00000000-0008-0000-2E00-000003000000}"/>
            </a:ext>
          </a:extLst>
        </xdr:cNvPr>
        <xdr:cNvSpPr>
          <a:spLocks noChangeShapeType="1"/>
        </xdr:cNvSpPr>
      </xdr:nvSpPr>
      <xdr:spPr bwMode="auto">
        <a:xfrm>
          <a:off x="9144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5</xdr:row>
      <xdr:rowOff>0</xdr:rowOff>
    </xdr:from>
    <xdr:to>
      <xdr:col>15</xdr:col>
      <xdr:colOff>0</xdr:colOff>
      <xdr:row>7</xdr:row>
      <xdr:rowOff>0</xdr:rowOff>
    </xdr:to>
    <xdr:sp macro="" textlink="">
      <xdr:nvSpPr>
        <xdr:cNvPr id="4" name="Line 12">
          <a:extLst>
            <a:ext uri="{FF2B5EF4-FFF2-40B4-BE49-F238E27FC236}">
              <a16:creationId xmlns:a16="http://schemas.microsoft.com/office/drawing/2014/main" id="{00000000-0008-0000-2E00-000004000000}"/>
            </a:ext>
          </a:extLst>
        </xdr:cNvPr>
        <xdr:cNvSpPr>
          <a:spLocks noChangeShapeType="1"/>
        </xdr:cNvSpPr>
      </xdr:nvSpPr>
      <xdr:spPr bwMode="auto">
        <a:xfrm flipH="1">
          <a:off x="10668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8</xdr:row>
      <xdr:rowOff>0</xdr:rowOff>
    </xdr:from>
    <xdr:to>
      <xdr:col>6</xdr:col>
      <xdr:colOff>0</xdr:colOff>
      <xdr:row>32</xdr:row>
      <xdr:rowOff>0</xdr:rowOff>
    </xdr:to>
    <xdr:sp macro="" textlink="">
      <xdr:nvSpPr>
        <xdr:cNvPr id="5" name="Line 13">
          <a:extLst>
            <a:ext uri="{FF2B5EF4-FFF2-40B4-BE49-F238E27FC236}">
              <a16:creationId xmlns:a16="http://schemas.microsoft.com/office/drawing/2014/main" id="{00000000-0008-0000-2E00-000005000000}"/>
            </a:ext>
          </a:extLst>
        </xdr:cNvPr>
        <xdr:cNvSpPr>
          <a:spLocks noChangeShapeType="1"/>
        </xdr:cNvSpPr>
      </xdr:nvSpPr>
      <xdr:spPr bwMode="auto">
        <a:xfrm flipH="1">
          <a:off x="4572000" y="2266950"/>
          <a:ext cx="0" cy="3724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12</xdr:row>
      <xdr:rowOff>0</xdr:rowOff>
    </xdr:from>
    <xdr:to>
      <xdr:col>7</xdr:col>
      <xdr:colOff>0</xdr:colOff>
      <xdr:row>12</xdr:row>
      <xdr:rowOff>0</xdr:rowOff>
    </xdr:to>
    <xdr:sp macro="" textlink="">
      <xdr:nvSpPr>
        <xdr:cNvPr id="6" name="Line 14">
          <a:extLst>
            <a:ext uri="{FF2B5EF4-FFF2-40B4-BE49-F238E27FC236}">
              <a16:creationId xmlns:a16="http://schemas.microsoft.com/office/drawing/2014/main" id="{00000000-0008-0000-2E00-000006000000}"/>
            </a:ext>
          </a:extLst>
        </xdr:cNvPr>
        <xdr:cNvSpPr>
          <a:spLocks noChangeShapeType="1"/>
        </xdr:cNvSpPr>
      </xdr:nvSpPr>
      <xdr:spPr bwMode="auto">
        <a:xfrm>
          <a:off x="4572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7</xdr:col>
      <xdr:colOff>0</xdr:colOff>
      <xdr:row>16</xdr:row>
      <xdr:rowOff>0</xdr:rowOff>
    </xdr:to>
    <xdr:sp macro="" textlink="">
      <xdr:nvSpPr>
        <xdr:cNvPr id="7" name="Line 15">
          <a:extLst>
            <a:ext uri="{FF2B5EF4-FFF2-40B4-BE49-F238E27FC236}">
              <a16:creationId xmlns:a16="http://schemas.microsoft.com/office/drawing/2014/main" id="{00000000-0008-0000-2E00-000007000000}"/>
            </a:ext>
          </a:extLst>
        </xdr:cNvPr>
        <xdr:cNvSpPr>
          <a:spLocks noChangeShapeType="1"/>
        </xdr:cNvSpPr>
      </xdr:nvSpPr>
      <xdr:spPr bwMode="auto">
        <a:xfrm>
          <a:off x="4572000" y="3562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20</xdr:row>
      <xdr:rowOff>0</xdr:rowOff>
    </xdr:from>
    <xdr:to>
      <xdr:col>7</xdr:col>
      <xdr:colOff>0</xdr:colOff>
      <xdr:row>20</xdr:row>
      <xdr:rowOff>0</xdr:rowOff>
    </xdr:to>
    <xdr:sp macro="" textlink="">
      <xdr:nvSpPr>
        <xdr:cNvPr id="8" name="Line 16">
          <a:extLst>
            <a:ext uri="{FF2B5EF4-FFF2-40B4-BE49-F238E27FC236}">
              <a16:creationId xmlns:a16="http://schemas.microsoft.com/office/drawing/2014/main" id="{00000000-0008-0000-2E00-000008000000}"/>
            </a:ext>
          </a:extLst>
        </xdr:cNvPr>
        <xdr:cNvSpPr>
          <a:spLocks noChangeShapeType="1"/>
        </xdr:cNvSpPr>
      </xdr:nvSpPr>
      <xdr:spPr bwMode="auto">
        <a:xfrm>
          <a:off x="3200400" y="4200525"/>
          <a:ext cx="533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28</xdr:row>
      <xdr:rowOff>0</xdr:rowOff>
    </xdr:from>
    <xdr:to>
      <xdr:col>7</xdr:col>
      <xdr:colOff>0</xdr:colOff>
      <xdr:row>28</xdr:row>
      <xdr:rowOff>0</xdr:rowOff>
    </xdr:to>
    <xdr:sp macro="" textlink="">
      <xdr:nvSpPr>
        <xdr:cNvPr id="9" name="Line 17">
          <a:extLst>
            <a:ext uri="{FF2B5EF4-FFF2-40B4-BE49-F238E27FC236}">
              <a16:creationId xmlns:a16="http://schemas.microsoft.com/office/drawing/2014/main" id="{00000000-0008-0000-2E00-000009000000}"/>
            </a:ext>
          </a:extLst>
        </xdr:cNvPr>
        <xdr:cNvSpPr>
          <a:spLocks noChangeShapeType="1"/>
        </xdr:cNvSpPr>
      </xdr:nvSpPr>
      <xdr:spPr bwMode="auto">
        <a:xfrm>
          <a:off x="4572000" y="51816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12</xdr:row>
      <xdr:rowOff>0</xdr:rowOff>
    </xdr:from>
    <xdr:to>
      <xdr:col>3</xdr:col>
      <xdr:colOff>0</xdr:colOff>
      <xdr:row>12</xdr:row>
      <xdr:rowOff>0</xdr:rowOff>
    </xdr:to>
    <xdr:sp macro="" textlink="">
      <xdr:nvSpPr>
        <xdr:cNvPr id="10" name="Line 19">
          <a:extLst>
            <a:ext uri="{FF2B5EF4-FFF2-40B4-BE49-F238E27FC236}">
              <a16:creationId xmlns:a16="http://schemas.microsoft.com/office/drawing/2014/main" id="{00000000-0008-0000-2E00-00000A000000}"/>
            </a:ext>
          </a:extLst>
        </xdr:cNvPr>
        <xdr:cNvSpPr>
          <a:spLocks noChangeShapeType="1"/>
        </xdr:cNvSpPr>
      </xdr:nvSpPr>
      <xdr:spPr bwMode="auto">
        <a:xfrm flipH="1" flipV="1">
          <a:off x="1524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32</xdr:row>
      <xdr:rowOff>0</xdr:rowOff>
    </xdr:from>
    <xdr:to>
      <xdr:col>7</xdr:col>
      <xdr:colOff>0</xdr:colOff>
      <xdr:row>32</xdr:row>
      <xdr:rowOff>0</xdr:rowOff>
    </xdr:to>
    <xdr:sp macro="" textlink="">
      <xdr:nvSpPr>
        <xdr:cNvPr id="11" name="Line 21">
          <a:extLst>
            <a:ext uri="{FF2B5EF4-FFF2-40B4-BE49-F238E27FC236}">
              <a16:creationId xmlns:a16="http://schemas.microsoft.com/office/drawing/2014/main" id="{00000000-0008-0000-2E00-00000B000000}"/>
            </a:ext>
          </a:extLst>
        </xdr:cNvPr>
        <xdr:cNvSpPr>
          <a:spLocks noChangeShapeType="1"/>
        </xdr:cNvSpPr>
      </xdr:nvSpPr>
      <xdr:spPr bwMode="auto">
        <a:xfrm>
          <a:off x="4572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15</xdr:col>
      <xdr:colOff>0</xdr:colOff>
      <xdr:row>8</xdr:row>
      <xdr:rowOff>9525</xdr:rowOff>
    </xdr:from>
    <xdr:to>
      <xdr:col>15</xdr:col>
      <xdr:colOff>0</xdr:colOff>
      <xdr:row>32</xdr:row>
      <xdr:rowOff>0</xdr:rowOff>
    </xdr:to>
    <xdr:sp macro="" textlink="">
      <xdr:nvSpPr>
        <xdr:cNvPr id="12" name="Line 22">
          <a:extLst>
            <a:ext uri="{FF2B5EF4-FFF2-40B4-BE49-F238E27FC236}">
              <a16:creationId xmlns:a16="http://schemas.microsoft.com/office/drawing/2014/main" id="{00000000-0008-0000-2E00-00000C000000}"/>
            </a:ext>
          </a:extLst>
        </xdr:cNvPr>
        <xdr:cNvSpPr>
          <a:spLocks noChangeShapeType="1"/>
        </xdr:cNvSpPr>
      </xdr:nvSpPr>
      <xdr:spPr bwMode="auto">
        <a:xfrm flipH="1">
          <a:off x="11430000" y="2276475"/>
          <a:ext cx="0" cy="3714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8</xdr:row>
      <xdr:rowOff>0</xdr:rowOff>
    </xdr:from>
    <xdr:to>
      <xdr:col>15</xdr:col>
      <xdr:colOff>0</xdr:colOff>
      <xdr:row>8</xdr:row>
      <xdr:rowOff>0</xdr:rowOff>
    </xdr:to>
    <xdr:sp macro="" textlink="">
      <xdr:nvSpPr>
        <xdr:cNvPr id="13" name="Line 23">
          <a:extLst>
            <a:ext uri="{FF2B5EF4-FFF2-40B4-BE49-F238E27FC236}">
              <a16:creationId xmlns:a16="http://schemas.microsoft.com/office/drawing/2014/main" id="{00000000-0008-0000-2E00-00000D000000}"/>
            </a:ext>
          </a:extLst>
        </xdr:cNvPr>
        <xdr:cNvSpPr>
          <a:spLocks noChangeShapeType="1"/>
        </xdr:cNvSpPr>
      </xdr:nvSpPr>
      <xdr:spPr bwMode="auto">
        <a:xfrm>
          <a:off x="10668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12</xdr:row>
      <xdr:rowOff>0</xdr:rowOff>
    </xdr:from>
    <xdr:to>
      <xdr:col>15</xdr:col>
      <xdr:colOff>0</xdr:colOff>
      <xdr:row>12</xdr:row>
      <xdr:rowOff>0</xdr:rowOff>
    </xdr:to>
    <xdr:sp macro="" textlink="">
      <xdr:nvSpPr>
        <xdr:cNvPr id="14" name="Line 24">
          <a:extLst>
            <a:ext uri="{FF2B5EF4-FFF2-40B4-BE49-F238E27FC236}">
              <a16:creationId xmlns:a16="http://schemas.microsoft.com/office/drawing/2014/main" id="{00000000-0008-0000-2E00-00000E000000}"/>
            </a:ext>
          </a:extLst>
        </xdr:cNvPr>
        <xdr:cNvSpPr>
          <a:spLocks noChangeShapeType="1"/>
        </xdr:cNvSpPr>
      </xdr:nvSpPr>
      <xdr:spPr bwMode="auto">
        <a:xfrm flipH="1">
          <a:off x="10668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15</xdr:col>
      <xdr:colOff>0</xdr:colOff>
      <xdr:row>16</xdr:row>
      <xdr:rowOff>0</xdr:rowOff>
    </xdr:to>
    <xdr:sp macro="" textlink="">
      <xdr:nvSpPr>
        <xdr:cNvPr id="15" name="Line 25">
          <a:extLst>
            <a:ext uri="{FF2B5EF4-FFF2-40B4-BE49-F238E27FC236}">
              <a16:creationId xmlns:a16="http://schemas.microsoft.com/office/drawing/2014/main" id="{00000000-0008-0000-2E00-00000F000000}"/>
            </a:ext>
          </a:extLst>
        </xdr:cNvPr>
        <xdr:cNvSpPr>
          <a:spLocks noChangeShapeType="1"/>
        </xdr:cNvSpPr>
      </xdr:nvSpPr>
      <xdr:spPr bwMode="auto">
        <a:xfrm flipH="1">
          <a:off x="10668000" y="3562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32</xdr:row>
      <xdr:rowOff>0</xdr:rowOff>
    </xdr:from>
    <xdr:to>
      <xdr:col>15</xdr:col>
      <xdr:colOff>0</xdr:colOff>
      <xdr:row>32</xdr:row>
      <xdr:rowOff>0</xdr:rowOff>
    </xdr:to>
    <xdr:sp macro="" textlink="">
      <xdr:nvSpPr>
        <xdr:cNvPr id="16" name="Line 28">
          <a:extLst>
            <a:ext uri="{FF2B5EF4-FFF2-40B4-BE49-F238E27FC236}">
              <a16:creationId xmlns:a16="http://schemas.microsoft.com/office/drawing/2014/main" id="{00000000-0008-0000-2E00-000010000000}"/>
            </a:ext>
          </a:extLst>
        </xdr:cNvPr>
        <xdr:cNvSpPr>
          <a:spLocks noChangeShapeType="1"/>
        </xdr:cNvSpPr>
      </xdr:nvSpPr>
      <xdr:spPr bwMode="auto">
        <a:xfrm flipH="1" flipV="1">
          <a:off x="10668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32</xdr:row>
      <xdr:rowOff>0</xdr:rowOff>
    </xdr:from>
    <xdr:to>
      <xdr:col>14</xdr:col>
      <xdr:colOff>0</xdr:colOff>
      <xdr:row>60</xdr:row>
      <xdr:rowOff>0</xdr:rowOff>
    </xdr:to>
    <xdr:sp macro="" textlink="">
      <xdr:nvSpPr>
        <xdr:cNvPr id="17" name="Line 29">
          <a:extLst>
            <a:ext uri="{FF2B5EF4-FFF2-40B4-BE49-F238E27FC236}">
              <a16:creationId xmlns:a16="http://schemas.microsoft.com/office/drawing/2014/main" id="{00000000-0008-0000-2E00-000011000000}"/>
            </a:ext>
          </a:extLst>
        </xdr:cNvPr>
        <xdr:cNvSpPr>
          <a:spLocks noChangeShapeType="1"/>
        </xdr:cNvSpPr>
      </xdr:nvSpPr>
      <xdr:spPr bwMode="auto">
        <a:xfrm>
          <a:off x="7467600" y="6400800"/>
          <a:ext cx="0" cy="5800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36</xdr:row>
      <xdr:rowOff>0</xdr:rowOff>
    </xdr:from>
    <xdr:to>
      <xdr:col>14</xdr:col>
      <xdr:colOff>0</xdr:colOff>
      <xdr:row>36</xdr:row>
      <xdr:rowOff>0</xdr:rowOff>
    </xdr:to>
    <xdr:sp macro="" textlink="">
      <xdr:nvSpPr>
        <xdr:cNvPr id="18" name="Line 30">
          <a:extLst>
            <a:ext uri="{FF2B5EF4-FFF2-40B4-BE49-F238E27FC236}">
              <a16:creationId xmlns:a16="http://schemas.microsoft.com/office/drawing/2014/main" id="{00000000-0008-0000-2E00-000012000000}"/>
            </a:ext>
          </a:extLst>
        </xdr:cNvPr>
        <xdr:cNvSpPr>
          <a:spLocks noChangeShapeType="1"/>
        </xdr:cNvSpPr>
      </xdr:nvSpPr>
      <xdr:spPr bwMode="auto">
        <a:xfrm flipH="1">
          <a:off x="9144000" y="68008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0</xdr:rowOff>
    </xdr:from>
    <xdr:to>
      <xdr:col>14</xdr:col>
      <xdr:colOff>0</xdr:colOff>
      <xdr:row>38</xdr:row>
      <xdr:rowOff>0</xdr:rowOff>
    </xdr:to>
    <xdr:sp macro="" textlink="">
      <xdr:nvSpPr>
        <xdr:cNvPr id="19" name="Line 31">
          <a:extLst>
            <a:ext uri="{FF2B5EF4-FFF2-40B4-BE49-F238E27FC236}">
              <a16:creationId xmlns:a16="http://schemas.microsoft.com/office/drawing/2014/main" id="{00000000-0008-0000-2E00-000013000000}"/>
            </a:ext>
          </a:extLst>
        </xdr:cNvPr>
        <xdr:cNvSpPr>
          <a:spLocks noChangeShapeType="1"/>
        </xdr:cNvSpPr>
      </xdr:nvSpPr>
      <xdr:spPr bwMode="auto">
        <a:xfrm flipH="1">
          <a:off x="9144000" y="71247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40</xdr:row>
      <xdr:rowOff>0</xdr:rowOff>
    </xdr:from>
    <xdr:to>
      <xdr:col>14</xdr:col>
      <xdr:colOff>0</xdr:colOff>
      <xdr:row>40</xdr:row>
      <xdr:rowOff>0</xdr:rowOff>
    </xdr:to>
    <xdr:sp macro="" textlink="">
      <xdr:nvSpPr>
        <xdr:cNvPr id="20" name="Line 32">
          <a:extLst>
            <a:ext uri="{FF2B5EF4-FFF2-40B4-BE49-F238E27FC236}">
              <a16:creationId xmlns:a16="http://schemas.microsoft.com/office/drawing/2014/main" id="{00000000-0008-0000-2E00-000014000000}"/>
            </a:ext>
          </a:extLst>
        </xdr:cNvPr>
        <xdr:cNvSpPr>
          <a:spLocks noChangeShapeType="1"/>
        </xdr:cNvSpPr>
      </xdr:nvSpPr>
      <xdr:spPr bwMode="auto">
        <a:xfrm flipH="1">
          <a:off x="9144000" y="74485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42</xdr:row>
      <xdr:rowOff>0</xdr:rowOff>
    </xdr:from>
    <xdr:to>
      <xdr:col>14</xdr:col>
      <xdr:colOff>0</xdr:colOff>
      <xdr:row>42</xdr:row>
      <xdr:rowOff>0</xdr:rowOff>
    </xdr:to>
    <xdr:sp macro="" textlink="">
      <xdr:nvSpPr>
        <xdr:cNvPr id="21" name="Line 33">
          <a:extLst>
            <a:ext uri="{FF2B5EF4-FFF2-40B4-BE49-F238E27FC236}">
              <a16:creationId xmlns:a16="http://schemas.microsoft.com/office/drawing/2014/main" id="{00000000-0008-0000-2E00-000015000000}"/>
            </a:ext>
          </a:extLst>
        </xdr:cNvPr>
        <xdr:cNvSpPr>
          <a:spLocks noChangeShapeType="1"/>
        </xdr:cNvSpPr>
      </xdr:nvSpPr>
      <xdr:spPr bwMode="auto">
        <a:xfrm flipH="1">
          <a:off x="9144000" y="77724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44</xdr:row>
      <xdr:rowOff>0</xdr:rowOff>
    </xdr:from>
    <xdr:to>
      <xdr:col>14</xdr:col>
      <xdr:colOff>0</xdr:colOff>
      <xdr:row>44</xdr:row>
      <xdr:rowOff>0</xdr:rowOff>
    </xdr:to>
    <xdr:sp macro="" textlink="">
      <xdr:nvSpPr>
        <xdr:cNvPr id="22" name="Line 34">
          <a:extLst>
            <a:ext uri="{FF2B5EF4-FFF2-40B4-BE49-F238E27FC236}">
              <a16:creationId xmlns:a16="http://schemas.microsoft.com/office/drawing/2014/main" id="{00000000-0008-0000-2E00-000016000000}"/>
            </a:ext>
          </a:extLst>
        </xdr:cNvPr>
        <xdr:cNvSpPr>
          <a:spLocks noChangeShapeType="1"/>
        </xdr:cNvSpPr>
      </xdr:nvSpPr>
      <xdr:spPr bwMode="auto">
        <a:xfrm flipH="1">
          <a:off x="9144000" y="80962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46</xdr:row>
      <xdr:rowOff>0</xdr:rowOff>
    </xdr:from>
    <xdr:to>
      <xdr:col>14</xdr:col>
      <xdr:colOff>0</xdr:colOff>
      <xdr:row>46</xdr:row>
      <xdr:rowOff>0</xdr:rowOff>
    </xdr:to>
    <xdr:sp macro="" textlink="">
      <xdr:nvSpPr>
        <xdr:cNvPr id="23" name="Line 35">
          <a:extLst>
            <a:ext uri="{FF2B5EF4-FFF2-40B4-BE49-F238E27FC236}">
              <a16:creationId xmlns:a16="http://schemas.microsoft.com/office/drawing/2014/main" id="{00000000-0008-0000-2E00-000017000000}"/>
            </a:ext>
          </a:extLst>
        </xdr:cNvPr>
        <xdr:cNvSpPr>
          <a:spLocks noChangeShapeType="1"/>
        </xdr:cNvSpPr>
      </xdr:nvSpPr>
      <xdr:spPr bwMode="auto">
        <a:xfrm flipH="1">
          <a:off x="9144000" y="84201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48</xdr:row>
      <xdr:rowOff>0</xdr:rowOff>
    </xdr:from>
    <xdr:to>
      <xdr:col>14</xdr:col>
      <xdr:colOff>0</xdr:colOff>
      <xdr:row>48</xdr:row>
      <xdr:rowOff>0</xdr:rowOff>
    </xdr:to>
    <xdr:sp macro="" textlink="">
      <xdr:nvSpPr>
        <xdr:cNvPr id="24" name="Line 37">
          <a:extLst>
            <a:ext uri="{FF2B5EF4-FFF2-40B4-BE49-F238E27FC236}">
              <a16:creationId xmlns:a16="http://schemas.microsoft.com/office/drawing/2014/main" id="{00000000-0008-0000-2E00-000018000000}"/>
            </a:ext>
          </a:extLst>
        </xdr:cNvPr>
        <xdr:cNvSpPr>
          <a:spLocks noChangeShapeType="1"/>
        </xdr:cNvSpPr>
      </xdr:nvSpPr>
      <xdr:spPr bwMode="auto">
        <a:xfrm flipH="1">
          <a:off x="9144000" y="87439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50</xdr:row>
      <xdr:rowOff>0</xdr:rowOff>
    </xdr:from>
    <xdr:to>
      <xdr:col>14</xdr:col>
      <xdr:colOff>0</xdr:colOff>
      <xdr:row>50</xdr:row>
      <xdr:rowOff>0</xdr:rowOff>
    </xdr:to>
    <xdr:sp macro="" textlink="">
      <xdr:nvSpPr>
        <xdr:cNvPr id="25" name="Line 38">
          <a:extLst>
            <a:ext uri="{FF2B5EF4-FFF2-40B4-BE49-F238E27FC236}">
              <a16:creationId xmlns:a16="http://schemas.microsoft.com/office/drawing/2014/main" id="{00000000-0008-0000-2E00-000019000000}"/>
            </a:ext>
          </a:extLst>
        </xdr:cNvPr>
        <xdr:cNvSpPr>
          <a:spLocks noChangeShapeType="1"/>
        </xdr:cNvSpPr>
      </xdr:nvSpPr>
      <xdr:spPr bwMode="auto">
        <a:xfrm flipH="1" flipV="1">
          <a:off x="9144000" y="90678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52</xdr:row>
      <xdr:rowOff>0</xdr:rowOff>
    </xdr:from>
    <xdr:to>
      <xdr:col>14</xdr:col>
      <xdr:colOff>0</xdr:colOff>
      <xdr:row>52</xdr:row>
      <xdr:rowOff>0</xdr:rowOff>
    </xdr:to>
    <xdr:sp macro="" textlink="">
      <xdr:nvSpPr>
        <xdr:cNvPr id="26" name="Line 39">
          <a:extLst>
            <a:ext uri="{FF2B5EF4-FFF2-40B4-BE49-F238E27FC236}">
              <a16:creationId xmlns:a16="http://schemas.microsoft.com/office/drawing/2014/main" id="{00000000-0008-0000-2E00-00001A000000}"/>
            </a:ext>
          </a:extLst>
        </xdr:cNvPr>
        <xdr:cNvSpPr>
          <a:spLocks noChangeShapeType="1"/>
        </xdr:cNvSpPr>
      </xdr:nvSpPr>
      <xdr:spPr bwMode="auto">
        <a:xfrm flipH="1">
          <a:off x="9144000" y="93916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54</xdr:row>
      <xdr:rowOff>0</xdr:rowOff>
    </xdr:from>
    <xdr:to>
      <xdr:col>14</xdr:col>
      <xdr:colOff>0</xdr:colOff>
      <xdr:row>54</xdr:row>
      <xdr:rowOff>0</xdr:rowOff>
    </xdr:to>
    <xdr:sp macro="" textlink="">
      <xdr:nvSpPr>
        <xdr:cNvPr id="27" name="Line 40">
          <a:extLst>
            <a:ext uri="{FF2B5EF4-FFF2-40B4-BE49-F238E27FC236}">
              <a16:creationId xmlns:a16="http://schemas.microsoft.com/office/drawing/2014/main" id="{00000000-0008-0000-2E00-00001B000000}"/>
            </a:ext>
          </a:extLst>
        </xdr:cNvPr>
        <xdr:cNvSpPr>
          <a:spLocks noChangeShapeType="1"/>
        </xdr:cNvSpPr>
      </xdr:nvSpPr>
      <xdr:spPr bwMode="auto">
        <a:xfrm flipH="1" flipV="1">
          <a:off x="9144000" y="97155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56</xdr:row>
      <xdr:rowOff>0</xdr:rowOff>
    </xdr:from>
    <xdr:to>
      <xdr:col>14</xdr:col>
      <xdr:colOff>0</xdr:colOff>
      <xdr:row>56</xdr:row>
      <xdr:rowOff>0</xdr:rowOff>
    </xdr:to>
    <xdr:sp macro="" textlink="">
      <xdr:nvSpPr>
        <xdr:cNvPr id="28" name="Line 41">
          <a:extLst>
            <a:ext uri="{FF2B5EF4-FFF2-40B4-BE49-F238E27FC236}">
              <a16:creationId xmlns:a16="http://schemas.microsoft.com/office/drawing/2014/main" id="{00000000-0008-0000-2E00-00001C000000}"/>
            </a:ext>
          </a:extLst>
        </xdr:cNvPr>
        <xdr:cNvSpPr>
          <a:spLocks noChangeShapeType="1"/>
        </xdr:cNvSpPr>
      </xdr:nvSpPr>
      <xdr:spPr bwMode="auto">
        <a:xfrm flipH="1">
          <a:off x="9144000" y="100393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58</xdr:row>
      <xdr:rowOff>0</xdr:rowOff>
    </xdr:from>
    <xdr:to>
      <xdr:col>14</xdr:col>
      <xdr:colOff>0</xdr:colOff>
      <xdr:row>58</xdr:row>
      <xdr:rowOff>0</xdr:rowOff>
    </xdr:to>
    <xdr:sp macro="" textlink="">
      <xdr:nvSpPr>
        <xdr:cNvPr id="29" name="Line 42">
          <a:extLst>
            <a:ext uri="{FF2B5EF4-FFF2-40B4-BE49-F238E27FC236}">
              <a16:creationId xmlns:a16="http://schemas.microsoft.com/office/drawing/2014/main" id="{00000000-0008-0000-2E00-00001D000000}"/>
            </a:ext>
          </a:extLst>
        </xdr:cNvPr>
        <xdr:cNvSpPr>
          <a:spLocks noChangeShapeType="1"/>
        </xdr:cNvSpPr>
      </xdr:nvSpPr>
      <xdr:spPr bwMode="auto">
        <a:xfrm flipH="1" flipV="1">
          <a:off x="9144000" y="103632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11</xdr:col>
      <xdr:colOff>615462</xdr:colOff>
      <xdr:row>59</xdr:row>
      <xdr:rowOff>154598</xdr:rowOff>
    </xdr:from>
    <xdr:to>
      <xdr:col>13</xdr:col>
      <xdr:colOff>556846</xdr:colOff>
      <xdr:row>59</xdr:row>
      <xdr:rowOff>154598</xdr:rowOff>
    </xdr:to>
    <xdr:sp macro="" textlink="">
      <xdr:nvSpPr>
        <xdr:cNvPr id="30" name="Line 43">
          <a:extLst>
            <a:ext uri="{FF2B5EF4-FFF2-40B4-BE49-F238E27FC236}">
              <a16:creationId xmlns:a16="http://schemas.microsoft.com/office/drawing/2014/main" id="{00000000-0008-0000-2E00-00001E000000}"/>
            </a:ext>
          </a:extLst>
        </xdr:cNvPr>
        <xdr:cNvSpPr>
          <a:spLocks noChangeShapeType="1"/>
        </xdr:cNvSpPr>
      </xdr:nvSpPr>
      <xdr:spPr bwMode="auto">
        <a:xfrm flipH="1">
          <a:off x="6879981" y="11606579"/>
          <a:ext cx="111369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xdr:row>
      <xdr:rowOff>0</xdr:rowOff>
    </xdr:from>
    <xdr:to>
      <xdr:col>3</xdr:col>
      <xdr:colOff>0</xdr:colOff>
      <xdr:row>33</xdr:row>
      <xdr:rowOff>0</xdr:rowOff>
    </xdr:to>
    <xdr:sp macro="" textlink="">
      <xdr:nvSpPr>
        <xdr:cNvPr id="31" name="Line 44">
          <a:extLst>
            <a:ext uri="{FF2B5EF4-FFF2-40B4-BE49-F238E27FC236}">
              <a16:creationId xmlns:a16="http://schemas.microsoft.com/office/drawing/2014/main" id="{00000000-0008-0000-2E00-00001F000000}"/>
            </a:ext>
          </a:extLst>
        </xdr:cNvPr>
        <xdr:cNvSpPr>
          <a:spLocks noChangeShapeType="1"/>
        </xdr:cNvSpPr>
      </xdr:nvSpPr>
      <xdr:spPr bwMode="auto">
        <a:xfrm flipV="1">
          <a:off x="1524000" y="631507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0</xdr:rowOff>
    </xdr:from>
    <xdr:to>
      <xdr:col>7</xdr:col>
      <xdr:colOff>0</xdr:colOff>
      <xdr:row>33</xdr:row>
      <xdr:rowOff>0</xdr:rowOff>
    </xdr:to>
    <xdr:sp macro="" textlink="">
      <xdr:nvSpPr>
        <xdr:cNvPr id="32" name="Line 45">
          <a:extLst>
            <a:ext uri="{FF2B5EF4-FFF2-40B4-BE49-F238E27FC236}">
              <a16:creationId xmlns:a16="http://schemas.microsoft.com/office/drawing/2014/main" id="{00000000-0008-0000-2E00-000020000000}"/>
            </a:ext>
          </a:extLst>
        </xdr:cNvPr>
        <xdr:cNvSpPr>
          <a:spLocks noChangeShapeType="1"/>
        </xdr:cNvSpPr>
      </xdr:nvSpPr>
      <xdr:spPr bwMode="auto">
        <a:xfrm flipH="1">
          <a:off x="2286000" y="6315075"/>
          <a:ext cx="3048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32</xdr:row>
      <xdr:rowOff>0</xdr:rowOff>
    </xdr:from>
    <xdr:to>
      <xdr:col>7</xdr:col>
      <xdr:colOff>0</xdr:colOff>
      <xdr:row>33</xdr:row>
      <xdr:rowOff>0</xdr:rowOff>
    </xdr:to>
    <xdr:sp macro="" textlink="">
      <xdr:nvSpPr>
        <xdr:cNvPr id="33" name="Line 46">
          <a:extLst>
            <a:ext uri="{FF2B5EF4-FFF2-40B4-BE49-F238E27FC236}">
              <a16:creationId xmlns:a16="http://schemas.microsoft.com/office/drawing/2014/main" id="{00000000-0008-0000-2E00-000021000000}"/>
            </a:ext>
          </a:extLst>
        </xdr:cNvPr>
        <xdr:cNvSpPr>
          <a:spLocks noChangeShapeType="1"/>
        </xdr:cNvSpPr>
      </xdr:nvSpPr>
      <xdr:spPr bwMode="auto">
        <a:xfrm>
          <a:off x="5334000" y="5991225"/>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0</xdr:rowOff>
    </xdr:from>
    <xdr:to>
      <xdr:col>3</xdr:col>
      <xdr:colOff>0</xdr:colOff>
      <xdr:row>40</xdr:row>
      <xdr:rowOff>9525</xdr:rowOff>
    </xdr:to>
    <xdr:sp macro="" textlink="">
      <xdr:nvSpPr>
        <xdr:cNvPr id="34" name="Line 47">
          <a:extLst>
            <a:ext uri="{FF2B5EF4-FFF2-40B4-BE49-F238E27FC236}">
              <a16:creationId xmlns:a16="http://schemas.microsoft.com/office/drawing/2014/main" id="{00000000-0008-0000-2E00-000022000000}"/>
            </a:ext>
          </a:extLst>
        </xdr:cNvPr>
        <xdr:cNvSpPr>
          <a:spLocks noChangeShapeType="1"/>
        </xdr:cNvSpPr>
      </xdr:nvSpPr>
      <xdr:spPr bwMode="auto">
        <a:xfrm>
          <a:off x="2286000" y="6315075"/>
          <a:ext cx="0" cy="1143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36</xdr:row>
      <xdr:rowOff>0</xdr:rowOff>
    </xdr:from>
    <xdr:to>
      <xdr:col>4</xdr:col>
      <xdr:colOff>0</xdr:colOff>
      <xdr:row>36</xdr:row>
      <xdr:rowOff>0</xdr:rowOff>
    </xdr:to>
    <xdr:sp macro="" textlink="">
      <xdr:nvSpPr>
        <xdr:cNvPr id="35" name="Line 48">
          <a:extLst>
            <a:ext uri="{FF2B5EF4-FFF2-40B4-BE49-F238E27FC236}">
              <a16:creationId xmlns:a16="http://schemas.microsoft.com/office/drawing/2014/main" id="{00000000-0008-0000-2E00-000023000000}"/>
            </a:ext>
          </a:extLst>
        </xdr:cNvPr>
        <xdr:cNvSpPr>
          <a:spLocks noChangeShapeType="1"/>
        </xdr:cNvSpPr>
      </xdr:nvSpPr>
      <xdr:spPr bwMode="auto">
        <a:xfrm flipV="1">
          <a:off x="2286000" y="68008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3</xdr:col>
      <xdr:colOff>0</xdr:colOff>
      <xdr:row>38</xdr:row>
      <xdr:rowOff>0</xdr:rowOff>
    </xdr:from>
    <xdr:to>
      <xdr:col>4</xdr:col>
      <xdr:colOff>0</xdr:colOff>
      <xdr:row>38</xdr:row>
      <xdr:rowOff>0</xdr:rowOff>
    </xdr:to>
    <xdr:sp macro="" textlink="">
      <xdr:nvSpPr>
        <xdr:cNvPr id="36" name="Line 49">
          <a:extLst>
            <a:ext uri="{FF2B5EF4-FFF2-40B4-BE49-F238E27FC236}">
              <a16:creationId xmlns:a16="http://schemas.microsoft.com/office/drawing/2014/main" id="{00000000-0008-0000-2E00-000024000000}"/>
            </a:ext>
          </a:extLst>
        </xdr:cNvPr>
        <xdr:cNvSpPr>
          <a:spLocks noChangeShapeType="1"/>
        </xdr:cNvSpPr>
      </xdr:nvSpPr>
      <xdr:spPr bwMode="auto">
        <a:xfrm flipV="1">
          <a:off x="2286000" y="71247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3</xdr:col>
      <xdr:colOff>0</xdr:colOff>
      <xdr:row>40</xdr:row>
      <xdr:rowOff>0</xdr:rowOff>
    </xdr:from>
    <xdr:to>
      <xdr:col>4</xdr:col>
      <xdr:colOff>0</xdr:colOff>
      <xdr:row>40</xdr:row>
      <xdr:rowOff>0</xdr:rowOff>
    </xdr:to>
    <xdr:sp macro="" textlink="">
      <xdr:nvSpPr>
        <xdr:cNvPr id="37" name="Line 50">
          <a:extLst>
            <a:ext uri="{FF2B5EF4-FFF2-40B4-BE49-F238E27FC236}">
              <a16:creationId xmlns:a16="http://schemas.microsoft.com/office/drawing/2014/main" id="{00000000-0008-0000-2E00-000025000000}"/>
            </a:ext>
          </a:extLst>
        </xdr:cNvPr>
        <xdr:cNvSpPr>
          <a:spLocks noChangeShapeType="1"/>
        </xdr:cNvSpPr>
      </xdr:nvSpPr>
      <xdr:spPr bwMode="auto">
        <a:xfrm flipV="1">
          <a:off x="2286000" y="74485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7</xdr:col>
      <xdr:colOff>0</xdr:colOff>
      <xdr:row>33</xdr:row>
      <xdr:rowOff>0</xdr:rowOff>
    </xdr:from>
    <xdr:to>
      <xdr:col>8</xdr:col>
      <xdr:colOff>0</xdr:colOff>
      <xdr:row>33</xdr:row>
      <xdr:rowOff>0</xdr:rowOff>
    </xdr:to>
    <xdr:sp macro="" textlink="">
      <xdr:nvSpPr>
        <xdr:cNvPr id="38" name="Line 52">
          <a:extLst>
            <a:ext uri="{FF2B5EF4-FFF2-40B4-BE49-F238E27FC236}">
              <a16:creationId xmlns:a16="http://schemas.microsoft.com/office/drawing/2014/main" id="{00000000-0008-0000-2E00-000026000000}"/>
            </a:ext>
          </a:extLst>
        </xdr:cNvPr>
        <xdr:cNvSpPr>
          <a:spLocks noChangeShapeType="1"/>
        </xdr:cNvSpPr>
      </xdr:nvSpPr>
      <xdr:spPr bwMode="auto">
        <a:xfrm>
          <a:off x="5334000" y="631507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60</xdr:row>
      <xdr:rowOff>0</xdr:rowOff>
    </xdr:to>
    <xdr:sp macro="" textlink="">
      <xdr:nvSpPr>
        <xdr:cNvPr id="39" name="Line 53">
          <a:extLst>
            <a:ext uri="{FF2B5EF4-FFF2-40B4-BE49-F238E27FC236}">
              <a16:creationId xmlns:a16="http://schemas.microsoft.com/office/drawing/2014/main" id="{00000000-0008-0000-2E00-000027000000}"/>
            </a:ext>
          </a:extLst>
        </xdr:cNvPr>
        <xdr:cNvSpPr>
          <a:spLocks noChangeShapeType="1"/>
        </xdr:cNvSpPr>
      </xdr:nvSpPr>
      <xdr:spPr bwMode="auto">
        <a:xfrm flipH="1">
          <a:off x="6096000" y="6315075"/>
          <a:ext cx="0" cy="437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36</xdr:row>
      <xdr:rowOff>0</xdr:rowOff>
    </xdr:from>
    <xdr:to>
      <xdr:col>9</xdr:col>
      <xdr:colOff>0</xdr:colOff>
      <xdr:row>36</xdr:row>
      <xdr:rowOff>0</xdr:rowOff>
    </xdr:to>
    <xdr:sp macro="" textlink="">
      <xdr:nvSpPr>
        <xdr:cNvPr id="40" name="Line 54">
          <a:extLst>
            <a:ext uri="{FF2B5EF4-FFF2-40B4-BE49-F238E27FC236}">
              <a16:creationId xmlns:a16="http://schemas.microsoft.com/office/drawing/2014/main" id="{00000000-0008-0000-2E00-000028000000}"/>
            </a:ext>
          </a:extLst>
        </xdr:cNvPr>
        <xdr:cNvSpPr>
          <a:spLocks noChangeShapeType="1"/>
        </xdr:cNvSpPr>
      </xdr:nvSpPr>
      <xdr:spPr bwMode="auto">
        <a:xfrm flipV="1">
          <a:off x="6096000" y="68008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38</xdr:row>
      <xdr:rowOff>0</xdr:rowOff>
    </xdr:from>
    <xdr:to>
      <xdr:col>9</xdr:col>
      <xdr:colOff>0</xdr:colOff>
      <xdr:row>38</xdr:row>
      <xdr:rowOff>0</xdr:rowOff>
    </xdr:to>
    <xdr:sp macro="" textlink="">
      <xdr:nvSpPr>
        <xdr:cNvPr id="41" name="Line 55">
          <a:extLst>
            <a:ext uri="{FF2B5EF4-FFF2-40B4-BE49-F238E27FC236}">
              <a16:creationId xmlns:a16="http://schemas.microsoft.com/office/drawing/2014/main" id="{00000000-0008-0000-2E00-000029000000}"/>
            </a:ext>
          </a:extLst>
        </xdr:cNvPr>
        <xdr:cNvSpPr>
          <a:spLocks noChangeShapeType="1"/>
        </xdr:cNvSpPr>
      </xdr:nvSpPr>
      <xdr:spPr bwMode="auto">
        <a:xfrm flipV="1">
          <a:off x="6096000" y="71247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40</xdr:row>
      <xdr:rowOff>0</xdr:rowOff>
    </xdr:from>
    <xdr:to>
      <xdr:col>9</xdr:col>
      <xdr:colOff>0</xdr:colOff>
      <xdr:row>40</xdr:row>
      <xdr:rowOff>0</xdr:rowOff>
    </xdr:to>
    <xdr:sp macro="" textlink="">
      <xdr:nvSpPr>
        <xdr:cNvPr id="42" name="Line 57">
          <a:extLst>
            <a:ext uri="{FF2B5EF4-FFF2-40B4-BE49-F238E27FC236}">
              <a16:creationId xmlns:a16="http://schemas.microsoft.com/office/drawing/2014/main" id="{00000000-0008-0000-2E00-00002A000000}"/>
            </a:ext>
          </a:extLst>
        </xdr:cNvPr>
        <xdr:cNvSpPr>
          <a:spLocks noChangeShapeType="1"/>
        </xdr:cNvSpPr>
      </xdr:nvSpPr>
      <xdr:spPr bwMode="auto">
        <a:xfrm flipV="1">
          <a:off x="6096000" y="74485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42</xdr:row>
      <xdr:rowOff>0</xdr:rowOff>
    </xdr:from>
    <xdr:to>
      <xdr:col>9</xdr:col>
      <xdr:colOff>0</xdr:colOff>
      <xdr:row>42</xdr:row>
      <xdr:rowOff>0</xdr:rowOff>
    </xdr:to>
    <xdr:sp macro="" textlink="">
      <xdr:nvSpPr>
        <xdr:cNvPr id="43" name="Line 58">
          <a:extLst>
            <a:ext uri="{FF2B5EF4-FFF2-40B4-BE49-F238E27FC236}">
              <a16:creationId xmlns:a16="http://schemas.microsoft.com/office/drawing/2014/main" id="{00000000-0008-0000-2E00-00002B000000}"/>
            </a:ext>
          </a:extLst>
        </xdr:cNvPr>
        <xdr:cNvSpPr>
          <a:spLocks noChangeShapeType="1"/>
        </xdr:cNvSpPr>
      </xdr:nvSpPr>
      <xdr:spPr bwMode="auto">
        <a:xfrm flipV="1">
          <a:off x="6096000" y="77724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9</xdr:col>
      <xdr:colOff>0</xdr:colOff>
      <xdr:row>44</xdr:row>
      <xdr:rowOff>0</xdr:rowOff>
    </xdr:to>
    <xdr:sp macro="" textlink="">
      <xdr:nvSpPr>
        <xdr:cNvPr id="44" name="Line 59">
          <a:extLst>
            <a:ext uri="{FF2B5EF4-FFF2-40B4-BE49-F238E27FC236}">
              <a16:creationId xmlns:a16="http://schemas.microsoft.com/office/drawing/2014/main" id="{00000000-0008-0000-2E00-00002C000000}"/>
            </a:ext>
          </a:extLst>
        </xdr:cNvPr>
        <xdr:cNvSpPr>
          <a:spLocks noChangeShapeType="1"/>
        </xdr:cNvSpPr>
      </xdr:nvSpPr>
      <xdr:spPr bwMode="auto">
        <a:xfrm flipV="1">
          <a:off x="6096000" y="80962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46</xdr:row>
      <xdr:rowOff>0</xdr:rowOff>
    </xdr:from>
    <xdr:to>
      <xdr:col>9</xdr:col>
      <xdr:colOff>0</xdr:colOff>
      <xdr:row>46</xdr:row>
      <xdr:rowOff>0</xdr:rowOff>
    </xdr:to>
    <xdr:sp macro="" textlink="">
      <xdr:nvSpPr>
        <xdr:cNvPr id="45" name="Line 60">
          <a:extLst>
            <a:ext uri="{FF2B5EF4-FFF2-40B4-BE49-F238E27FC236}">
              <a16:creationId xmlns:a16="http://schemas.microsoft.com/office/drawing/2014/main" id="{00000000-0008-0000-2E00-00002D000000}"/>
            </a:ext>
          </a:extLst>
        </xdr:cNvPr>
        <xdr:cNvSpPr>
          <a:spLocks noChangeShapeType="1"/>
        </xdr:cNvSpPr>
      </xdr:nvSpPr>
      <xdr:spPr bwMode="auto">
        <a:xfrm flipV="1">
          <a:off x="6096000" y="84201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48</xdr:row>
      <xdr:rowOff>0</xdr:rowOff>
    </xdr:from>
    <xdr:to>
      <xdr:col>9</xdr:col>
      <xdr:colOff>0</xdr:colOff>
      <xdr:row>48</xdr:row>
      <xdr:rowOff>0</xdr:rowOff>
    </xdr:to>
    <xdr:sp macro="" textlink="">
      <xdr:nvSpPr>
        <xdr:cNvPr id="46" name="Line 62">
          <a:extLst>
            <a:ext uri="{FF2B5EF4-FFF2-40B4-BE49-F238E27FC236}">
              <a16:creationId xmlns:a16="http://schemas.microsoft.com/office/drawing/2014/main" id="{00000000-0008-0000-2E00-00002E000000}"/>
            </a:ext>
          </a:extLst>
        </xdr:cNvPr>
        <xdr:cNvSpPr>
          <a:spLocks noChangeShapeType="1"/>
        </xdr:cNvSpPr>
      </xdr:nvSpPr>
      <xdr:spPr bwMode="auto">
        <a:xfrm flipV="1">
          <a:off x="6096000" y="8743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50</xdr:row>
      <xdr:rowOff>0</xdr:rowOff>
    </xdr:from>
    <xdr:to>
      <xdr:col>9</xdr:col>
      <xdr:colOff>0</xdr:colOff>
      <xdr:row>50</xdr:row>
      <xdr:rowOff>0</xdr:rowOff>
    </xdr:to>
    <xdr:sp macro="" textlink="">
      <xdr:nvSpPr>
        <xdr:cNvPr id="47" name="Line 63">
          <a:extLst>
            <a:ext uri="{FF2B5EF4-FFF2-40B4-BE49-F238E27FC236}">
              <a16:creationId xmlns:a16="http://schemas.microsoft.com/office/drawing/2014/main" id="{00000000-0008-0000-2E00-00002F000000}"/>
            </a:ext>
          </a:extLst>
        </xdr:cNvPr>
        <xdr:cNvSpPr>
          <a:spLocks noChangeShapeType="1"/>
        </xdr:cNvSpPr>
      </xdr:nvSpPr>
      <xdr:spPr bwMode="auto">
        <a:xfrm flipV="1">
          <a:off x="6096000" y="90678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52</xdr:row>
      <xdr:rowOff>0</xdr:rowOff>
    </xdr:from>
    <xdr:to>
      <xdr:col>9</xdr:col>
      <xdr:colOff>0</xdr:colOff>
      <xdr:row>52</xdr:row>
      <xdr:rowOff>0</xdr:rowOff>
    </xdr:to>
    <xdr:sp macro="" textlink="">
      <xdr:nvSpPr>
        <xdr:cNvPr id="48" name="Line 64">
          <a:extLst>
            <a:ext uri="{FF2B5EF4-FFF2-40B4-BE49-F238E27FC236}">
              <a16:creationId xmlns:a16="http://schemas.microsoft.com/office/drawing/2014/main" id="{00000000-0008-0000-2E00-000030000000}"/>
            </a:ext>
          </a:extLst>
        </xdr:cNvPr>
        <xdr:cNvSpPr>
          <a:spLocks noChangeShapeType="1"/>
        </xdr:cNvSpPr>
      </xdr:nvSpPr>
      <xdr:spPr bwMode="auto">
        <a:xfrm flipV="1">
          <a:off x="6096000" y="9391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54</xdr:row>
      <xdr:rowOff>0</xdr:rowOff>
    </xdr:from>
    <xdr:to>
      <xdr:col>9</xdr:col>
      <xdr:colOff>0</xdr:colOff>
      <xdr:row>54</xdr:row>
      <xdr:rowOff>0</xdr:rowOff>
    </xdr:to>
    <xdr:sp macro="" textlink="">
      <xdr:nvSpPr>
        <xdr:cNvPr id="49" name="Line 65">
          <a:extLst>
            <a:ext uri="{FF2B5EF4-FFF2-40B4-BE49-F238E27FC236}">
              <a16:creationId xmlns:a16="http://schemas.microsoft.com/office/drawing/2014/main" id="{00000000-0008-0000-2E00-000031000000}"/>
            </a:ext>
          </a:extLst>
        </xdr:cNvPr>
        <xdr:cNvSpPr>
          <a:spLocks noChangeShapeType="1"/>
        </xdr:cNvSpPr>
      </xdr:nvSpPr>
      <xdr:spPr bwMode="auto">
        <a:xfrm flipV="1">
          <a:off x="6096000" y="97155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9</xdr:col>
      <xdr:colOff>0</xdr:colOff>
      <xdr:row>56</xdr:row>
      <xdr:rowOff>0</xdr:rowOff>
    </xdr:to>
    <xdr:sp macro="" textlink="">
      <xdr:nvSpPr>
        <xdr:cNvPr id="50" name="Line 66">
          <a:extLst>
            <a:ext uri="{FF2B5EF4-FFF2-40B4-BE49-F238E27FC236}">
              <a16:creationId xmlns:a16="http://schemas.microsoft.com/office/drawing/2014/main" id="{00000000-0008-0000-2E00-000032000000}"/>
            </a:ext>
          </a:extLst>
        </xdr:cNvPr>
        <xdr:cNvSpPr>
          <a:spLocks noChangeShapeType="1"/>
        </xdr:cNvSpPr>
      </xdr:nvSpPr>
      <xdr:spPr bwMode="auto">
        <a:xfrm flipV="1">
          <a:off x="6096000" y="10039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58</xdr:row>
      <xdr:rowOff>0</xdr:rowOff>
    </xdr:from>
    <xdr:to>
      <xdr:col>9</xdr:col>
      <xdr:colOff>0</xdr:colOff>
      <xdr:row>58</xdr:row>
      <xdr:rowOff>0</xdr:rowOff>
    </xdr:to>
    <xdr:sp macro="" textlink="">
      <xdr:nvSpPr>
        <xdr:cNvPr id="51" name="Line 67">
          <a:extLst>
            <a:ext uri="{FF2B5EF4-FFF2-40B4-BE49-F238E27FC236}">
              <a16:creationId xmlns:a16="http://schemas.microsoft.com/office/drawing/2014/main" id="{00000000-0008-0000-2E00-000033000000}"/>
            </a:ext>
          </a:extLst>
        </xdr:cNvPr>
        <xdr:cNvSpPr>
          <a:spLocks noChangeShapeType="1"/>
        </xdr:cNvSpPr>
      </xdr:nvSpPr>
      <xdr:spPr bwMode="auto">
        <a:xfrm flipV="1">
          <a:off x="6096000" y="103632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60</xdr:row>
      <xdr:rowOff>0</xdr:rowOff>
    </xdr:from>
    <xdr:to>
      <xdr:col>9</xdr:col>
      <xdr:colOff>0</xdr:colOff>
      <xdr:row>60</xdr:row>
      <xdr:rowOff>0</xdr:rowOff>
    </xdr:to>
    <xdr:sp macro="" textlink="">
      <xdr:nvSpPr>
        <xdr:cNvPr id="52" name="Line 68">
          <a:extLst>
            <a:ext uri="{FF2B5EF4-FFF2-40B4-BE49-F238E27FC236}">
              <a16:creationId xmlns:a16="http://schemas.microsoft.com/office/drawing/2014/main" id="{00000000-0008-0000-2E00-000034000000}"/>
            </a:ext>
          </a:extLst>
        </xdr:cNvPr>
        <xdr:cNvSpPr>
          <a:spLocks noChangeShapeType="1"/>
        </xdr:cNvSpPr>
      </xdr:nvSpPr>
      <xdr:spPr bwMode="auto">
        <a:xfrm flipV="1">
          <a:off x="4876800" y="12201525"/>
          <a:ext cx="60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1</xdr:col>
      <xdr:colOff>0</xdr:colOff>
      <xdr:row>7</xdr:row>
      <xdr:rowOff>9525</xdr:rowOff>
    </xdr:to>
    <xdr:sp macro="" textlink="">
      <xdr:nvSpPr>
        <xdr:cNvPr id="53" name="Line 69">
          <a:extLst>
            <a:ext uri="{FF2B5EF4-FFF2-40B4-BE49-F238E27FC236}">
              <a16:creationId xmlns:a16="http://schemas.microsoft.com/office/drawing/2014/main" id="{00000000-0008-0000-2E00-000035000000}"/>
            </a:ext>
          </a:extLst>
        </xdr:cNvPr>
        <xdr:cNvSpPr>
          <a:spLocks noChangeShapeType="1"/>
        </xdr:cNvSpPr>
      </xdr:nvSpPr>
      <xdr:spPr bwMode="auto">
        <a:xfrm>
          <a:off x="0" y="1781175"/>
          <a:ext cx="7620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0</xdr:colOff>
      <xdr:row>7</xdr:row>
      <xdr:rowOff>0</xdr:rowOff>
    </xdr:to>
    <xdr:sp macro="" textlink="">
      <xdr:nvSpPr>
        <xdr:cNvPr id="54" name="Line 71">
          <a:extLst>
            <a:ext uri="{FF2B5EF4-FFF2-40B4-BE49-F238E27FC236}">
              <a16:creationId xmlns:a16="http://schemas.microsoft.com/office/drawing/2014/main" id="{00000000-0008-0000-2E00-000036000000}"/>
            </a:ext>
          </a:extLst>
        </xdr:cNvPr>
        <xdr:cNvSpPr>
          <a:spLocks noChangeShapeType="1"/>
        </xdr:cNvSpPr>
      </xdr:nvSpPr>
      <xdr:spPr bwMode="auto">
        <a:xfrm flipH="1">
          <a:off x="1524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18</xdr:row>
      <xdr:rowOff>0</xdr:rowOff>
    </xdr:from>
    <xdr:to>
      <xdr:col>13</xdr:col>
      <xdr:colOff>0</xdr:colOff>
      <xdr:row>18</xdr:row>
      <xdr:rowOff>0</xdr:rowOff>
    </xdr:to>
    <xdr:sp macro="" textlink="">
      <xdr:nvSpPr>
        <xdr:cNvPr id="55" name="Line 76">
          <a:extLst>
            <a:ext uri="{FF2B5EF4-FFF2-40B4-BE49-F238E27FC236}">
              <a16:creationId xmlns:a16="http://schemas.microsoft.com/office/drawing/2014/main" id="{00000000-0008-0000-2E00-000037000000}"/>
            </a:ext>
          </a:extLst>
        </xdr:cNvPr>
        <xdr:cNvSpPr>
          <a:spLocks noChangeShapeType="1"/>
        </xdr:cNvSpPr>
      </xdr:nvSpPr>
      <xdr:spPr bwMode="auto">
        <a:xfrm flipH="1" flipV="1">
          <a:off x="4572000" y="3886200"/>
          <a:ext cx="533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24</xdr:row>
      <xdr:rowOff>0</xdr:rowOff>
    </xdr:from>
    <xdr:to>
      <xdr:col>10</xdr:col>
      <xdr:colOff>0</xdr:colOff>
      <xdr:row>24</xdr:row>
      <xdr:rowOff>0</xdr:rowOff>
    </xdr:to>
    <xdr:sp macro="" textlink="">
      <xdr:nvSpPr>
        <xdr:cNvPr id="56" name="Line 79">
          <a:extLst>
            <a:ext uri="{FF2B5EF4-FFF2-40B4-BE49-F238E27FC236}">
              <a16:creationId xmlns:a16="http://schemas.microsoft.com/office/drawing/2014/main" id="{00000000-0008-0000-2E00-000038000000}"/>
            </a:ext>
          </a:extLst>
        </xdr:cNvPr>
        <xdr:cNvSpPr>
          <a:spLocks noChangeShapeType="1"/>
        </xdr:cNvSpPr>
      </xdr:nvSpPr>
      <xdr:spPr bwMode="auto">
        <a:xfrm>
          <a:off x="3200400" y="5000625"/>
          <a:ext cx="2133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0</xdr:rowOff>
    </xdr:from>
    <xdr:to>
      <xdr:col>15</xdr:col>
      <xdr:colOff>0</xdr:colOff>
      <xdr:row>24</xdr:row>
      <xdr:rowOff>0</xdr:rowOff>
    </xdr:to>
    <xdr:sp macro="" textlink="">
      <xdr:nvSpPr>
        <xdr:cNvPr id="57" name="Line 80">
          <a:extLst>
            <a:ext uri="{FF2B5EF4-FFF2-40B4-BE49-F238E27FC236}">
              <a16:creationId xmlns:a16="http://schemas.microsoft.com/office/drawing/2014/main" id="{00000000-0008-0000-2E00-000039000000}"/>
            </a:ext>
          </a:extLst>
        </xdr:cNvPr>
        <xdr:cNvSpPr>
          <a:spLocks noChangeShapeType="1"/>
        </xdr:cNvSpPr>
      </xdr:nvSpPr>
      <xdr:spPr bwMode="auto">
        <a:xfrm>
          <a:off x="8382000" y="4533900"/>
          <a:ext cx="3048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16</xdr:row>
      <xdr:rowOff>0</xdr:rowOff>
    </xdr:from>
    <xdr:to>
      <xdr:col>13</xdr:col>
      <xdr:colOff>0</xdr:colOff>
      <xdr:row>18</xdr:row>
      <xdr:rowOff>0</xdr:rowOff>
    </xdr:to>
    <xdr:sp macro="" textlink="">
      <xdr:nvSpPr>
        <xdr:cNvPr id="59" name="Line 102">
          <a:extLst>
            <a:ext uri="{FF2B5EF4-FFF2-40B4-BE49-F238E27FC236}">
              <a16:creationId xmlns:a16="http://schemas.microsoft.com/office/drawing/2014/main" id="{00000000-0008-0000-2E00-00003B000000}"/>
            </a:ext>
          </a:extLst>
        </xdr:cNvPr>
        <xdr:cNvSpPr>
          <a:spLocks noChangeShapeType="1"/>
        </xdr:cNvSpPr>
      </xdr:nvSpPr>
      <xdr:spPr bwMode="auto">
        <a:xfrm>
          <a:off x="9906000" y="3562350"/>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8</xdr:row>
      <xdr:rowOff>0</xdr:rowOff>
    </xdr:from>
    <xdr:to>
      <xdr:col>7</xdr:col>
      <xdr:colOff>0</xdr:colOff>
      <xdr:row>8</xdr:row>
      <xdr:rowOff>0</xdr:rowOff>
    </xdr:to>
    <xdr:sp macro="" textlink="">
      <xdr:nvSpPr>
        <xdr:cNvPr id="60" name="Line 103">
          <a:extLst>
            <a:ext uri="{FF2B5EF4-FFF2-40B4-BE49-F238E27FC236}">
              <a16:creationId xmlns:a16="http://schemas.microsoft.com/office/drawing/2014/main" id="{00000000-0008-0000-2E00-00003C000000}"/>
            </a:ext>
          </a:extLst>
        </xdr:cNvPr>
        <xdr:cNvSpPr>
          <a:spLocks noChangeShapeType="1"/>
        </xdr:cNvSpPr>
      </xdr:nvSpPr>
      <xdr:spPr bwMode="auto">
        <a:xfrm flipH="1">
          <a:off x="4572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32</xdr:row>
      <xdr:rowOff>0</xdr:rowOff>
    </xdr:from>
    <xdr:to>
      <xdr:col>2</xdr:col>
      <xdr:colOff>0</xdr:colOff>
      <xdr:row>33</xdr:row>
      <xdr:rowOff>0</xdr:rowOff>
    </xdr:to>
    <xdr:sp macro="" textlink="">
      <xdr:nvSpPr>
        <xdr:cNvPr id="61" name="Line 106">
          <a:extLst>
            <a:ext uri="{FF2B5EF4-FFF2-40B4-BE49-F238E27FC236}">
              <a16:creationId xmlns:a16="http://schemas.microsoft.com/office/drawing/2014/main" id="{00000000-0008-0000-2E00-00003D000000}"/>
            </a:ext>
          </a:extLst>
        </xdr:cNvPr>
        <xdr:cNvSpPr>
          <a:spLocks noChangeShapeType="1"/>
        </xdr:cNvSpPr>
      </xdr:nvSpPr>
      <xdr:spPr bwMode="auto">
        <a:xfrm flipH="1">
          <a:off x="1524000" y="5991225"/>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8</xdr:row>
      <xdr:rowOff>0</xdr:rowOff>
    </xdr:from>
    <xdr:to>
      <xdr:col>3</xdr:col>
      <xdr:colOff>0</xdr:colOff>
      <xdr:row>8</xdr:row>
      <xdr:rowOff>0</xdr:rowOff>
    </xdr:to>
    <xdr:sp macro="" textlink="">
      <xdr:nvSpPr>
        <xdr:cNvPr id="62" name="Line 107">
          <a:extLst>
            <a:ext uri="{FF2B5EF4-FFF2-40B4-BE49-F238E27FC236}">
              <a16:creationId xmlns:a16="http://schemas.microsoft.com/office/drawing/2014/main" id="{00000000-0008-0000-2E00-00003E000000}"/>
            </a:ext>
          </a:extLst>
        </xdr:cNvPr>
        <xdr:cNvSpPr>
          <a:spLocks noChangeShapeType="1"/>
        </xdr:cNvSpPr>
      </xdr:nvSpPr>
      <xdr:spPr bwMode="auto">
        <a:xfrm>
          <a:off x="1524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8</xdr:row>
      <xdr:rowOff>0</xdr:rowOff>
    </xdr:from>
    <xdr:to>
      <xdr:col>3</xdr:col>
      <xdr:colOff>0</xdr:colOff>
      <xdr:row>32</xdr:row>
      <xdr:rowOff>0</xdr:rowOff>
    </xdr:to>
    <xdr:sp macro="" textlink="">
      <xdr:nvSpPr>
        <xdr:cNvPr id="63" name="Line 108">
          <a:extLst>
            <a:ext uri="{FF2B5EF4-FFF2-40B4-BE49-F238E27FC236}">
              <a16:creationId xmlns:a16="http://schemas.microsoft.com/office/drawing/2014/main" id="{00000000-0008-0000-2E00-00003F000000}"/>
            </a:ext>
          </a:extLst>
        </xdr:cNvPr>
        <xdr:cNvSpPr>
          <a:spLocks noChangeShapeType="1"/>
        </xdr:cNvSpPr>
      </xdr:nvSpPr>
      <xdr:spPr bwMode="auto">
        <a:xfrm flipH="1">
          <a:off x="2286000" y="2266950"/>
          <a:ext cx="0" cy="3724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32</xdr:row>
      <xdr:rowOff>0</xdr:rowOff>
    </xdr:from>
    <xdr:to>
      <xdr:col>3</xdr:col>
      <xdr:colOff>0</xdr:colOff>
      <xdr:row>32</xdr:row>
      <xdr:rowOff>0</xdr:rowOff>
    </xdr:to>
    <xdr:sp macro="" textlink="">
      <xdr:nvSpPr>
        <xdr:cNvPr id="64" name="Line 109">
          <a:extLst>
            <a:ext uri="{FF2B5EF4-FFF2-40B4-BE49-F238E27FC236}">
              <a16:creationId xmlns:a16="http://schemas.microsoft.com/office/drawing/2014/main" id="{00000000-0008-0000-2E00-000040000000}"/>
            </a:ext>
          </a:extLst>
        </xdr:cNvPr>
        <xdr:cNvSpPr>
          <a:spLocks noChangeShapeType="1"/>
        </xdr:cNvSpPr>
      </xdr:nvSpPr>
      <xdr:spPr bwMode="auto">
        <a:xfrm flipH="1">
          <a:off x="1524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5</xdr:row>
      <xdr:rowOff>0</xdr:rowOff>
    </xdr:from>
    <xdr:to>
      <xdr:col>7</xdr:col>
      <xdr:colOff>0</xdr:colOff>
      <xdr:row>7</xdr:row>
      <xdr:rowOff>0</xdr:rowOff>
    </xdr:to>
    <xdr:sp macro="" textlink="">
      <xdr:nvSpPr>
        <xdr:cNvPr id="65" name="Line 110">
          <a:extLst>
            <a:ext uri="{FF2B5EF4-FFF2-40B4-BE49-F238E27FC236}">
              <a16:creationId xmlns:a16="http://schemas.microsoft.com/office/drawing/2014/main" id="{00000000-0008-0000-2E00-000041000000}"/>
            </a:ext>
          </a:extLst>
        </xdr:cNvPr>
        <xdr:cNvSpPr>
          <a:spLocks noChangeShapeType="1"/>
        </xdr:cNvSpPr>
      </xdr:nvSpPr>
      <xdr:spPr bwMode="auto">
        <a:xfrm>
          <a:off x="4572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oneCellAnchor>
    <xdr:from>
      <xdr:col>16</xdr:col>
      <xdr:colOff>0</xdr:colOff>
      <xdr:row>3</xdr:row>
      <xdr:rowOff>0</xdr:rowOff>
    </xdr:from>
    <xdr:ext cx="76200" cy="200025"/>
    <xdr:sp macro="" textlink="">
      <xdr:nvSpPr>
        <xdr:cNvPr id="124" name="Text Box 63">
          <a:extLst>
            <a:ext uri="{FF2B5EF4-FFF2-40B4-BE49-F238E27FC236}">
              <a16:creationId xmlns:a16="http://schemas.microsoft.com/office/drawing/2014/main" id="{00000000-0008-0000-2E00-00007C000000}"/>
            </a:ext>
          </a:extLst>
        </xdr:cNvPr>
        <xdr:cNvSpPr txBox="1">
          <a:spLocks noChangeArrowheads="1"/>
        </xdr:cNvSpPr>
      </xdr:nvSpPr>
      <xdr:spPr bwMode="auto">
        <a:xfrm>
          <a:off x="14020800" y="1133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7</xdr:col>
      <xdr:colOff>0</xdr:colOff>
      <xdr:row>31</xdr:row>
      <xdr:rowOff>142875</xdr:rowOff>
    </xdr:from>
    <xdr:to>
      <xdr:col>7</xdr:col>
      <xdr:colOff>0</xdr:colOff>
      <xdr:row>32</xdr:row>
      <xdr:rowOff>142875</xdr:rowOff>
    </xdr:to>
    <xdr:sp macro="" textlink="">
      <xdr:nvSpPr>
        <xdr:cNvPr id="66" name="Line 46">
          <a:extLst>
            <a:ext uri="{FF2B5EF4-FFF2-40B4-BE49-F238E27FC236}">
              <a16:creationId xmlns:a16="http://schemas.microsoft.com/office/drawing/2014/main" id="{00000000-0008-0000-2E00-000042000000}"/>
            </a:ext>
          </a:extLst>
        </xdr:cNvPr>
        <xdr:cNvSpPr>
          <a:spLocks noChangeShapeType="1"/>
        </xdr:cNvSpPr>
      </xdr:nvSpPr>
      <xdr:spPr bwMode="auto">
        <a:xfrm>
          <a:off x="3733800" y="6343650"/>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1</xdr:col>
      <xdr:colOff>0</xdr:colOff>
      <xdr:row>6</xdr:row>
      <xdr:rowOff>0</xdr:rowOff>
    </xdr:to>
    <xdr:sp macro="" textlink="">
      <xdr:nvSpPr>
        <xdr:cNvPr id="2" name="Text 1">
          <a:extLst>
            <a:ext uri="{FF2B5EF4-FFF2-40B4-BE49-F238E27FC236}">
              <a16:creationId xmlns:a16="http://schemas.microsoft.com/office/drawing/2014/main" id="{00000000-0008-0000-0800-000002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6">
          <a:extLst>
            <a:ext uri="{FF2B5EF4-FFF2-40B4-BE49-F238E27FC236}">
              <a16:creationId xmlns:a16="http://schemas.microsoft.com/office/drawing/2014/main" id="{00000000-0008-0000-0900-000002000000}"/>
            </a:ext>
          </a:extLst>
        </xdr:cNvPr>
        <xdr:cNvSpPr txBox="1">
          <a:spLocks noChangeArrowheads="1"/>
        </xdr:cNvSpPr>
      </xdr:nvSpPr>
      <xdr:spPr bwMode="auto">
        <a:xfrm>
          <a:off x="7800975"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118872" tIns="105156" rIns="118872" bIns="105156" anchor="ctr" upright="1"/>
        <a:lstStyle/>
        <a:p>
          <a:pPr algn="ctr" rtl="0">
            <a:defRPr sz="1000"/>
          </a:pPr>
          <a:r>
            <a:rPr lang="de-DE" sz="7000" b="1" i="0" u="none" strike="noStrike" baseline="0">
              <a:solidFill>
                <a:srgbClr val="000000"/>
              </a:solidFill>
              <a:latin typeface="Times"/>
              <a:cs typeface="Times"/>
            </a:rPr>
            <a:t>D</a:t>
          </a:r>
        </a:p>
        <a:p>
          <a:pPr algn="ctr" rtl="0">
            <a:defRPr sz="1000"/>
          </a:pPr>
          <a:endParaRPr lang="de-DE" sz="7000" b="1" i="0" u="none" strike="noStrike" baseline="0">
            <a:solidFill>
              <a:srgbClr val="000000"/>
            </a:solidFill>
            <a:latin typeface="Times"/>
            <a:cs typeface="Times"/>
          </a:endParaRPr>
        </a:p>
      </xdr:txBody>
    </xdr:sp>
    <xdr:clientData/>
  </xdr:twoCellAnchor>
  <xdr:twoCellAnchor>
    <xdr:from>
      <xdr:col>1</xdr:col>
      <xdr:colOff>0</xdr:colOff>
      <xdr:row>2</xdr:row>
      <xdr:rowOff>0</xdr:rowOff>
    </xdr:from>
    <xdr:to>
      <xdr:col>2</xdr:col>
      <xdr:colOff>0</xdr:colOff>
      <xdr:row>4</xdr:row>
      <xdr:rowOff>0</xdr:rowOff>
    </xdr:to>
    <xdr:sp macro="" textlink="">
      <xdr:nvSpPr>
        <xdr:cNvPr id="3" name="Text 1">
          <a:extLst>
            <a:ext uri="{FF2B5EF4-FFF2-40B4-BE49-F238E27FC236}">
              <a16:creationId xmlns:a16="http://schemas.microsoft.com/office/drawing/2014/main" id="{00000000-0008-0000-0900-000003000000}"/>
            </a:ext>
          </a:extLst>
        </xdr:cNvPr>
        <xdr:cNvSpPr txBox="1">
          <a:spLocks noChangeArrowheads="1"/>
        </xdr:cNvSpPr>
      </xdr:nvSpPr>
      <xdr:spPr bwMode="auto">
        <a:xfrm>
          <a:off x="952500" y="400050"/>
          <a:ext cx="342900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xdr:row>
      <xdr:rowOff>0</xdr:rowOff>
    </xdr:from>
    <xdr:to>
      <xdr:col>1</xdr:col>
      <xdr:colOff>0</xdr:colOff>
      <xdr:row>4</xdr:row>
      <xdr:rowOff>0</xdr:rowOff>
    </xdr:to>
    <xdr:sp macro="" textlink="">
      <xdr:nvSpPr>
        <xdr:cNvPr id="4" name="Text 1">
          <a:extLst>
            <a:ext uri="{FF2B5EF4-FFF2-40B4-BE49-F238E27FC236}">
              <a16:creationId xmlns:a16="http://schemas.microsoft.com/office/drawing/2014/main" id="{00000000-0008-0000-0900-000004000000}"/>
            </a:ext>
          </a:extLst>
        </xdr:cNvPr>
        <xdr:cNvSpPr txBox="1">
          <a:spLocks noChangeArrowheads="1"/>
        </xdr:cNvSpPr>
      </xdr:nvSpPr>
      <xdr:spPr bwMode="auto">
        <a:xfrm>
          <a:off x="0" y="400050"/>
          <a:ext cx="95250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Lfd. Nr.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0A00-000002000000}"/>
            </a:ext>
          </a:extLst>
        </xdr:cNvPr>
        <xdr:cNvSpPr txBox="1">
          <a:spLocks noChangeArrowheads="1"/>
        </xdr:cNvSpPr>
      </xdr:nvSpPr>
      <xdr:spPr bwMode="auto">
        <a:xfrm>
          <a:off x="9525" y="504825"/>
          <a:ext cx="3038475" cy="4857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0E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0E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26</xdr:row>
      <xdr:rowOff>0</xdr:rowOff>
    </xdr:from>
    <xdr:to>
      <xdr:col>2</xdr:col>
      <xdr:colOff>0</xdr:colOff>
      <xdr:row>28</xdr:row>
      <xdr:rowOff>0</xdr:rowOff>
    </xdr:to>
    <xdr:sp macro="" textlink="">
      <xdr:nvSpPr>
        <xdr:cNvPr id="8" name="Text 1">
          <a:extLst>
            <a:ext uri="{FF2B5EF4-FFF2-40B4-BE49-F238E27FC236}">
              <a16:creationId xmlns:a16="http://schemas.microsoft.com/office/drawing/2014/main" id="{00000000-0008-0000-0E00-000008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26</xdr:row>
      <xdr:rowOff>0</xdr:rowOff>
    </xdr:from>
    <xdr:to>
      <xdr:col>1</xdr:col>
      <xdr:colOff>0</xdr:colOff>
      <xdr:row>29</xdr:row>
      <xdr:rowOff>0</xdr:rowOff>
    </xdr:to>
    <xdr:sp macro="" textlink="">
      <xdr:nvSpPr>
        <xdr:cNvPr id="9" name="Text 1">
          <a:extLst>
            <a:ext uri="{FF2B5EF4-FFF2-40B4-BE49-F238E27FC236}">
              <a16:creationId xmlns:a16="http://schemas.microsoft.com/office/drawing/2014/main" id="{00000000-0008-0000-0E00-000009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52</xdr:row>
      <xdr:rowOff>0</xdr:rowOff>
    </xdr:from>
    <xdr:to>
      <xdr:col>2</xdr:col>
      <xdr:colOff>0</xdr:colOff>
      <xdr:row>54</xdr:row>
      <xdr:rowOff>0</xdr:rowOff>
    </xdr:to>
    <xdr:sp macro="" textlink="">
      <xdr:nvSpPr>
        <xdr:cNvPr id="14" name="Text 1">
          <a:extLst>
            <a:ext uri="{FF2B5EF4-FFF2-40B4-BE49-F238E27FC236}">
              <a16:creationId xmlns:a16="http://schemas.microsoft.com/office/drawing/2014/main" id="{00000000-0008-0000-0E00-00000E000000}"/>
            </a:ext>
          </a:extLst>
        </xdr:cNvPr>
        <xdr:cNvSpPr txBox="1">
          <a:spLocks noChangeArrowheads="1"/>
        </xdr:cNvSpPr>
      </xdr:nvSpPr>
      <xdr:spPr bwMode="auto">
        <a:xfrm>
          <a:off x="476250" y="88011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52</xdr:row>
      <xdr:rowOff>0</xdr:rowOff>
    </xdr:from>
    <xdr:to>
      <xdr:col>1</xdr:col>
      <xdr:colOff>0</xdr:colOff>
      <xdr:row>55</xdr:row>
      <xdr:rowOff>0</xdr:rowOff>
    </xdr:to>
    <xdr:sp macro="" textlink="">
      <xdr:nvSpPr>
        <xdr:cNvPr id="15" name="Text 1">
          <a:extLst>
            <a:ext uri="{FF2B5EF4-FFF2-40B4-BE49-F238E27FC236}">
              <a16:creationId xmlns:a16="http://schemas.microsoft.com/office/drawing/2014/main" id="{00000000-0008-0000-0E00-00000F000000}"/>
            </a:ext>
          </a:extLst>
        </xdr:cNvPr>
        <xdr:cNvSpPr txBox="1">
          <a:spLocks noChangeArrowheads="1"/>
        </xdr:cNvSpPr>
      </xdr:nvSpPr>
      <xdr:spPr bwMode="auto">
        <a:xfrm>
          <a:off x="0" y="88011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78</xdr:row>
      <xdr:rowOff>0</xdr:rowOff>
    </xdr:from>
    <xdr:to>
      <xdr:col>2</xdr:col>
      <xdr:colOff>0</xdr:colOff>
      <xdr:row>80</xdr:row>
      <xdr:rowOff>0</xdr:rowOff>
    </xdr:to>
    <xdr:sp macro="" textlink="">
      <xdr:nvSpPr>
        <xdr:cNvPr id="10" name="Text 1">
          <a:extLst>
            <a:ext uri="{FF2B5EF4-FFF2-40B4-BE49-F238E27FC236}">
              <a16:creationId xmlns:a16="http://schemas.microsoft.com/office/drawing/2014/main" id="{91FA7029-F908-4050-BB96-3CD04C9CED7D}"/>
            </a:ext>
          </a:extLst>
        </xdr:cNvPr>
        <xdr:cNvSpPr txBox="1">
          <a:spLocks noChangeArrowheads="1"/>
        </xdr:cNvSpPr>
      </xdr:nvSpPr>
      <xdr:spPr bwMode="auto">
        <a:xfrm>
          <a:off x="476250" y="1100137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78</xdr:row>
      <xdr:rowOff>0</xdr:rowOff>
    </xdr:from>
    <xdr:to>
      <xdr:col>1</xdr:col>
      <xdr:colOff>0</xdr:colOff>
      <xdr:row>81</xdr:row>
      <xdr:rowOff>0</xdr:rowOff>
    </xdr:to>
    <xdr:sp macro="" textlink="">
      <xdr:nvSpPr>
        <xdr:cNvPr id="11" name="Text 1">
          <a:extLst>
            <a:ext uri="{FF2B5EF4-FFF2-40B4-BE49-F238E27FC236}">
              <a16:creationId xmlns:a16="http://schemas.microsoft.com/office/drawing/2014/main" id="{660F6953-B038-4DDE-90AE-8268502D32F3}"/>
            </a:ext>
          </a:extLst>
        </xdr:cNvPr>
        <xdr:cNvSpPr txBox="1">
          <a:spLocks noChangeArrowheads="1"/>
        </xdr:cNvSpPr>
      </xdr:nvSpPr>
      <xdr:spPr bwMode="auto">
        <a:xfrm>
          <a:off x="0" y="1100137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78</xdr:row>
      <xdr:rowOff>0</xdr:rowOff>
    </xdr:from>
    <xdr:to>
      <xdr:col>2</xdr:col>
      <xdr:colOff>0</xdr:colOff>
      <xdr:row>80</xdr:row>
      <xdr:rowOff>0</xdr:rowOff>
    </xdr:to>
    <xdr:sp macro="" textlink="">
      <xdr:nvSpPr>
        <xdr:cNvPr id="12" name="Text 1">
          <a:extLst>
            <a:ext uri="{FF2B5EF4-FFF2-40B4-BE49-F238E27FC236}">
              <a16:creationId xmlns:a16="http://schemas.microsoft.com/office/drawing/2014/main" id="{02BFB334-307D-42DC-AFD7-6A24CED1EADF}"/>
            </a:ext>
          </a:extLst>
        </xdr:cNvPr>
        <xdr:cNvSpPr txBox="1">
          <a:spLocks noChangeArrowheads="1"/>
        </xdr:cNvSpPr>
      </xdr:nvSpPr>
      <xdr:spPr bwMode="auto">
        <a:xfrm>
          <a:off x="476250" y="1100137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78</xdr:row>
      <xdr:rowOff>0</xdr:rowOff>
    </xdr:from>
    <xdr:to>
      <xdr:col>1</xdr:col>
      <xdr:colOff>0</xdr:colOff>
      <xdr:row>81</xdr:row>
      <xdr:rowOff>0</xdr:rowOff>
    </xdr:to>
    <xdr:sp macro="" textlink="">
      <xdr:nvSpPr>
        <xdr:cNvPr id="13" name="Text 1">
          <a:extLst>
            <a:ext uri="{FF2B5EF4-FFF2-40B4-BE49-F238E27FC236}">
              <a16:creationId xmlns:a16="http://schemas.microsoft.com/office/drawing/2014/main" id="{C03017BA-D89B-43A3-8068-B4F1F2C2465B}"/>
            </a:ext>
          </a:extLst>
        </xdr:cNvPr>
        <xdr:cNvSpPr txBox="1">
          <a:spLocks noChangeArrowheads="1"/>
        </xdr:cNvSpPr>
      </xdr:nvSpPr>
      <xdr:spPr bwMode="auto">
        <a:xfrm>
          <a:off x="0" y="1100137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1</xdr:col>
      <xdr:colOff>0</xdr:colOff>
      <xdr:row>5</xdr:row>
      <xdr:rowOff>1</xdr:rowOff>
    </xdr:to>
    <xdr:sp macro="" textlink="">
      <xdr:nvSpPr>
        <xdr:cNvPr id="2" name="Text 1">
          <a:extLst>
            <a:ext uri="{FF2B5EF4-FFF2-40B4-BE49-F238E27FC236}">
              <a16:creationId xmlns:a16="http://schemas.microsoft.com/office/drawing/2014/main" id="{00000000-0008-0000-0F00-000002000000}"/>
            </a:ext>
          </a:extLst>
        </xdr:cNvPr>
        <xdr:cNvSpPr txBox="1">
          <a:spLocks noChangeArrowheads="1"/>
        </xdr:cNvSpPr>
      </xdr:nvSpPr>
      <xdr:spPr bwMode="auto">
        <a:xfrm>
          <a:off x="0" y="400050"/>
          <a:ext cx="76200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28</xdr:row>
      <xdr:rowOff>0</xdr:rowOff>
    </xdr:from>
    <xdr:to>
      <xdr:col>1</xdr:col>
      <xdr:colOff>0</xdr:colOff>
      <xdr:row>30</xdr:row>
      <xdr:rowOff>1</xdr:rowOff>
    </xdr:to>
    <xdr:sp macro="" textlink="">
      <xdr:nvSpPr>
        <xdr:cNvPr id="4" name="Text 1">
          <a:extLst>
            <a:ext uri="{FF2B5EF4-FFF2-40B4-BE49-F238E27FC236}">
              <a16:creationId xmlns:a16="http://schemas.microsoft.com/office/drawing/2014/main" id="{00000000-0008-0000-0F00-000004000000}"/>
            </a:ext>
          </a:extLst>
        </xdr:cNvPr>
        <xdr:cNvSpPr txBox="1">
          <a:spLocks noChangeArrowheads="1"/>
        </xdr:cNvSpPr>
      </xdr:nvSpPr>
      <xdr:spPr bwMode="auto">
        <a:xfrm>
          <a:off x="0" y="400050"/>
          <a:ext cx="76200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40</xdr:row>
      <xdr:rowOff>0</xdr:rowOff>
    </xdr:from>
    <xdr:to>
      <xdr:col>1</xdr:col>
      <xdr:colOff>0</xdr:colOff>
      <xdr:row>40</xdr:row>
      <xdr:rowOff>1</xdr:rowOff>
    </xdr:to>
    <xdr:sp macro="" textlink="">
      <xdr:nvSpPr>
        <xdr:cNvPr id="5" name="Text 1">
          <a:extLst>
            <a:ext uri="{FF2B5EF4-FFF2-40B4-BE49-F238E27FC236}">
              <a16:creationId xmlns:a16="http://schemas.microsoft.com/office/drawing/2014/main" id="{00000000-0008-0000-0F00-000005000000}"/>
            </a:ext>
          </a:extLst>
        </xdr:cNvPr>
        <xdr:cNvSpPr txBox="1">
          <a:spLocks noChangeArrowheads="1"/>
        </xdr:cNvSpPr>
      </xdr:nvSpPr>
      <xdr:spPr bwMode="auto">
        <a:xfrm>
          <a:off x="0" y="9401175"/>
          <a:ext cx="47625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55</xdr:row>
      <xdr:rowOff>0</xdr:rowOff>
    </xdr:from>
    <xdr:to>
      <xdr:col>1</xdr:col>
      <xdr:colOff>0</xdr:colOff>
      <xdr:row>57</xdr:row>
      <xdr:rowOff>0</xdr:rowOff>
    </xdr:to>
    <xdr:sp macro="" textlink="">
      <xdr:nvSpPr>
        <xdr:cNvPr id="6" name="Text 1">
          <a:extLst>
            <a:ext uri="{FF2B5EF4-FFF2-40B4-BE49-F238E27FC236}">
              <a16:creationId xmlns:a16="http://schemas.microsoft.com/office/drawing/2014/main" id="{00000000-0008-0000-0F00-000006000000}"/>
            </a:ext>
          </a:extLst>
        </xdr:cNvPr>
        <xdr:cNvSpPr txBox="1">
          <a:spLocks noChangeArrowheads="1"/>
        </xdr:cNvSpPr>
      </xdr:nvSpPr>
      <xdr:spPr bwMode="auto">
        <a:xfrm>
          <a:off x="0" y="13119652"/>
          <a:ext cx="480391" cy="39756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81</xdr:row>
      <xdr:rowOff>0</xdr:rowOff>
    </xdr:from>
    <xdr:to>
      <xdr:col>1</xdr:col>
      <xdr:colOff>0</xdr:colOff>
      <xdr:row>83</xdr:row>
      <xdr:rowOff>0</xdr:rowOff>
    </xdr:to>
    <xdr:sp macro="" textlink="">
      <xdr:nvSpPr>
        <xdr:cNvPr id="8" name="Text 1">
          <a:extLst>
            <a:ext uri="{FF2B5EF4-FFF2-40B4-BE49-F238E27FC236}">
              <a16:creationId xmlns:a16="http://schemas.microsoft.com/office/drawing/2014/main" id="{D1FFEBD6-B098-47CF-893D-4AC6077E75C8}"/>
            </a:ext>
          </a:extLst>
        </xdr:cNvPr>
        <xdr:cNvSpPr txBox="1">
          <a:spLocks noChangeArrowheads="1"/>
        </xdr:cNvSpPr>
      </xdr:nvSpPr>
      <xdr:spPr bwMode="auto">
        <a:xfrm>
          <a:off x="0" y="11405152"/>
          <a:ext cx="480391" cy="39756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5" name="Text 1">
          <a:extLst>
            <a:ext uri="{FF2B5EF4-FFF2-40B4-BE49-F238E27FC236}">
              <a16:creationId xmlns:a16="http://schemas.microsoft.com/office/drawing/2014/main" id="{00000000-0008-0000-0B00-000005000000}"/>
            </a:ext>
          </a:extLst>
        </xdr:cNvPr>
        <xdr:cNvSpPr txBox="1">
          <a:spLocks noChangeArrowheads="1"/>
        </xdr:cNvSpPr>
      </xdr:nvSpPr>
      <xdr:spPr bwMode="auto">
        <a:xfrm>
          <a:off x="0" y="400050"/>
          <a:ext cx="199072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5">
    <tabColor indexed="22"/>
  </sheetPr>
  <dimension ref="A1:E74"/>
  <sheetViews>
    <sheetView showGridLines="0" tabSelected="1" view="pageBreakPreview" zoomScaleNormal="100" zoomScaleSheetLayoutView="100" workbookViewId="0"/>
  </sheetViews>
  <sheetFormatPr baseColWidth="10" defaultColWidth="11.453125" defaultRowHeight="15.75" customHeight="1"/>
  <cols>
    <col min="1" max="3" width="2.1796875" style="347" customWidth="1"/>
    <col min="4" max="4" width="117.81640625" style="347" customWidth="1"/>
    <col min="5" max="6" width="2.1796875" style="347" customWidth="1"/>
    <col min="7" max="16384" width="11.453125" style="347"/>
  </cols>
  <sheetData>
    <row r="1" spans="1:5" ht="15.75" customHeight="1">
      <c r="A1" s="408"/>
      <c r="B1" s="408"/>
      <c r="C1" s="408"/>
      <c r="D1" s="408"/>
      <c r="E1" s="408"/>
    </row>
    <row r="2" spans="1:5" ht="15.75" customHeight="1">
      <c r="A2" s="346"/>
      <c r="B2" s="409"/>
      <c r="C2" s="410"/>
      <c r="D2" s="409"/>
      <c r="E2" s="411"/>
    </row>
    <row r="3" spans="1:5" ht="15.75" customHeight="1">
      <c r="A3" s="346"/>
      <c r="B3" s="412"/>
      <c r="C3" s="346"/>
      <c r="D3" s="412"/>
      <c r="E3" s="413"/>
    </row>
    <row r="4" spans="1:5" ht="15.75" customHeight="1">
      <c r="A4" s="346"/>
      <c r="B4" s="414"/>
      <c r="C4" s="415"/>
      <c r="D4" s="414"/>
      <c r="E4" s="416"/>
    </row>
    <row r="5" spans="1:5" ht="15.75" customHeight="1">
      <c r="A5" s="346"/>
      <c r="B5" s="419"/>
      <c r="C5" s="420"/>
      <c r="D5" s="420"/>
      <c r="E5" s="421"/>
    </row>
    <row r="6" spans="1:5" ht="15.75" customHeight="1">
      <c r="A6" s="346"/>
      <c r="B6" s="419"/>
      <c r="C6" s="422" t="s">
        <v>481</v>
      </c>
      <c r="D6" s="420"/>
      <c r="E6" s="421"/>
    </row>
    <row r="7" spans="1:5" ht="15.75" customHeight="1">
      <c r="A7" s="346"/>
      <c r="B7" s="419"/>
      <c r="C7" s="420"/>
      <c r="D7" s="420" t="str">
        <f>Erläuterungen!A1</f>
        <v>Erläuterungen zu den Bilanzübersichten und Tabellen</v>
      </c>
      <c r="E7" s="421"/>
    </row>
    <row r="8" spans="1:5" ht="15.75" customHeight="1">
      <c r="A8" s="346"/>
      <c r="B8" s="419"/>
      <c r="C8" s="420"/>
      <c r="D8" s="420" t="str">
        <f>LEFT(Heizwerte!A1,60)</f>
        <v xml:space="preserve">Heizwerte der Energieträger und Faktoren für die Umrechnung </v>
      </c>
      <c r="E8" s="421"/>
    </row>
    <row r="9" spans="1:5" ht="15.75" customHeight="1">
      <c r="A9" s="346"/>
      <c r="B9" s="424"/>
      <c r="C9" s="425"/>
      <c r="D9" s="425"/>
      <c r="E9" s="426"/>
    </row>
    <row r="10" spans="1:5" ht="15.75" customHeight="1">
      <c r="A10" s="346"/>
      <c r="B10" s="419"/>
      <c r="C10" s="420"/>
      <c r="D10" s="420"/>
      <c r="E10" s="421"/>
    </row>
    <row r="11" spans="1:5" ht="15.75" customHeight="1">
      <c r="A11" s="346"/>
      <c r="B11" s="419"/>
      <c r="C11" s="422" t="s">
        <v>482</v>
      </c>
      <c r="D11" s="420"/>
      <c r="E11" s="421"/>
    </row>
    <row r="12" spans="1:5" ht="15.75" customHeight="1">
      <c r="A12" s="346"/>
      <c r="B12" s="419"/>
      <c r="C12" s="420"/>
      <c r="D12" s="423" t="str">
        <f>'EB-1'!A2</f>
        <v>Energiebilanz Bayern 2021 
in Terajoule</v>
      </c>
      <c r="E12" s="421"/>
    </row>
    <row r="13" spans="1:5" ht="15.75" customHeight="1">
      <c r="A13" s="346"/>
      <c r="B13" s="419"/>
      <c r="C13" s="420"/>
      <c r="D13" s="423" t="str">
        <f>'EB-2'!A2</f>
        <v>Energiebilanz Bayern 2021 
in spezifischen Mengeneinheiten</v>
      </c>
      <c r="E13" s="421"/>
    </row>
    <row r="14" spans="1:5" ht="15.75" hidden="1" customHeight="1">
      <c r="A14" s="346"/>
      <c r="B14" s="419"/>
      <c r="C14" s="420"/>
      <c r="D14" s="420" t="str">
        <f>'EB-3'!A2</f>
        <v>Energiebilanz Bayern 2019 
in Steinkohleeinheiten</v>
      </c>
      <c r="E14" s="421"/>
    </row>
    <row r="15" spans="1:5" ht="15.75" customHeight="1">
      <c r="A15" s="346"/>
      <c r="B15" s="424"/>
      <c r="C15" s="425"/>
      <c r="D15" s="425"/>
      <c r="E15" s="426"/>
    </row>
    <row r="16" spans="1:5" ht="15.75" customHeight="1">
      <c r="A16" s="346"/>
      <c r="B16" s="419"/>
      <c r="C16" s="420"/>
      <c r="D16" s="420"/>
      <c r="E16" s="421"/>
    </row>
    <row r="17" spans="1:5" ht="15.75" customHeight="1">
      <c r="A17" s="346"/>
      <c r="B17" s="419"/>
      <c r="C17" s="422" t="s">
        <v>483</v>
      </c>
      <c r="D17" s="420"/>
      <c r="E17" s="421"/>
    </row>
    <row r="18" spans="1:5" ht="15.75" customHeight="1">
      <c r="A18" s="346"/>
      <c r="B18" s="419"/>
      <c r="C18" s="420"/>
      <c r="D18" s="420" t="str">
        <f>'PEV-1'!A1</f>
        <v>PEV-1. Struktur des Primärenergieverbrauchs (PEV) in Bayern und Deutschland 2021</v>
      </c>
      <c r="E18" s="421"/>
    </row>
    <row r="19" spans="1:5" ht="15.75" customHeight="1">
      <c r="A19" s="346"/>
      <c r="B19" s="419"/>
      <c r="C19" s="420"/>
      <c r="D19" s="420" t="str">
        <f>'PEV-2'!A1</f>
        <v>PEV-2. Veränderung von Primärenergieverbrauch (PEV), Energieproduktivität und Energieintensität in Bayern</v>
      </c>
      <c r="E19" s="421"/>
    </row>
    <row r="20" spans="1:5" ht="15.75" customHeight="1">
      <c r="A20" s="346"/>
      <c r="B20" s="419"/>
      <c r="C20" s="420"/>
      <c r="D20" s="420" t="str">
        <f>'PEV-3'!A1</f>
        <v>PEV-3. Primärenergieverbrauch, Umwandlungsverbrauch und Endenergieverbrauch in Bayern 2021</v>
      </c>
      <c r="E20" s="421"/>
    </row>
    <row r="21" spans="1:5" ht="15.75" customHeight="1">
      <c r="A21" s="346"/>
      <c r="B21" s="419"/>
      <c r="C21" s="420"/>
      <c r="D21" s="420" t="str">
        <f>'PEV-4'!A1</f>
        <v>PEV-4. Struktur des Primärenergieverbrauchs in Bayern 2020 und 2021</v>
      </c>
      <c r="E21" s="421"/>
    </row>
    <row r="22" spans="1:5" ht="15.75" customHeight="1">
      <c r="A22" s="346"/>
      <c r="B22" s="419"/>
      <c r="C22" s="420"/>
      <c r="D22" s="420" t="str">
        <f>'PEV-5'!A1</f>
        <v>PEV-5. Entwicklung des Primärenergieverbrauchs (PEV) in Bayern 1950 bis 2021 nach Energieträgern (Wirkungsgradmethode)</v>
      </c>
      <c r="E22" s="421"/>
    </row>
    <row r="23" spans="1:5" ht="15.75" customHeight="1">
      <c r="A23" s="346"/>
      <c r="B23" s="419"/>
      <c r="C23" s="420"/>
      <c r="D23" s="1350" t="str">
        <f>'PEV-6'!A1&amp;RIGHT('PEV-6'!A2,54)</f>
        <v>PEV-6. Entwicklung des Primärenergieverbrauchs (PEV) in Bayern 1950 bis 2021 nach Endenergieverbrauch (EEV), und nichtenergetischem Verbrauch (Wirkungsgradmethode)</v>
      </c>
      <c r="E23" s="1351"/>
    </row>
    <row r="24" spans="1:5" ht="15.75" customHeight="1">
      <c r="A24" s="346"/>
      <c r="B24" s="419"/>
      <c r="C24" s="420"/>
      <c r="D24" s="1350"/>
      <c r="E24" s="1351"/>
    </row>
    <row r="25" spans="1:5" ht="15.75" customHeight="1">
      <c r="A25" s="346"/>
      <c r="B25" s="419"/>
      <c r="C25" s="420"/>
      <c r="D25" s="423" t="str">
        <f>'EE-1'!A2</f>
        <v>EE-1. Bilanztabelle Erneuerbare Energien 2021</v>
      </c>
      <c r="E25" s="421"/>
    </row>
    <row r="26" spans="1:5" ht="15.75" customHeight="1">
      <c r="A26" s="346"/>
      <c r="B26" s="419"/>
      <c r="C26" s="420"/>
      <c r="D26" s="420" t="str">
        <f>'EE-2a'!A1</f>
        <v>EE-2a. Struktur des Primärenergieverbrauchs (PEV) bei den erneuerbaren Energieträgern in Bayern 2021</v>
      </c>
      <c r="E26" s="421"/>
    </row>
    <row r="27" spans="1:5" ht="15.75" customHeight="1">
      <c r="A27" s="346"/>
      <c r="B27" s="419"/>
      <c r="C27" s="420"/>
      <c r="D27" s="420" t="str">
        <f>'EE-2b'!A1</f>
        <v>EE-2b. Struktur des Primärenergieverbrauchs (PEV) bei den erneuerbaren Energieträgern in Bayern 1990 bis 2021</v>
      </c>
      <c r="E27" s="421"/>
    </row>
    <row r="28" spans="1:5" ht="15.75" customHeight="1">
      <c r="A28" s="346"/>
      <c r="B28" s="419"/>
      <c r="C28" s="420"/>
      <c r="D28" s="420" t="str">
        <f>'EE-3'!A1</f>
        <v>EE-3. Struktur des Primärenergieverbrauchs (PEV) bei der Biomasse in Bayern 2021</v>
      </c>
      <c r="E28" s="421"/>
    </row>
    <row r="29" spans="1:5" ht="15.75" customHeight="1">
      <c r="A29" s="346"/>
      <c r="B29" s="419"/>
      <c r="C29" s="420"/>
      <c r="D29" s="423" t="str">
        <f>'EEV-1'!A1</f>
        <v>EEV-1. Struktur des Endenergieverbrauchs (EEV) in Bayern 2020 und 2021</v>
      </c>
      <c r="E29" s="421"/>
    </row>
    <row r="30" spans="1:5" ht="15.75" customHeight="1">
      <c r="A30" s="346"/>
      <c r="B30" s="419"/>
      <c r="C30" s="420"/>
      <c r="D30" s="423" t="str">
        <f>'EEV-2'!A1</f>
        <v>EEV-2. Entwicklung des Endenergieverbrauchs (EEV) in Bayern 1950 bis 2021 nach Energieträgern</v>
      </c>
      <c r="E30" s="421"/>
    </row>
    <row r="31" spans="1:5" ht="15.75" customHeight="1">
      <c r="A31" s="346"/>
      <c r="B31" s="419"/>
      <c r="C31" s="420"/>
      <c r="D31" s="423" t="str">
        <f>'EEV-3'!A1</f>
        <v>EEV-3. Entwicklung des Endenergieverbrauchs (EEV) in Bayern 1950 bis 2021 nach Verbrauchssektoren</v>
      </c>
      <c r="E31" s="421"/>
    </row>
    <row r="32" spans="1:5" ht="15.75" customHeight="1">
      <c r="A32" s="346"/>
      <c r="B32" s="419"/>
      <c r="C32" s="420"/>
      <c r="D32" s="420" t="str">
        <f>LEFT('EEV-4'!A1,77)&amp;RIGHT('EEV-4'!A1,24)</f>
        <v>EEV-4. Entwicklung des Endenergieverbrauchs (EEV) des Verarbeitenden Gewerbes in Bayern 1950 bis 2021</v>
      </c>
      <c r="E32" s="421"/>
    </row>
    <row r="33" spans="1:5" ht="15.75" customHeight="1">
      <c r="A33" s="346"/>
      <c r="B33" s="419"/>
      <c r="C33" s="420"/>
      <c r="D33" s="423" t="str">
        <f>'EEV-5'!A1</f>
        <v>EEV-5. Entwicklung des Endenergieverbrauchs (EEV) der Haushalte und sonstigen Kleinverbraucher in Bayern 1950 bis 2021</v>
      </c>
      <c r="E33" s="421"/>
    </row>
    <row r="34" spans="1:5" ht="15.75" customHeight="1">
      <c r="A34" s="346"/>
      <c r="B34" s="419"/>
      <c r="C34" s="420"/>
      <c r="D34" s="423" t="str">
        <f>'EEV-6'!A1</f>
        <v>EEV-6. Entwicklung des Endenergieverbrauchs (EEV) des Verkehrs in Bayern 1950 bis 2021</v>
      </c>
      <c r="E34" s="421"/>
    </row>
    <row r="35" spans="1:5" ht="15.75" customHeight="1">
      <c r="A35" s="346"/>
      <c r="B35" s="419"/>
      <c r="C35" s="898" t="s">
        <v>622</v>
      </c>
      <c r="D35" s="893"/>
      <c r="E35" s="421"/>
    </row>
    <row r="36" spans="1:5" ht="15.75" customHeight="1">
      <c r="A36" s="346"/>
      <c r="B36" s="419"/>
      <c r="C36" s="420"/>
      <c r="D36" s="423" t="str">
        <f>LEFT('CO2-1'!A1,52)&amp;RIGHT('CO2-1'!A1,16)</f>
        <v>CO2-1. Energiebedingte CO2-Emissionen in Bayern 2021 (Quellenbilanz)</v>
      </c>
      <c r="E36" s="421"/>
    </row>
    <row r="37" spans="1:5" ht="15.75" customHeight="1">
      <c r="A37" s="346"/>
      <c r="B37" s="419"/>
      <c r="C37" s="420"/>
      <c r="D37" s="423" t="str">
        <f>LEFT('CO2-2'!A1,100)&amp;RIGHT('CO2-2'!A1,14)</f>
        <v>CO2-2. Energiebedingte CO2-Emissionen in Bayern und in Deutschland seit 1990 (Quellenbilanz)Quellenbilanz)</v>
      </c>
      <c r="E37" s="421"/>
    </row>
    <row r="38" spans="1:5" ht="15.75" customHeight="1">
      <c r="A38" s="346"/>
      <c r="B38" s="419"/>
      <c r="C38" s="420"/>
      <c r="D38" s="423" t="str">
        <f>LEFT('CO2-3'!A1,81)&amp;RIGHT('CO2-3'!A1,16)</f>
        <v>CO2-3. Energiebedingte CO2-Emissionen in Bayern nach Emittentensektoren seit 1990 (Quellenbilanz)</v>
      </c>
      <c r="E38" s="421"/>
    </row>
    <row r="39" spans="1:5" ht="15.75" customHeight="1">
      <c r="A39" s="346"/>
      <c r="B39" s="419"/>
      <c r="C39" s="420"/>
      <c r="D39" s="423" t="str">
        <f>LEFT('CO2-4'!A1,95)&amp;RIGHT('CO2-4'!A1,15)</f>
        <v>CO2-4. Energiebedingte CO2-Emissionen je Einwohner in Bayern nach Emittentensektoren seit 1990 (Quellenbilanz)</v>
      </c>
      <c r="E39" s="421"/>
    </row>
    <row r="40" spans="1:5" ht="15.75" customHeight="1">
      <c r="A40" s="346"/>
      <c r="B40" s="424"/>
      <c r="C40" s="425"/>
      <c r="D40" s="425"/>
      <c r="E40" s="426"/>
    </row>
    <row r="41" spans="1:5" ht="15.75" customHeight="1">
      <c r="A41" s="346"/>
      <c r="B41" s="419"/>
      <c r="C41" s="420"/>
      <c r="D41" s="420"/>
      <c r="E41" s="421"/>
    </row>
    <row r="42" spans="1:5" ht="15.75" customHeight="1">
      <c r="B42" s="419"/>
      <c r="C42" s="422" t="s">
        <v>623</v>
      </c>
      <c r="D42" s="427"/>
      <c r="E42" s="421"/>
    </row>
    <row r="43" spans="1:5" ht="15.75" customHeight="1">
      <c r="B43" s="419"/>
      <c r="C43" s="420" t="s">
        <v>561</v>
      </c>
      <c r="D43" s="427"/>
      <c r="E43" s="421"/>
    </row>
    <row r="44" spans="1:5" ht="15.75" customHeight="1">
      <c r="B44" s="419"/>
      <c r="C44" s="420"/>
      <c r="D44" s="428" t="str">
        <f>'E-1'!A1</f>
        <v>E-1. Aufkommen und Verbrauch von Strom in Bayern 2019 bis 2021</v>
      </c>
      <c r="E44" s="421"/>
    </row>
    <row r="45" spans="1:5" ht="15.75" customHeight="1">
      <c r="B45" s="419"/>
      <c r="C45" s="420"/>
      <c r="D45" s="428" t="str">
        <f>'E-2'!A1</f>
        <v>E-2. Entwicklung des Stromaufkommens und -verbrauchs in Bayern 1950 bis 2022</v>
      </c>
      <c r="E45" s="421"/>
    </row>
    <row r="46" spans="1:5" ht="15.75" customHeight="1">
      <c r="B46" s="419"/>
      <c r="C46" s="420"/>
      <c r="D46" s="428" t="str">
        <f>LEFT('E-3'!A1,52)&amp;RIGHT('E-3'!A1,20)</f>
        <v>E-3. Entwicklung des Stromaufkommens und -verbrauchschland 1960 bis 2022</v>
      </c>
      <c r="E46" s="421"/>
    </row>
    <row r="47" spans="1:5" ht="15.75" customHeight="1">
      <c r="B47" s="419"/>
      <c r="C47" s="420"/>
      <c r="D47" s="423" t="str">
        <f>LEFT('E-4'!A1,95)&amp;RIGHT('E-4'!A1,15)</f>
        <v>E-4. Emissionen der Kraft- und Heizwerke in Bayern 1976 bis 2021 (Schwefeldioxid, Stickstoffoxi, Kohlendioxid)</v>
      </c>
      <c r="E47" s="421"/>
    </row>
    <row r="48" spans="1:5" ht="15.75" customHeight="1">
      <c r="B48" s="419"/>
      <c r="C48" s="420"/>
      <c r="D48" s="420" t="str">
        <f>LEFT('E-5'!A1,119)</f>
        <v>E-5. Entwicklung der Bruttostromerzeugung der Stromerzeugungsanlagen der allgemeinen Versorgung in Bayern 1955 bis 2022</v>
      </c>
      <c r="E48" s="421"/>
    </row>
    <row r="49" spans="2:5" ht="15.75" customHeight="1">
      <c r="B49" s="419"/>
      <c r="C49" s="420"/>
      <c r="D49" s="420" t="str">
        <f>'E-6'!A1</f>
        <v>E-6. Bruttostromerzeugung nach Energieträgern 2019 bis 2022 in Bayern und Deutschland</v>
      </c>
      <c r="E49" s="421"/>
    </row>
    <row r="50" spans="2:5" ht="15.75" customHeight="1">
      <c r="B50" s="419"/>
      <c r="C50" s="420" t="s">
        <v>480</v>
      </c>
      <c r="D50" s="420"/>
      <c r="E50" s="421"/>
    </row>
    <row r="51" spans="2:5" ht="15.75" customHeight="1">
      <c r="B51" s="419"/>
      <c r="C51" s="420"/>
      <c r="D51" s="420" t="str">
        <f>'G-1'!A1</f>
        <v>G-1. Öffentliche Gasversorgung in Bayern 2020 und 2021</v>
      </c>
      <c r="E51" s="421"/>
    </row>
    <row r="52" spans="2:5" ht="15.75" customHeight="1">
      <c r="B52" s="419"/>
      <c r="C52" s="420"/>
      <c r="D52" s="420" t="str">
        <f>'G-2'!A1</f>
        <v>G-2. Entwicklung der öffentlichen Gasversorgung in Bayern 1950 bis 2021</v>
      </c>
      <c r="E52" s="421"/>
    </row>
    <row r="53" spans="2:5" ht="15.75" customHeight="1">
      <c r="B53" s="419"/>
      <c r="C53" s="420"/>
      <c r="D53" s="420" t="str">
        <f>LEFT('G-3'!A1,76)</f>
        <v>G-3. Entwicklung der öffentlichen Gasversorgung in Deutschland 1970 bis 2021</v>
      </c>
      <c r="E53" s="421"/>
    </row>
    <row r="54" spans="2:5" ht="15.75" customHeight="1">
      <c r="B54" s="419"/>
      <c r="C54" s="420" t="s">
        <v>562</v>
      </c>
      <c r="D54" s="420"/>
      <c r="E54" s="421"/>
    </row>
    <row r="55" spans="2:5" ht="15.75" customHeight="1">
      <c r="B55" s="419"/>
      <c r="C55" s="420"/>
      <c r="D55" s="420" t="str">
        <f>'M-1'!A1</f>
        <v>M-1. Aufkommen von Mineralölprodukten in Bayern 2020 und 2021</v>
      </c>
      <c r="E55" s="421"/>
    </row>
    <row r="56" spans="2:5" ht="15.75" customHeight="1">
      <c r="B56" s="419"/>
      <c r="C56" s="420"/>
      <c r="D56" s="420" t="str">
        <f>'M-2'!A1</f>
        <v>M-2. Verbrauch von Mineralölprodukten in Bayern 2020 und 2021</v>
      </c>
      <c r="E56" s="421"/>
    </row>
    <row r="57" spans="2:5" ht="15.75" customHeight="1">
      <c r="B57" s="419"/>
      <c r="C57" s="420"/>
      <c r="D57" s="420" t="str">
        <f>LEFT('M-3'!A1,41)&amp;RIGHT('M-3'!A1,40)</f>
        <v>M-3. Entwicklung des Kraftstoffverbrauchs in Bayern und Deutschland 1970 bis 2021</v>
      </c>
      <c r="E57" s="421"/>
    </row>
    <row r="58" spans="2:5" ht="15.75" customHeight="1">
      <c r="B58" s="419"/>
      <c r="C58" s="420"/>
      <c r="D58" s="420" t="str">
        <f>LEFT('M-4'!A1,37)&amp;RIGHT('M-4'!A1,40)</f>
        <v>M-4. Entwicklung des Heizölverbrauchs in Bayern und Deutschland 1970 bis 2021</v>
      </c>
      <c r="E58" s="421"/>
    </row>
    <row r="59" spans="2:5" ht="15.75" customHeight="1">
      <c r="B59" s="419"/>
      <c r="C59" s="420" t="s">
        <v>563</v>
      </c>
      <c r="D59" s="420"/>
      <c r="E59" s="421"/>
    </row>
    <row r="60" spans="2:5" ht="15.75" customHeight="1">
      <c r="B60" s="419"/>
      <c r="C60" s="420"/>
      <c r="D60" s="420" t="str">
        <f>'K-1'!A1</f>
        <v>K-1. Kohleaufkommen in Bayern 2020 und 2021</v>
      </c>
      <c r="E60" s="421"/>
    </row>
    <row r="61" spans="2:5" ht="15.75" customHeight="1">
      <c r="B61" s="419"/>
      <c r="C61" s="420"/>
      <c r="D61" s="420" t="str">
        <f>'K-2'!A1</f>
        <v>K-2. Entwicklung des Kohleverbrauchs in Bayern 1970 bis 2021 nach Kohlearten</v>
      </c>
      <c r="E61" s="421"/>
    </row>
    <row r="62" spans="2:5" ht="15.75" customHeight="1">
      <c r="B62" s="419"/>
      <c r="C62" s="420"/>
      <c r="D62" s="420" t="str">
        <f>'K-3'!A1</f>
        <v>K-3. Entwicklung des Kohleverbrauchs in Bayern 1970 bis 2021 nach Verbrauchergruppen und Kohlearten</v>
      </c>
      <c r="E62" s="421"/>
    </row>
    <row r="63" spans="2:5" ht="15.75" customHeight="1">
      <c r="B63" s="424"/>
      <c r="C63" s="425"/>
      <c r="D63" s="425"/>
      <c r="E63" s="426"/>
    </row>
    <row r="64" spans="2:5" ht="15.75" customHeight="1">
      <c r="B64" s="419"/>
      <c r="C64" s="420"/>
      <c r="D64" s="420"/>
      <c r="E64" s="421"/>
    </row>
    <row r="65" spans="2:5" ht="15.75" customHeight="1">
      <c r="B65" s="419"/>
      <c r="C65" s="422" t="s">
        <v>476</v>
      </c>
      <c r="D65" s="420"/>
      <c r="E65" s="421"/>
    </row>
    <row r="66" spans="2:5" ht="15.75" customHeight="1">
      <c r="B66" s="419"/>
      <c r="C66" s="420"/>
      <c r="D66" s="420" t="str">
        <f>LEFT(aufbau!A1,32)</f>
        <v>1. Aufbau der Energiebilanz 2021</v>
      </c>
      <c r="E66" s="421"/>
    </row>
    <row r="67" spans="2:5" ht="15.75" hidden="1" customHeight="1">
      <c r="B67" s="419"/>
      <c r="C67" s="420"/>
      <c r="D67" s="420" t="str">
        <f>pev!A1</f>
        <v>2. Entwicklung des Primärenergieverbrauchs in Bayern nach Energieträgern 2019 (in Mio t SKE)</v>
      </c>
      <c r="E67" s="421"/>
    </row>
    <row r="68" spans="2:5" ht="15.75" customHeight="1">
      <c r="B68" s="419"/>
      <c r="C68" s="420"/>
      <c r="D68" s="420" t="str">
        <f>strom!A1</f>
        <v>2. Elektrizitätsversorgung in Bayern 2021 (in Mio. kWh)</v>
      </c>
      <c r="E68" s="421"/>
    </row>
    <row r="69" spans="2:5" ht="15.75" customHeight="1">
      <c r="B69" s="419"/>
      <c r="C69" s="420"/>
      <c r="D69" s="420" t="str">
        <f>gas!A1</f>
        <v>3. Gasversorgung in Bayern 2021 (in Mio. m³)</v>
      </c>
      <c r="E69" s="421"/>
    </row>
    <row r="70" spans="2:5" ht="15.75" customHeight="1">
      <c r="B70" s="419"/>
      <c r="C70" s="420"/>
      <c r="D70" s="420" t="str">
        <f>mineralöl!A1</f>
        <v>4. Mineralölversorgung in Bayern 2021 (in Mio. t)</v>
      </c>
      <c r="E70" s="421"/>
    </row>
    <row r="71" spans="2:5" ht="15.75" customHeight="1">
      <c r="B71" s="419"/>
      <c r="C71" s="420"/>
      <c r="D71" s="420"/>
      <c r="E71" s="421"/>
    </row>
    <row r="72" spans="2:5" ht="15.75" customHeight="1">
      <c r="B72" s="424"/>
      <c r="C72" s="425"/>
      <c r="D72" s="425"/>
      <c r="E72" s="426"/>
    </row>
    <row r="73" spans="2:5" ht="27" customHeight="1">
      <c r="B73" s="1352" t="s">
        <v>767</v>
      </c>
      <c r="C73" s="1353"/>
      <c r="D73" s="1353"/>
      <c r="E73" s="429"/>
    </row>
    <row r="74" spans="2:5" ht="15.75" customHeight="1">
      <c r="B74" s="429"/>
      <c r="C74" s="429"/>
      <c r="D74" s="429"/>
      <c r="E74" s="429"/>
    </row>
  </sheetData>
  <mergeCells count="2">
    <mergeCell ref="D23:E24"/>
    <mergeCell ref="B73:D73"/>
  </mergeCells>
  <pageMargins left="0.78740157480314965" right="0.78740157480314965" top="0.78740157480314965" bottom="0.78740157480314965" header="0.51181102362204722" footer="0.51181102362204722"/>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4" manualBreakCount="4">
    <brk id="9" max="5" man="1"/>
    <brk id="15" max="5" man="1"/>
    <brk id="40" max="5" man="1"/>
    <brk id="63" max="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7">
    <tabColor rgb="FFEDF082"/>
  </sheetPr>
  <dimension ref="A1:L38"/>
  <sheetViews>
    <sheetView view="pageBreakPreview" zoomScaleNormal="115" zoomScaleSheetLayoutView="100" workbookViewId="0"/>
  </sheetViews>
  <sheetFormatPr baseColWidth="10" defaultColWidth="11.453125" defaultRowHeight="15.75" customHeight="1"/>
  <cols>
    <col min="1" max="1" width="35.81640625" style="13" customWidth="1"/>
    <col min="2" max="6" width="18" style="13" customWidth="1"/>
    <col min="7" max="7" width="2.81640625" style="32" customWidth="1"/>
    <col min="8" max="12" width="11.453125" style="13"/>
    <col min="13" max="13" width="12.81640625" style="13" bestFit="1" customWidth="1"/>
    <col min="14" max="16384" width="11.453125" style="13"/>
  </cols>
  <sheetData>
    <row r="1" spans="1:12" ht="15.75" customHeight="1">
      <c r="A1" s="513" t="s">
        <v>716</v>
      </c>
      <c r="B1" s="514"/>
      <c r="C1" s="514"/>
      <c r="D1" s="514"/>
      <c r="E1" s="514"/>
      <c r="F1" s="514"/>
    </row>
    <row r="2" spans="1:12" ht="10.25" customHeight="1">
      <c r="A2" s="515"/>
      <c r="B2" s="515"/>
      <c r="C2" s="515"/>
      <c r="D2" s="515"/>
      <c r="E2" s="515"/>
      <c r="F2" s="515"/>
    </row>
    <row r="3" spans="1:12" ht="15.5">
      <c r="A3" s="569"/>
      <c r="B3" s="281">
        <v>2020</v>
      </c>
      <c r="C3" s="4">
        <v>2021</v>
      </c>
      <c r="D3" s="281">
        <v>2020</v>
      </c>
      <c r="E3" s="4">
        <v>2021</v>
      </c>
      <c r="F3" s="5" t="s">
        <v>55</v>
      </c>
    </row>
    <row r="4" spans="1:12" ht="15.5">
      <c r="A4" s="570"/>
      <c r="B4" s="366" t="s">
        <v>17</v>
      </c>
      <c r="C4" s="595"/>
      <c r="D4" s="282" t="s">
        <v>5</v>
      </c>
      <c r="E4" s="14"/>
      <c r="F4" s="14"/>
    </row>
    <row r="5" spans="1:12" ht="15.75" customHeight="1">
      <c r="A5" s="786" t="s">
        <v>24</v>
      </c>
      <c r="B5" s="957">
        <v>403483.00909406663</v>
      </c>
      <c r="C5" s="957">
        <v>420313.51154807402</v>
      </c>
      <c r="D5" s="857">
        <v>22.789734962206438</v>
      </c>
      <c r="E5" s="857">
        <v>23.070984636277871</v>
      </c>
      <c r="F5" s="857">
        <v>4.1713038900440154</v>
      </c>
      <c r="I5" s="674"/>
      <c r="J5" s="674"/>
    </row>
    <row r="6" spans="1:12" ht="14.5">
      <c r="A6" s="791" t="s">
        <v>177</v>
      </c>
      <c r="B6" s="965">
        <v>0</v>
      </c>
      <c r="C6" s="965">
        <v>0</v>
      </c>
      <c r="D6" s="856">
        <v>0</v>
      </c>
      <c r="E6" s="856">
        <v>0</v>
      </c>
      <c r="F6" s="991" t="s">
        <v>31</v>
      </c>
      <c r="H6" s="28"/>
      <c r="I6" s="674"/>
      <c r="J6" s="674"/>
      <c r="K6" s="705"/>
      <c r="L6" s="705"/>
    </row>
    <row r="7" spans="1:12" ht="15.75" customHeight="1">
      <c r="A7" s="791" t="s">
        <v>178</v>
      </c>
      <c r="B7" s="965">
        <v>0</v>
      </c>
      <c r="C7" s="965">
        <v>0</v>
      </c>
      <c r="D7" s="856">
        <v>0</v>
      </c>
      <c r="E7" s="856">
        <v>0</v>
      </c>
      <c r="F7" s="991" t="s">
        <v>31</v>
      </c>
      <c r="H7" s="28"/>
      <c r="I7" s="674"/>
      <c r="J7" s="674"/>
      <c r="K7" s="705"/>
      <c r="L7" s="705"/>
    </row>
    <row r="8" spans="1:12" ht="15.75" customHeight="1">
      <c r="A8" s="791" t="s">
        <v>179</v>
      </c>
      <c r="B8" s="965">
        <v>1631.8094550000001</v>
      </c>
      <c r="C8" s="965">
        <v>1547.0119800000002</v>
      </c>
      <c r="D8" s="856">
        <v>9.2168701407702988E-2</v>
      </c>
      <c r="E8" s="856">
        <v>8.4915399201092742E-2</v>
      </c>
      <c r="F8" s="856">
        <v>-5.1965304368211207</v>
      </c>
      <c r="H8" s="28"/>
      <c r="I8" s="674"/>
      <c r="J8" s="674"/>
      <c r="K8" s="705"/>
      <c r="L8" s="705"/>
    </row>
    <row r="9" spans="1:12" ht="15.75" customHeight="1">
      <c r="A9" s="791" t="s">
        <v>180</v>
      </c>
      <c r="B9" s="1135">
        <v>59.950267530069219</v>
      </c>
      <c r="C9" s="965">
        <v>46.424657010710575</v>
      </c>
      <c r="D9" s="994">
        <v>3.3861418625564105E-3</v>
      </c>
      <c r="E9" s="856">
        <v>2.5482467710678603E-3</v>
      </c>
      <c r="F9" s="856">
        <v>-22.561384755413499</v>
      </c>
      <c r="H9" s="28"/>
      <c r="I9" s="674"/>
      <c r="J9" s="674"/>
      <c r="K9" s="705"/>
      <c r="L9" s="705"/>
    </row>
    <row r="10" spans="1:12" ht="15.75" customHeight="1">
      <c r="A10" s="791" t="s">
        <v>181</v>
      </c>
      <c r="B10" s="965">
        <v>369724.72714653646</v>
      </c>
      <c r="C10" s="965">
        <v>378541.86173606326</v>
      </c>
      <c r="D10" s="994">
        <v>20.882982308380839</v>
      </c>
      <c r="E10" s="856">
        <v>20.778141164519401</v>
      </c>
      <c r="F10" s="856">
        <v>2.3847835814433438</v>
      </c>
      <c r="H10" s="28"/>
      <c r="I10" s="674"/>
      <c r="J10" s="674"/>
      <c r="K10" s="705"/>
      <c r="L10" s="705"/>
    </row>
    <row r="11" spans="1:12" ht="15.75" customHeight="1">
      <c r="A11" s="791" t="s">
        <v>182</v>
      </c>
      <c r="B11" s="1135">
        <v>32066.522225000004</v>
      </c>
      <c r="C11" s="965">
        <v>40178.21317499999</v>
      </c>
      <c r="D11" s="994">
        <v>1.8111978105553366</v>
      </c>
      <c r="E11" s="856">
        <v>2.2053798257863058</v>
      </c>
      <c r="F11" s="856">
        <v>25.296447469678739</v>
      </c>
      <c r="I11" s="674"/>
      <c r="J11" s="674"/>
      <c r="K11" s="705"/>
      <c r="L11" s="705"/>
    </row>
    <row r="12" spans="1:12" ht="15.75" customHeight="1">
      <c r="A12" s="807" t="s">
        <v>183</v>
      </c>
      <c r="B12" s="974">
        <v>1340465.9970748539</v>
      </c>
      <c r="C12" s="974">
        <v>1353258.2343830881</v>
      </c>
      <c r="D12" s="998">
        <v>75.712890284467122</v>
      </c>
      <c r="E12" s="857">
        <v>74.280267173371101</v>
      </c>
      <c r="F12" s="991" t="s">
        <v>52</v>
      </c>
      <c r="I12" s="674"/>
      <c r="J12" s="674"/>
      <c r="K12" s="705"/>
      <c r="L12" s="705"/>
    </row>
    <row r="13" spans="1:12" ht="14">
      <c r="A13" s="791" t="s">
        <v>177</v>
      </c>
      <c r="B13" s="965">
        <v>27662.858849999997</v>
      </c>
      <c r="C13" s="965">
        <v>32715.322729999996</v>
      </c>
      <c r="D13" s="994">
        <v>1.5624678295721015</v>
      </c>
      <c r="E13" s="856">
        <v>1.7957421956166963</v>
      </c>
      <c r="F13" s="992" t="s">
        <v>52</v>
      </c>
      <c r="I13" s="674"/>
      <c r="J13" s="674"/>
      <c r="K13" s="705"/>
      <c r="L13" s="705"/>
    </row>
    <row r="14" spans="1:12" ht="15.75" customHeight="1">
      <c r="A14" s="791" t="s">
        <v>178</v>
      </c>
      <c r="B14" s="1135">
        <v>9918.0673586750017</v>
      </c>
      <c r="C14" s="1135">
        <v>10638.497496960998</v>
      </c>
      <c r="D14" s="994">
        <v>0.56019738464084434</v>
      </c>
      <c r="E14" s="994">
        <v>0.58394651982867574</v>
      </c>
      <c r="F14" s="992" t="s">
        <v>52</v>
      </c>
      <c r="I14" s="674"/>
      <c r="J14" s="674"/>
      <c r="K14" s="705"/>
      <c r="L14" s="705"/>
    </row>
    <row r="15" spans="1:12" ht="15.75" customHeight="1">
      <c r="A15" s="791" t="s">
        <v>185</v>
      </c>
      <c r="B15" s="1135">
        <v>654151.52044189908</v>
      </c>
      <c r="C15" s="1135">
        <v>616700.00933225977</v>
      </c>
      <c r="D15" s="994">
        <v>36.948122820506832</v>
      </c>
      <c r="E15" s="856">
        <v>33.850628280051495</v>
      </c>
      <c r="F15" s="992" t="s">
        <v>52</v>
      </c>
      <c r="I15" s="674"/>
      <c r="J15" s="674"/>
      <c r="K15" s="705"/>
      <c r="L15" s="705"/>
    </row>
    <row r="16" spans="1:12" ht="15.75" customHeight="1">
      <c r="A16" s="791" t="s">
        <v>180</v>
      </c>
      <c r="B16" s="1135">
        <v>372843.3061539671</v>
      </c>
      <c r="C16" s="1135">
        <v>400904.61180740141</v>
      </c>
      <c r="D16" s="994">
        <v>21.059127492778121</v>
      </c>
      <c r="E16" s="994">
        <v>22.005631238346719</v>
      </c>
      <c r="F16" s="992" t="s">
        <v>52</v>
      </c>
      <c r="I16" s="674"/>
      <c r="J16" s="674"/>
      <c r="K16" s="705"/>
      <c r="L16" s="705"/>
    </row>
    <row r="17" spans="1:12" ht="15.75" customHeight="1">
      <c r="A17" s="791" t="s">
        <v>181</v>
      </c>
      <c r="B17" s="1135">
        <v>19908.072778600232</v>
      </c>
      <c r="C17" s="1135">
        <v>17109.090281787663</v>
      </c>
      <c r="D17" s="994">
        <v>1.1244580118783689</v>
      </c>
      <c r="E17" s="856">
        <v>0.9391169881215371</v>
      </c>
      <c r="F17" s="992" t="s">
        <v>52</v>
      </c>
      <c r="I17" s="674"/>
      <c r="J17" s="674"/>
      <c r="K17" s="705"/>
      <c r="L17" s="705"/>
    </row>
    <row r="18" spans="1:12" ht="15.75" customHeight="1">
      <c r="A18" s="791" t="s">
        <v>186</v>
      </c>
      <c r="B18" s="1135">
        <v>227135.86909090908</v>
      </c>
      <c r="C18" s="1135">
        <v>256329.49094181816</v>
      </c>
      <c r="D18" s="994">
        <v>12.829205047852302</v>
      </c>
      <c r="E18" s="856">
        <v>14.069911113640746</v>
      </c>
      <c r="F18" s="992" t="s">
        <v>52</v>
      </c>
      <c r="I18" s="674"/>
      <c r="J18" s="674"/>
      <c r="K18" s="705"/>
      <c r="L18" s="705"/>
    </row>
    <row r="19" spans="1:12" ht="15.75" customHeight="1">
      <c r="A19" s="791" t="s">
        <v>187</v>
      </c>
      <c r="B19" s="1135">
        <v>28846.302400803183</v>
      </c>
      <c r="C19" s="1135">
        <v>18861.211792860278</v>
      </c>
      <c r="D19" s="994">
        <v>1.6293116972385322</v>
      </c>
      <c r="E19" s="856">
        <v>1.0352908377652565</v>
      </c>
      <c r="F19" s="992" t="s">
        <v>52</v>
      </c>
      <c r="I19" s="674"/>
      <c r="J19" s="674"/>
      <c r="K19" s="705"/>
      <c r="L19" s="705"/>
    </row>
    <row r="20" spans="1:12" ht="15.75" customHeight="1">
      <c r="A20" s="785" t="s">
        <v>188</v>
      </c>
      <c r="B20" s="1135">
        <v>0</v>
      </c>
      <c r="C20" s="1135">
        <v>0</v>
      </c>
      <c r="D20" s="994">
        <v>0</v>
      </c>
      <c r="E20" s="856">
        <v>0</v>
      </c>
      <c r="F20" s="992" t="s">
        <v>52</v>
      </c>
      <c r="I20" s="674"/>
      <c r="J20" s="674"/>
      <c r="K20" s="705"/>
      <c r="L20" s="705"/>
    </row>
    <row r="21" spans="1:12" ht="15.75" customHeight="1">
      <c r="A21" s="807" t="s">
        <v>189</v>
      </c>
      <c r="B21" s="1138">
        <v>26510.412350804963</v>
      </c>
      <c r="C21" s="1138">
        <v>48255.619369727377</v>
      </c>
      <c r="D21" s="998">
        <v>1.4973747533264685</v>
      </c>
      <c r="E21" s="857">
        <v>2.6487481903510428</v>
      </c>
      <c r="F21" s="991" t="s">
        <v>52</v>
      </c>
      <c r="I21" s="674"/>
      <c r="J21" s="674"/>
      <c r="K21" s="705"/>
      <c r="L21" s="705"/>
    </row>
    <row r="22" spans="1:12" s="65" customFormat="1" ht="14">
      <c r="A22" s="791" t="s">
        <v>177</v>
      </c>
      <c r="B22" s="1135">
        <v>369.84514999999999</v>
      </c>
      <c r="C22" s="1135">
        <v>2389.0242699999999</v>
      </c>
      <c r="D22" s="994">
        <v>2.0889784093962808E-2</v>
      </c>
      <c r="E22" s="856">
        <v>0.13113340569486032</v>
      </c>
      <c r="F22" s="992" t="s">
        <v>52</v>
      </c>
      <c r="G22" s="66"/>
      <c r="I22" s="674"/>
      <c r="J22" s="674"/>
      <c r="K22" s="705"/>
      <c r="L22" s="705"/>
    </row>
    <row r="23" spans="1:12" s="65" customFormat="1" ht="15.75" customHeight="1">
      <c r="A23" s="791" t="s">
        <v>178</v>
      </c>
      <c r="B23" s="1135">
        <v>-22.308590000000002</v>
      </c>
      <c r="C23" s="1135">
        <v>3.2328799999999998</v>
      </c>
      <c r="D23" s="994">
        <v>-1.2600452609443111E-3</v>
      </c>
      <c r="E23" s="994">
        <v>1.7745259850491179E-4</v>
      </c>
      <c r="F23" s="992" t="s">
        <v>52</v>
      </c>
      <c r="G23" s="66"/>
      <c r="I23" s="674"/>
      <c r="J23" s="674"/>
      <c r="K23" s="705"/>
      <c r="L23" s="705"/>
    </row>
    <row r="24" spans="1:12" s="65" customFormat="1" ht="15.75" customHeight="1">
      <c r="A24" s="791" t="s">
        <v>185</v>
      </c>
      <c r="B24" s="1135">
        <v>-56.816916876862052</v>
      </c>
      <c r="C24" s="1135">
        <v>-3976.5925226165682</v>
      </c>
      <c r="D24" s="994">
        <v>-3.2091623384605155E-3</v>
      </c>
      <c r="E24" s="856">
        <v>-0.21827493638288845</v>
      </c>
      <c r="F24" s="992" t="s">
        <v>52</v>
      </c>
      <c r="G24" s="66"/>
      <c r="I24" s="674"/>
      <c r="J24" s="674"/>
      <c r="K24" s="705"/>
      <c r="L24" s="705"/>
    </row>
    <row r="25" spans="1:12" s="65" customFormat="1" ht="15.75" customHeight="1">
      <c r="A25" s="791" t="s">
        <v>180</v>
      </c>
      <c r="B25" s="1135">
        <v>26340.582808327777</v>
      </c>
      <c r="C25" s="1135">
        <v>49820.116160463564</v>
      </c>
      <c r="D25" s="994">
        <v>1.4877823537096968</v>
      </c>
      <c r="E25" s="994">
        <v>2.7346233298145335</v>
      </c>
      <c r="F25" s="992" t="s">
        <v>52</v>
      </c>
      <c r="G25" s="66"/>
      <c r="I25" s="674"/>
      <c r="J25" s="674"/>
      <c r="K25" s="705"/>
      <c r="L25" s="705"/>
    </row>
    <row r="26" spans="1:12" s="65" customFormat="1" ht="15.75" customHeight="1">
      <c r="A26" s="791" t="s">
        <v>181</v>
      </c>
      <c r="B26" s="1135">
        <v>-68.653495645948652</v>
      </c>
      <c r="C26" s="1135">
        <v>97.623256880385881</v>
      </c>
      <c r="D26" s="994">
        <v>-3.8777220718986937E-3</v>
      </c>
      <c r="E26" s="856">
        <v>5.3585349929279732E-3</v>
      </c>
      <c r="F26" s="992" t="s">
        <v>52</v>
      </c>
      <c r="G26" s="66"/>
      <c r="I26" s="674"/>
      <c r="J26" s="674"/>
      <c r="K26" s="705"/>
      <c r="L26" s="705"/>
    </row>
    <row r="27" spans="1:12" s="65" customFormat="1" ht="15.75" customHeight="1">
      <c r="A27" s="791" t="s">
        <v>182</v>
      </c>
      <c r="B27" s="1135">
        <v>-52.236604999999997</v>
      </c>
      <c r="C27" s="965">
        <v>-77.784675000000007</v>
      </c>
      <c r="D27" s="994">
        <v>-2.9504548058873238E-3</v>
      </c>
      <c r="E27" s="856">
        <v>-4.2695963668957877E-3</v>
      </c>
      <c r="F27" s="992" t="s">
        <v>52</v>
      </c>
      <c r="G27" s="66"/>
      <c r="I27" s="674"/>
      <c r="J27" s="674"/>
      <c r="K27" s="705"/>
      <c r="L27" s="705"/>
    </row>
    <row r="28" spans="1:12" s="32" customFormat="1" ht="15.75" customHeight="1">
      <c r="A28" s="807" t="s">
        <v>16</v>
      </c>
      <c r="B28" s="974">
        <v>1770459.4185197251</v>
      </c>
      <c r="C28" s="974">
        <v>1821827.3653008891</v>
      </c>
      <c r="D28" s="857">
        <v>100</v>
      </c>
      <c r="E28" s="857">
        <v>100</v>
      </c>
      <c r="F28" s="857">
        <v>2.9013908053375559</v>
      </c>
      <c r="I28" s="674"/>
      <c r="J28" s="674"/>
      <c r="K28" s="705"/>
      <c r="L28" s="705"/>
    </row>
    <row r="29" spans="1:12" s="32" customFormat="1" ht="14">
      <c r="A29" s="99" t="s">
        <v>158</v>
      </c>
      <c r="B29" s="109"/>
      <c r="C29" s="109"/>
      <c r="D29" s="110"/>
      <c r="E29" s="111"/>
      <c r="F29" s="112"/>
    </row>
    <row r="30" spans="1:12" s="32" customFormat="1" ht="15.75" customHeight="1">
      <c r="A30" s="105" t="s">
        <v>190</v>
      </c>
      <c r="B30" s="104"/>
      <c r="C30" s="104"/>
      <c r="D30" s="104"/>
      <c r="E30" s="104"/>
      <c r="F30" s="104"/>
    </row>
    <row r="31" spans="1:12" s="32" customFormat="1" ht="15.75" customHeight="1">
      <c r="A31" s="105" t="s">
        <v>176</v>
      </c>
      <c r="B31" s="105"/>
      <c r="C31" s="106"/>
      <c r="D31" s="105"/>
      <c r="E31" s="106"/>
      <c r="F31" s="106"/>
    </row>
    <row r="32" spans="1:12" ht="15.75" customHeight="1">
      <c r="B32" s="107"/>
      <c r="C32" s="106"/>
      <c r="D32" s="107"/>
      <c r="E32" s="106"/>
      <c r="F32" s="106"/>
    </row>
    <row r="34" spans="1:5" ht="15.75" customHeight="1">
      <c r="A34" s="962"/>
      <c r="B34" s="962"/>
      <c r="C34" s="962"/>
      <c r="D34" s="962"/>
      <c r="E34" s="962"/>
    </row>
    <row r="35" spans="1:5" ht="15.75" customHeight="1">
      <c r="A35" s="962"/>
      <c r="B35" s="962"/>
      <c r="C35" s="962"/>
      <c r="D35" s="962"/>
      <c r="E35" s="962"/>
    </row>
    <row r="36" spans="1:5" ht="15.75" customHeight="1">
      <c r="A36" s="962"/>
      <c r="B36" s="962"/>
      <c r="C36" s="962"/>
      <c r="D36" s="962"/>
      <c r="E36" s="962"/>
    </row>
    <row r="37" spans="1:5" ht="15.75" customHeight="1">
      <c r="A37" s="962"/>
      <c r="B37" s="962"/>
      <c r="C37" s="962"/>
      <c r="D37" s="962"/>
      <c r="E37" s="962"/>
    </row>
    <row r="38" spans="1:5" ht="15.75" customHeight="1">
      <c r="A38" s="962"/>
      <c r="B38" s="962"/>
      <c r="C38" s="962"/>
      <c r="D38" s="962"/>
      <c r="E38" s="962"/>
    </row>
  </sheetData>
  <conditionalFormatting sqref="A1:GR33 A39:GR995 F34:GR38">
    <cfRule type="cellIs" dxfId="513" priority="2" stopIfTrue="1" operator="equal">
      <formula>0</formula>
    </cfRule>
  </conditionalFormatting>
  <conditionalFormatting sqref="A34:E38">
    <cfRule type="cellIs" dxfId="512"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44">
    <tabColor rgb="FFEDF082"/>
  </sheetPr>
  <dimension ref="A1:X84"/>
  <sheetViews>
    <sheetView view="pageBreakPreview" zoomScaleNormal="115" zoomScaleSheetLayoutView="100" workbookViewId="0"/>
  </sheetViews>
  <sheetFormatPr baseColWidth="10" defaultColWidth="9.81640625" defaultRowHeight="15.75" customHeight="1"/>
  <cols>
    <col min="1" max="1" width="7.1796875" style="291" customWidth="1"/>
    <col min="2" max="6" width="12.81640625" style="291" customWidth="1"/>
    <col min="7" max="7" width="13.81640625" style="291" customWidth="1"/>
    <col min="8" max="8" width="12.81640625" style="291" customWidth="1"/>
    <col min="9" max="9" width="13.81640625" style="291" customWidth="1"/>
    <col min="10" max="10" width="12.81640625" style="291" customWidth="1"/>
    <col min="11" max="11" width="5.81640625" style="291" customWidth="1"/>
    <col min="12" max="13" width="9.81640625" style="291"/>
    <col min="14" max="14" width="13.81640625" style="291" customWidth="1"/>
    <col min="15" max="16384" width="9.81640625" style="291"/>
  </cols>
  <sheetData>
    <row r="1" spans="1:21" ht="15.75" customHeight="1">
      <c r="A1" s="447" t="s">
        <v>717</v>
      </c>
      <c r="B1" s="518"/>
      <c r="C1" s="518"/>
      <c r="D1" s="518"/>
      <c r="E1" s="292"/>
      <c r="F1" s="292"/>
      <c r="G1" s="292"/>
      <c r="H1" s="292"/>
      <c r="I1" s="292"/>
      <c r="J1" s="292"/>
      <c r="K1" s="292"/>
      <c r="L1" s="292"/>
      <c r="M1" s="292"/>
      <c r="N1" s="292"/>
      <c r="O1" s="292"/>
      <c r="P1" s="292"/>
      <c r="Q1" s="292"/>
      <c r="R1" s="292"/>
      <c r="S1" s="292"/>
      <c r="T1" s="292"/>
      <c r="U1" s="292"/>
    </row>
    <row r="3" spans="1:21" ht="15.75" customHeight="1">
      <c r="A3" s="351"/>
      <c r="B3" s="270"/>
      <c r="C3" s="275" t="s">
        <v>11</v>
      </c>
      <c r="D3" s="274"/>
      <c r="E3" s="274"/>
      <c r="F3" s="274"/>
      <c r="G3" s="274"/>
      <c r="H3" s="274"/>
      <c r="I3" s="274"/>
      <c r="J3" s="274"/>
    </row>
    <row r="4" spans="1:21" ht="47.25" customHeight="1">
      <c r="A4" s="352"/>
      <c r="B4" s="269"/>
      <c r="C4" s="557" t="s">
        <v>4</v>
      </c>
      <c r="D4" s="557" t="s">
        <v>3</v>
      </c>
      <c r="E4" s="557" t="s">
        <v>246</v>
      </c>
      <c r="F4" s="557" t="s">
        <v>2</v>
      </c>
      <c r="G4" s="557" t="s">
        <v>1</v>
      </c>
      <c r="H4" s="557" t="s">
        <v>30</v>
      </c>
      <c r="I4" s="557" t="s">
        <v>19</v>
      </c>
      <c r="J4" s="555" t="s">
        <v>243</v>
      </c>
    </row>
    <row r="5" spans="1:21" ht="15.75" customHeight="1">
      <c r="A5" s="353"/>
      <c r="B5" s="354" t="s">
        <v>17</v>
      </c>
      <c r="C5" s="355"/>
      <c r="D5" s="355"/>
      <c r="E5" s="355"/>
      <c r="F5" s="355"/>
      <c r="G5" s="355"/>
      <c r="H5" s="355"/>
      <c r="I5" s="355"/>
      <c r="J5" s="355"/>
      <c r="M5" s="65"/>
      <c r="N5" s="953"/>
    </row>
    <row r="6" spans="1:21" ht="15.75" customHeight="1">
      <c r="A6" s="85">
        <v>1950</v>
      </c>
      <c r="B6" s="316">
        <v>361749.6</v>
      </c>
      <c r="C6" s="310">
        <v>158263.20000000001</v>
      </c>
      <c r="D6" s="310">
        <v>102578</v>
      </c>
      <c r="E6" s="310">
        <v>23446.400000000001</v>
      </c>
      <c r="F6" s="311" t="s">
        <v>31</v>
      </c>
      <c r="G6" s="310">
        <v>76410.799999999988</v>
      </c>
      <c r="H6" s="312">
        <v>0</v>
      </c>
      <c r="I6" s="311" t="s">
        <v>31</v>
      </c>
      <c r="J6" s="312">
        <v>1051.2</v>
      </c>
      <c r="K6" s="273"/>
      <c r="M6" s="65"/>
      <c r="N6" s="953"/>
    </row>
    <row r="7" spans="1:21" ht="15.75" customHeight="1">
      <c r="A7" s="85">
        <v>1955</v>
      </c>
      <c r="B7" s="317">
        <v>528649.19999999995</v>
      </c>
      <c r="C7" s="88">
        <v>263772</v>
      </c>
      <c r="D7" s="88">
        <v>126024.4</v>
      </c>
      <c r="E7" s="88">
        <v>58616</v>
      </c>
      <c r="F7" s="313" t="s">
        <v>31</v>
      </c>
      <c r="G7" s="88">
        <v>52754.400000000001</v>
      </c>
      <c r="H7" s="314">
        <v>0</v>
      </c>
      <c r="I7" s="313" t="s">
        <v>31</v>
      </c>
      <c r="J7" s="314">
        <v>27482.400000000001</v>
      </c>
      <c r="K7" s="273"/>
      <c r="M7" s="65"/>
      <c r="N7" s="953"/>
    </row>
    <row r="8" spans="1:21" ht="15.75" customHeight="1">
      <c r="A8" s="85">
        <v>1958</v>
      </c>
      <c r="B8" s="317">
        <v>557919.28421052615</v>
      </c>
      <c r="C8" s="88">
        <v>237394.8</v>
      </c>
      <c r="D8" s="88">
        <v>126024.4</v>
      </c>
      <c r="E8" s="88">
        <v>111370.4</v>
      </c>
      <c r="F8" s="88">
        <v>2930.8</v>
      </c>
      <c r="G8" s="88">
        <v>49823.6</v>
      </c>
      <c r="H8" s="314">
        <v>0</v>
      </c>
      <c r="I8" s="313" t="s">
        <v>31</v>
      </c>
      <c r="J8" s="314">
        <v>30375.284210526323</v>
      </c>
      <c r="K8" s="273"/>
      <c r="M8" s="65"/>
      <c r="N8" s="953"/>
    </row>
    <row r="9" spans="1:21" ht="15.75" customHeight="1">
      <c r="A9" s="85">
        <v>1960</v>
      </c>
      <c r="B9" s="317">
        <v>628749.19999999984</v>
      </c>
      <c r="C9" s="88">
        <v>240325.59999999998</v>
      </c>
      <c r="D9" s="88">
        <v>140678.39999999999</v>
      </c>
      <c r="E9" s="88">
        <v>167055.6</v>
      </c>
      <c r="F9" s="88">
        <v>5861.6</v>
      </c>
      <c r="G9" s="88">
        <v>70608.800000000003</v>
      </c>
      <c r="H9" s="314">
        <v>0</v>
      </c>
      <c r="I9" s="313" t="s">
        <v>31</v>
      </c>
      <c r="J9" s="314">
        <v>4219.2</v>
      </c>
      <c r="K9" s="273"/>
      <c r="M9" s="65"/>
      <c r="N9" s="953"/>
    </row>
    <row r="10" spans="1:21" ht="15.75" customHeight="1">
      <c r="A10" s="85">
        <v>1965</v>
      </c>
      <c r="B10" s="317">
        <v>830687.15299999993</v>
      </c>
      <c r="C10" s="88">
        <v>167055.6</v>
      </c>
      <c r="D10" s="88">
        <v>128955.20000000003</v>
      </c>
      <c r="E10" s="88">
        <v>439620</v>
      </c>
      <c r="F10" s="88">
        <v>23446.400000000001</v>
      </c>
      <c r="G10" s="88">
        <v>62186.8</v>
      </c>
      <c r="H10" s="314">
        <v>0</v>
      </c>
      <c r="I10" s="313" t="s">
        <v>31</v>
      </c>
      <c r="J10" s="314">
        <v>9423.1530000000002</v>
      </c>
      <c r="K10" s="273"/>
      <c r="M10" s="65"/>
      <c r="N10" s="953"/>
    </row>
    <row r="11" spans="1:21" ht="15.75" customHeight="1">
      <c r="A11" s="85">
        <v>1967</v>
      </c>
      <c r="B11" s="317">
        <v>866103.13300000003</v>
      </c>
      <c r="C11" s="88">
        <v>143609.20000000001</v>
      </c>
      <c r="D11" s="88">
        <v>105508.8</v>
      </c>
      <c r="E11" s="88">
        <v>512890</v>
      </c>
      <c r="F11" s="88">
        <v>29308</v>
      </c>
      <c r="G11" s="88">
        <v>55957.599999999999</v>
      </c>
      <c r="H11" s="88">
        <v>12403.533000000001</v>
      </c>
      <c r="I11" s="313" t="s">
        <v>31</v>
      </c>
      <c r="J11" s="314">
        <v>6426</v>
      </c>
      <c r="K11" s="273"/>
      <c r="M11" s="65"/>
      <c r="N11" s="953"/>
    </row>
    <row r="12" spans="1:21" ht="15.75" customHeight="1">
      <c r="A12" s="85">
        <v>1968</v>
      </c>
      <c r="B12" s="317">
        <v>949343.24200000009</v>
      </c>
      <c r="C12" s="88">
        <v>146540</v>
      </c>
      <c r="D12" s="88">
        <v>102578</v>
      </c>
      <c r="E12" s="88">
        <v>589090.80000000005</v>
      </c>
      <c r="F12" s="88">
        <v>41031.199999999997</v>
      </c>
      <c r="G12" s="88">
        <v>52094.399999999994</v>
      </c>
      <c r="H12" s="88">
        <v>12414.442000000001</v>
      </c>
      <c r="I12" s="313" t="s">
        <v>31</v>
      </c>
      <c r="J12" s="314">
        <v>5594.4000000000005</v>
      </c>
      <c r="K12" s="273"/>
      <c r="M12" s="65"/>
      <c r="N12" s="953"/>
    </row>
    <row r="13" spans="1:21" ht="15.75" customHeight="1">
      <c r="A13" s="85">
        <v>1969</v>
      </c>
      <c r="B13" s="317">
        <v>1053073.081</v>
      </c>
      <c r="C13" s="88">
        <v>146540</v>
      </c>
      <c r="D13" s="88">
        <v>105508.8</v>
      </c>
      <c r="E13" s="88">
        <v>691668.8</v>
      </c>
      <c r="F13" s="88">
        <v>51289</v>
      </c>
      <c r="G13" s="88">
        <v>37043.760000000002</v>
      </c>
      <c r="H13" s="88">
        <v>14716.241000000002</v>
      </c>
      <c r="I13" s="313" t="s">
        <v>31</v>
      </c>
      <c r="J13" s="314">
        <v>6306.48</v>
      </c>
      <c r="K13" s="273"/>
      <c r="M13" s="65"/>
      <c r="N13" s="953"/>
    </row>
    <row r="14" spans="1:21" ht="15.75" customHeight="1">
      <c r="A14" s="85">
        <v>1970</v>
      </c>
      <c r="B14" s="317">
        <v>1176000</v>
      </c>
      <c r="C14" s="88">
        <v>146000</v>
      </c>
      <c r="D14" s="88">
        <v>94000</v>
      </c>
      <c r="E14" s="88">
        <v>800000</v>
      </c>
      <c r="F14" s="88">
        <v>59000</v>
      </c>
      <c r="G14" s="88">
        <v>50203.200000000004</v>
      </c>
      <c r="H14" s="88">
        <v>21392.549000000003</v>
      </c>
      <c r="I14" s="313" t="s">
        <v>31</v>
      </c>
      <c r="J14" s="314">
        <v>5536.8</v>
      </c>
      <c r="K14" s="273"/>
      <c r="M14" s="65"/>
      <c r="N14" s="953"/>
    </row>
    <row r="15" spans="1:21" ht="15.75" customHeight="1">
      <c r="A15" s="85">
        <v>1971</v>
      </c>
      <c r="B15" s="317">
        <v>1279410.328</v>
      </c>
      <c r="C15" s="88">
        <v>126024.4</v>
      </c>
      <c r="D15" s="88">
        <v>82062.399999999994</v>
      </c>
      <c r="E15" s="88">
        <v>929063.6</v>
      </c>
      <c r="F15" s="88">
        <v>64477.600000000013</v>
      </c>
      <c r="G15" s="88">
        <v>44433.2</v>
      </c>
      <c r="H15" s="88">
        <v>23039.808000000001</v>
      </c>
      <c r="I15" s="313" t="s">
        <v>31</v>
      </c>
      <c r="J15" s="314">
        <v>10309.32</v>
      </c>
      <c r="K15" s="273"/>
      <c r="M15" s="65"/>
      <c r="N15" s="953"/>
    </row>
    <row r="16" spans="1:21" ht="15.75" customHeight="1">
      <c r="A16" s="85">
        <v>1972</v>
      </c>
      <c r="B16" s="317">
        <v>1349530.5327000003</v>
      </c>
      <c r="C16" s="88">
        <v>120162.79999999999</v>
      </c>
      <c r="D16" s="88">
        <v>82062.399999999994</v>
      </c>
      <c r="E16" s="88">
        <v>984748.8</v>
      </c>
      <c r="F16" s="88">
        <v>82062.399999999994</v>
      </c>
      <c r="G16" s="88">
        <v>45802.679999999993</v>
      </c>
      <c r="H16" s="88">
        <v>19857.652700000002</v>
      </c>
      <c r="I16" s="313" t="s">
        <v>31</v>
      </c>
      <c r="J16" s="314">
        <v>14833.800000000001</v>
      </c>
      <c r="K16" s="273"/>
      <c r="M16" s="65"/>
      <c r="N16" s="953"/>
    </row>
    <row r="17" spans="1:14" ht="15.75" customHeight="1">
      <c r="A17" s="85">
        <v>1973</v>
      </c>
      <c r="B17" s="317">
        <v>1432616.2128999999</v>
      </c>
      <c r="C17" s="88">
        <v>106388.04</v>
      </c>
      <c r="D17" s="88">
        <v>93785.600000000006</v>
      </c>
      <c r="E17" s="88">
        <v>1047467.92</v>
      </c>
      <c r="F17" s="88">
        <v>101991.84</v>
      </c>
      <c r="G17" s="88">
        <v>50526.16</v>
      </c>
      <c r="H17" s="88">
        <v>19397.2929</v>
      </c>
      <c r="I17" s="313" t="s">
        <v>31</v>
      </c>
      <c r="J17" s="314">
        <v>13059.36</v>
      </c>
      <c r="K17" s="273"/>
      <c r="M17" s="65"/>
      <c r="N17" s="953"/>
    </row>
    <row r="18" spans="1:14" ht="15.75" customHeight="1">
      <c r="A18" s="85">
        <v>1974</v>
      </c>
      <c r="B18" s="317">
        <v>1427459.3721</v>
      </c>
      <c r="C18" s="88">
        <v>109318.84</v>
      </c>
      <c r="D18" s="88">
        <v>100819.52</v>
      </c>
      <c r="E18" s="88">
        <v>1006436.7200000002</v>
      </c>
      <c r="F18" s="88">
        <v>125145.15999999999</v>
      </c>
      <c r="G18" s="88">
        <v>54423.920000000013</v>
      </c>
      <c r="H18" s="88">
        <v>22111.452100000002</v>
      </c>
      <c r="I18" s="313" t="s">
        <v>31</v>
      </c>
      <c r="J18" s="314">
        <v>9203.76</v>
      </c>
      <c r="K18" s="273"/>
      <c r="M18" s="65"/>
      <c r="N18" s="953"/>
    </row>
    <row r="19" spans="1:14" ht="15.75" customHeight="1">
      <c r="A19" s="85">
        <v>1975</v>
      </c>
      <c r="B19" s="317">
        <v>1372000</v>
      </c>
      <c r="C19" s="88">
        <v>75000</v>
      </c>
      <c r="D19" s="88">
        <v>91000</v>
      </c>
      <c r="E19" s="88">
        <v>987000</v>
      </c>
      <c r="F19" s="88">
        <v>136000</v>
      </c>
      <c r="G19" s="88">
        <v>49335.6</v>
      </c>
      <c r="H19" s="88">
        <v>21523.457000000002</v>
      </c>
      <c r="I19" s="313" t="s">
        <v>31</v>
      </c>
      <c r="J19" s="314">
        <v>11995.2</v>
      </c>
      <c r="K19" s="273"/>
      <c r="M19" s="65"/>
      <c r="N19" s="953"/>
    </row>
    <row r="20" spans="1:14" ht="15.75" customHeight="1">
      <c r="A20" s="85">
        <v>1976</v>
      </c>
      <c r="B20" s="317">
        <v>1506040.3722000001</v>
      </c>
      <c r="C20" s="88">
        <v>85000</v>
      </c>
      <c r="D20" s="88">
        <v>85000</v>
      </c>
      <c r="E20" s="88">
        <v>1110000</v>
      </c>
      <c r="F20" s="88">
        <v>153000</v>
      </c>
      <c r="G20" s="88">
        <v>42400.2</v>
      </c>
      <c r="H20" s="88">
        <v>15117.692200000001</v>
      </c>
      <c r="I20" s="313" t="s">
        <v>31</v>
      </c>
      <c r="J20" s="314">
        <v>15522.480000000001</v>
      </c>
      <c r="K20" s="273"/>
      <c r="M20" s="65"/>
      <c r="N20" s="953"/>
    </row>
    <row r="21" spans="1:14" ht="15.75" customHeight="1">
      <c r="A21" s="85">
        <v>1977</v>
      </c>
      <c r="B21" s="317">
        <v>1483559.5287000001</v>
      </c>
      <c r="C21" s="88">
        <v>80000</v>
      </c>
      <c r="D21" s="88">
        <v>84000</v>
      </c>
      <c r="E21" s="88">
        <v>1070000</v>
      </c>
      <c r="F21" s="88">
        <v>175000</v>
      </c>
      <c r="G21" s="88">
        <v>47730.16</v>
      </c>
      <c r="H21" s="88">
        <v>2883.2487000000001</v>
      </c>
      <c r="I21" s="313" t="s">
        <v>31</v>
      </c>
      <c r="J21" s="314">
        <v>23946.12</v>
      </c>
      <c r="K21" s="273"/>
      <c r="M21" s="65"/>
      <c r="N21" s="953"/>
    </row>
    <row r="22" spans="1:14" ht="15.75" customHeight="1">
      <c r="A22" s="85">
        <v>1978</v>
      </c>
      <c r="B22" s="317">
        <v>1535611.4323999998</v>
      </c>
      <c r="C22" s="88">
        <v>85000</v>
      </c>
      <c r="D22" s="88">
        <v>85000</v>
      </c>
      <c r="E22" s="88">
        <v>1070000</v>
      </c>
      <c r="F22" s="88">
        <v>197000</v>
      </c>
      <c r="G22" s="88">
        <v>50028.68</v>
      </c>
      <c r="H22" s="88">
        <v>27529.952400000002</v>
      </c>
      <c r="I22" s="313" t="s">
        <v>31</v>
      </c>
      <c r="J22" s="314">
        <v>21052.799999999999</v>
      </c>
      <c r="K22" s="273"/>
      <c r="M22" s="65"/>
      <c r="N22" s="953"/>
    </row>
    <row r="23" spans="1:14" ht="15.75" customHeight="1">
      <c r="A23" s="85">
        <v>1979</v>
      </c>
      <c r="B23" s="317">
        <v>1587299.182</v>
      </c>
      <c r="C23" s="88">
        <v>92000</v>
      </c>
      <c r="D23" s="88">
        <v>81000</v>
      </c>
      <c r="E23" s="88">
        <v>1084000</v>
      </c>
      <c r="F23" s="88">
        <v>195000</v>
      </c>
      <c r="G23" s="88">
        <v>51394.8</v>
      </c>
      <c r="H23" s="88">
        <v>60195.862000000001</v>
      </c>
      <c r="I23" s="313" t="s">
        <v>31</v>
      </c>
      <c r="J23" s="314">
        <v>23708.52</v>
      </c>
      <c r="K23" s="273"/>
      <c r="M23" s="65"/>
      <c r="N23" s="953"/>
    </row>
    <row r="24" spans="1:14" s="953" customFormat="1" ht="15.75" customHeight="1">
      <c r="A24" s="964"/>
      <c r="B24" s="1135"/>
      <c r="C24" s="1135"/>
      <c r="D24" s="1135"/>
      <c r="E24" s="1135"/>
      <c r="F24" s="1135"/>
      <c r="G24" s="1135"/>
      <c r="H24" s="1135"/>
      <c r="I24" s="969"/>
      <c r="J24" s="1130"/>
      <c r="K24" s="273"/>
      <c r="M24" s="273"/>
    </row>
    <row r="25" spans="1:14" ht="15.75" customHeight="1">
      <c r="A25" s="447" t="s">
        <v>717</v>
      </c>
      <c r="B25" s="518"/>
      <c r="C25" s="518"/>
      <c r="D25" s="518"/>
      <c r="E25" s="292"/>
      <c r="F25" s="292"/>
      <c r="G25" s="292"/>
      <c r="H25" s="292"/>
      <c r="I25" s="292"/>
      <c r="J25" s="292"/>
      <c r="K25" s="292"/>
      <c r="M25" s="273"/>
      <c r="N25" s="953"/>
    </row>
    <row r="26" spans="1:14" ht="15.75" customHeight="1">
      <c r="M26" s="273"/>
      <c r="N26" s="953"/>
    </row>
    <row r="27" spans="1:14" ht="15.75" customHeight="1">
      <c r="A27" s="351"/>
      <c r="B27" s="270"/>
      <c r="C27" s="275" t="s">
        <v>11</v>
      </c>
      <c r="D27" s="274"/>
      <c r="E27" s="274"/>
      <c r="F27" s="274"/>
      <c r="G27" s="274"/>
      <c r="H27" s="274"/>
      <c r="I27" s="274"/>
      <c r="J27" s="274"/>
      <c r="M27" s="273"/>
      <c r="N27" s="953"/>
    </row>
    <row r="28" spans="1:14" ht="47.25" customHeight="1">
      <c r="A28" s="352"/>
      <c r="B28" s="269"/>
      <c r="C28" s="557" t="s">
        <v>4</v>
      </c>
      <c r="D28" s="557" t="s">
        <v>3</v>
      </c>
      <c r="E28" s="557" t="s">
        <v>246</v>
      </c>
      <c r="F28" s="557" t="s">
        <v>2</v>
      </c>
      <c r="G28" s="557" t="s">
        <v>1</v>
      </c>
      <c r="H28" s="557" t="s">
        <v>30</v>
      </c>
      <c r="I28" s="557" t="s">
        <v>19</v>
      </c>
      <c r="J28" s="555" t="s">
        <v>243</v>
      </c>
      <c r="M28" s="65"/>
      <c r="N28" s="953"/>
    </row>
    <row r="29" spans="1:14" ht="15.75" customHeight="1">
      <c r="A29" s="353"/>
      <c r="B29" s="326" t="s">
        <v>17</v>
      </c>
      <c r="C29" s="279"/>
      <c r="D29" s="279"/>
      <c r="E29" s="279"/>
      <c r="F29" s="279"/>
      <c r="G29" s="279"/>
      <c r="H29" s="279"/>
      <c r="I29" s="279"/>
      <c r="J29" s="279"/>
      <c r="M29" s="65"/>
      <c r="N29" s="953"/>
    </row>
    <row r="30" spans="1:14" ht="15.75" customHeight="1">
      <c r="A30" s="85">
        <v>1980</v>
      </c>
      <c r="B30" s="904">
        <v>1509000</v>
      </c>
      <c r="C30" s="899">
        <v>101000</v>
      </c>
      <c r="D30" s="899">
        <v>81000</v>
      </c>
      <c r="E30" s="899">
        <v>1001000</v>
      </c>
      <c r="F30" s="899">
        <v>193000</v>
      </c>
      <c r="G30" s="899">
        <v>52000</v>
      </c>
      <c r="H30" s="899">
        <v>48915.956000000006</v>
      </c>
      <c r="I30" s="311" t="s">
        <v>31</v>
      </c>
      <c r="J30" s="899">
        <v>31654.799999999999</v>
      </c>
      <c r="K30" s="273"/>
      <c r="M30" s="65"/>
      <c r="N30" s="1035"/>
    </row>
    <row r="31" spans="1:14" ht="15.75" customHeight="1">
      <c r="A31" s="85">
        <v>1981</v>
      </c>
      <c r="B31" s="904">
        <v>1402978.7287999997</v>
      </c>
      <c r="C31" s="899">
        <v>103000</v>
      </c>
      <c r="D31" s="899">
        <v>81000</v>
      </c>
      <c r="E31" s="899">
        <v>889000</v>
      </c>
      <c r="F31" s="899">
        <v>186000</v>
      </c>
      <c r="G31" s="899">
        <v>56704.560000000005</v>
      </c>
      <c r="H31" s="899">
        <v>48252.688800000004</v>
      </c>
      <c r="I31" s="878" t="s">
        <v>31</v>
      </c>
      <c r="J31" s="899">
        <v>39021.479999999996</v>
      </c>
      <c r="K31" s="273"/>
      <c r="M31" s="65"/>
      <c r="N31" s="1035"/>
    </row>
    <row r="32" spans="1:14" ht="15.75" customHeight="1">
      <c r="A32" s="85">
        <v>1982</v>
      </c>
      <c r="B32" s="904">
        <v>1399068.7925000002</v>
      </c>
      <c r="C32" s="899">
        <v>110000</v>
      </c>
      <c r="D32" s="899">
        <v>66000</v>
      </c>
      <c r="E32" s="899">
        <v>841000</v>
      </c>
      <c r="F32" s="899">
        <v>186000</v>
      </c>
      <c r="G32" s="899">
        <v>54837.68</v>
      </c>
      <c r="H32" s="899">
        <v>113480.87250000001</v>
      </c>
      <c r="I32" s="878" t="s">
        <v>31</v>
      </c>
      <c r="J32" s="899">
        <v>27750.239999999998</v>
      </c>
      <c r="K32" s="273"/>
      <c r="M32" s="65"/>
      <c r="N32" s="1035"/>
    </row>
    <row r="33" spans="1:24" ht="15.75" customHeight="1">
      <c r="A33" s="85">
        <v>1983</v>
      </c>
      <c r="B33" s="904">
        <v>1465801.1721999999</v>
      </c>
      <c r="C33" s="899">
        <v>102000</v>
      </c>
      <c r="D33" s="899">
        <v>69000</v>
      </c>
      <c r="E33" s="899">
        <v>832000</v>
      </c>
      <c r="F33" s="899">
        <v>190000</v>
      </c>
      <c r="G33" s="899">
        <v>54616.560000000005</v>
      </c>
      <c r="H33" s="899">
        <v>190970.77220000001</v>
      </c>
      <c r="I33" s="878" t="s">
        <v>31</v>
      </c>
      <c r="J33" s="899">
        <v>27213.84</v>
      </c>
      <c r="K33" s="273"/>
      <c r="M33" s="65"/>
      <c r="N33" s="1035"/>
      <c r="P33" s="901"/>
      <c r="Q33" s="901"/>
      <c r="R33" s="901"/>
      <c r="S33" s="901"/>
      <c r="T33" s="901"/>
      <c r="U33" s="901"/>
      <c r="V33" s="901"/>
      <c r="W33" s="901"/>
      <c r="X33" s="901"/>
    </row>
    <row r="34" spans="1:24" ht="15.75" customHeight="1">
      <c r="A34" s="85">
        <v>1984</v>
      </c>
      <c r="B34" s="904">
        <v>1559581.5325000002</v>
      </c>
      <c r="C34" s="899">
        <v>128000</v>
      </c>
      <c r="D34" s="899">
        <v>64000</v>
      </c>
      <c r="E34" s="899">
        <v>827000</v>
      </c>
      <c r="F34" s="899">
        <v>211000</v>
      </c>
      <c r="G34" s="899">
        <v>57212.200000000004</v>
      </c>
      <c r="H34" s="899">
        <v>262061.45250000004</v>
      </c>
      <c r="I34" s="878" t="s">
        <v>31</v>
      </c>
      <c r="J34" s="899">
        <v>10307.880000000001</v>
      </c>
      <c r="K34" s="273"/>
      <c r="M34" s="65"/>
      <c r="N34" s="1035"/>
      <c r="P34" s="901"/>
      <c r="Q34" s="901"/>
      <c r="R34" s="901"/>
      <c r="S34" s="901"/>
      <c r="T34" s="901"/>
      <c r="U34" s="901"/>
      <c r="V34" s="901"/>
      <c r="W34" s="901"/>
      <c r="X34" s="901"/>
    </row>
    <row r="35" spans="1:24" ht="15.75" customHeight="1">
      <c r="A35" s="85">
        <v>1985</v>
      </c>
      <c r="B35" s="904">
        <v>1674000</v>
      </c>
      <c r="C35" s="899">
        <v>120000</v>
      </c>
      <c r="D35" s="899">
        <v>61000</v>
      </c>
      <c r="E35" s="899">
        <v>832000</v>
      </c>
      <c r="F35" s="899">
        <v>221000</v>
      </c>
      <c r="G35" s="899">
        <v>58000</v>
      </c>
      <c r="H35" s="899">
        <v>397251.23500000004</v>
      </c>
      <c r="I35" s="878" t="s">
        <v>31</v>
      </c>
      <c r="J35" s="899">
        <v>-14706</v>
      </c>
      <c r="K35" s="273"/>
      <c r="M35" s="65"/>
      <c r="N35" s="1035"/>
      <c r="P35" s="901"/>
      <c r="Q35" s="901"/>
      <c r="R35" s="901"/>
      <c r="S35" s="901"/>
      <c r="T35" s="901"/>
      <c r="U35" s="901"/>
      <c r="V35" s="901"/>
      <c r="W35" s="901"/>
      <c r="X35" s="901"/>
    </row>
    <row r="36" spans="1:24" ht="15.75" customHeight="1">
      <c r="A36" s="85">
        <v>1986</v>
      </c>
      <c r="B36" s="904">
        <v>1695427.6479</v>
      </c>
      <c r="C36" s="899">
        <v>118000</v>
      </c>
      <c r="D36" s="899">
        <v>55000</v>
      </c>
      <c r="E36" s="899">
        <v>889000</v>
      </c>
      <c r="F36" s="899">
        <v>219000</v>
      </c>
      <c r="G36" s="899">
        <v>60303.28</v>
      </c>
      <c r="H36" s="899">
        <v>360794.44790000003</v>
      </c>
      <c r="I36" s="878" t="s">
        <v>31</v>
      </c>
      <c r="J36" s="899">
        <v>-6670.08</v>
      </c>
      <c r="K36" s="273"/>
      <c r="M36" s="65"/>
      <c r="N36" s="1035"/>
      <c r="P36" s="901"/>
      <c r="Q36" s="901"/>
      <c r="R36" s="901"/>
      <c r="S36" s="901"/>
      <c r="T36" s="901"/>
      <c r="U36" s="901"/>
      <c r="V36" s="901"/>
      <c r="W36" s="901"/>
      <c r="X36" s="901"/>
    </row>
    <row r="37" spans="1:24" ht="15.75" customHeight="1">
      <c r="A37" s="85">
        <v>1987</v>
      </c>
      <c r="B37" s="904">
        <v>1673094.6705</v>
      </c>
      <c r="C37" s="899">
        <v>111000</v>
      </c>
      <c r="D37" s="899">
        <v>45000</v>
      </c>
      <c r="E37" s="899">
        <v>859000</v>
      </c>
      <c r="F37" s="899">
        <v>236000</v>
      </c>
      <c r="G37" s="899">
        <v>63923.88</v>
      </c>
      <c r="H37" s="899">
        <v>359391.55050000001</v>
      </c>
      <c r="I37" s="878" t="s">
        <v>31</v>
      </c>
      <c r="J37" s="899">
        <v>-1220.7600000000002</v>
      </c>
      <c r="K37" s="273"/>
      <c r="M37" s="65"/>
      <c r="N37" s="1035"/>
      <c r="P37" s="901"/>
      <c r="Q37" s="901"/>
      <c r="R37" s="901"/>
      <c r="S37" s="901"/>
      <c r="T37" s="901"/>
      <c r="U37" s="901"/>
      <c r="V37" s="901"/>
      <c r="W37" s="901"/>
      <c r="X37" s="901"/>
    </row>
    <row r="38" spans="1:24" ht="15.75" customHeight="1">
      <c r="A38" s="85">
        <v>1988</v>
      </c>
      <c r="B38" s="904">
        <v>1736129.6307999999</v>
      </c>
      <c r="C38" s="899">
        <v>98000</v>
      </c>
      <c r="D38" s="899">
        <v>44000</v>
      </c>
      <c r="E38" s="899">
        <v>882000</v>
      </c>
      <c r="F38" s="899">
        <v>231000</v>
      </c>
      <c r="G38" s="899">
        <v>64711.560000000005</v>
      </c>
      <c r="H38" s="899">
        <v>422191.39079999999</v>
      </c>
      <c r="I38" s="878" t="s">
        <v>31</v>
      </c>
      <c r="J38" s="899">
        <v>-5773.3200000000006</v>
      </c>
      <c r="K38" s="273"/>
      <c r="M38" s="65"/>
      <c r="N38" s="1035"/>
      <c r="Q38" s="901"/>
      <c r="R38" s="901"/>
      <c r="S38" s="901"/>
      <c r="T38" s="901"/>
      <c r="U38" s="901"/>
      <c r="V38" s="901"/>
      <c r="W38" s="901"/>
      <c r="X38" s="901"/>
    </row>
    <row r="39" spans="1:24" ht="15.75" customHeight="1">
      <c r="A39" s="85">
        <v>1989</v>
      </c>
      <c r="B39" s="1125">
        <v>1728562.9470000002</v>
      </c>
      <c r="C39" s="1135">
        <v>90000</v>
      </c>
      <c r="D39" s="1135">
        <v>44000</v>
      </c>
      <c r="E39" s="1135">
        <v>824000</v>
      </c>
      <c r="F39" s="1135">
        <v>256000</v>
      </c>
      <c r="G39" s="1135">
        <v>64339.079999999994</v>
      </c>
      <c r="H39" s="1135">
        <v>459301.62700000004</v>
      </c>
      <c r="I39" s="969" t="s">
        <v>31</v>
      </c>
      <c r="J39" s="1135">
        <v>-9077.76</v>
      </c>
      <c r="K39" s="273"/>
      <c r="M39" s="65"/>
      <c r="N39" s="1000"/>
    </row>
    <row r="40" spans="1:24" ht="15.75" customHeight="1">
      <c r="A40" s="85">
        <v>1990</v>
      </c>
      <c r="B40" s="1029">
        <v>1785107.85223487</v>
      </c>
      <c r="C40" s="1026">
        <v>96123.450787118243</v>
      </c>
      <c r="D40" s="1026">
        <v>48348.138407385253</v>
      </c>
      <c r="E40" s="1026">
        <v>863904.98185924103</v>
      </c>
      <c r="F40" s="1026">
        <v>270454.53109877149</v>
      </c>
      <c r="G40" s="1026">
        <v>61349.83756896769</v>
      </c>
      <c r="H40" s="1026">
        <v>448309.09090909088</v>
      </c>
      <c r="I40" s="1026">
        <v>4610.4250459784635</v>
      </c>
      <c r="J40" s="1026">
        <v>-7992.6034416826069</v>
      </c>
      <c r="M40" s="65"/>
      <c r="N40" s="1000"/>
    </row>
    <row r="41" spans="1:24" ht="15.75" customHeight="1">
      <c r="A41" s="85">
        <v>1991</v>
      </c>
      <c r="B41" s="1029">
        <v>1879723.4261232563</v>
      </c>
      <c r="C41" s="1026">
        <v>99844.013800767105</v>
      </c>
      <c r="D41" s="1026">
        <v>43003.722422363222</v>
      </c>
      <c r="E41" s="1026">
        <v>909641.50906364387</v>
      </c>
      <c r="F41" s="1026">
        <v>285420.89723445947</v>
      </c>
      <c r="G41" s="1026">
        <v>56973.768952192244</v>
      </c>
      <c r="H41" s="1026">
        <v>489855.90909090912</v>
      </c>
      <c r="I41" s="1026">
        <v>4367.6055589209991</v>
      </c>
      <c r="J41" s="1026">
        <v>-9384.0000000000291</v>
      </c>
      <c r="M41" s="65"/>
      <c r="N41" s="1000"/>
    </row>
    <row r="42" spans="1:24" ht="15.75" customHeight="1">
      <c r="A42" s="85">
        <v>1992</v>
      </c>
      <c r="B42" s="1029">
        <v>1863576.5382051547</v>
      </c>
      <c r="C42" s="1026">
        <v>96646.28025477707</v>
      </c>
      <c r="D42" s="1026">
        <v>43716.300448430018</v>
      </c>
      <c r="E42" s="1026">
        <v>900435.99551569496</v>
      </c>
      <c r="F42" s="1026">
        <v>274838.1628913256</v>
      </c>
      <c r="G42" s="1026">
        <v>63259.381275137799</v>
      </c>
      <c r="H42" s="1026">
        <v>484636.36363636365</v>
      </c>
      <c r="I42" s="1026">
        <v>4763.0541834251944</v>
      </c>
      <c r="J42" s="1026">
        <v>-4719</v>
      </c>
      <c r="M42" s="65"/>
      <c r="N42" s="1000"/>
    </row>
    <row r="43" spans="1:24" ht="15.75" customHeight="1">
      <c r="A43" s="85">
        <v>1993</v>
      </c>
      <c r="B43" s="1029">
        <v>1884424.54179464</v>
      </c>
      <c r="C43" s="1026">
        <v>98643.216216216228</v>
      </c>
      <c r="D43" s="1026">
        <v>41975.621621621496</v>
      </c>
      <c r="E43" s="1026">
        <v>934479.12499999988</v>
      </c>
      <c r="F43" s="1026">
        <v>277804.11206152249</v>
      </c>
      <c r="G43" s="1026">
        <v>65039.920137167799</v>
      </c>
      <c r="H43" s="1026">
        <v>459480</v>
      </c>
      <c r="I43" s="1026">
        <v>4955.9467581118643</v>
      </c>
      <c r="J43" s="1026">
        <v>2046.6</v>
      </c>
      <c r="M43" s="65"/>
      <c r="N43" s="1000"/>
    </row>
    <row r="44" spans="1:24" ht="15.75" customHeight="1">
      <c r="A44" s="85">
        <v>1994</v>
      </c>
      <c r="B44" s="1029">
        <v>1876089.6</v>
      </c>
      <c r="C44" s="1026">
        <v>93400</v>
      </c>
      <c r="D44" s="1026">
        <v>40978.392</v>
      </c>
      <c r="E44" s="1026">
        <v>920265</v>
      </c>
      <c r="F44" s="1026">
        <v>270655</v>
      </c>
      <c r="G44" s="1026">
        <v>68275.399999999994</v>
      </c>
      <c r="H44" s="1026">
        <v>479520</v>
      </c>
      <c r="I44" s="1026">
        <v>5130</v>
      </c>
      <c r="J44" s="1026">
        <v>-2134.8000000000002</v>
      </c>
      <c r="M44" s="65"/>
      <c r="N44" s="1000"/>
    </row>
    <row r="45" spans="1:24" ht="15.75" customHeight="1">
      <c r="A45" s="85">
        <v>1995</v>
      </c>
      <c r="B45" s="997">
        <v>1952962</v>
      </c>
      <c r="C45" s="993">
        <v>99276</v>
      </c>
      <c r="D45" s="993">
        <v>34393.182000000001</v>
      </c>
      <c r="E45" s="993">
        <v>903094</v>
      </c>
      <c r="F45" s="993">
        <v>296876</v>
      </c>
      <c r="G45" s="993">
        <v>108068.6</v>
      </c>
      <c r="H45" s="993">
        <v>510636</v>
      </c>
      <c r="I45" s="993">
        <v>8748.4</v>
      </c>
      <c r="J45" s="993">
        <v>-8130</v>
      </c>
      <c r="M45" s="65"/>
      <c r="N45" s="1000"/>
    </row>
    <row r="46" spans="1:24" ht="15.75" customHeight="1">
      <c r="A46" s="85">
        <v>1996</v>
      </c>
      <c r="B46" s="997">
        <v>2020547</v>
      </c>
      <c r="C46" s="993">
        <v>109470</v>
      </c>
      <c r="D46" s="993">
        <v>38526.192999999999</v>
      </c>
      <c r="E46" s="993">
        <v>934503</v>
      </c>
      <c r="F46" s="993">
        <v>318388</v>
      </c>
      <c r="G46" s="993">
        <v>105929.4</v>
      </c>
      <c r="H46" s="993">
        <v>511289</v>
      </c>
      <c r="I46" s="993">
        <v>9011.6</v>
      </c>
      <c r="J46" s="993">
        <v>-6570</v>
      </c>
      <c r="M46" s="65"/>
      <c r="N46" s="1000"/>
    </row>
    <row r="47" spans="1:24" ht="15.75" customHeight="1">
      <c r="A47" s="85">
        <v>1997</v>
      </c>
      <c r="B47" s="997">
        <v>2008185.7758716464</v>
      </c>
      <c r="C47" s="993">
        <v>103846</v>
      </c>
      <c r="D47" s="993">
        <v>36527.699994500006</v>
      </c>
      <c r="E47" s="993">
        <v>929090</v>
      </c>
      <c r="F47" s="993">
        <v>307333</v>
      </c>
      <c r="G47" s="993">
        <v>106513.57587164649</v>
      </c>
      <c r="H47" s="993">
        <v>520184</v>
      </c>
      <c r="I47" s="993">
        <v>9679.2000000000007</v>
      </c>
      <c r="J47" s="993">
        <v>-4986</v>
      </c>
      <c r="M47" s="65"/>
      <c r="N47" s="1000"/>
    </row>
    <row r="48" spans="1:24" ht="15.75" customHeight="1">
      <c r="A48" s="85">
        <v>1998</v>
      </c>
      <c r="B48" s="997">
        <v>2043130.0147440718</v>
      </c>
      <c r="C48" s="993">
        <v>102708.59235886323</v>
      </c>
      <c r="D48" s="993">
        <v>41569.453430599999</v>
      </c>
      <c r="E48" s="993">
        <v>959293.08798749966</v>
      </c>
      <c r="F48" s="993">
        <v>309700.14162711729</v>
      </c>
      <c r="G48" s="993">
        <v>110107.0111737917</v>
      </c>
      <c r="H48" s="993">
        <v>515434.14831600006</v>
      </c>
      <c r="I48" s="993">
        <v>10145.751600000001</v>
      </c>
      <c r="J48" s="993">
        <v>-5829.0551999999998</v>
      </c>
      <c r="M48" s="65"/>
      <c r="N48" s="1000"/>
    </row>
    <row r="49" spans="1:14" ht="15.75" customHeight="1">
      <c r="A49" s="85">
        <v>1999</v>
      </c>
      <c r="B49" s="997">
        <v>2027316.7566746534</v>
      </c>
      <c r="C49" s="993">
        <v>97141.100851981755</v>
      </c>
      <c r="D49" s="993">
        <v>36049.557682860366</v>
      </c>
      <c r="E49" s="993">
        <v>925516.07454809488</v>
      </c>
      <c r="F49" s="993">
        <v>326747.06902739371</v>
      </c>
      <c r="G49" s="993">
        <v>120086.7315351828</v>
      </c>
      <c r="H49" s="993">
        <v>519402.11161300004</v>
      </c>
      <c r="I49" s="993">
        <v>11335.3488</v>
      </c>
      <c r="J49" s="993">
        <v>-8961.0048000000006</v>
      </c>
      <c r="M49" s="65"/>
      <c r="N49" s="1000"/>
    </row>
    <row r="50" spans="1:14" s="953" customFormat="1" ht="15.75" customHeight="1">
      <c r="A50" s="964"/>
      <c r="B50" s="1135"/>
      <c r="C50" s="1135"/>
      <c r="D50" s="1135"/>
      <c r="E50" s="1135"/>
      <c r="F50" s="1135"/>
      <c r="G50" s="1135"/>
      <c r="H50" s="1135"/>
      <c r="I50" s="1135"/>
      <c r="J50" s="1135"/>
      <c r="M50" s="65"/>
      <c r="N50" s="1000"/>
    </row>
    <row r="51" spans="1:14" s="764" customFormat="1" ht="15.75" customHeight="1">
      <c r="A51" s="447" t="s">
        <v>717</v>
      </c>
      <c r="B51" s="518"/>
      <c r="C51" s="518"/>
      <c r="D51" s="518"/>
      <c r="E51" s="292"/>
      <c r="F51" s="292"/>
      <c r="G51" s="292"/>
      <c r="H51" s="292"/>
      <c r="I51" s="292"/>
      <c r="J51" s="292"/>
      <c r="M51" s="65"/>
      <c r="N51" s="1000"/>
    </row>
    <row r="52" spans="1:14" s="764" customFormat="1" ht="15.75" customHeight="1">
      <c r="M52" s="65"/>
      <c r="N52" s="1000"/>
    </row>
    <row r="53" spans="1:14" s="764" customFormat="1" ht="15.75" customHeight="1">
      <c r="A53" s="351"/>
      <c r="B53" s="270"/>
      <c r="C53" s="275" t="s">
        <v>11</v>
      </c>
      <c r="D53" s="274"/>
      <c r="E53" s="274"/>
      <c r="F53" s="274"/>
      <c r="G53" s="274"/>
      <c r="H53" s="274"/>
      <c r="I53" s="274"/>
      <c r="J53" s="274"/>
      <c r="M53" s="65"/>
      <c r="N53" s="1000"/>
    </row>
    <row r="54" spans="1:14" s="764" customFormat="1" ht="47.25" customHeight="1">
      <c r="A54" s="352"/>
      <c r="B54" s="269"/>
      <c r="C54" s="771" t="s">
        <v>4</v>
      </c>
      <c r="D54" s="771" t="s">
        <v>3</v>
      </c>
      <c r="E54" s="771" t="s">
        <v>246</v>
      </c>
      <c r="F54" s="771" t="s">
        <v>2</v>
      </c>
      <c r="G54" s="771" t="s">
        <v>1</v>
      </c>
      <c r="H54" s="771" t="s">
        <v>30</v>
      </c>
      <c r="I54" s="771" t="s">
        <v>19</v>
      </c>
      <c r="J54" s="770" t="s">
        <v>243</v>
      </c>
      <c r="M54" s="65"/>
      <c r="N54" s="1000"/>
    </row>
    <row r="55" spans="1:14" s="764" customFormat="1" ht="15.75" customHeight="1">
      <c r="A55" s="353"/>
      <c r="B55" s="326" t="s">
        <v>17</v>
      </c>
      <c r="C55" s="279"/>
      <c r="D55" s="279"/>
      <c r="E55" s="279"/>
      <c r="F55" s="279"/>
      <c r="G55" s="279"/>
      <c r="H55" s="279"/>
      <c r="I55" s="279"/>
      <c r="J55" s="279"/>
      <c r="M55" s="65"/>
      <c r="N55" s="1000"/>
    </row>
    <row r="56" spans="1:14" ht="15.75" customHeight="1">
      <c r="A56" s="85">
        <v>2000</v>
      </c>
      <c r="B56" s="997">
        <v>2037323.6173326652</v>
      </c>
      <c r="C56" s="993">
        <v>96072.20216660884</v>
      </c>
      <c r="D56" s="993">
        <v>35300.748415597969</v>
      </c>
      <c r="E56" s="993">
        <v>907298.206962</v>
      </c>
      <c r="F56" s="993">
        <v>324848.80682576139</v>
      </c>
      <c r="G56" s="993">
        <v>129444.86387730992</v>
      </c>
      <c r="H56" s="993">
        <v>540772.36261700001</v>
      </c>
      <c r="I56" s="993">
        <v>12015.7736</v>
      </c>
      <c r="J56" s="993">
        <v>-8429.0364000000009</v>
      </c>
      <c r="M56" s="65"/>
      <c r="N56" s="1000"/>
    </row>
    <row r="57" spans="1:14" ht="15.75" customHeight="1">
      <c r="A57" s="85">
        <v>2001</v>
      </c>
      <c r="B57" s="997">
        <v>2089719.9620417184</v>
      </c>
      <c r="C57" s="993">
        <v>79334.291687916077</v>
      </c>
      <c r="D57" s="993">
        <v>37964.676937395147</v>
      </c>
      <c r="E57" s="993">
        <v>924964.59456000011</v>
      </c>
      <c r="F57" s="993">
        <v>346356.57032899396</v>
      </c>
      <c r="G57" s="993">
        <v>133220.66827140778</v>
      </c>
      <c r="H57" s="993">
        <v>553990.11064999993</v>
      </c>
      <c r="I57" s="993">
        <v>11568.338800000001</v>
      </c>
      <c r="J57" s="993">
        <v>2321.021449400836</v>
      </c>
      <c r="M57" s="65"/>
      <c r="N57" s="1000"/>
    </row>
    <row r="58" spans="1:14" ht="15.75" customHeight="1">
      <c r="A58" s="85">
        <v>2002</v>
      </c>
      <c r="B58" s="997">
        <v>2027273.1677785646</v>
      </c>
      <c r="C58" s="993">
        <v>66933.454140643065</v>
      </c>
      <c r="D58" s="993">
        <v>24888.300547840099</v>
      </c>
      <c r="E58" s="993">
        <v>876800.69149300002</v>
      </c>
      <c r="F58" s="993">
        <v>341133.1785644574</v>
      </c>
      <c r="G58" s="993">
        <v>145946.97346059722</v>
      </c>
      <c r="H58" s="993">
        <v>565204.99901000003</v>
      </c>
      <c r="I58" s="993">
        <v>12351.639200000001</v>
      </c>
      <c r="J58" s="993">
        <v>-5986.0663033742312</v>
      </c>
      <c r="M58" s="65"/>
      <c r="N58" s="1000"/>
    </row>
    <row r="59" spans="1:14" ht="15.75" customHeight="1">
      <c r="A59" s="85">
        <v>2003</v>
      </c>
      <c r="B59" s="997">
        <v>2002229.5288091239</v>
      </c>
      <c r="C59" s="993">
        <v>68300.898297000007</v>
      </c>
      <c r="D59" s="993">
        <v>9493.3477635309446</v>
      </c>
      <c r="E59" s="993">
        <v>864592.56550599972</v>
      </c>
      <c r="F59" s="993">
        <v>362099.24353506422</v>
      </c>
      <c r="G59" s="993">
        <v>138729.98598372898</v>
      </c>
      <c r="H59" s="993">
        <v>558454.11708600004</v>
      </c>
      <c r="I59" s="993">
        <v>13058.545999999998</v>
      </c>
      <c r="J59" s="993">
        <v>-12499.176303405404</v>
      </c>
      <c r="M59" s="65"/>
      <c r="N59" s="1000"/>
    </row>
    <row r="60" spans="1:14" ht="15.75" customHeight="1">
      <c r="A60" s="85">
        <v>2004</v>
      </c>
      <c r="B60" s="997">
        <v>2003840.0162189726</v>
      </c>
      <c r="C60" s="993">
        <v>64307.860968999994</v>
      </c>
      <c r="D60" s="993">
        <v>4654.0378381999999</v>
      </c>
      <c r="E60" s="993">
        <v>859150.88527199987</v>
      </c>
      <c r="F60" s="993">
        <v>371004.25446523115</v>
      </c>
      <c r="G60" s="993">
        <v>145225.39265864188</v>
      </c>
      <c r="H60" s="993">
        <v>541789.87777400005</v>
      </c>
      <c r="I60" s="993">
        <v>18412.9804</v>
      </c>
      <c r="J60" s="993">
        <v>-705.2727123001099</v>
      </c>
      <c r="M60" s="65"/>
      <c r="N60" s="1000"/>
    </row>
    <row r="61" spans="1:14" ht="15.75" customHeight="1">
      <c r="A61" s="85">
        <v>2005</v>
      </c>
      <c r="B61" s="997">
        <v>2008059.3892406567</v>
      </c>
      <c r="C61" s="993">
        <v>57032.967463000001</v>
      </c>
      <c r="D61" s="993">
        <v>5294.6514102862584</v>
      </c>
      <c r="E61" s="993">
        <v>846742.40941325703</v>
      </c>
      <c r="F61" s="993">
        <v>366955.33637369482</v>
      </c>
      <c r="G61" s="993">
        <v>161614.06838860031</v>
      </c>
      <c r="H61" s="993">
        <v>560421.78432500002</v>
      </c>
      <c r="I61" s="993">
        <v>18029.088391999998</v>
      </c>
      <c r="J61" s="993">
        <v>-8030.1867886857572</v>
      </c>
      <c r="M61" s="65"/>
      <c r="N61" s="1000"/>
    </row>
    <row r="62" spans="1:14" ht="15.75" customHeight="1">
      <c r="A62" s="85">
        <v>2006</v>
      </c>
      <c r="B62" s="997">
        <v>2075051.2143986027</v>
      </c>
      <c r="C62" s="993">
        <v>51611.716583999994</v>
      </c>
      <c r="D62" s="993">
        <v>6056.7578490056221</v>
      </c>
      <c r="E62" s="993">
        <v>867956.37842895265</v>
      </c>
      <c r="F62" s="993">
        <v>384593.68848020158</v>
      </c>
      <c r="G62" s="993">
        <v>190028.55811960035</v>
      </c>
      <c r="H62" s="993">
        <v>557684.93767770007</v>
      </c>
      <c r="I62" s="993">
        <v>18913.193737999998</v>
      </c>
      <c r="J62" s="993">
        <v>-1793.8532013106228</v>
      </c>
      <c r="M62" s="65"/>
      <c r="N62" s="1000"/>
    </row>
    <row r="63" spans="1:14" ht="15.75" customHeight="1">
      <c r="A63" s="85">
        <v>2007</v>
      </c>
      <c r="B63" s="997">
        <v>1977854.7880824537</v>
      </c>
      <c r="C63" s="993">
        <v>59600.005764399997</v>
      </c>
      <c r="D63" s="993">
        <v>6585.2780693432132</v>
      </c>
      <c r="E63" s="993">
        <v>767341.41395760479</v>
      </c>
      <c r="F63" s="993">
        <v>366545.52627254056</v>
      </c>
      <c r="G63" s="993">
        <v>206331.15480136059</v>
      </c>
      <c r="H63" s="993">
        <v>560250.82065880008</v>
      </c>
      <c r="I63" s="993">
        <v>18608.451061999996</v>
      </c>
      <c r="J63" s="993">
        <v>-7407.8625035952691</v>
      </c>
      <c r="M63" s="65"/>
      <c r="N63" s="1000"/>
    </row>
    <row r="64" spans="1:14" ht="15.75" customHeight="1">
      <c r="A64" s="85">
        <v>2008</v>
      </c>
      <c r="B64" s="997">
        <v>2039701.7644462034</v>
      </c>
      <c r="C64" s="993">
        <v>58673.965554000002</v>
      </c>
      <c r="D64" s="993">
        <v>6575.2217199351426</v>
      </c>
      <c r="E64" s="993">
        <v>807865.51910312974</v>
      </c>
      <c r="F64" s="993">
        <v>385091.66079729161</v>
      </c>
      <c r="G64" s="993">
        <v>206977.89295662791</v>
      </c>
      <c r="H64" s="993">
        <v>555152.89877820003</v>
      </c>
      <c r="I64" s="993">
        <v>20284.271049152369</v>
      </c>
      <c r="J64" s="993">
        <v>-919.83182813345161</v>
      </c>
      <c r="M64" s="65"/>
      <c r="N64" s="1000"/>
    </row>
    <row r="65" spans="1:14" ht="15.75" customHeight="1">
      <c r="A65" s="85">
        <v>2009</v>
      </c>
      <c r="B65" s="997">
        <v>2004322.384286596</v>
      </c>
      <c r="C65" s="993">
        <v>53790.155670999993</v>
      </c>
      <c r="D65" s="993">
        <v>6694.5746330000002</v>
      </c>
      <c r="E65" s="993">
        <v>777367.53672726278</v>
      </c>
      <c r="F65" s="993">
        <v>374994.90911946358</v>
      </c>
      <c r="G65" s="993">
        <v>214681.97539905939</v>
      </c>
      <c r="H65" s="993">
        <v>566947.64848780015</v>
      </c>
      <c r="I65" s="993">
        <v>27981.303576573035</v>
      </c>
      <c r="J65" s="993">
        <v>-18135.719327563194</v>
      </c>
      <c r="M65" s="65"/>
      <c r="N65" s="1000"/>
    </row>
    <row r="66" spans="1:14" ht="15.75" customHeight="1">
      <c r="A66" s="85">
        <v>2010</v>
      </c>
      <c r="B66" s="714">
        <v>2081418.6986512144</v>
      </c>
      <c r="C66" s="732">
        <v>51614.612617000013</v>
      </c>
      <c r="D66" s="732">
        <v>8807.4767069999998</v>
      </c>
      <c r="E66" s="732">
        <v>784598.57698885561</v>
      </c>
      <c r="F66" s="732">
        <v>427986.27764153882</v>
      </c>
      <c r="G66" s="732">
        <v>269358.82179103669</v>
      </c>
      <c r="H66" s="732">
        <v>516843.65547910001</v>
      </c>
      <c r="I66" s="732">
        <v>29220.373997096536</v>
      </c>
      <c r="J66" s="732">
        <v>-7011.3839054129921</v>
      </c>
      <c r="M66" s="65"/>
      <c r="N66" s="1000"/>
    </row>
    <row r="67" spans="1:14" ht="15.75" customHeight="1">
      <c r="A67" s="85">
        <v>2011</v>
      </c>
      <c r="B67" s="714">
        <v>2037592.637014074</v>
      </c>
      <c r="C67" s="732">
        <v>52220.073682000002</v>
      </c>
      <c r="D67" s="732">
        <v>9425.1248680000008</v>
      </c>
      <c r="E67" s="732">
        <v>758866.87706243608</v>
      </c>
      <c r="F67" s="732">
        <v>412918.92976432585</v>
      </c>
      <c r="G67" s="732">
        <v>288424.76278051641</v>
      </c>
      <c r="H67" s="732">
        <v>477372.15859280009</v>
      </c>
      <c r="I67" s="732">
        <v>28855.869254889007</v>
      </c>
      <c r="J67" s="732">
        <v>9508.4760147389206</v>
      </c>
      <c r="M67" s="65"/>
      <c r="N67" s="1000"/>
    </row>
    <row r="68" spans="1:14" ht="15.75" customHeight="1">
      <c r="A68" s="1131">
        <v>2012</v>
      </c>
      <c r="B68" s="714">
        <v>1989896.017244539</v>
      </c>
      <c r="C68" s="732">
        <v>56545.334305999997</v>
      </c>
      <c r="D68" s="732">
        <v>9109.829146</v>
      </c>
      <c r="E68" s="732">
        <v>723741.28435095435</v>
      </c>
      <c r="F68" s="732">
        <v>409429.46441810729</v>
      </c>
      <c r="G68" s="732">
        <v>307829.22969835042</v>
      </c>
      <c r="H68" s="732">
        <v>476327.02588413004</v>
      </c>
      <c r="I68" s="732">
        <v>34119.569792103706</v>
      </c>
      <c r="J68" s="732">
        <v>-27205.720351106644</v>
      </c>
      <c r="M68" s="65"/>
      <c r="N68" s="1000"/>
    </row>
    <row r="69" spans="1:14" ht="15.75" customHeight="1">
      <c r="A69" s="1131">
        <v>2013</v>
      </c>
      <c r="B69" s="1125">
        <v>2002800.7499551147</v>
      </c>
      <c r="C69" s="1135">
        <v>58064.087879999999</v>
      </c>
      <c r="D69" s="1135">
        <v>9435.9602099999993</v>
      </c>
      <c r="E69" s="1135">
        <v>741871.42385418853</v>
      </c>
      <c r="F69" s="1135">
        <v>385746.63140242838</v>
      </c>
      <c r="G69" s="1135">
        <v>319169.62007081677</v>
      </c>
      <c r="H69" s="1135">
        <v>468448.12968760001</v>
      </c>
      <c r="I69" s="1135">
        <v>40172.230669999997</v>
      </c>
      <c r="J69" s="1135">
        <v>-20107.307974919557</v>
      </c>
      <c r="M69" s="65"/>
      <c r="N69" s="1000"/>
    </row>
    <row r="70" spans="1:14" ht="15.75" customHeight="1">
      <c r="A70" s="1131">
        <v>2014</v>
      </c>
      <c r="B70" s="1125">
        <v>1931844.930626913</v>
      </c>
      <c r="C70" s="1135">
        <v>52445.745223999998</v>
      </c>
      <c r="D70" s="1135">
        <v>8484.7846429999991</v>
      </c>
      <c r="E70" s="1135">
        <v>719228.81540416146</v>
      </c>
      <c r="F70" s="1135">
        <v>351291.36278256343</v>
      </c>
      <c r="G70" s="1135">
        <v>314707.12542591</v>
      </c>
      <c r="H70" s="1135">
        <v>462740.9870657</v>
      </c>
      <c r="I70" s="1135">
        <v>41221.007026546191</v>
      </c>
      <c r="J70" s="1135">
        <v>-18274.896944967568</v>
      </c>
      <c r="M70" s="65"/>
      <c r="N70" s="1000"/>
    </row>
    <row r="71" spans="1:14" ht="15.75" customHeight="1">
      <c r="A71" s="1131">
        <v>2015</v>
      </c>
      <c r="B71" s="1125">
        <v>1934442.8268480569</v>
      </c>
      <c r="C71" s="1135">
        <v>53000.822258999993</v>
      </c>
      <c r="D71" s="1135">
        <v>8624.6643519999998</v>
      </c>
      <c r="E71" s="1135">
        <v>731482.31559505232</v>
      </c>
      <c r="F71" s="1135">
        <v>375496.05115962808</v>
      </c>
      <c r="G71" s="1135">
        <v>330370.79217372165</v>
      </c>
      <c r="H71" s="1135">
        <v>400236.37376000005</v>
      </c>
      <c r="I71" s="1135">
        <v>41220.517639999998</v>
      </c>
      <c r="J71" s="1135">
        <v>-5988.7100913456079</v>
      </c>
      <c r="M71" s="65"/>
      <c r="N71" s="1000"/>
    </row>
    <row r="72" spans="1:14" ht="15.75" customHeight="1">
      <c r="A72" s="1131">
        <v>2016</v>
      </c>
      <c r="B72" s="1125">
        <v>1936862.810510264</v>
      </c>
      <c r="C72" s="1135">
        <v>49939.139385999995</v>
      </c>
      <c r="D72" s="1135">
        <v>10368.892328999998</v>
      </c>
      <c r="E72" s="1135">
        <v>742274.99135869835</v>
      </c>
      <c r="F72" s="1135">
        <v>396508.89906635653</v>
      </c>
      <c r="G72" s="1135">
        <v>346265.68419683818</v>
      </c>
      <c r="H72" s="1135">
        <v>342574.99973000004</v>
      </c>
      <c r="I72" s="1135">
        <v>41750.8632</v>
      </c>
      <c r="J72" s="1135">
        <v>7179.3412433711883</v>
      </c>
      <c r="M72" s="65"/>
      <c r="N72" s="1000"/>
    </row>
    <row r="73" spans="1:14" ht="15.75" customHeight="1">
      <c r="A73" s="1131">
        <v>2017</v>
      </c>
      <c r="B73" s="1125">
        <v>1945969.9717402679</v>
      </c>
      <c r="C73" s="1135">
        <v>47440.626519999998</v>
      </c>
      <c r="D73" s="1135">
        <v>11568.78656024</v>
      </c>
      <c r="E73" s="1135">
        <v>741778.71119035268</v>
      </c>
      <c r="F73" s="1135">
        <v>407641.0072110683</v>
      </c>
      <c r="G73" s="1135">
        <v>359518.4198737418</v>
      </c>
      <c r="H73" s="1135">
        <v>339739.46699600003</v>
      </c>
      <c r="I73" s="1135">
        <v>39905.430295000006</v>
      </c>
      <c r="J73" s="1135">
        <v>-1622.476900335133</v>
      </c>
      <c r="M73" s="65"/>
      <c r="N73" s="1000"/>
    </row>
    <row r="74" spans="1:14" ht="15.75" customHeight="1">
      <c r="A74" s="949">
        <v>2018</v>
      </c>
      <c r="B74" s="997">
        <v>1830783.4204458564</v>
      </c>
      <c r="C74" s="993">
        <v>37497.365611401423</v>
      </c>
      <c r="D74" s="993">
        <v>11215.579480800739</v>
      </c>
      <c r="E74" s="993">
        <v>688118.30627517845</v>
      </c>
      <c r="F74" s="993">
        <v>402979.04781955038</v>
      </c>
      <c r="G74" s="993">
        <v>360560.92743436818</v>
      </c>
      <c r="H74" s="993">
        <v>245338.41065454544</v>
      </c>
      <c r="I74" s="993">
        <v>39067.781999999999</v>
      </c>
      <c r="J74" s="993">
        <v>46006.001170011645</v>
      </c>
      <c r="M74" s="65"/>
      <c r="N74" s="1000"/>
    </row>
    <row r="75" spans="1:14" ht="15.75" customHeight="1">
      <c r="A75" s="971">
        <v>2019</v>
      </c>
      <c r="B75" s="1026">
        <v>1866903.645117518</v>
      </c>
      <c r="C75" s="1026">
        <v>35365.821000000004</v>
      </c>
      <c r="D75" s="1026">
        <v>10830.290481615257</v>
      </c>
      <c r="E75" s="1026">
        <v>729928.41073318047</v>
      </c>
      <c r="F75" s="1135">
        <v>394503.52250446926</v>
      </c>
      <c r="G75" s="1026">
        <v>375733.63182772952</v>
      </c>
      <c r="H75" s="1026">
        <v>244564.96363636365</v>
      </c>
      <c r="I75" s="1135">
        <v>41652.379199999996</v>
      </c>
      <c r="J75" s="1026">
        <v>34324.625734160283</v>
      </c>
      <c r="K75" s="1026"/>
      <c r="M75" s="65"/>
      <c r="N75" s="1000"/>
    </row>
    <row r="76" spans="1:14" s="953" customFormat="1" ht="15.75" customHeight="1">
      <c r="A76" s="1131"/>
      <c r="B76" s="1135"/>
      <c r="C76" s="1135"/>
      <c r="D76" s="1135"/>
      <c r="E76" s="1135"/>
      <c r="F76" s="1135"/>
      <c r="G76" s="1135"/>
      <c r="H76" s="1135"/>
      <c r="I76" s="1135"/>
      <c r="J76" s="1135"/>
      <c r="K76" s="1135"/>
      <c r="M76" s="65"/>
      <c r="N76" s="1000"/>
    </row>
    <row r="77" spans="1:14" s="953" customFormat="1" ht="15.75" customHeight="1">
      <c r="A77" s="905" t="s">
        <v>717</v>
      </c>
      <c r="B77" s="518"/>
      <c r="C77" s="518"/>
      <c r="D77" s="518"/>
      <c r="E77" s="292"/>
      <c r="F77" s="292"/>
      <c r="G77" s="292"/>
      <c r="H77" s="292"/>
      <c r="I77" s="292"/>
      <c r="J77" s="292"/>
      <c r="M77" s="65"/>
      <c r="N77" s="1000"/>
    </row>
    <row r="78" spans="1:14" s="953" customFormat="1" ht="15.75" customHeight="1">
      <c r="M78" s="65"/>
      <c r="N78" s="1000"/>
    </row>
    <row r="79" spans="1:14" s="953" customFormat="1" ht="15.75" customHeight="1">
      <c r="A79" s="351"/>
      <c r="B79" s="270"/>
      <c r="C79" s="275" t="s">
        <v>11</v>
      </c>
      <c r="D79" s="274"/>
      <c r="E79" s="274"/>
      <c r="F79" s="274"/>
      <c r="G79" s="274"/>
      <c r="H79" s="274"/>
      <c r="I79" s="274"/>
      <c r="J79" s="274"/>
      <c r="M79" s="65"/>
      <c r="N79" s="1000"/>
    </row>
    <row r="80" spans="1:14" s="953" customFormat="1" ht="47.25" customHeight="1">
      <c r="A80" s="352"/>
      <c r="B80" s="269"/>
      <c r="C80" s="1281" t="s">
        <v>4</v>
      </c>
      <c r="D80" s="1281" t="s">
        <v>3</v>
      </c>
      <c r="E80" s="1281" t="s">
        <v>246</v>
      </c>
      <c r="F80" s="1281" t="s">
        <v>2</v>
      </c>
      <c r="G80" s="1281" t="s">
        <v>1</v>
      </c>
      <c r="H80" s="1281" t="s">
        <v>30</v>
      </c>
      <c r="I80" s="1281" t="s">
        <v>19</v>
      </c>
      <c r="J80" s="1279" t="s">
        <v>243</v>
      </c>
      <c r="M80" s="65"/>
      <c r="N80" s="1000"/>
    </row>
    <row r="81" spans="1:14" s="953" customFormat="1" ht="15.75" customHeight="1">
      <c r="A81" s="353"/>
      <c r="B81" s="326" t="s">
        <v>17</v>
      </c>
      <c r="C81" s="279"/>
      <c r="D81" s="279"/>
      <c r="E81" s="279"/>
      <c r="F81" s="279"/>
      <c r="G81" s="279"/>
      <c r="H81" s="279"/>
      <c r="I81" s="279"/>
      <c r="J81" s="279"/>
      <c r="M81" s="65"/>
      <c r="N81" s="1000"/>
    </row>
    <row r="82" spans="1:14" ht="15.75" customHeight="1">
      <c r="A82" s="1131">
        <v>2020</v>
      </c>
      <c r="B82" s="1135">
        <v>1770459.4185197251</v>
      </c>
      <c r="C82" s="1135">
        <v>28032.703999999998</v>
      </c>
      <c r="D82" s="1135">
        <v>9895.7587686750012</v>
      </c>
      <c r="E82" s="1135">
        <v>655726.51298002235</v>
      </c>
      <c r="F82" s="1135">
        <v>399243.83922982495</v>
      </c>
      <c r="G82" s="1135">
        <v>389564.14642949071</v>
      </c>
      <c r="H82" s="1135">
        <v>227135.86909090908</v>
      </c>
      <c r="I82" s="1135">
        <v>32014.285620000002</v>
      </c>
      <c r="J82" s="1135">
        <v>28846.302400803183</v>
      </c>
      <c r="K82" s="1135"/>
      <c r="M82" s="65"/>
      <c r="N82" s="1000"/>
    </row>
    <row r="83" spans="1:14" s="953" customFormat="1" ht="15.75" customHeight="1">
      <c r="A83" s="1131">
        <v>2021</v>
      </c>
      <c r="B83" s="1135">
        <v>1821827.3653008891</v>
      </c>
      <c r="C83" s="1135">
        <v>35104.346999999994</v>
      </c>
      <c r="D83" s="1135">
        <v>10641.730376960999</v>
      </c>
      <c r="E83" s="1135">
        <v>614270.42878964311</v>
      </c>
      <c r="F83" s="1135">
        <v>450771.15262487566</v>
      </c>
      <c r="G83" s="1135">
        <v>395748.57527473132</v>
      </c>
      <c r="H83" s="1135">
        <v>256329.49094181816</v>
      </c>
      <c r="I83" s="1135">
        <v>40100.428499999995</v>
      </c>
      <c r="J83" s="1135">
        <v>18861.211792860278</v>
      </c>
      <c r="K83" s="1135"/>
      <c r="M83" s="65"/>
      <c r="N83" s="1000"/>
    </row>
    <row r="84" spans="1:14" s="953" customFormat="1" ht="15.75" customHeight="1">
      <c r="A84" s="964"/>
      <c r="B84" s="1135"/>
      <c r="C84" s="1135"/>
      <c r="D84" s="1135"/>
      <c r="E84" s="1135"/>
      <c r="F84" s="1135"/>
      <c r="G84" s="1135"/>
      <c r="H84" s="1135"/>
      <c r="I84" s="1135"/>
      <c r="J84" s="1135"/>
      <c r="K84" s="1135"/>
      <c r="M84" s="202"/>
      <c r="N84" s="1000"/>
    </row>
  </sheetData>
  <conditionalFormatting sqref="A68:A73 A1:GR4 K68:L73 A5:L67 A84:GR1010 A74:L83 M5:GR83">
    <cfRule type="cellIs" dxfId="511" priority="7" stopIfTrue="1" operator="equal">
      <formula>0</formula>
    </cfRule>
  </conditionalFormatting>
  <conditionalFormatting sqref="B69:J71">
    <cfRule type="cellIs" dxfId="510" priority="5" stopIfTrue="1" operator="equal">
      <formula>0</formula>
    </cfRule>
  </conditionalFormatting>
  <conditionalFormatting sqref="B68:J68">
    <cfRule type="cellIs" dxfId="509" priority="4"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4" max="9" man="1"/>
    <brk id="50" max="9" man="1"/>
    <brk id="76" max="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3">
    <tabColor rgb="FFEDF082"/>
  </sheetPr>
  <dimension ref="A1:N86"/>
  <sheetViews>
    <sheetView view="pageBreakPreview" zoomScaleNormal="115" zoomScaleSheetLayoutView="100" workbookViewId="0"/>
  </sheetViews>
  <sheetFormatPr baseColWidth="10" defaultColWidth="11.453125" defaultRowHeight="15.75" customHeight="1"/>
  <cols>
    <col min="1" max="1" width="7.1796875" style="83" customWidth="1"/>
    <col min="2" max="5" width="30" style="83" customWidth="1"/>
    <col min="6" max="6" width="1.453125" style="83" customWidth="1"/>
    <col min="7" max="16384" width="11.453125" style="83"/>
  </cols>
  <sheetData>
    <row r="1" spans="1:8" ht="15.75" customHeight="1">
      <c r="A1" s="519" t="s">
        <v>718</v>
      </c>
    </row>
    <row r="2" spans="1:8" ht="15.75" customHeight="1">
      <c r="A2" s="519" t="s">
        <v>588</v>
      </c>
    </row>
    <row r="4" spans="1:8" ht="15.75" customHeight="1">
      <c r="A4" s="573"/>
      <c r="B4" s="554" t="s">
        <v>671</v>
      </c>
      <c r="C4" s="11" t="s">
        <v>253</v>
      </c>
      <c r="D4" s="11" t="s">
        <v>672</v>
      </c>
      <c r="E4" s="554" t="s">
        <v>32</v>
      </c>
    </row>
    <row r="5" spans="1:8" ht="15.75" customHeight="1">
      <c r="A5" s="574"/>
      <c r="B5" s="15" t="s">
        <v>17</v>
      </c>
      <c r="C5" s="15"/>
      <c r="D5" s="15"/>
      <c r="E5" s="15"/>
    </row>
    <row r="6" spans="1:8" ht="14">
      <c r="A6" s="309">
        <v>1950</v>
      </c>
      <c r="B6" s="316">
        <v>361749.6</v>
      </c>
      <c r="C6" s="899">
        <v>337000</v>
      </c>
      <c r="D6" s="88">
        <v>25000</v>
      </c>
      <c r="E6" s="313" t="s">
        <v>31</v>
      </c>
      <c r="H6" s="88"/>
    </row>
    <row r="7" spans="1:8" ht="14">
      <c r="A7" s="309">
        <v>1955</v>
      </c>
      <c r="B7" s="317">
        <v>528649.19999999995</v>
      </c>
      <c r="C7" s="899">
        <v>492000</v>
      </c>
      <c r="D7" s="88">
        <v>36000</v>
      </c>
      <c r="E7" s="313" t="s">
        <v>31</v>
      </c>
      <c r="H7" s="88"/>
    </row>
    <row r="8" spans="1:8" ht="14">
      <c r="A8" s="309">
        <v>1958</v>
      </c>
      <c r="B8" s="317">
        <v>557919.28421052615</v>
      </c>
      <c r="C8" s="899">
        <v>522000</v>
      </c>
      <c r="D8" s="88">
        <v>36000</v>
      </c>
      <c r="E8" s="313" t="s">
        <v>31</v>
      </c>
      <c r="H8" s="88"/>
    </row>
    <row r="9" spans="1:8" ht="14">
      <c r="A9" s="309">
        <v>1960</v>
      </c>
      <c r="B9" s="317">
        <v>628749.19999999984</v>
      </c>
      <c r="C9" s="899">
        <v>598000</v>
      </c>
      <c r="D9" s="88">
        <v>31000</v>
      </c>
      <c r="E9" s="313" t="s">
        <v>31</v>
      </c>
      <c r="H9" s="88"/>
    </row>
    <row r="10" spans="1:8" ht="14">
      <c r="A10" s="309">
        <v>1965</v>
      </c>
      <c r="B10" s="317">
        <v>830687.15299999993</v>
      </c>
      <c r="C10" s="899">
        <v>736000</v>
      </c>
      <c r="D10" s="88">
        <v>95000</v>
      </c>
      <c r="E10" s="313" t="s">
        <v>31</v>
      </c>
      <c r="H10" s="88"/>
    </row>
    <row r="11" spans="1:8" ht="14">
      <c r="A11" s="309">
        <v>1967</v>
      </c>
      <c r="B11" s="317">
        <v>866103.13300000003</v>
      </c>
      <c r="C11" s="899">
        <v>769000</v>
      </c>
      <c r="D11" s="88">
        <v>97000</v>
      </c>
      <c r="E11" s="313" t="s">
        <v>31</v>
      </c>
      <c r="H11" s="88"/>
    </row>
    <row r="12" spans="1:8" ht="14">
      <c r="A12" s="309">
        <v>1968</v>
      </c>
      <c r="B12" s="317">
        <v>949343.24200000009</v>
      </c>
      <c r="C12" s="899">
        <v>826000</v>
      </c>
      <c r="D12" s="88">
        <v>123000</v>
      </c>
      <c r="E12" s="313" t="s">
        <v>31</v>
      </c>
      <c r="H12" s="88"/>
    </row>
    <row r="13" spans="1:8" ht="14">
      <c r="A13" s="309">
        <v>1969</v>
      </c>
      <c r="B13" s="317">
        <v>1053073.081</v>
      </c>
      <c r="C13" s="899">
        <v>897000</v>
      </c>
      <c r="D13" s="88">
        <v>156000</v>
      </c>
      <c r="E13" s="313" t="s">
        <v>31</v>
      </c>
      <c r="H13" s="88"/>
    </row>
    <row r="14" spans="1:8" ht="14">
      <c r="A14" s="309">
        <v>1970</v>
      </c>
      <c r="B14" s="317">
        <v>1176000</v>
      </c>
      <c r="C14" s="899">
        <v>952589.99999999988</v>
      </c>
      <c r="D14" s="88">
        <v>224000</v>
      </c>
      <c r="E14" s="313" t="s">
        <v>31</v>
      </c>
      <c r="H14" s="88"/>
    </row>
    <row r="15" spans="1:8" ht="14">
      <c r="A15" s="309">
        <v>1971</v>
      </c>
      <c r="B15" s="317">
        <v>1279410.328</v>
      </c>
      <c r="C15" s="899">
        <v>980381.90800000005</v>
      </c>
      <c r="D15" s="88">
        <v>230000</v>
      </c>
      <c r="E15" s="88">
        <v>67000</v>
      </c>
      <c r="H15" s="88"/>
    </row>
    <row r="16" spans="1:8" ht="14">
      <c r="A16" s="309">
        <v>1972</v>
      </c>
      <c r="B16" s="317">
        <v>1349530.5327000003</v>
      </c>
      <c r="C16" s="899">
        <v>1035568.8719999999</v>
      </c>
      <c r="D16" s="88">
        <v>248000</v>
      </c>
      <c r="E16" s="88">
        <v>70000</v>
      </c>
      <c r="H16" s="88"/>
    </row>
    <row r="17" spans="1:14" ht="14">
      <c r="A17" s="309">
        <v>1973</v>
      </c>
      <c r="B17" s="317">
        <v>1427459.3721</v>
      </c>
      <c r="C17" s="899">
        <v>1070972.9360000002</v>
      </c>
      <c r="D17" s="88">
        <v>270000</v>
      </c>
      <c r="E17" s="88">
        <v>92000</v>
      </c>
      <c r="H17" s="88"/>
    </row>
    <row r="18" spans="1:14" ht="14">
      <c r="A18" s="309">
        <v>1974</v>
      </c>
      <c r="B18" s="317">
        <v>1427459.3721</v>
      </c>
      <c r="C18" s="899">
        <v>1061506.452</v>
      </c>
      <c r="D18" s="88">
        <v>277000</v>
      </c>
      <c r="E18" s="88">
        <v>89000</v>
      </c>
      <c r="H18" s="88"/>
    </row>
    <row r="19" spans="1:14" ht="14">
      <c r="A19" s="309">
        <v>1975</v>
      </c>
      <c r="B19" s="317">
        <v>1372000</v>
      </c>
      <c r="C19" s="899">
        <v>1042581.9999999999</v>
      </c>
      <c r="D19" s="88">
        <v>252000</v>
      </c>
      <c r="E19" s="88">
        <v>77000</v>
      </c>
      <c r="H19" s="88"/>
    </row>
    <row r="20" spans="1:14" ht="14">
      <c r="A20" s="309">
        <v>1976</v>
      </c>
      <c r="B20" s="317">
        <v>1506040.3722000001</v>
      </c>
      <c r="C20" s="899">
        <v>1162472.5119999999</v>
      </c>
      <c r="D20" s="88">
        <v>261000</v>
      </c>
      <c r="E20" s="88">
        <v>83000</v>
      </c>
      <c r="H20" s="88"/>
    </row>
    <row r="21" spans="1:14" ht="14">
      <c r="A21" s="309">
        <v>1977</v>
      </c>
      <c r="B21" s="317">
        <v>1483559.5287000001</v>
      </c>
      <c r="C21" s="899">
        <v>1156991.916</v>
      </c>
      <c r="D21" s="88">
        <v>240000</v>
      </c>
      <c r="E21" s="88">
        <v>87000</v>
      </c>
      <c r="H21" s="88"/>
    </row>
    <row r="22" spans="1:14" ht="14">
      <c r="A22" s="309">
        <v>1978</v>
      </c>
      <c r="B22" s="317">
        <v>1535611.4323999998</v>
      </c>
      <c r="C22" s="899">
        <v>1167542.4600000002</v>
      </c>
      <c r="D22" s="88">
        <v>269000</v>
      </c>
      <c r="E22" s="88">
        <v>99000</v>
      </c>
      <c r="H22" s="88"/>
    </row>
    <row r="23" spans="1:14" ht="14">
      <c r="A23" s="309">
        <v>1979</v>
      </c>
      <c r="B23" s="317">
        <v>1587299.182</v>
      </c>
      <c r="C23" s="899">
        <v>1205950</v>
      </c>
      <c r="D23" s="88">
        <v>273000</v>
      </c>
      <c r="E23" s="88">
        <v>108000</v>
      </c>
      <c r="H23" s="88"/>
    </row>
    <row r="24" spans="1:14" ht="15.75" customHeight="1">
      <c r="A24" s="99" t="s">
        <v>158</v>
      </c>
      <c r="B24" s="601"/>
      <c r="C24" s="601"/>
      <c r="D24" s="601"/>
      <c r="E24" s="601"/>
      <c r="H24" s="86"/>
    </row>
    <row r="25" spans="1:14" ht="40.5" customHeight="1">
      <c r="A25" s="1397" t="s">
        <v>681</v>
      </c>
      <c r="B25" s="1397"/>
      <c r="C25" s="1397"/>
      <c r="D25" s="1397"/>
      <c r="E25" s="1397"/>
      <c r="H25" s="86"/>
    </row>
    <row r="26" spans="1:14" ht="15.75" customHeight="1">
      <c r="A26" s="519" t="s">
        <v>718</v>
      </c>
      <c r="B26" s="762"/>
      <c r="C26" s="863"/>
      <c r="D26" s="762"/>
      <c r="E26" s="762"/>
      <c r="H26" s="86"/>
    </row>
    <row r="27" spans="1:14" ht="15.75" customHeight="1">
      <c r="A27" s="519" t="s">
        <v>588</v>
      </c>
      <c r="B27" s="762"/>
      <c r="C27" s="863"/>
      <c r="D27" s="762"/>
      <c r="E27" s="762"/>
      <c r="H27" s="86"/>
    </row>
    <row r="28" spans="1:14" ht="15.75" customHeight="1">
      <c r="C28" s="863"/>
      <c r="H28" s="86"/>
    </row>
    <row r="29" spans="1:14" ht="15.75" customHeight="1">
      <c r="A29" s="573"/>
      <c r="B29" s="620" t="s">
        <v>671</v>
      </c>
      <c r="C29" s="11" t="s">
        <v>253</v>
      </c>
      <c r="D29" s="11" t="s">
        <v>672</v>
      </c>
      <c r="E29" s="620" t="s">
        <v>32</v>
      </c>
      <c r="H29" s="86"/>
    </row>
    <row r="30" spans="1:14" ht="15.75" customHeight="1">
      <c r="A30" s="574"/>
      <c r="B30" s="15" t="s">
        <v>17</v>
      </c>
      <c r="C30" s="15"/>
      <c r="D30" s="15"/>
      <c r="E30" s="15"/>
      <c r="H30" s="86"/>
    </row>
    <row r="31" spans="1:14" ht="14">
      <c r="A31" s="309">
        <v>1980</v>
      </c>
      <c r="B31" s="317">
        <v>1509000</v>
      </c>
      <c r="C31" s="899">
        <v>1168282.0000000002</v>
      </c>
      <c r="D31" s="88">
        <v>251000</v>
      </c>
      <c r="E31" s="88">
        <v>90000</v>
      </c>
      <c r="H31" s="88"/>
      <c r="K31" s="863"/>
      <c r="L31" s="863"/>
      <c r="M31" s="863"/>
      <c r="N31" s="863"/>
    </row>
    <row r="32" spans="1:14" ht="14">
      <c r="A32" s="309">
        <v>1981</v>
      </c>
      <c r="B32" s="317">
        <v>1402978.7287999997</v>
      </c>
      <c r="C32" s="899">
        <v>1104852</v>
      </c>
      <c r="D32" s="88">
        <v>227000</v>
      </c>
      <c r="E32" s="88">
        <v>71000</v>
      </c>
      <c r="H32" s="88"/>
      <c r="K32" s="863"/>
      <c r="L32" s="863"/>
      <c r="M32" s="863"/>
      <c r="N32" s="863"/>
    </row>
    <row r="33" spans="1:14" ht="14">
      <c r="A33" s="309">
        <v>1982</v>
      </c>
      <c r="B33" s="317">
        <v>1399068.7925000002</v>
      </c>
      <c r="C33" s="899">
        <v>1049985.9999999998</v>
      </c>
      <c r="D33" s="88">
        <v>273000</v>
      </c>
      <c r="E33" s="88">
        <v>76000</v>
      </c>
      <c r="H33" s="88"/>
      <c r="K33" s="863"/>
      <c r="L33" s="863"/>
      <c r="M33" s="863"/>
      <c r="N33" s="863"/>
    </row>
    <row r="34" spans="1:14" ht="14">
      <c r="A34" s="309">
        <v>1983</v>
      </c>
      <c r="B34" s="317">
        <v>1465801.1721999999</v>
      </c>
      <c r="C34" s="899">
        <v>1084932</v>
      </c>
      <c r="D34" s="88">
        <v>305000</v>
      </c>
      <c r="E34" s="88">
        <v>76000</v>
      </c>
      <c r="H34" s="88"/>
      <c r="K34" s="863"/>
      <c r="L34" s="863"/>
      <c r="M34" s="863"/>
      <c r="N34" s="863"/>
    </row>
    <row r="35" spans="1:14" ht="14">
      <c r="A35" s="309">
        <v>1984</v>
      </c>
      <c r="B35" s="317">
        <v>1559581.5325000002</v>
      </c>
      <c r="C35" s="899">
        <v>1127638</v>
      </c>
      <c r="D35" s="88">
        <v>352000</v>
      </c>
      <c r="E35" s="88">
        <v>80000</v>
      </c>
      <c r="H35" s="88"/>
      <c r="K35" s="863"/>
      <c r="L35" s="863"/>
      <c r="M35" s="863"/>
      <c r="N35" s="863"/>
    </row>
    <row r="36" spans="1:14" ht="14">
      <c r="A36" s="309">
        <v>1985</v>
      </c>
      <c r="B36" s="317">
        <v>1674000</v>
      </c>
      <c r="C36" s="899">
        <v>1163311.0000000002</v>
      </c>
      <c r="D36" s="88">
        <v>432000</v>
      </c>
      <c r="E36" s="88">
        <v>79000</v>
      </c>
      <c r="H36" s="88"/>
      <c r="K36" s="863"/>
      <c r="L36" s="863"/>
      <c r="M36" s="863"/>
      <c r="N36" s="863"/>
    </row>
    <row r="37" spans="1:14" ht="14">
      <c r="A37" s="309">
        <v>1986</v>
      </c>
      <c r="B37" s="317">
        <v>1695427.6479</v>
      </c>
      <c r="C37" s="899">
        <v>1208466</v>
      </c>
      <c r="D37" s="88">
        <v>406000</v>
      </c>
      <c r="E37" s="88">
        <v>81000</v>
      </c>
      <c r="H37" s="88"/>
      <c r="K37" s="863"/>
      <c r="L37" s="863"/>
      <c r="M37" s="863"/>
      <c r="N37" s="863"/>
    </row>
    <row r="38" spans="1:14" ht="14">
      <c r="A38" s="309">
        <v>1987</v>
      </c>
      <c r="B38" s="317">
        <v>1673094.6705</v>
      </c>
      <c r="C38" s="899">
        <v>1199685</v>
      </c>
      <c r="D38" s="88">
        <v>394000</v>
      </c>
      <c r="E38" s="88">
        <v>79000</v>
      </c>
      <c r="H38" s="88"/>
      <c r="K38" s="863"/>
      <c r="L38" s="863"/>
      <c r="M38" s="863"/>
      <c r="N38" s="863"/>
    </row>
    <row r="39" spans="1:14" ht="14">
      <c r="A39" s="309">
        <v>1988</v>
      </c>
      <c r="B39" s="317">
        <v>1736129.6307999999</v>
      </c>
      <c r="C39" s="899">
        <v>1213616</v>
      </c>
      <c r="D39" s="88">
        <v>429000</v>
      </c>
      <c r="E39" s="88">
        <v>93000</v>
      </c>
      <c r="H39" s="88"/>
      <c r="K39" s="863"/>
      <c r="L39" s="863"/>
      <c r="M39" s="863"/>
      <c r="N39" s="863"/>
    </row>
    <row r="40" spans="1:14" ht="14">
      <c r="A40" s="902">
        <v>1989</v>
      </c>
      <c r="B40" s="1125">
        <v>1728562.9470000002</v>
      </c>
      <c r="C40" s="1135">
        <v>1157076</v>
      </c>
      <c r="D40" s="1135">
        <v>471000</v>
      </c>
      <c r="E40" s="1135">
        <v>101000</v>
      </c>
      <c r="H40" s="88"/>
      <c r="K40" s="863"/>
      <c r="L40" s="863"/>
      <c r="M40" s="863"/>
      <c r="N40" s="863"/>
    </row>
    <row r="41" spans="1:14" ht="14">
      <c r="A41" s="676">
        <v>1990</v>
      </c>
      <c r="B41" s="732">
        <v>1785107.85223487</v>
      </c>
      <c r="C41" s="732">
        <v>1195515.0909090908</v>
      </c>
      <c r="D41" s="732">
        <v>485120.76132577908</v>
      </c>
      <c r="E41" s="732">
        <v>104472.00000000001</v>
      </c>
      <c r="H41" s="1025"/>
      <c r="I41" s="1025"/>
      <c r="J41" s="1025"/>
    </row>
    <row r="42" spans="1:14" ht="14">
      <c r="A42" s="676">
        <v>1991</v>
      </c>
      <c r="B42" s="732">
        <v>1879723.4261232563</v>
      </c>
      <c r="C42" s="732">
        <v>1261676.8058022566</v>
      </c>
      <c r="D42" s="732">
        <v>517740.62032099976</v>
      </c>
      <c r="E42" s="732">
        <v>100306</v>
      </c>
      <c r="H42" s="1025"/>
      <c r="I42" s="1025"/>
      <c r="J42" s="1025"/>
    </row>
    <row r="43" spans="1:14" ht="14">
      <c r="A43" s="676">
        <v>1992</v>
      </c>
      <c r="B43" s="732">
        <v>1863576.5382051547</v>
      </c>
      <c r="C43" s="732">
        <v>1255390.9999999998</v>
      </c>
      <c r="D43" s="732">
        <v>503088.538205155</v>
      </c>
      <c r="E43" s="732">
        <v>105097</v>
      </c>
      <c r="H43" s="1025"/>
      <c r="I43" s="1025"/>
      <c r="J43" s="1025"/>
    </row>
    <row r="44" spans="1:14" ht="14">
      <c r="A44" s="676">
        <v>1993</v>
      </c>
      <c r="B44" s="732">
        <v>1884424.54179464</v>
      </c>
      <c r="C44" s="732">
        <v>1305414</v>
      </c>
      <c r="D44" s="732">
        <v>477640.54179464007</v>
      </c>
      <c r="E44" s="732">
        <v>101370</v>
      </c>
      <c r="H44" s="1025"/>
      <c r="I44" s="1025"/>
      <c r="J44" s="1025"/>
    </row>
    <row r="45" spans="1:14" ht="14">
      <c r="A45" s="676">
        <v>1994</v>
      </c>
      <c r="B45" s="732">
        <v>1876089.6</v>
      </c>
      <c r="C45" s="732">
        <v>1276485.2</v>
      </c>
      <c r="D45" s="732">
        <v>490681.39999999991</v>
      </c>
      <c r="E45" s="732">
        <v>108923</v>
      </c>
      <c r="H45" s="1025"/>
      <c r="I45" s="1025"/>
      <c r="J45" s="1025"/>
    </row>
    <row r="46" spans="1:14" ht="14">
      <c r="A46" s="676">
        <v>1995</v>
      </c>
      <c r="B46" s="732">
        <v>1952962</v>
      </c>
      <c r="C46" s="732">
        <v>1336947</v>
      </c>
      <c r="D46" s="732">
        <v>511258</v>
      </c>
      <c r="E46" s="732">
        <v>104757</v>
      </c>
      <c r="H46" s="1025"/>
      <c r="I46" s="1025"/>
      <c r="J46" s="1025"/>
    </row>
    <row r="47" spans="1:14" ht="14">
      <c r="A47" s="676">
        <v>1996</v>
      </c>
      <c r="B47" s="732">
        <v>2020547</v>
      </c>
      <c r="C47" s="732">
        <v>1390970</v>
      </c>
      <c r="D47" s="732">
        <v>525213</v>
      </c>
      <c r="E47" s="732">
        <v>104364</v>
      </c>
      <c r="H47" s="1025"/>
      <c r="I47" s="1025"/>
      <c r="J47" s="1025"/>
    </row>
    <row r="48" spans="1:14" ht="14">
      <c r="A48" s="676">
        <v>1997</v>
      </c>
      <c r="B48" s="732">
        <v>2008185.7758716464</v>
      </c>
      <c r="C48" s="732">
        <v>1363902.7758716464</v>
      </c>
      <c r="D48" s="732">
        <v>529913</v>
      </c>
      <c r="E48" s="732">
        <v>114370</v>
      </c>
      <c r="H48" s="1025"/>
      <c r="I48" s="1025"/>
      <c r="J48" s="1025"/>
    </row>
    <row r="49" spans="1:10" ht="14">
      <c r="A49" s="676">
        <v>1998</v>
      </c>
      <c r="B49" s="732">
        <v>2043130.0147440718</v>
      </c>
      <c r="C49" s="732">
        <v>1384795.4443292164</v>
      </c>
      <c r="D49" s="732">
        <v>532566.27494485502</v>
      </c>
      <c r="E49" s="732">
        <v>125768.29547</v>
      </c>
      <c r="H49" s="1025"/>
      <c r="I49" s="1025"/>
      <c r="J49" s="1025"/>
    </row>
    <row r="50" spans="1:10" ht="14">
      <c r="A50" s="676">
        <v>1999</v>
      </c>
      <c r="B50" s="732">
        <v>2027316.7566746534</v>
      </c>
      <c r="C50" s="732">
        <v>1383227.4859515394</v>
      </c>
      <c r="D50" s="732">
        <v>521204.09304311371</v>
      </c>
      <c r="E50" s="732">
        <v>122885.17768000001</v>
      </c>
      <c r="H50" s="1025"/>
      <c r="I50" s="1025"/>
      <c r="J50" s="1025"/>
    </row>
    <row r="51" spans="1:10" s="762" customFormat="1" ht="15.75" customHeight="1">
      <c r="A51" s="99" t="s">
        <v>158</v>
      </c>
      <c r="B51" s="763"/>
      <c r="C51" s="763"/>
      <c r="D51" s="763"/>
      <c r="E51" s="763"/>
      <c r="H51" s="1025"/>
      <c r="I51" s="1025"/>
      <c r="J51" s="1025"/>
    </row>
    <row r="52" spans="1:10" s="762" customFormat="1" ht="37.5" customHeight="1">
      <c r="A52" s="1397" t="s">
        <v>681</v>
      </c>
      <c r="B52" s="1397"/>
      <c r="C52" s="1397"/>
      <c r="D52" s="1397"/>
      <c r="E52" s="1397"/>
      <c r="H52" s="1025"/>
      <c r="I52" s="1025"/>
      <c r="J52" s="1025"/>
    </row>
    <row r="53" spans="1:10" s="762" customFormat="1" ht="15.75" customHeight="1">
      <c r="A53" s="519" t="s">
        <v>718</v>
      </c>
      <c r="H53" s="1025"/>
      <c r="I53" s="1025"/>
      <c r="J53" s="1025"/>
    </row>
    <row r="54" spans="1:10" s="762" customFormat="1" ht="15.75" customHeight="1">
      <c r="A54" s="519" t="s">
        <v>588</v>
      </c>
      <c r="H54" s="1025"/>
      <c r="I54" s="1025"/>
      <c r="J54" s="1025"/>
    </row>
    <row r="55" spans="1:10" s="762" customFormat="1" ht="15.75" customHeight="1">
      <c r="H55" s="1025"/>
      <c r="I55" s="1025"/>
      <c r="J55" s="1025"/>
    </row>
    <row r="56" spans="1:10" s="762" customFormat="1" ht="15.75" customHeight="1">
      <c r="A56" s="520"/>
      <c r="B56" s="780" t="s">
        <v>9</v>
      </c>
      <c r="C56" s="11" t="s">
        <v>253</v>
      </c>
      <c r="D56" s="11" t="s">
        <v>254</v>
      </c>
      <c r="E56" s="780" t="s">
        <v>32</v>
      </c>
      <c r="H56" s="1025"/>
      <c r="I56" s="999"/>
      <c r="J56" s="1025"/>
    </row>
    <row r="57" spans="1:10" s="762" customFormat="1" ht="15.75" customHeight="1">
      <c r="A57" s="521"/>
      <c r="B57" s="15" t="s">
        <v>17</v>
      </c>
      <c r="C57" s="15"/>
      <c r="D57" s="15"/>
      <c r="E57" s="15"/>
      <c r="H57" s="1025"/>
      <c r="I57" s="1025"/>
      <c r="J57" s="1025"/>
    </row>
    <row r="58" spans="1:10" ht="14">
      <c r="A58" s="676">
        <v>2000</v>
      </c>
      <c r="B58" s="732">
        <v>2037323.6173326652</v>
      </c>
      <c r="C58" s="732">
        <v>1371206.7194006972</v>
      </c>
      <c r="D58" s="732">
        <v>540345.66086196783</v>
      </c>
      <c r="E58" s="732">
        <v>125771.23706999999</v>
      </c>
      <c r="H58" s="1025"/>
      <c r="I58" s="1025"/>
      <c r="J58" s="1025"/>
    </row>
    <row r="59" spans="1:10" ht="14">
      <c r="A59" s="676">
        <v>2001</v>
      </c>
      <c r="B59" s="732">
        <v>2089719.9620417184</v>
      </c>
      <c r="C59" s="732">
        <v>1420250.5696629616</v>
      </c>
      <c r="D59" s="732">
        <v>551462.73471875687</v>
      </c>
      <c r="E59" s="732">
        <v>118006.65766</v>
      </c>
      <c r="H59" s="1025"/>
      <c r="I59" s="1025"/>
      <c r="J59" s="1025"/>
    </row>
    <row r="60" spans="1:10" ht="14">
      <c r="A60" s="676">
        <v>2002</v>
      </c>
      <c r="B60" s="732">
        <v>2027273.1677785646</v>
      </c>
      <c r="C60" s="732">
        <v>1370207.3468967173</v>
      </c>
      <c r="D60" s="732">
        <v>545662.17986184766</v>
      </c>
      <c r="E60" s="732">
        <v>111403.64102000001</v>
      </c>
      <c r="H60" s="1025"/>
      <c r="I60" s="1025"/>
      <c r="J60" s="1025"/>
    </row>
    <row r="61" spans="1:10" ht="14">
      <c r="A61" s="676">
        <v>2003</v>
      </c>
      <c r="B61" s="732">
        <v>2002229.5288091239</v>
      </c>
      <c r="C61" s="732">
        <v>1359545.5090997783</v>
      </c>
      <c r="D61" s="732">
        <v>532087.70560934581</v>
      </c>
      <c r="E61" s="732">
        <v>110596.31409999999</v>
      </c>
      <c r="H61" s="1025"/>
      <c r="I61" s="1025"/>
      <c r="J61" s="1025"/>
    </row>
    <row r="62" spans="1:10" ht="14">
      <c r="A62" s="676">
        <v>2004</v>
      </c>
      <c r="B62" s="732">
        <v>2003840.0162189726</v>
      </c>
      <c r="C62" s="732">
        <v>1353160.7855829208</v>
      </c>
      <c r="D62" s="732">
        <v>549766.27310535207</v>
      </c>
      <c r="E62" s="732">
        <v>100912.95753070001</v>
      </c>
      <c r="H62" s="1025"/>
      <c r="I62" s="1025"/>
      <c r="J62" s="1025"/>
    </row>
    <row r="63" spans="1:10" ht="14">
      <c r="A63" s="676">
        <v>2005</v>
      </c>
      <c r="B63" s="732">
        <v>2008059.3892406567</v>
      </c>
      <c r="C63" s="732">
        <v>1322398.8259028592</v>
      </c>
      <c r="D63" s="732">
        <v>570732.70201513811</v>
      </c>
      <c r="E63" s="732">
        <v>114927.86084290581</v>
      </c>
      <c r="H63" s="1025"/>
      <c r="I63" s="999"/>
      <c r="J63" s="1025"/>
    </row>
    <row r="64" spans="1:10" ht="14">
      <c r="A64" s="676">
        <v>2006</v>
      </c>
      <c r="B64" s="732">
        <v>2075051.2143986027</v>
      </c>
      <c r="C64" s="732">
        <v>1370178.3739918184</v>
      </c>
      <c r="D64" s="732">
        <v>582499.38629736821</v>
      </c>
      <c r="E64" s="732">
        <v>122373.45410941598</v>
      </c>
      <c r="H64" s="1025"/>
      <c r="I64" s="1025"/>
      <c r="J64" s="1025"/>
    </row>
    <row r="65" spans="1:10" ht="14">
      <c r="A65" s="676">
        <v>2007</v>
      </c>
      <c r="B65" s="732">
        <v>1977854.7880824537</v>
      </c>
      <c r="C65" s="732">
        <v>1264865.9950144636</v>
      </c>
      <c r="D65" s="732">
        <v>593964.22333590116</v>
      </c>
      <c r="E65" s="732">
        <v>119024.56973208922</v>
      </c>
      <c r="H65" s="1025"/>
      <c r="I65" s="1025"/>
      <c r="J65" s="1025"/>
    </row>
    <row r="66" spans="1:10" ht="14">
      <c r="A66" s="676">
        <v>2008</v>
      </c>
      <c r="B66" s="732">
        <v>2039701.7644462034</v>
      </c>
      <c r="C66" s="732">
        <v>1345034.7810841838</v>
      </c>
      <c r="D66" s="732">
        <v>588560.24235380231</v>
      </c>
      <c r="E66" s="732">
        <v>106106.74100821733</v>
      </c>
      <c r="H66" s="1025"/>
      <c r="I66" s="1025"/>
      <c r="J66" s="1025"/>
    </row>
    <row r="67" spans="1:10" ht="14">
      <c r="A67" s="676">
        <v>2009</v>
      </c>
      <c r="B67" s="732">
        <v>2004322.384286596</v>
      </c>
      <c r="C67" s="732">
        <v>1305198.6671465659</v>
      </c>
      <c r="D67" s="732">
        <v>587805.15270040324</v>
      </c>
      <c r="E67" s="732">
        <v>111318.56443962682</v>
      </c>
      <c r="H67" s="1025"/>
      <c r="I67" s="1025"/>
      <c r="J67" s="1025"/>
    </row>
    <row r="68" spans="1:10" ht="14">
      <c r="A68" s="676">
        <v>2010</v>
      </c>
      <c r="B68" s="732">
        <v>2081418.6986512144</v>
      </c>
      <c r="C68" s="732">
        <v>1404878.6660185554</v>
      </c>
      <c r="D68" s="732">
        <v>551893.56133035885</v>
      </c>
      <c r="E68" s="732">
        <v>124646.47130230017</v>
      </c>
      <c r="H68" s="1025"/>
      <c r="I68" s="1025"/>
      <c r="J68" s="1025"/>
    </row>
    <row r="69" spans="1:10" ht="15" customHeight="1">
      <c r="A69" s="676">
        <v>2011</v>
      </c>
      <c r="B69" s="732">
        <v>2037592.637014074</v>
      </c>
      <c r="C69" s="732">
        <v>1391402.377568135</v>
      </c>
      <c r="D69" s="732">
        <v>531922.45096841839</v>
      </c>
      <c r="E69" s="732">
        <v>114267.8084775208</v>
      </c>
      <c r="H69" s="1025"/>
      <c r="I69" s="1025"/>
      <c r="J69" s="1025"/>
    </row>
    <row r="70" spans="1:10" ht="15" customHeight="1">
      <c r="A70" s="676">
        <v>2012</v>
      </c>
      <c r="B70" s="1135">
        <v>1989896.017244539</v>
      </c>
      <c r="C70" s="1135">
        <v>1385984.7404169217</v>
      </c>
      <c r="D70" s="1135">
        <v>519894.08623230644</v>
      </c>
      <c r="E70" s="1135">
        <v>84017.190595310967</v>
      </c>
      <c r="F70" s="731"/>
      <c r="G70" s="731"/>
      <c r="H70" s="1025"/>
      <c r="I70" s="1025"/>
      <c r="J70" s="1025"/>
    </row>
    <row r="71" spans="1:10" ht="14">
      <c r="A71" s="950">
        <v>2013</v>
      </c>
      <c r="B71" s="1135">
        <v>2002800.7499551147</v>
      </c>
      <c r="C71" s="1135">
        <v>1399107.5506881215</v>
      </c>
      <c r="D71" s="1135">
        <v>517988.75859573239</v>
      </c>
      <c r="E71" s="1135">
        <v>85704.440671259319</v>
      </c>
      <c r="H71" s="1025"/>
      <c r="I71" s="1025"/>
      <c r="J71" s="1025"/>
    </row>
    <row r="72" spans="1:10" s="731" customFormat="1" ht="14">
      <c r="A72" s="950">
        <v>2014</v>
      </c>
      <c r="B72" s="1135">
        <v>1931844.930626913</v>
      </c>
      <c r="C72" s="1135">
        <v>1332450.427740247</v>
      </c>
      <c r="D72" s="1135">
        <v>509633.99296314531</v>
      </c>
      <c r="E72" s="1135">
        <v>89760.509923520862</v>
      </c>
      <c r="H72" s="1025"/>
      <c r="I72" s="1025"/>
      <c r="J72" s="1025"/>
    </row>
    <row r="73" spans="1:10" s="731" customFormat="1" ht="14">
      <c r="A73" s="950">
        <v>2015</v>
      </c>
      <c r="B73" s="1135">
        <v>1934442.8268480569</v>
      </c>
      <c r="C73" s="1135">
        <v>1365584.5152348543</v>
      </c>
      <c r="D73" s="1135">
        <v>483269.49202732573</v>
      </c>
      <c r="E73" s="1135">
        <v>85588.819585876801</v>
      </c>
      <c r="H73" s="1025"/>
      <c r="I73" s="1025"/>
      <c r="J73" s="1025"/>
    </row>
    <row r="74" spans="1:10" s="792" customFormat="1" ht="14">
      <c r="A74" s="950">
        <v>2016</v>
      </c>
      <c r="B74" s="1135">
        <v>1936862.810510264</v>
      </c>
      <c r="C74" s="1135">
        <v>1410431.9861124272</v>
      </c>
      <c r="D74" s="1135">
        <v>439678.29846021812</v>
      </c>
      <c r="E74" s="1135">
        <v>86752.52593761863</v>
      </c>
      <c r="H74" s="1025"/>
      <c r="I74" s="1025"/>
      <c r="J74" s="1025"/>
    </row>
    <row r="75" spans="1:10" s="859" customFormat="1" ht="14">
      <c r="A75" s="950">
        <v>2017</v>
      </c>
      <c r="B75" s="1135">
        <v>1945969.9717402679</v>
      </c>
      <c r="C75" s="1135">
        <v>1423502.2845694546</v>
      </c>
      <c r="D75" s="1135">
        <v>438731.47375167947</v>
      </c>
      <c r="E75" s="1135">
        <v>83736.213419133361</v>
      </c>
      <c r="H75" s="1025"/>
      <c r="I75" s="1025"/>
      <c r="J75" s="1025"/>
    </row>
    <row r="76" spans="1:10" s="731" customFormat="1" ht="14">
      <c r="A76" s="950">
        <v>2018</v>
      </c>
      <c r="B76" s="1135">
        <v>1830783.4204458564</v>
      </c>
      <c r="C76" s="1135">
        <v>1441042.4538854768</v>
      </c>
      <c r="D76" s="1135">
        <v>325787.13826631743</v>
      </c>
      <c r="E76" s="1135">
        <v>63953.828294061153</v>
      </c>
      <c r="H76" s="1025"/>
      <c r="I76" s="1025"/>
      <c r="J76" s="1025"/>
    </row>
    <row r="77" spans="1:10" s="1025" customFormat="1" ht="14">
      <c r="A77" s="950">
        <v>2019</v>
      </c>
      <c r="B77" s="1026">
        <v>1866903.645117518</v>
      </c>
      <c r="C77" s="1026">
        <v>1481548.0994370061</v>
      </c>
      <c r="D77" s="1026">
        <v>325490.19711556681</v>
      </c>
      <c r="E77" s="1026">
        <v>59865.348564945321</v>
      </c>
    </row>
    <row r="78" spans="1:10" s="1025" customFormat="1" ht="14">
      <c r="A78" s="733" t="s">
        <v>255</v>
      </c>
      <c r="B78" s="1135"/>
      <c r="C78" s="1135"/>
      <c r="D78" s="1135"/>
      <c r="E78" s="1135"/>
    </row>
    <row r="79" spans="1:10" s="1025" customFormat="1" ht="14">
      <c r="A79" s="519" t="s">
        <v>718</v>
      </c>
      <c r="J79" s="769"/>
    </row>
    <row r="80" spans="1:10" s="1025" customFormat="1" ht="14">
      <c r="A80" s="519" t="s">
        <v>588</v>
      </c>
    </row>
    <row r="81" spans="1:5" s="1025" customFormat="1" ht="12.5"/>
    <row r="82" spans="1:5" s="1025" customFormat="1" ht="15">
      <c r="A82" s="520"/>
      <c r="B82" s="1277" t="s">
        <v>9</v>
      </c>
      <c r="C82" s="11" t="s">
        <v>253</v>
      </c>
      <c r="D82" s="11" t="s">
        <v>254</v>
      </c>
      <c r="E82" s="1277" t="s">
        <v>32</v>
      </c>
    </row>
    <row r="83" spans="1:5" s="1025" customFormat="1" ht="13">
      <c r="A83" s="521"/>
      <c r="B83" s="15" t="s">
        <v>17</v>
      </c>
      <c r="C83" s="15"/>
      <c r="D83" s="15"/>
      <c r="E83" s="15"/>
    </row>
    <row r="84" spans="1:5" s="1025" customFormat="1" ht="14">
      <c r="A84" s="950">
        <v>2020</v>
      </c>
      <c r="B84" s="1135">
        <v>1770459.4185197251</v>
      </c>
      <c r="C84" s="1135">
        <v>1379580.3275563624</v>
      </c>
      <c r="D84" s="1135">
        <v>328743.06517773302</v>
      </c>
      <c r="E84" s="1135">
        <v>62136.025785629514</v>
      </c>
    </row>
    <row r="85" spans="1:5" s="1025" customFormat="1" ht="14">
      <c r="A85" s="950">
        <v>2021</v>
      </c>
      <c r="B85" s="1135">
        <v>1821827.3653008891</v>
      </c>
      <c r="C85" s="1135">
        <v>1391667.3701298835</v>
      </c>
      <c r="D85" s="1135">
        <v>357587.26785161498</v>
      </c>
      <c r="E85" s="1135">
        <v>72572.727319390673</v>
      </c>
    </row>
    <row r="86" spans="1:5" s="1025" customFormat="1" ht="14">
      <c r="A86" s="916" t="s">
        <v>255</v>
      </c>
      <c r="B86" s="1135"/>
      <c r="C86" s="1135"/>
      <c r="D86" s="1135"/>
      <c r="E86" s="1135"/>
    </row>
  </sheetData>
  <mergeCells count="2">
    <mergeCell ref="A25:E25"/>
    <mergeCell ref="A52:E52"/>
  </mergeCells>
  <conditionalFormatting sqref="A87:GR1015 A1:GR5 F71:G73 A71:A73 A6:B24 D6:GR24 D26:GR40 F25:GR25 A26:B40 A25 A74:G74 A75 F75:G75 B51:G51 F79:G84 A76:G78 A84:G86 H80:GR83 A41:G50 F52:G67 A53:E67 A58:G69 K41:GR79 H86:GR86 I84:GR85">
    <cfRule type="cellIs" dxfId="508" priority="16" stopIfTrue="1" operator="equal">
      <formula>0</formula>
    </cfRule>
  </conditionalFormatting>
  <conditionalFormatting sqref="A70">
    <cfRule type="cellIs" dxfId="507" priority="15" stopIfTrue="1" operator="equal">
      <formula>0</formula>
    </cfRule>
  </conditionalFormatting>
  <conditionalFormatting sqref="B70:G70 B71:E71">
    <cfRule type="cellIs" dxfId="506" priority="14" stopIfTrue="1" operator="equal">
      <formula>0</formula>
    </cfRule>
  </conditionalFormatting>
  <conditionalFormatting sqref="B72:E73">
    <cfRule type="cellIs" dxfId="505" priority="13" stopIfTrue="1" operator="equal">
      <formula>0</formula>
    </cfRule>
  </conditionalFormatting>
  <conditionalFormatting sqref="A51">
    <cfRule type="cellIs" dxfId="504" priority="11" stopIfTrue="1" operator="equal">
      <formula>0</formula>
    </cfRule>
  </conditionalFormatting>
  <conditionalFormatting sqref="A78 A85:A86">
    <cfRule type="cellIs" dxfId="503" priority="10" stopIfTrue="1" operator="equal">
      <formula>0</formula>
    </cfRule>
  </conditionalFormatting>
  <conditionalFormatting sqref="C6:C24 C35:C40 C26:C33">
    <cfRule type="cellIs" dxfId="502" priority="8" stopIfTrue="1" operator="equal">
      <formula>0</formula>
    </cfRule>
  </conditionalFormatting>
  <conditionalFormatting sqref="C34">
    <cfRule type="cellIs" dxfId="501" priority="7" stopIfTrue="1" operator="equal">
      <formula>0</formula>
    </cfRule>
  </conditionalFormatting>
  <conditionalFormatting sqref="A52">
    <cfRule type="cellIs" dxfId="500" priority="6" stopIfTrue="1" operator="equal">
      <formula>0</formula>
    </cfRule>
  </conditionalFormatting>
  <conditionalFormatting sqref="A79:E84">
    <cfRule type="cellIs" dxfId="499" priority="5" stopIfTrue="1" operator="equal">
      <formula>0</formula>
    </cfRule>
  </conditionalFormatting>
  <conditionalFormatting sqref="H41 H69:J69 I70:J78 H79:J79 H42:I62 H64:I68 H63">
    <cfRule type="cellIs" dxfId="498" priority="4" stopIfTrue="1" operator="equal">
      <formula>0</formula>
    </cfRule>
  </conditionalFormatting>
  <conditionalFormatting sqref="H70:H78">
    <cfRule type="cellIs" dxfId="497" priority="3" stopIfTrue="1" operator="equal">
      <formula>0</formula>
    </cfRule>
  </conditionalFormatting>
  <conditionalFormatting sqref="I63">
    <cfRule type="cellIs" dxfId="496" priority="2" stopIfTrue="1" operator="equal">
      <formula>0</formula>
    </cfRule>
  </conditionalFormatting>
  <conditionalFormatting sqref="H84:H85">
    <cfRule type="cellIs" dxfId="495"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5" max="4" man="1"/>
    <brk id="52" max="4" man="1"/>
    <brk id="78" max="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5">
    <tabColor theme="0"/>
    <pageSetUpPr fitToPage="1"/>
  </sheetPr>
  <dimension ref="A1:AE72"/>
  <sheetViews>
    <sheetView view="pageBreakPreview" zoomScaleNormal="115" zoomScaleSheetLayoutView="100" workbookViewId="0">
      <pane xSplit="5" ySplit="2" topLeftCell="F3" activePane="bottomRight" state="frozen"/>
      <selection activeCell="P70" sqref="P69:P70"/>
      <selection pane="topRight" activeCell="P70" sqref="P69:P70"/>
      <selection pane="bottomLeft" activeCell="P70" sqref="P69:P70"/>
      <selection pane="bottomRight"/>
    </sheetView>
  </sheetViews>
  <sheetFormatPr baseColWidth="10" defaultRowHeight="14.5"/>
  <cols>
    <col min="1" max="1" width="3.54296875" customWidth="1"/>
    <col min="2" max="2" width="9" customWidth="1"/>
    <col min="3" max="3" width="13.81640625" customWidth="1"/>
    <col min="4" max="4" width="21.453125" customWidth="1"/>
    <col min="5" max="5" width="2.81640625" customWidth="1"/>
    <col min="6" max="6" width="9.453125" customWidth="1"/>
    <col min="7" max="17" width="7" customWidth="1"/>
    <col min="18" max="18" width="7.453125" customWidth="1"/>
    <col min="19" max="19" width="7.81640625" customWidth="1"/>
    <col min="20" max="20" width="8.453125" bestFit="1" customWidth="1"/>
    <col min="21" max="21" width="2.81640625" customWidth="1"/>
    <col min="22" max="22" width="11.453125" customWidth="1"/>
    <col min="23" max="23" width="12.81640625" bestFit="1" customWidth="1"/>
    <col min="25" max="25" width="13.54296875" bestFit="1" customWidth="1"/>
  </cols>
  <sheetData>
    <row r="1" spans="1:31" s="203" customFormat="1" ht="12" customHeight="1">
      <c r="A1" s="243"/>
      <c r="B1" s="242"/>
      <c r="C1" s="242"/>
      <c r="D1" s="242"/>
      <c r="E1" s="241"/>
      <c r="F1" s="240"/>
      <c r="G1" s="239"/>
      <c r="H1" s="255"/>
      <c r="I1" s="251" t="s">
        <v>234</v>
      </c>
      <c r="J1" s="252"/>
      <c r="K1" s="253"/>
      <c r="L1" s="251" t="s">
        <v>26</v>
      </c>
      <c r="M1" s="611"/>
      <c r="N1" s="252"/>
      <c r="O1" s="257"/>
      <c r="P1" s="252"/>
      <c r="Q1" s="258"/>
      <c r="R1" s="252" t="s">
        <v>20</v>
      </c>
      <c r="S1" s="252"/>
      <c r="T1" s="238"/>
      <c r="U1" s="237"/>
      <c r="V1" s="234"/>
      <c r="X1" s="1270"/>
    </row>
    <row r="2" spans="1:31" s="203" customFormat="1" ht="41.25" customHeight="1">
      <c r="A2" s="1413" t="s">
        <v>721</v>
      </c>
      <c r="B2" s="1413"/>
      <c r="C2" s="1413"/>
      <c r="D2" s="1413"/>
      <c r="E2" s="236" t="s">
        <v>516</v>
      </c>
      <c r="F2" s="234" t="s">
        <v>517</v>
      </c>
      <c r="G2" s="234" t="s">
        <v>657</v>
      </c>
      <c r="H2" s="233" t="s">
        <v>658</v>
      </c>
      <c r="I2" s="235" t="s">
        <v>661</v>
      </c>
      <c r="J2" s="234" t="s">
        <v>659</v>
      </c>
      <c r="K2" s="236" t="s">
        <v>660</v>
      </c>
      <c r="L2" s="773" t="s">
        <v>586</v>
      </c>
      <c r="M2" s="234" t="s">
        <v>518</v>
      </c>
      <c r="N2" s="234" t="s">
        <v>770</v>
      </c>
      <c r="O2" s="234" t="s">
        <v>520</v>
      </c>
      <c r="P2" s="599" t="s">
        <v>519</v>
      </c>
      <c r="Q2" s="236" t="s">
        <v>662</v>
      </c>
      <c r="R2" s="599" t="s">
        <v>663</v>
      </c>
      <c r="S2" s="599" t="s">
        <v>664</v>
      </c>
      <c r="T2" s="233" t="s">
        <v>665</v>
      </c>
      <c r="U2" s="232" t="s">
        <v>516</v>
      </c>
      <c r="V2" s="599"/>
      <c r="X2" s="1329" t="s">
        <v>29</v>
      </c>
    </row>
    <row r="3" spans="1:31" s="203" customFormat="1" ht="11.25" customHeight="1">
      <c r="A3" s="1411" t="s">
        <v>216</v>
      </c>
      <c r="B3" s="1412"/>
      <c r="C3" s="1411"/>
      <c r="D3" s="1411"/>
      <c r="E3" s="231"/>
      <c r="F3" s="227"/>
      <c r="G3" s="227"/>
      <c r="H3" s="256"/>
      <c r="I3" s="229"/>
      <c r="J3" s="227"/>
      <c r="K3" s="230"/>
      <c r="L3" s="229"/>
      <c r="M3" s="228"/>
      <c r="N3" s="227"/>
      <c r="O3" s="228"/>
      <c r="P3" s="228"/>
      <c r="Q3" s="254"/>
      <c r="R3" s="227"/>
      <c r="S3" s="227"/>
      <c r="T3" s="226"/>
      <c r="U3" s="225"/>
      <c r="V3" s="600"/>
      <c r="X3" s="1270"/>
    </row>
    <row r="4" spans="1:31" s="203" customFormat="1" ht="11.25" customHeight="1">
      <c r="A4" s="1414" t="s">
        <v>215</v>
      </c>
      <c r="B4" s="1406"/>
      <c r="C4" s="1403" t="s">
        <v>214</v>
      </c>
      <c r="D4" s="1403"/>
      <c r="E4" s="221">
        <v>1</v>
      </c>
      <c r="F4" s="927">
        <v>3553.0927485675834</v>
      </c>
      <c r="G4" s="928">
        <v>35.515714285714289</v>
      </c>
      <c r="H4" s="929">
        <v>41111.105558994001</v>
      </c>
      <c r="I4" s="927">
        <v>14666.556954252381</v>
      </c>
      <c r="J4" s="928">
        <v>47396.239199999996</v>
      </c>
      <c r="K4" s="930">
        <v>10224.075000000001</v>
      </c>
      <c r="L4" s="1038">
        <v>156377.38847786825</v>
      </c>
      <c r="M4" s="931">
        <v>15323.296504999998</v>
      </c>
      <c r="N4" s="1045">
        <v>5065.5129999999999</v>
      </c>
      <c r="O4" s="931">
        <v>1395.3236500000003</v>
      </c>
      <c r="P4" s="931">
        <v>60388.665169532542</v>
      </c>
      <c r="Q4" s="1142">
        <v>2498.9959999999996</v>
      </c>
      <c r="R4" s="928">
        <v>20506.093757562776</v>
      </c>
      <c r="S4" s="1187"/>
      <c r="T4" s="929">
        <v>378541.86173606326</v>
      </c>
      <c r="U4" s="216">
        <v>1</v>
      </c>
      <c r="V4" s="220"/>
      <c r="X4" s="1271"/>
      <c r="Y4" s="1272"/>
      <c r="Z4" s="1272"/>
      <c r="AA4" s="1272"/>
      <c r="AB4" s="1272"/>
      <c r="AC4" s="1272"/>
      <c r="AD4" s="1272"/>
      <c r="AE4" s="1273"/>
    </row>
    <row r="5" spans="1:31" s="203" customFormat="1" ht="11.25" customHeight="1">
      <c r="A5" s="1400"/>
      <c r="B5" s="1409"/>
      <c r="C5" s="1403" t="s">
        <v>90</v>
      </c>
      <c r="D5" s="1403"/>
      <c r="E5" s="220">
        <v>2</v>
      </c>
      <c r="F5" s="1188"/>
      <c r="G5" s="1187"/>
      <c r="H5" s="1189"/>
      <c r="I5" s="1188"/>
      <c r="J5" s="1187"/>
      <c r="K5" s="1190"/>
      <c r="L5" s="1045"/>
      <c r="M5" s="1187"/>
      <c r="N5" s="1039">
        <v>17109.090281787663</v>
      </c>
      <c r="O5" s="1187"/>
      <c r="P5" s="1187"/>
      <c r="Q5" s="1190"/>
      <c r="R5" s="1187"/>
      <c r="S5" s="1191"/>
      <c r="T5" s="932">
        <v>17109.090281787663</v>
      </c>
      <c r="U5" s="220">
        <v>2</v>
      </c>
      <c r="V5" s="220"/>
      <c r="X5" s="1271"/>
      <c r="Y5" s="1272"/>
      <c r="Z5" s="1272"/>
      <c r="AA5" s="1272"/>
      <c r="AB5" s="1272"/>
      <c r="AC5" s="1272"/>
      <c r="AD5" s="1272"/>
      <c r="AE5" s="1273"/>
    </row>
    <row r="6" spans="1:31" s="203" customFormat="1" ht="11.25" customHeight="1">
      <c r="A6" s="1400"/>
      <c r="B6" s="1409"/>
      <c r="C6" s="1403" t="s">
        <v>89</v>
      </c>
      <c r="D6" s="1403"/>
      <c r="E6" s="220">
        <v>3</v>
      </c>
      <c r="F6" s="1188"/>
      <c r="G6" s="1187"/>
      <c r="H6" s="1189"/>
      <c r="I6" s="1188"/>
      <c r="J6" s="1187"/>
      <c r="K6" s="1190"/>
      <c r="L6" s="1039">
        <v>199.06004999999999</v>
      </c>
      <c r="M6" s="928">
        <v>0</v>
      </c>
      <c r="N6" s="1039">
        <v>5.2235618803859181</v>
      </c>
      <c r="O6" s="928">
        <v>4.8531499999999994</v>
      </c>
      <c r="P6" s="1192"/>
      <c r="Q6" s="930">
        <v>3.6639999999999997</v>
      </c>
      <c r="R6" s="1187"/>
      <c r="S6" s="1187"/>
      <c r="T6" s="932">
        <v>212.80076188038589</v>
      </c>
      <c r="U6" s="220">
        <v>3</v>
      </c>
      <c r="V6" s="220"/>
      <c r="X6" s="1271"/>
      <c r="Y6" s="1272"/>
      <c r="Z6" s="1272"/>
      <c r="AA6" s="1272"/>
      <c r="AB6" s="1272"/>
      <c r="AC6" s="1272"/>
      <c r="AD6" s="1272"/>
      <c r="AE6" s="1273"/>
    </row>
    <row r="7" spans="1:31" s="203" customFormat="1" ht="11.25" customHeight="1">
      <c r="A7" s="1400"/>
      <c r="B7" s="1409"/>
      <c r="C7" s="1398" t="s">
        <v>213</v>
      </c>
      <c r="D7" s="1398"/>
      <c r="E7" s="217">
        <v>4</v>
      </c>
      <c r="F7" s="933">
        <v>3553.0927485675834</v>
      </c>
      <c r="G7" s="934">
        <v>35.515714285714289</v>
      </c>
      <c r="H7" s="935">
        <v>41111.105558994001</v>
      </c>
      <c r="I7" s="933">
        <v>14666.556954252381</v>
      </c>
      <c r="J7" s="934">
        <v>47396.239199999996</v>
      </c>
      <c r="K7" s="936">
        <v>10224.075000000001</v>
      </c>
      <c r="L7" s="1040">
        <v>156576.44852786826</v>
      </c>
      <c r="M7" s="934">
        <v>15323.296504999998</v>
      </c>
      <c r="N7" s="1055">
        <v>22179.826843668048</v>
      </c>
      <c r="O7" s="934">
        <v>1400.1768000000002</v>
      </c>
      <c r="P7" s="934">
        <v>60388.665169532542</v>
      </c>
      <c r="Q7" s="936">
        <v>2502.66</v>
      </c>
      <c r="R7" s="934">
        <v>20506.093757562776</v>
      </c>
      <c r="S7" s="1193"/>
      <c r="T7" s="935">
        <v>395863.75277973129</v>
      </c>
      <c r="U7" s="216">
        <v>4</v>
      </c>
      <c r="V7" s="220"/>
      <c r="X7" s="1271"/>
      <c r="Y7" s="1272"/>
      <c r="Z7" s="1272"/>
      <c r="AA7" s="1272"/>
      <c r="AB7" s="1272"/>
      <c r="AC7" s="1272"/>
      <c r="AD7" s="1272"/>
      <c r="AE7" s="1273"/>
    </row>
    <row r="8" spans="1:31" s="203" customFormat="1" ht="11.25" customHeight="1">
      <c r="A8" s="1400"/>
      <c r="B8" s="1409"/>
      <c r="C8" s="1403" t="s">
        <v>87</v>
      </c>
      <c r="D8" s="1403"/>
      <c r="E8" s="221">
        <v>5</v>
      </c>
      <c r="F8" s="1187"/>
      <c r="G8" s="1187"/>
      <c r="H8" s="1189"/>
      <c r="I8" s="1188"/>
      <c r="J8" s="1187"/>
      <c r="K8" s="1184">
        <v>0</v>
      </c>
      <c r="L8" s="1045"/>
      <c r="M8" s="1187"/>
      <c r="N8" s="1039">
        <v>0</v>
      </c>
      <c r="O8" s="1187"/>
      <c r="P8" s="1187"/>
      <c r="Q8" s="1190"/>
      <c r="R8" s="1187"/>
      <c r="S8" s="1191"/>
      <c r="T8" s="932">
        <v>0</v>
      </c>
      <c r="U8" s="216">
        <v>5</v>
      </c>
      <c r="V8" s="220"/>
      <c r="X8" s="1271"/>
      <c r="Y8" s="1272"/>
      <c r="Z8" s="1272"/>
      <c r="AA8" s="1272"/>
      <c r="AB8" s="1272"/>
      <c r="AC8" s="1272"/>
      <c r="AD8" s="1272"/>
      <c r="AE8" s="1273"/>
    </row>
    <row r="9" spans="1:31" s="203" customFormat="1" ht="11.25" customHeight="1">
      <c r="A9" s="1400"/>
      <c r="B9" s="1409"/>
      <c r="C9" s="1403" t="s">
        <v>212</v>
      </c>
      <c r="D9" s="1403"/>
      <c r="E9" s="221">
        <v>6</v>
      </c>
      <c r="F9" s="1187"/>
      <c r="G9" s="1187"/>
      <c r="H9" s="1189"/>
      <c r="I9" s="1188"/>
      <c r="J9" s="1187"/>
      <c r="K9" s="1190"/>
      <c r="L9" s="1039">
        <v>0</v>
      </c>
      <c r="M9" s="928">
        <v>115.17750500000001</v>
      </c>
      <c r="N9" s="1039">
        <v>0</v>
      </c>
      <c r="O9" s="928">
        <v>0</v>
      </c>
      <c r="P9" s="1192"/>
      <c r="Q9" s="930">
        <v>0</v>
      </c>
      <c r="R9" s="1187"/>
      <c r="S9" s="1187"/>
      <c r="T9" s="932">
        <v>115.17750500000001</v>
      </c>
      <c r="U9" s="220">
        <v>6</v>
      </c>
      <c r="V9" s="220"/>
      <c r="X9" s="1271"/>
      <c r="Y9" s="1272"/>
      <c r="Z9" s="1272"/>
      <c r="AA9" s="1272"/>
      <c r="AB9" s="1272"/>
      <c r="AC9" s="1272"/>
      <c r="AD9" s="1272"/>
      <c r="AE9" s="1273"/>
    </row>
    <row r="10" spans="1:31" s="203" customFormat="1" ht="11.25" customHeight="1">
      <c r="A10" s="1401"/>
      <c r="B10" s="1410"/>
      <c r="C10" s="1402" t="s">
        <v>211</v>
      </c>
      <c r="D10" s="1402"/>
      <c r="E10" s="217">
        <v>7</v>
      </c>
      <c r="F10" s="937">
        <v>3553.0927485675834</v>
      </c>
      <c r="G10" s="938">
        <v>35.515714285714289</v>
      </c>
      <c r="H10" s="939">
        <v>41111.105558994001</v>
      </c>
      <c r="I10" s="940">
        <v>14666.556954252381</v>
      </c>
      <c r="J10" s="937">
        <v>47396.239199999996</v>
      </c>
      <c r="K10" s="941">
        <v>10224.075000000001</v>
      </c>
      <c r="L10" s="1067">
        <v>156576.44852786826</v>
      </c>
      <c r="M10" s="937">
        <v>15208.118999999999</v>
      </c>
      <c r="N10" s="1065">
        <v>22179.826843668048</v>
      </c>
      <c r="O10" s="937">
        <v>1400.1768000000002</v>
      </c>
      <c r="P10" s="937">
        <v>60388.665169532542</v>
      </c>
      <c r="Q10" s="941">
        <v>2502.66</v>
      </c>
      <c r="R10" s="937">
        <v>20506.093757562776</v>
      </c>
      <c r="S10" s="1194"/>
      <c r="T10" s="939">
        <v>395748.57527473132</v>
      </c>
      <c r="U10" s="216">
        <v>7</v>
      </c>
      <c r="V10" s="220"/>
      <c r="X10" s="1271"/>
      <c r="Y10" s="1272"/>
      <c r="Z10" s="1272"/>
      <c r="AA10" s="1272"/>
      <c r="AB10" s="1272"/>
      <c r="AC10" s="1272"/>
      <c r="AD10" s="1272"/>
      <c r="AE10" s="1273"/>
    </row>
    <row r="11" spans="1:31" s="203" customFormat="1" ht="11.25" customHeight="1">
      <c r="A11" s="1414" t="s">
        <v>210</v>
      </c>
      <c r="B11" s="1406" t="s">
        <v>86</v>
      </c>
      <c r="C11" s="1403" t="s">
        <v>209</v>
      </c>
      <c r="D11" s="1403"/>
      <c r="E11" s="221">
        <v>8</v>
      </c>
      <c r="F11" s="928">
        <v>0</v>
      </c>
      <c r="G11" s="931">
        <v>0</v>
      </c>
      <c r="H11" s="1189"/>
      <c r="I11" s="1195"/>
      <c r="J11" s="1187"/>
      <c r="K11" s="1190"/>
      <c r="L11" s="1039">
        <v>3773.34</v>
      </c>
      <c r="M11" s="928">
        <v>3269.8130000000001</v>
      </c>
      <c r="N11" s="1039">
        <v>8.9587729482950823E-2</v>
      </c>
      <c r="O11" s="928">
        <v>0</v>
      </c>
      <c r="P11" s="1343" t="s">
        <v>29</v>
      </c>
      <c r="Q11" s="1344" t="s">
        <v>29</v>
      </c>
      <c r="R11" s="1187"/>
      <c r="S11" s="1187"/>
      <c r="T11" s="932">
        <v>7423.0935877294842</v>
      </c>
      <c r="U11" s="216">
        <v>8</v>
      </c>
      <c r="V11" s="220"/>
      <c r="X11" s="1271"/>
      <c r="Y11" s="1272"/>
      <c r="Z11" s="1272"/>
      <c r="AA11" s="1272"/>
      <c r="AB11" s="1272"/>
      <c r="AC11" s="1272"/>
      <c r="AD11" s="1272"/>
      <c r="AE11" s="1273"/>
    </row>
    <row r="12" spans="1:31" s="203" customFormat="1" ht="11.25" customHeight="1">
      <c r="A12" s="1400"/>
      <c r="B12" s="1407"/>
      <c r="C12" s="1403" t="s">
        <v>208</v>
      </c>
      <c r="D12" s="1403"/>
      <c r="E12" s="221">
        <v>9</v>
      </c>
      <c r="F12" s="928">
        <v>0</v>
      </c>
      <c r="G12" s="928">
        <v>0</v>
      </c>
      <c r="H12" s="1196"/>
      <c r="I12" s="1195"/>
      <c r="J12" s="1187"/>
      <c r="K12" s="1190"/>
      <c r="L12" s="1039">
        <v>7389.7559999999994</v>
      </c>
      <c r="M12" s="928">
        <v>6301.7730000000001</v>
      </c>
      <c r="N12" s="1039">
        <v>0</v>
      </c>
      <c r="O12" s="928">
        <v>0</v>
      </c>
      <c r="P12" s="1345" t="s">
        <v>29</v>
      </c>
      <c r="Q12" s="1346" t="s">
        <v>29</v>
      </c>
      <c r="R12" s="1187"/>
      <c r="S12" s="1187"/>
      <c r="T12" s="932">
        <v>18549.874</v>
      </c>
      <c r="U12" s="220">
        <v>9</v>
      </c>
      <c r="V12" s="220"/>
      <c r="X12" s="1271"/>
      <c r="Y12" s="1272"/>
      <c r="Z12" s="1272"/>
      <c r="AA12" s="1272"/>
      <c r="AB12" s="1272"/>
      <c r="AC12" s="1272"/>
      <c r="AD12" s="1272"/>
      <c r="AE12" s="1273"/>
    </row>
    <row r="13" spans="1:31" s="203" customFormat="1" ht="11.25" customHeight="1">
      <c r="A13" s="1400"/>
      <c r="B13" s="1409"/>
      <c r="C13" s="1403" t="s">
        <v>47</v>
      </c>
      <c r="D13" s="1403"/>
      <c r="E13" s="221">
        <v>10</v>
      </c>
      <c r="F13" s="928">
        <v>108.892</v>
      </c>
      <c r="G13" s="928">
        <v>0</v>
      </c>
      <c r="H13" s="1189"/>
      <c r="I13" s="1195"/>
      <c r="J13" s="1187"/>
      <c r="K13" s="1190"/>
      <c r="L13" s="1039">
        <v>4279.4589999999998</v>
      </c>
      <c r="M13" s="1345" t="s">
        <v>29</v>
      </c>
      <c r="N13" s="1039">
        <v>4.6151254582126183E-2</v>
      </c>
      <c r="O13" s="928">
        <v>0</v>
      </c>
      <c r="P13" s="1345" t="s">
        <v>29</v>
      </c>
      <c r="Q13" s="930">
        <v>0</v>
      </c>
      <c r="R13" s="928">
        <v>0</v>
      </c>
      <c r="S13" s="1187"/>
      <c r="T13" s="932">
        <v>4932.9826512545815</v>
      </c>
      <c r="U13" s="220">
        <v>10</v>
      </c>
      <c r="V13" s="220"/>
      <c r="X13" s="1271"/>
      <c r="Y13" s="1272"/>
      <c r="Z13" s="1272"/>
      <c r="AA13" s="1272"/>
      <c r="AB13" s="1272"/>
      <c r="AC13" s="1272"/>
      <c r="AD13" s="1272"/>
      <c r="AE13" s="1273"/>
    </row>
    <row r="14" spans="1:31" s="203" customFormat="1" ht="11.25" customHeight="1">
      <c r="A14" s="1400"/>
      <c r="B14" s="1409"/>
      <c r="C14" s="1403" t="s">
        <v>207</v>
      </c>
      <c r="D14" s="1403"/>
      <c r="E14" s="221">
        <v>11</v>
      </c>
      <c r="F14" s="1187"/>
      <c r="G14" s="1187"/>
      <c r="H14" s="1197"/>
      <c r="I14" s="1195"/>
      <c r="J14" s="1187"/>
      <c r="K14" s="1190"/>
      <c r="L14" s="1045"/>
      <c r="M14" s="1187"/>
      <c r="N14" s="1045"/>
      <c r="O14" s="1187"/>
      <c r="P14" s="1192"/>
      <c r="Q14" s="1190"/>
      <c r="R14" s="1187"/>
      <c r="S14" s="1187"/>
      <c r="T14" s="1189"/>
      <c r="U14" s="220">
        <v>11</v>
      </c>
      <c r="V14" s="220"/>
      <c r="X14" s="1271"/>
      <c r="Y14" s="1272"/>
      <c r="Z14" s="1272"/>
      <c r="AA14" s="1272"/>
      <c r="AB14" s="1272"/>
      <c r="AC14" s="1272"/>
      <c r="AD14" s="1272"/>
      <c r="AE14" s="1273"/>
    </row>
    <row r="15" spans="1:31" s="203" customFormat="1" ht="11.25" customHeight="1">
      <c r="A15" s="1400"/>
      <c r="B15" s="1409"/>
      <c r="C15" s="1403" t="s">
        <v>206</v>
      </c>
      <c r="D15" s="1403"/>
      <c r="E15" s="221">
        <v>12</v>
      </c>
      <c r="F15" s="1187"/>
      <c r="G15" s="1187"/>
      <c r="H15" s="932">
        <v>41111.105558994001</v>
      </c>
      <c r="I15" s="1195"/>
      <c r="J15" s="1187"/>
      <c r="K15" s="1190"/>
      <c r="L15" s="1045"/>
      <c r="M15" s="1187"/>
      <c r="N15" s="1045"/>
      <c r="O15" s="1187"/>
      <c r="P15" s="1192"/>
      <c r="Q15" s="1190"/>
      <c r="R15" s="1187"/>
      <c r="S15" s="1187"/>
      <c r="T15" s="932">
        <v>41111.105558994001</v>
      </c>
      <c r="U15" s="220">
        <v>12</v>
      </c>
      <c r="V15" s="220"/>
      <c r="X15" s="1271"/>
      <c r="Y15" s="1272"/>
      <c r="Z15" s="1272"/>
      <c r="AA15" s="1272"/>
      <c r="AB15" s="1272"/>
      <c r="AC15" s="1272"/>
      <c r="AD15" s="1272"/>
      <c r="AE15" s="1273"/>
    </row>
    <row r="16" spans="1:31" s="203" customFormat="1" ht="11.25" customHeight="1">
      <c r="A16" s="1400"/>
      <c r="B16" s="1409"/>
      <c r="C16" s="1403" t="s">
        <v>205</v>
      </c>
      <c r="D16" s="1403"/>
      <c r="E16" s="221">
        <v>13</v>
      </c>
      <c r="F16" s="1345" t="s">
        <v>29</v>
      </c>
      <c r="G16" s="1345" t="s">
        <v>29</v>
      </c>
      <c r="H16" s="1197"/>
      <c r="I16" s="942">
        <v>14666.556954252381</v>
      </c>
      <c r="J16" s="928">
        <v>47396.239199999996</v>
      </c>
      <c r="K16" s="930">
        <v>0</v>
      </c>
      <c r="L16" s="1039">
        <v>3213.3051220872071</v>
      </c>
      <c r="M16" s="1345" t="s">
        <v>29</v>
      </c>
      <c r="N16" s="1045"/>
      <c r="O16" s="928">
        <v>1055.9402714932125</v>
      </c>
      <c r="P16" s="928">
        <v>54944.669169532543</v>
      </c>
      <c r="Q16" s="1346" t="s">
        <v>29</v>
      </c>
      <c r="R16" s="928">
        <v>5118.6384000000007</v>
      </c>
      <c r="S16" s="1187"/>
      <c r="T16" s="932">
        <v>129838.71917165106</v>
      </c>
      <c r="U16" s="220">
        <v>13</v>
      </c>
      <c r="V16" s="220"/>
      <c r="X16" s="1271"/>
      <c r="Y16" s="1272"/>
      <c r="Z16" s="1272"/>
      <c r="AA16" s="1272"/>
      <c r="AB16" s="1272"/>
      <c r="AC16" s="1272"/>
      <c r="AD16" s="1272"/>
      <c r="AE16" s="1273"/>
    </row>
    <row r="17" spans="1:31" s="203" customFormat="1" ht="11.25" customHeight="1">
      <c r="A17" s="1400"/>
      <c r="B17" s="1409"/>
      <c r="C17" s="1403" t="s">
        <v>225</v>
      </c>
      <c r="D17" s="1403"/>
      <c r="E17" s="221">
        <v>14</v>
      </c>
      <c r="F17" s="1345" t="s">
        <v>29</v>
      </c>
      <c r="G17" s="1345" t="s">
        <v>29</v>
      </c>
      <c r="H17" s="1189"/>
      <c r="I17" s="1195"/>
      <c r="J17" s="1187"/>
      <c r="K17" s="1190"/>
      <c r="L17" s="1039">
        <v>1668.3440000000001</v>
      </c>
      <c r="M17" s="1345" t="s">
        <v>29</v>
      </c>
      <c r="N17" s="1345" t="s">
        <v>29</v>
      </c>
      <c r="O17" s="928">
        <v>0</v>
      </c>
      <c r="P17" s="928">
        <v>108.81599999999999</v>
      </c>
      <c r="Q17" s="1346" t="s">
        <v>29</v>
      </c>
      <c r="R17" s="1187"/>
      <c r="S17" s="1187"/>
      <c r="T17" s="932">
        <v>2413.252</v>
      </c>
      <c r="U17" s="220">
        <v>14</v>
      </c>
      <c r="V17" s="220"/>
      <c r="X17" s="1271"/>
      <c r="Y17" s="1272"/>
      <c r="Z17" s="1272"/>
      <c r="AA17" s="1272"/>
      <c r="AB17" s="1272"/>
      <c r="AC17" s="1272"/>
      <c r="AD17" s="1272"/>
      <c r="AE17" s="1273"/>
    </row>
    <row r="18" spans="1:31" s="203" customFormat="1" ht="11.25" customHeight="1">
      <c r="A18" s="1400"/>
      <c r="B18" s="1409"/>
      <c r="C18" s="1403" t="s">
        <v>43</v>
      </c>
      <c r="D18" s="1403"/>
      <c r="E18" s="221">
        <v>15</v>
      </c>
      <c r="F18" s="1187"/>
      <c r="G18" s="1187"/>
      <c r="H18" s="1197"/>
      <c r="I18" s="1195"/>
      <c r="J18" s="1187"/>
      <c r="K18" s="1190"/>
      <c r="L18" s="1045"/>
      <c r="M18" s="1187"/>
      <c r="N18" s="1045">
        <v>0</v>
      </c>
      <c r="O18" s="928">
        <v>0</v>
      </c>
      <c r="P18" s="1187"/>
      <c r="Q18" s="1190"/>
      <c r="R18" s="1187"/>
      <c r="S18" s="1187"/>
      <c r="T18" s="932">
        <v>0</v>
      </c>
      <c r="U18" s="220">
        <v>15</v>
      </c>
      <c r="V18" s="220"/>
      <c r="X18" s="1271"/>
      <c r="Y18" s="1272"/>
      <c r="Z18" s="1272"/>
      <c r="AA18" s="1272"/>
      <c r="AB18" s="1272"/>
      <c r="AC18" s="1272"/>
      <c r="AD18" s="1272"/>
      <c r="AE18" s="1273"/>
    </row>
    <row r="19" spans="1:31" s="203" customFormat="1" ht="11.25" customHeight="1">
      <c r="A19" s="1400"/>
      <c r="B19" s="1409"/>
      <c r="C19" s="1415" t="s">
        <v>42</v>
      </c>
      <c r="D19" s="1415"/>
      <c r="E19" s="221">
        <v>16</v>
      </c>
      <c r="F19" s="1187"/>
      <c r="G19" s="1187"/>
      <c r="H19" s="1197"/>
      <c r="I19" s="1195"/>
      <c r="J19" s="1187"/>
      <c r="K19" s="1190"/>
      <c r="L19" s="1045"/>
      <c r="M19" s="1187"/>
      <c r="N19" s="1345" t="s">
        <v>29</v>
      </c>
      <c r="O19" s="1187"/>
      <c r="P19" s="1192"/>
      <c r="Q19" s="1190"/>
      <c r="R19" s="1187"/>
      <c r="S19" s="1187"/>
      <c r="T19" s="932">
        <v>0.42929613532988786</v>
      </c>
      <c r="U19" s="220">
        <v>16</v>
      </c>
      <c r="V19" s="220"/>
      <c r="X19" s="1271"/>
      <c r="Y19" s="1272"/>
      <c r="Z19" s="1272"/>
      <c r="AA19" s="1272"/>
      <c r="AB19" s="1272"/>
      <c r="AC19" s="1272"/>
      <c r="AD19" s="1272"/>
      <c r="AE19" s="1273"/>
    </row>
    <row r="20" spans="1:31" s="203" customFormat="1" ht="11.25" customHeight="1">
      <c r="A20" s="1400"/>
      <c r="B20" s="1410"/>
      <c r="C20" s="1398" t="s">
        <v>45</v>
      </c>
      <c r="D20" s="1398"/>
      <c r="E20" s="217">
        <v>17</v>
      </c>
      <c r="F20" s="933">
        <v>3220.0923399999997</v>
      </c>
      <c r="G20" s="934">
        <v>32.802714285714288</v>
      </c>
      <c r="H20" s="935">
        <v>41111.105558994001</v>
      </c>
      <c r="I20" s="933">
        <v>14666.556954252381</v>
      </c>
      <c r="J20" s="934">
        <v>47396.239199999996</v>
      </c>
      <c r="K20" s="936">
        <v>0</v>
      </c>
      <c r="L20" s="1040">
        <v>20324.204122087209</v>
      </c>
      <c r="M20" s="934">
        <v>10731.715499999998</v>
      </c>
      <c r="N20" s="1040">
        <v>0.56503511939496487</v>
      </c>
      <c r="O20" s="934">
        <v>1055.9402714932125</v>
      </c>
      <c r="P20" s="934">
        <v>59955.185169532539</v>
      </c>
      <c r="Q20" s="936">
        <v>656.41099999999994</v>
      </c>
      <c r="R20" s="934">
        <v>5118.6384000000007</v>
      </c>
      <c r="S20" s="1193"/>
      <c r="T20" s="935">
        <v>204269.45626576443</v>
      </c>
      <c r="U20" s="216">
        <v>17</v>
      </c>
      <c r="V20" s="220"/>
      <c r="X20" s="1271"/>
      <c r="Y20" s="1272"/>
      <c r="Z20" s="1272"/>
      <c r="AA20" s="1272"/>
      <c r="AB20" s="1272"/>
      <c r="AC20" s="1272"/>
      <c r="AD20" s="1272"/>
      <c r="AE20" s="1273"/>
    </row>
    <row r="21" spans="1:31" s="203" customFormat="1" ht="11.25" customHeight="1">
      <c r="A21" s="1400"/>
      <c r="B21" s="1406" t="s">
        <v>85</v>
      </c>
      <c r="C21" s="1403" t="s">
        <v>209</v>
      </c>
      <c r="D21" s="1403"/>
      <c r="E21" s="221">
        <v>18</v>
      </c>
      <c r="F21" s="1187"/>
      <c r="G21" s="1187"/>
      <c r="H21" s="1197"/>
      <c r="I21" s="1195"/>
      <c r="J21" s="1187"/>
      <c r="K21" s="1190"/>
      <c r="L21" s="1045"/>
      <c r="M21" s="1187"/>
      <c r="N21" s="1045"/>
      <c r="O21" s="1187"/>
      <c r="P21" s="1192"/>
      <c r="Q21" s="1190"/>
      <c r="R21" s="1187"/>
      <c r="S21" s="1187"/>
      <c r="T21" s="1189"/>
      <c r="U21" s="216">
        <v>18</v>
      </c>
      <c r="V21" s="220"/>
      <c r="X21" s="1271"/>
      <c r="Y21" s="1272"/>
      <c r="Z21" s="1272"/>
      <c r="AA21" s="1272"/>
      <c r="AB21" s="1272"/>
      <c r="AC21" s="1272"/>
      <c r="AD21" s="1272"/>
      <c r="AE21" s="1273"/>
    </row>
    <row r="22" spans="1:31" s="203" customFormat="1" ht="11.25" customHeight="1">
      <c r="A22" s="1400"/>
      <c r="B22" s="1407"/>
      <c r="C22" s="1403" t="s">
        <v>208</v>
      </c>
      <c r="D22" s="1403"/>
      <c r="E22" s="221">
        <v>19</v>
      </c>
      <c r="F22" s="1187"/>
      <c r="G22" s="1187"/>
      <c r="H22" s="1197"/>
      <c r="I22" s="1195"/>
      <c r="J22" s="1187"/>
      <c r="K22" s="1190"/>
      <c r="L22" s="1045"/>
      <c r="M22" s="1187"/>
      <c r="N22" s="1045"/>
      <c r="O22" s="1187"/>
      <c r="P22" s="1192"/>
      <c r="Q22" s="1190"/>
      <c r="R22" s="1187"/>
      <c r="S22" s="1187"/>
      <c r="T22" s="1189"/>
      <c r="U22" s="220">
        <v>19</v>
      </c>
      <c r="V22" s="220"/>
      <c r="X22" s="1271"/>
      <c r="Y22" s="1272"/>
      <c r="Z22" s="1272"/>
      <c r="AA22" s="1272"/>
      <c r="AB22" s="1272"/>
      <c r="AC22" s="1272"/>
      <c r="AD22" s="1272"/>
      <c r="AE22" s="1273"/>
    </row>
    <row r="23" spans="1:31" s="203" customFormat="1" ht="11.25" customHeight="1">
      <c r="A23" s="1400"/>
      <c r="B23" s="1409"/>
      <c r="C23" s="1403" t="s">
        <v>47</v>
      </c>
      <c r="D23" s="1403"/>
      <c r="E23" s="221">
        <v>20</v>
      </c>
      <c r="F23" s="1187"/>
      <c r="G23" s="1187"/>
      <c r="H23" s="1197"/>
      <c r="I23" s="1195"/>
      <c r="J23" s="1187"/>
      <c r="K23" s="1190"/>
      <c r="L23" s="1045"/>
      <c r="M23" s="1187"/>
      <c r="N23" s="1045"/>
      <c r="O23" s="1187"/>
      <c r="P23" s="1192"/>
      <c r="Q23" s="1190"/>
      <c r="R23" s="1187"/>
      <c r="S23" s="1187"/>
      <c r="T23" s="1189"/>
      <c r="U23" s="220">
        <v>20</v>
      </c>
      <c r="V23" s="220"/>
      <c r="X23" s="1271"/>
      <c r="Y23" s="1272"/>
      <c r="Z23" s="1272"/>
      <c r="AA23" s="1272"/>
      <c r="AB23" s="1272"/>
      <c r="AC23" s="1272"/>
      <c r="AD23" s="1272"/>
      <c r="AE23" s="1273"/>
    </row>
    <row r="24" spans="1:31" s="203" customFormat="1" ht="11.25" customHeight="1">
      <c r="A24" s="1400"/>
      <c r="B24" s="1409"/>
      <c r="C24" s="1403" t="s">
        <v>207</v>
      </c>
      <c r="D24" s="1403"/>
      <c r="E24" s="221">
        <v>21</v>
      </c>
      <c r="F24" s="1187"/>
      <c r="G24" s="1187"/>
      <c r="H24" s="1197"/>
      <c r="I24" s="1195"/>
      <c r="J24" s="1187"/>
      <c r="K24" s="1190"/>
      <c r="L24" s="1045"/>
      <c r="M24" s="1187"/>
      <c r="N24" s="1045"/>
      <c r="O24" s="1187"/>
      <c r="P24" s="1192"/>
      <c r="Q24" s="1190"/>
      <c r="R24" s="1187"/>
      <c r="S24" s="1187"/>
      <c r="T24" s="1189"/>
      <c r="U24" s="220">
        <v>21</v>
      </c>
      <c r="V24" s="220"/>
      <c r="X24" s="1271"/>
      <c r="Y24" s="1272"/>
      <c r="Z24" s="1272"/>
      <c r="AA24" s="1272"/>
      <c r="AB24" s="1272"/>
      <c r="AC24" s="1272"/>
      <c r="AD24" s="1272"/>
      <c r="AE24" s="1273"/>
    </row>
    <row r="25" spans="1:31" s="203" customFormat="1" ht="11.25" customHeight="1">
      <c r="A25" s="1400"/>
      <c r="B25" s="1409"/>
      <c r="C25" s="1403" t="s">
        <v>206</v>
      </c>
      <c r="D25" s="1403"/>
      <c r="E25" s="221">
        <v>22</v>
      </c>
      <c r="F25" s="1187"/>
      <c r="G25" s="1187"/>
      <c r="H25" s="1197"/>
      <c r="I25" s="1195"/>
      <c r="J25" s="1187"/>
      <c r="K25" s="1190"/>
      <c r="L25" s="1045"/>
      <c r="M25" s="1187"/>
      <c r="N25" s="1045"/>
      <c r="O25" s="1187"/>
      <c r="P25" s="1192"/>
      <c r="Q25" s="1190"/>
      <c r="R25" s="1187"/>
      <c r="S25" s="1187"/>
      <c r="T25" s="1189"/>
      <c r="U25" s="220">
        <v>22</v>
      </c>
      <c r="V25" s="220"/>
      <c r="X25" s="1271"/>
      <c r="Y25" s="1272"/>
      <c r="Z25" s="1272"/>
      <c r="AA25" s="1272"/>
      <c r="AB25" s="1272"/>
      <c r="AC25" s="1272"/>
      <c r="AD25" s="1272"/>
      <c r="AE25" s="1273"/>
    </row>
    <row r="26" spans="1:31" s="203" customFormat="1" ht="11.25" customHeight="1">
      <c r="A26" s="1400"/>
      <c r="B26" s="1409"/>
      <c r="C26" s="1403" t="s">
        <v>205</v>
      </c>
      <c r="D26" s="1403"/>
      <c r="E26" s="221">
        <v>23</v>
      </c>
      <c r="F26" s="1187"/>
      <c r="G26" s="1187"/>
      <c r="H26" s="1197"/>
      <c r="I26" s="1195"/>
      <c r="J26" s="1187"/>
      <c r="K26" s="1190"/>
      <c r="L26" s="1045"/>
      <c r="M26" s="1187"/>
      <c r="N26" s="1045"/>
      <c r="O26" s="1187"/>
      <c r="P26" s="1192"/>
      <c r="Q26" s="1190"/>
      <c r="R26" s="1187"/>
      <c r="S26" s="1187"/>
      <c r="T26" s="1189"/>
      <c r="U26" s="220">
        <v>23</v>
      </c>
      <c r="V26" s="220"/>
      <c r="X26" s="1271"/>
      <c r="Y26" s="1272"/>
      <c r="Z26" s="1272"/>
      <c r="AA26" s="1272"/>
      <c r="AB26" s="1272"/>
      <c r="AC26" s="1272"/>
      <c r="AD26" s="1272"/>
      <c r="AE26" s="1273"/>
    </row>
    <row r="27" spans="1:31" s="203" customFormat="1" ht="11.25" customHeight="1">
      <c r="A27" s="1400"/>
      <c r="B27" s="1409"/>
      <c r="C27" s="1403" t="s">
        <v>224</v>
      </c>
      <c r="D27" s="1403"/>
      <c r="E27" s="221">
        <v>24</v>
      </c>
      <c r="F27" s="1187"/>
      <c r="G27" s="1187"/>
      <c r="H27" s="1197"/>
      <c r="I27" s="1195"/>
      <c r="J27" s="1187"/>
      <c r="K27" s="1190"/>
      <c r="L27" s="1045"/>
      <c r="M27" s="1187"/>
      <c r="N27" s="1045"/>
      <c r="O27" s="1187"/>
      <c r="P27" s="1192"/>
      <c r="Q27" s="1190"/>
      <c r="R27" s="1187"/>
      <c r="S27" s="1187"/>
      <c r="T27" s="1189"/>
      <c r="U27" s="220">
        <v>24</v>
      </c>
      <c r="V27" s="220"/>
      <c r="X27" s="1271"/>
      <c r="Y27" s="1272"/>
      <c r="Z27" s="1272"/>
      <c r="AA27" s="1272"/>
      <c r="AB27" s="1272"/>
      <c r="AC27" s="1272"/>
      <c r="AD27" s="1272"/>
      <c r="AE27" s="1273"/>
    </row>
    <row r="28" spans="1:31" s="203" customFormat="1" ht="11.25" customHeight="1">
      <c r="A28" s="1400"/>
      <c r="B28" s="1409"/>
      <c r="C28" s="1403" t="s">
        <v>43</v>
      </c>
      <c r="D28" s="1403"/>
      <c r="E28" s="221">
        <v>25</v>
      </c>
      <c r="F28" s="1187"/>
      <c r="G28" s="1187"/>
      <c r="H28" s="1197"/>
      <c r="I28" s="1195"/>
      <c r="J28" s="1187"/>
      <c r="K28" s="1190"/>
      <c r="L28" s="1045"/>
      <c r="M28" s="1187"/>
      <c r="N28" s="1038">
        <v>0</v>
      </c>
      <c r="O28" s="1187"/>
      <c r="P28" s="1192"/>
      <c r="Q28" s="1190"/>
      <c r="R28" s="1187"/>
      <c r="S28" s="1187"/>
      <c r="T28" s="932">
        <v>0</v>
      </c>
      <c r="U28" s="220">
        <v>25</v>
      </c>
      <c r="V28" s="220"/>
      <c r="X28" s="1271"/>
      <c r="Y28" s="1272"/>
      <c r="Z28" s="1272"/>
      <c r="AA28" s="1272"/>
      <c r="AB28" s="1272"/>
      <c r="AC28" s="1272"/>
      <c r="AD28" s="1272"/>
      <c r="AE28" s="1273"/>
    </row>
    <row r="29" spans="1:31" s="203" customFormat="1" ht="11.25" customHeight="1">
      <c r="A29" s="1400"/>
      <c r="B29" s="1409"/>
      <c r="C29" s="1403" t="s">
        <v>42</v>
      </c>
      <c r="D29" s="1403"/>
      <c r="E29" s="221">
        <v>26</v>
      </c>
      <c r="F29" s="1187"/>
      <c r="G29" s="1187"/>
      <c r="H29" s="1197"/>
      <c r="I29" s="1195"/>
      <c r="J29" s="1187"/>
      <c r="K29" s="1190"/>
      <c r="L29" s="1045"/>
      <c r="M29" s="1187"/>
      <c r="N29" s="1045"/>
      <c r="O29" s="1187"/>
      <c r="P29" s="1192"/>
      <c r="Q29" s="1190"/>
      <c r="R29" s="1187"/>
      <c r="S29" s="1187"/>
      <c r="T29" s="1189"/>
      <c r="U29" s="220">
        <v>26</v>
      </c>
      <c r="V29" s="220"/>
      <c r="X29" s="1271"/>
      <c r="Y29" s="1272"/>
      <c r="Z29" s="1272"/>
      <c r="AA29" s="1272"/>
      <c r="AB29" s="1272"/>
      <c r="AC29" s="1272"/>
      <c r="AD29" s="1272"/>
      <c r="AE29" s="1273"/>
    </row>
    <row r="30" spans="1:31" s="203" customFormat="1" ht="11.25" customHeight="1">
      <c r="A30" s="1400"/>
      <c r="B30" s="1410"/>
      <c r="C30" s="1398" t="s">
        <v>204</v>
      </c>
      <c r="D30" s="1398"/>
      <c r="E30" s="217">
        <v>27</v>
      </c>
      <c r="F30" s="1193"/>
      <c r="G30" s="1193"/>
      <c r="H30" s="1198"/>
      <c r="I30" s="1199"/>
      <c r="J30" s="1193"/>
      <c r="K30" s="1200"/>
      <c r="L30" s="1060"/>
      <c r="M30" s="1193"/>
      <c r="N30" s="1055">
        <v>0</v>
      </c>
      <c r="O30" s="1193"/>
      <c r="P30" s="1201"/>
      <c r="Q30" s="1200"/>
      <c r="R30" s="1193"/>
      <c r="S30" s="1193"/>
      <c r="T30" s="935">
        <v>0</v>
      </c>
      <c r="U30" s="216">
        <v>27</v>
      </c>
      <c r="V30" s="220"/>
      <c r="X30" s="1271"/>
      <c r="Y30" s="1272"/>
      <c r="Z30" s="1272"/>
      <c r="AA30" s="1272"/>
      <c r="AB30" s="1272"/>
      <c r="AC30" s="1272"/>
      <c r="AD30" s="1272"/>
      <c r="AE30" s="1273"/>
    </row>
    <row r="31" spans="1:31" s="203" customFormat="1" ht="11.25" customHeight="1">
      <c r="A31" s="1400"/>
      <c r="B31" s="1407" t="s">
        <v>203</v>
      </c>
      <c r="C31" s="1403" t="s">
        <v>92</v>
      </c>
      <c r="D31" s="1403"/>
      <c r="E31" s="221">
        <v>28</v>
      </c>
      <c r="F31" s="1202"/>
      <c r="G31" s="1187"/>
      <c r="H31" s="1197"/>
      <c r="I31" s="1195"/>
      <c r="J31" s="1187"/>
      <c r="K31" s="1190"/>
      <c r="L31" s="1045"/>
      <c r="M31" s="1187"/>
      <c r="N31" s="1045"/>
      <c r="O31" s="1187"/>
      <c r="P31" s="1192"/>
      <c r="Q31" s="1203"/>
      <c r="R31" s="1187"/>
      <c r="S31" s="1187"/>
      <c r="T31" s="1189"/>
      <c r="U31" s="216">
        <v>28</v>
      </c>
      <c r="V31" s="220"/>
      <c r="X31" s="1271"/>
      <c r="Y31" s="1272"/>
      <c r="Z31" s="1272"/>
      <c r="AA31" s="1272"/>
      <c r="AB31" s="1272"/>
      <c r="AC31" s="1272"/>
      <c r="AD31" s="1272"/>
      <c r="AE31" s="1273"/>
    </row>
    <row r="32" spans="1:31" s="203" customFormat="1" ht="11.25" customHeight="1">
      <c r="A32" s="1400"/>
      <c r="B32" s="1407"/>
      <c r="C32" s="1403" t="s">
        <v>44</v>
      </c>
      <c r="D32" s="1403"/>
      <c r="E32" s="220">
        <v>29</v>
      </c>
      <c r="F32" s="942">
        <v>0</v>
      </c>
      <c r="G32" s="928">
        <v>0</v>
      </c>
      <c r="H32" s="1189"/>
      <c r="I32" s="1188"/>
      <c r="J32" s="1187"/>
      <c r="K32" s="1190"/>
      <c r="L32" s="1038">
        <v>0</v>
      </c>
      <c r="M32" s="928">
        <v>0</v>
      </c>
      <c r="N32" s="1345" t="s">
        <v>29</v>
      </c>
      <c r="O32" s="928">
        <v>0</v>
      </c>
      <c r="P32" s="928">
        <v>0</v>
      </c>
      <c r="Q32" s="930">
        <v>0</v>
      </c>
      <c r="R32" s="928">
        <v>0</v>
      </c>
      <c r="S32" s="1187"/>
      <c r="T32" s="932">
        <v>0</v>
      </c>
      <c r="U32" s="220">
        <v>29</v>
      </c>
      <c r="V32" s="220"/>
      <c r="X32" s="1271"/>
      <c r="Y32" s="1272"/>
      <c r="Z32" s="1272"/>
      <c r="AA32" s="1272"/>
      <c r="AB32" s="1272"/>
      <c r="AC32" s="1272"/>
      <c r="AD32" s="1272"/>
      <c r="AE32" s="1273"/>
    </row>
    <row r="33" spans="1:31" s="203" customFormat="1" ht="11.25" customHeight="1">
      <c r="A33" s="1400"/>
      <c r="B33" s="1407"/>
      <c r="C33" s="1403" t="s">
        <v>43</v>
      </c>
      <c r="D33" s="1403"/>
      <c r="E33" s="220">
        <v>30</v>
      </c>
      <c r="F33" s="942">
        <v>0</v>
      </c>
      <c r="G33" s="928">
        <v>0</v>
      </c>
      <c r="H33" s="1189"/>
      <c r="I33" s="1188"/>
      <c r="J33" s="1187"/>
      <c r="K33" s="1190"/>
      <c r="L33" s="1038">
        <v>0</v>
      </c>
      <c r="M33" s="928">
        <v>0</v>
      </c>
      <c r="N33" s="1345" t="s">
        <v>29</v>
      </c>
      <c r="O33" s="928">
        <v>0</v>
      </c>
      <c r="P33" s="928">
        <v>0</v>
      </c>
      <c r="Q33" s="930">
        <v>0</v>
      </c>
      <c r="R33" s="928">
        <v>0</v>
      </c>
      <c r="S33" s="1187"/>
      <c r="T33" s="932">
        <v>0.31219966334967708</v>
      </c>
      <c r="U33" s="220">
        <v>30</v>
      </c>
      <c r="V33" s="220"/>
      <c r="X33" s="1271"/>
      <c r="Y33" s="1272"/>
      <c r="Z33" s="1272"/>
      <c r="AA33" s="1272"/>
      <c r="AB33" s="1272"/>
      <c r="AC33" s="1272"/>
      <c r="AD33" s="1272"/>
      <c r="AE33" s="1273"/>
    </row>
    <row r="34" spans="1:31" s="203" customFormat="1" ht="11.25" customHeight="1">
      <c r="A34" s="1400"/>
      <c r="B34" s="1407"/>
      <c r="C34" s="1403" t="s">
        <v>42</v>
      </c>
      <c r="D34" s="1403"/>
      <c r="E34" s="221">
        <v>31</v>
      </c>
      <c r="F34" s="943">
        <v>0</v>
      </c>
      <c r="G34" s="1187"/>
      <c r="H34" s="1197"/>
      <c r="I34" s="1195"/>
      <c r="J34" s="1187"/>
      <c r="K34" s="1190"/>
      <c r="L34" s="1045"/>
      <c r="M34" s="1187"/>
      <c r="N34" s="1045"/>
      <c r="O34" s="1187"/>
      <c r="P34" s="1187"/>
      <c r="Q34" s="1190"/>
      <c r="R34" s="1187"/>
      <c r="S34" s="1187"/>
      <c r="T34" s="932">
        <v>0</v>
      </c>
      <c r="U34" s="220">
        <v>31</v>
      </c>
      <c r="V34" s="220"/>
      <c r="X34" s="1271"/>
      <c r="Y34" s="1272"/>
      <c r="Z34" s="1272"/>
      <c r="AA34" s="1272"/>
      <c r="AB34" s="1272"/>
      <c r="AC34" s="1272"/>
      <c r="AD34" s="1272"/>
      <c r="AE34" s="1273"/>
    </row>
    <row r="35" spans="1:31" s="203" customFormat="1" ht="11.25" customHeight="1">
      <c r="A35" s="1401"/>
      <c r="B35" s="1407"/>
      <c r="C35" s="1398" t="s">
        <v>202</v>
      </c>
      <c r="D35" s="1398"/>
      <c r="E35" s="217">
        <v>32</v>
      </c>
      <c r="F35" s="933">
        <v>0</v>
      </c>
      <c r="G35" s="934">
        <v>0</v>
      </c>
      <c r="H35" s="1204"/>
      <c r="I35" s="1205"/>
      <c r="J35" s="1193"/>
      <c r="K35" s="1200"/>
      <c r="L35" s="1040">
        <v>0</v>
      </c>
      <c r="M35" s="934">
        <v>0</v>
      </c>
      <c r="N35" s="1055">
        <v>0.31219966334967708</v>
      </c>
      <c r="O35" s="934">
        <v>0</v>
      </c>
      <c r="P35" s="934">
        <v>0</v>
      </c>
      <c r="Q35" s="936">
        <v>0</v>
      </c>
      <c r="R35" s="934">
        <v>0</v>
      </c>
      <c r="S35" s="1193"/>
      <c r="T35" s="935">
        <v>0.31219966334967708</v>
      </c>
      <c r="U35" s="216">
        <v>32</v>
      </c>
      <c r="V35" s="220"/>
      <c r="X35" s="1271"/>
      <c r="Y35" s="1272"/>
      <c r="Z35" s="1272"/>
      <c r="AA35" s="1272"/>
      <c r="AB35" s="1272"/>
      <c r="AC35" s="1272"/>
      <c r="AD35" s="1272"/>
      <c r="AE35" s="1273"/>
    </row>
    <row r="36" spans="1:31" s="203" customFormat="1" ht="11.25" customHeight="1">
      <c r="A36" s="223"/>
      <c r="B36" s="1406"/>
      <c r="C36" s="1408" t="s">
        <v>91</v>
      </c>
      <c r="D36" s="1408"/>
      <c r="E36" s="224">
        <v>33</v>
      </c>
      <c r="F36" s="931">
        <v>154.61099999999999</v>
      </c>
      <c r="G36" s="1187"/>
      <c r="H36" s="1206"/>
      <c r="I36" s="1207"/>
      <c r="J36" s="1208"/>
      <c r="K36" s="1203"/>
      <c r="L36" s="1081"/>
      <c r="M36" s="1187"/>
      <c r="N36" s="1081"/>
      <c r="O36" s="1187"/>
      <c r="P36" s="1201"/>
      <c r="Q36" s="1190"/>
      <c r="R36" s="1208"/>
      <c r="S36" s="1208"/>
      <c r="T36" s="932">
        <v>154.61099999999999</v>
      </c>
      <c r="U36" s="216">
        <v>33</v>
      </c>
      <c r="V36" s="220"/>
      <c r="X36" s="1271"/>
      <c r="Y36" s="1272"/>
      <c r="Z36" s="1272"/>
      <c r="AA36" s="1272"/>
      <c r="AB36" s="1272"/>
      <c r="AC36" s="1272"/>
      <c r="AD36" s="1272"/>
      <c r="AE36" s="1273"/>
    </row>
    <row r="37" spans="1:31" s="203" customFormat="1" ht="11.25" customHeight="1">
      <c r="A37" s="223"/>
      <c r="B37" s="1407"/>
      <c r="C37" s="1398" t="s">
        <v>83</v>
      </c>
      <c r="D37" s="1398"/>
      <c r="E37" s="217">
        <v>34</v>
      </c>
      <c r="F37" s="934">
        <v>178.38940856758356</v>
      </c>
      <c r="G37" s="934">
        <v>2.7130000000000001</v>
      </c>
      <c r="H37" s="1209"/>
      <c r="I37" s="1205"/>
      <c r="J37" s="1193"/>
      <c r="K37" s="936">
        <v>10224.075000000001</v>
      </c>
      <c r="L37" s="1084">
        <v>136252.24440578104</v>
      </c>
      <c r="M37" s="934">
        <v>4476.4034999999994</v>
      </c>
      <c r="N37" s="1055">
        <v>22178.949608885305</v>
      </c>
      <c r="O37" s="934">
        <v>344.23652850678752</v>
      </c>
      <c r="P37" s="934">
        <v>433.48</v>
      </c>
      <c r="Q37" s="936">
        <v>1846.249</v>
      </c>
      <c r="R37" s="934">
        <v>15387.455357562776</v>
      </c>
      <c r="S37" s="1193"/>
      <c r="T37" s="935">
        <v>191324.19580930346</v>
      </c>
      <c r="U37" s="216">
        <v>34</v>
      </c>
      <c r="V37" s="220"/>
      <c r="X37" s="1271"/>
      <c r="Y37" s="1272"/>
      <c r="Z37" s="1272"/>
      <c r="AA37" s="1272"/>
      <c r="AB37" s="1272"/>
      <c r="AC37" s="1272"/>
      <c r="AD37" s="1272"/>
      <c r="AE37" s="1273"/>
    </row>
    <row r="38" spans="1:31" s="203" customFormat="1" ht="11.25" customHeight="1">
      <c r="A38" s="223"/>
      <c r="B38" s="1407"/>
      <c r="C38" s="1398" t="s">
        <v>32</v>
      </c>
      <c r="D38" s="1398"/>
      <c r="E38" s="217">
        <v>35</v>
      </c>
      <c r="F38" s="934">
        <v>0</v>
      </c>
      <c r="G38" s="934">
        <v>0</v>
      </c>
      <c r="H38" s="1204"/>
      <c r="I38" s="1205"/>
      <c r="J38" s="1194"/>
      <c r="K38" s="1210"/>
      <c r="L38" s="1060"/>
      <c r="M38" s="934">
        <v>50.470999999999997</v>
      </c>
      <c r="N38" s="1087">
        <v>0</v>
      </c>
      <c r="O38" s="934">
        <v>0</v>
      </c>
      <c r="P38" s="934">
        <v>0</v>
      </c>
      <c r="Q38" s="1211"/>
      <c r="R38" s="1193"/>
      <c r="S38" s="1193"/>
      <c r="T38" s="935">
        <v>50.470999999999997</v>
      </c>
      <c r="U38" s="216">
        <v>35</v>
      </c>
      <c r="V38" s="220"/>
      <c r="X38" s="1271"/>
      <c r="Y38" s="1272"/>
      <c r="Z38" s="1272"/>
      <c r="AA38" s="1272"/>
      <c r="AB38" s="1272"/>
      <c r="AC38" s="1272"/>
      <c r="AD38" s="1272"/>
      <c r="AE38" s="1273"/>
    </row>
    <row r="39" spans="1:31" s="203" customFormat="1" ht="11.25" customHeight="1">
      <c r="A39" s="583"/>
      <c r="B39" s="1407"/>
      <c r="C39" s="1398" t="s">
        <v>56</v>
      </c>
      <c r="D39" s="1398"/>
      <c r="E39" s="217">
        <v>36</v>
      </c>
      <c r="F39" s="1201"/>
      <c r="G39" s="1212"/>
      <c r="H39" s="1198"/>
      <c r="I39" s="1199"/>
      <c r="J39" s="1201"/>
      <c r="K39" s="1213"/>
      <c r="L39" s="1092"/>
      <c r="M39" s="1187"/>
      <c r="N39" s="1081"/>
      <c r="O39" s="1187"/>
      <c r="P39" s="1192"/>
      <c r="Q39" s="1203"/>
      <c r="R39" s="1193"/>
      <c r="S39" s="1193"/>
      <c r="T39" s="1189"/>
      <c r="U39" s="216">
        <v>36</v>
      </c>
      <c r="V39" s="220"/>
      <c r="X39" s="1271"/>
      <c r="Y39" s="1272"/>
      <c r="Z39" s="1272"/>
      <c r="AA39" s="1272"/>
      <c r="AB39" s="1272"/>
      <c r="AC39" s="1272"/>
      <c r="AD39" s="1272"/>
      <c r="AE39" s="1273"/>
    </row>
    <row r="40" spans="1:31" s="203" customFormat="1" ht="11.25" customHeight="1">
      <c r="A40" s="1399" t="s">
        <v>223</v>
      </c>
      <c r="B40" s="222"/>
      <c r="C40" s="1402" t="s">
        <v>33</v>
      </c>
      <c r="D40" s="1402"/>
      <c r="E40" s="217">
        <v>37</v>
      </c>
      <c r="F40" s="940">
        <v>178.38940856758356</v>
      </c>
      <c r="G40" s="937">
        <v>2.7130000000000001</v>
      </c>
      <c r="H40" s="1209"/>
      <c r="I40" s="1214"/>
      <c r="J40" s="1194"/>
      <c r="K40" s="941">
        <v>10224.075000000001</v>
      </c>
      <c r="L40" s="1065">
        <v>136252.24440578104</v>
      </c>
      <c r="M40" s="937">
        <v>4425.9324999999999</v>
      </c>
      <c r="N40" s="1065">
        <v>22178.949608885305</v>
      </c>
      <c r="O40" s="937">
        <v>344.23652850678752</v>
      </c>
      <c r="P40" s="937">
        <v>433.48</v>
      </c>
      <c r="Q40" s="941">
        <v>1846.249</v>
      </c>
      <c r="R40" s="937">
        <v>15387.455357562776</v>
      </c>
      <c r="S40" s="1194"/>
      <c r="T40" s="939">
        <v>191273.72480930347</v>
      </c>
      <c r="U40" s="216">
        <v>37</v>
      </c>
      <c r="V40" s="220"/>
      <c r="X40" s="1271"/>
      <c r="Y40" s="1272"/>
      <c r="Z40" s="1272"/>
      <c r="AA40" s="1272"/>
      <c r="AB40" s="1274"/>
      <c r="AC40" s="1272"/>
      <c r="AD40" s="1272"/>
      <c r="AE40" s="1273"/>
    </row>
    <row r="41" spans="1:31" s="203" customFormat="1" ht="11.25" customHeight="1">
      <c r="A41" s="1400"/>
      <c r="B41" s="219"/>
      <c r="C41" s="1403" t="s">
        <v>105</v>
      </c>
      <c r="D41" s="1403"/>
      <c r="E41" s="220">
        <v>38</v>
      </c>
      <c r="F41" s="927">
        <v>86.107410000000016</v>
      </c>
      <c r="G41" s="928">
        <v>0</v>
      </c>
      <c r="H41" s="929">
        <v>0</v>
      </c>
      <c r="I41" s="928">
        <v>0</v>
      </c>
      <c r="J41" s="928">
        <v>0</v>
      </c>
      <c r="K41" s="1345" t="s">
        <v>29</v>
      </c>
      <c r="L41" s="1039">
        <v>985.90300000000002</v>
      </c>
      <c r="M41" s="928">
        <v>0</v>
      </c>
      <c r="N41" s="1345" t="s">
        <v>29</v>
      </c>
      <c r="O41" s="928">
        <v>0</v>
      </c>
      <c r="P41" s="928">
        <v>72.040000000000006</v>
      </c>
      <c r="Q41" s="928">
        <v>0</v>
      </c>
      <c r="R41" s="1347" t="s">
        <v>29</v>
      </c>
      <c r="S41" s="1187"/>
      <c r="T41" s="932">
        <v>1144.3968395593627</v>
      </c>
      <c r="U41" s="220">
        <v>38</v>
      </c>
      <c r="V41" s="220"/>
      <c r="X41" s="1271"/>
      <c r="Y41" s="1272"/>
      <c r="Z41" s="1272"/>
      <c r="AA41" s="1272"/>
      <c r="AB41" s="1272"/>
      <c r="AC41" s="1272"/>
      <c r="AD41" s="1272"/>
      <c r="AE41" s="1147"/>
    </row>
    <row r="42" spans="1:31" s="203" customFormat="1" ht="11.25" customHeight="1">
      <c r="A42" s="1400"/>
      <c r="B42" s="219"/>
      <c r="C42" s="1403" t="s">
        <v>103</v>
      </c>
      <c r="D42" s="1403"/>
      <c r="E42" s="220">
        <v>39</v>
      </c>
      <c r="F42" s="942">
        <v>0</v>
      </c>
      <c r="G42" s="928">
        <v>0</v>
      </c>
      <c r="H42" s="932">
        <v>0</v>
      </c>
      <c r="I42" s="928">
        <v>0</v>
      </c>
      <c r="J42" s="928">
        <v>0</v>
      </c>
      <c r="K42" s="928">
        <v>0</v>
      </c>
      <c r="L42" s="1039">
        <v>47.874000000000002</v>
      </c>
      <c r="M42" s="928">
        <v>0</v>
      </c>
      <c r="N42" s="1345" t="s">
        <v>29</v>
      </c>
      <c r="O42" s="928">
        <v>0</v>
      </c>
      <c r="P42" s="1345" t="s">
        <v>29</v>
      </c>
      <c r="Q42" s="928">
        <v>0</v>
      </c>
      <c r="R42" s="1348" t="s">
        <v>29</v>
      </c>
      <c r="S42" s="1187"/>
      <c r="T42" s="932">
        <v>49.745584271713838</v>
      </c>
      <c r="U42" s="220">
        <v>39</v>
      </c>
      <c r="V42" s="220"/>
      <c r="X42" s="1271"/>
      <c r="Y42" s="1272"/>
      <c r="Z42" s="1272"/>
      <c r="AA42" s="1272"/>
      <c r="AB42" s="1272"/>
      <c r="AC42" s="1272"/>
      <c r="AD42" s="1272"/>
      <c r="AE42" s="1147"/>
    </row>
    <row r="43" spans="1:31" s="203" customFormat="1" ht="11.25" customHeight="1">
      <c r="A43" s="1400"/>
      <c r="B43" s="219"/>
      <c r="C43" s="1403" t="s">
        <v>102</v>
      </c>
      <c r="D43" s="1403"/>
      <c r="E43" s="220">
        <v>40</v>
      </c>
      <c r="F43" s="1348" t="s">
        <v>29</v>
      </c>
      <c r="G43" s="928">
        <v>0</v>
      </c>
      <c r="H43" s="932">
        <v>0</v>
      </c>
      <c r="I43" s="928">
        <v>0</v>
      </c>
      <c r="J43" s="928">
        <v>0</v>
      </c>
      <c r="K43" s="928">
        <v>0</v>
      </c>
      <c r="L43" s="1345" t="s">
        <v>29</v>
      </c>
      <c r="M43" s="1345" t="s">
        <v>29</v>
      </c>
      <c r="N43" s="1345" t="s">
        <v>29</v>
      </c>
      <c r="O43" s="928">
        <v>0</v>
      </c>
      <c r="P43" s="1345" t="s">
        <v>29</v>
      </c>
      <c r="Q43" s="928">
        <v>0</v>
      </c>
      <c r="R43" s="942">
        <v>0</v>
      </c>
      <c r="S43" s="1187"/>
      <c r="T43" s="932">
        <v>2997.5631447796818</v>
      </c>
      <c r="U43" s="220">
        <v>40</v>
      </c>
      <c r="V43" s="220"/>
      <c r="X43" s="1271"/>
      <c r="Y43" s="1272"/>
      <c r="Z43" s="1272"/>
      <c r="AA43" s="1272"/>
      <c r="AB43" s="1272"/>
      <c r="AC43" s="1272"/>
      <c r="AD43" s="1272"/>
      <c r="AE43" s="1147"/>
    </row>
    <row r="44" spans="1:31" s="203" customFormat="1" ht="11.25" customHeight="1">
      <c r="A44" s="1400"/>
      <c r="B44" s="219"/>
      <c r="C44" s="1403" t="s">
        <v>100</v>
      </c>
      <c r="D44" s="1403"/>
      <c r="E44" s="220">
        <v>41</v>
      </c>
      <c r="F44" s="1348" t="s">
        <v>29</v>
      </c>
      <c r="G44" s="928">
        <v>0</v>
      </c>
      <c r="H44" s="932">
        <v>0</v>
      </c>
      <c r="I44" s="928">
        <v>0</v>
      </c>
      <c r="J44" s="928">
        <v>0</v>
      </c>
      <c r="K44" s="1345" t="s">
        <v>29</v>
      </c>
      <c r="L44" s="1039">
        <v>21.635999999999999</v>
      </c>
      <c r="M44" s="928">
        <v>0.127</v>
      </c>
      <c r="N44" s="1345" t="s">
        <v>29</v>
      </c>
      <c r="O44" s="928">
        <v>0</v>
      </c>
      <c r="P44" s="1345" t="s">
        <v>29</v>
      </c>
      <c r="Q44" s="928">
        <v>0</v>
      </c>
      <c r="R44" s="942">
        <v>0</v>
      </c>
      <c r="S44" s="1187"/>
      <c r="T44" s="932">
        <v>51.338780477294407</v>
      </c>
      <c r="U44" s="220">
        <v>41</v>
      </c>
      <c r="V44" s="220"/>
      <c r="X44" s="1271"/>
      <c r="Y44" s="1272"/>
      <c r="Z44" s="1272"/>
      <c r="AA44" s="1272"/>
      <c r="AB44" s="1272"/>
      <c r="AC44" s="1272"/>
      <c r="AD44" s="1272"/>
      <c r="AE44" s="1147"/>
    </row>
    <row r="45" spans="1:31" s="203" customFormat="1" ht="11.25" customHeight="1">
      <c r="A45" s="1400"/>
      <c r="B45" s="219"/>
      <c r="C45" s="1403" t="s">
        <v>201</v>
      </c>
      <c r="D45" s="1403"/>
      <c r="E45" s="220">
        <v>42</v>
      </c>
      <c r="F45" s="942">
        <v>0</v>
      </c>
      <c r="G45" s="928">
        <v>0</v>
      </c>
      <c r="H45" s="932">
        <v>0</v>
      </c>
      <c r="I45" s="928">
        <v>0</v>
      </c>
      <c r="J45" s="928">
        <v>0</v>
      </c>
      <c r="K45" s="928">
        <v>0</v>
      </c>
      <c r="L45" s="1039">
        <v>46.851999999999997</v>
      </c>
      <c r="M45" s="928">
        <v>0</v>
      </c>
      <c r="N45" s="1345" t="s">
        <v>29</v>
      </c>
      <c r="O45" s="928">
        <v>0</v>
      </c>
      <c r="P45" s="928">
        <v>1.635</v>
      </c>
      <c r="Q45" s="928">
        <v>0</v>
      </c>
      <c r="R45" s="1348" t="s">
        <v>29</v>
      </c>
      <c r="S45" s="1187"/>
      <c r="T45" s="932">
        <v>48.862999999999992</v>
      </c>
      <c r="U45" s="220">
        <v>42</v>
      </c>
      <c r="V45" s="220"/>
      <c r="X45" s="1271"/>
      <c r="Y45" s="1272"/>
      <c r="Z45" s="1272"/>
      <c r="AA45" s="1272"/>
      <c r="AB45" s="1272"/>
      <c r="AC45" s="1272"/>
      <c r="AD45" s="1272"/>
      <c r="AE45" s="1147"/>
    </row>
    <row r="46" spans="1:31" s="203" customFormat="1" ht="11.25" customHeight="1">
      <c r="A46" s="1400"/>
      <c r="B46" s="219"/>
      <c r="C46" s="1403" t="s">
        <v>98</v>
      </c>
      <c r="D46" s="1403"/>
      <c r="E46" s="220">
        <v>43</v>
      </c>
      <c r="F46" s="942">
        <v>0</v>
      </c>
      <c r="G46" s="1345" t="s">
        <v>29</v>
      </c>
      <c r="H46" s="932">
        <v>0</v>
      </c>
      <c r="I46" s="928">
        <v>0</v>
      </c>
      <c r="J46" s="928">
        <v>0</v>
      </c>
      <c r="K46" s="928">
        <v>0</v>
      </c>
      <c r="L46" s="1039">
        <v>1076.923</v>
      </c>
      <c r="M46" s="1345" t="s">
        <v>29</v>
      </c>
      <c r="N46" s="1039">
        <v>1.8433354036037457</v>
      </c>
      <c r="O46" s="928">
        <v>51.152999999999999</v>
      </c>
      <c r="P46" s="1345" t="s">
        <v>29</v>
      </c>
      <c r="Q46" s="1345" t="s">
        <v>29</v>
      </c>
      <c r="R46" s="1348" t="s">
        <v>29</v>
      </c>
      <c r="S46" s="1187"/>
      <c r="T46" s="932">
        <v>5626.6213354036045</v>
      </c>
      <c r="U46" s="220">
        <v>43</v>
      </c>
      <c r="V46" s="220"/>
      <c r="X46" s="1271"/>
      <c r="Y46" s="1272"/>
      <c r="Z46" s="1272"/>
      <c r="AA46" s="1272"/>
      <c r="AB46" s="1272"/>
      <c r="AC46" s="1272"/>
      <c r="AD46" s="1272"/>
      <c r="AE46" s="1147"/>
    </row>
    <row r="47" spans="1:31" s="203" customFormat="1" ht="11.25" customHeight="1">
      <c r="A47" s="1400"/>
      <c r="B47" s="219"/>
      <c r="C47" s="1403" t="s">
        <v>97</v>
      </c>
      <c r="D47" s="1403"/>
      <c r="E47" s="220">
        <v>44</v>
      </c>
      <c r="F47" s="942">
        <v>0</v>
      </c>
      <c r="G47" s="928">
        <v>0</v>
      </c>
      <c r="H47" s="932">
        <v>0</v>
      </c>
      <c r="I47" s="928">
        <v>0</v>
      </c>
      <c r="J47" s="928">
        <v>0</v>
      </c>
      <c r="K47" s="928">
        <v>0</v>
      </c>
      <c r="L47" s="1039">
        <v>0</v>
      </c>
      <c r="M47" s="928">
        <v>0</v>
      </c>
      <c r="N47" s="1345" t="s">
        <v>29</v>
      </c>
      <c r="O47" s="928">
        <v>0</v>
      </c>
      <c r="P47" s="928">
        <v>0</v>
      </c>
      <c r="Q47" s="928">
        <v>0</v>
      </c>
      <c r="R47" s="942">
        <v>0</v>
      </c>
      <c r="S47" s="1187"/>
      <c r="T47" s="932">
        <v>4.343647490082464E-2</v>
      </c>
      <c r="U47" s="220">
        <v>44</v>
      </c>
      <c r="V47" s="220"/>
      <c r="X47" s="1271"/>
      <c r="Y47" s="1272"/>
      <c r="Z47" s="1272"/>
      <c r="AA47" s="1272"/>
      <c r="AB47" s="1272"/>
      <c r="AC47" s="1272"/>
      <c r="AD47" s="1272"/>
      <c r="AE47" s="1147"/>
    </row>
    <row r="48" spans="1:31" s="203" customFormat="1" ht="11.25" customHeight="1">
      <c r="A48" s="1400"/>
      <c r="B48" s="219"/>
      <c r="C48" s="1403" t="s">
        <v>96</v>
      </c>
      <c r="D48" s="1403"/>
      <c r="E48" s="220">
        <v>45</v>
      </c>
      <c r="F48" s="942">
        <v>0</v>
      </c>
      <c r="G48" s="928">
        <v>0</v>
      </c>
      <c r="H48" s="932">
        <v>0</v>
      </c>
      <c r="I48" s="928">
        <v>0</v>
      </c>
      <c r="J48" s="928">
        <v>0</v>
      </c>
      <c r="K48" s="928">
        <v>0</v>
      </c>
      <c r="L48" s="1039">
        <v>459.21499999999997</v>
      </c>
      <c r="M48" s="928">
        <v>0</v>
      </c>
      <c r="N48" s="1345" t="s">
        <v>29</v>
      </c>
      <c r="O48" s="1345" t="s">
        <v>29</v>
      </c>
      <c r="P48" s="1345" t="s">
        <v>29</v>
      </c>
      <c r="Q48" s="928">
        <v>0</v>
      </c>
      <c r="R48" s="942">
        <v>2.6579999999999999</v>
      </c>
      <c r="S48" s="1187"/>
      <c r="T48" s="932">
        <v>484.81800345776912</v>
      </c>
      <c r="U48" s="220">
        <v>45</v>
      </c>
      <c r="V48" s="220"/>
      <c r="X48" s="1271"/>
      <c r="Y48" s="1272"/>
      <c r="Z48" s="1272"/>
      <c r="AA48" s="1272"/>
      <c r="AB48" s="1272"/>
      <c r="AC48" s="1272"/>
      <c r="AD48" s="1272"/>
      <c r="AE48" s="1147"/>
    </row>
    <row r="49" spans="1:31" s="203" customFormat="1" ht="11.25" customHeight="1">
      <c r="A49" s="1400"/>
      <c r="B49" s="219"/>
      <c r="C49" s="1403" t="s">
        <v>95</v>
      </c>
      <c r="D49" s="1403"/>
      <c r="E49" s="220">
        <v>46</v>
      </c>
      <c r="F49" s="942">
        <v>0</v>
      </c>
      <c r="G49" s="928">
        <v>0</v>
      </c>
      <c r="H49" s="932">
        <v>0</v>
      </c>
      <c r="I49" s="928">
        <v>0</v>
      </c>
      <c r="J49" s="928">
        <v>0</v>
      </c>
      <c r="K49" s="928">
        <v>0</v>
      </c>
      <c r="L49" s="1039">
        <v>105.08199999999999</v>
      </c>
      <c r="M49" s="1345" t="s">
        <v>29</v>
      </c>
      <c r="N49" s="1345" t="s">
        <v>29</v>
      </c>
      <c r="O49" s="1345" t="s">
        <v>29</v>
      </c>
      <c r="P49" s="1345" t="s">
        <v>29</v>
      </c>
      <c r="Q49" s="1345" t="s">
        <v>29</v>
      </c>
      <c r="R49" s="1348" t="s">
        <v>29</v>
      </c>
      <c r="S49" s="1187"/>
      <c r="T49" s="932">
        <v>454.0771773247493</v>
      </c>
      <c r="U49" s="220">
        <v>46</v>
      </c>
      <c r="V49" s="220"/>
      <c r="X49" s="1271"/>
      <c r="Y49" s="1272"/>
      <c r="Z49" s="1272"/>
      <c r="AA49" s="1272"/>
      <c r="AB49" s="1272"/>
      <c r="AC49" s="1272"/>
      <c r="AD49" s="1272"/>
      <c r="AE49" s="1147"/>
    </row>
    <row r="50" spans="1:31" s="203" customFormat="1" ht="11.25" customHeight="1">
      <c r="A50" s="1400"/>
      <c r="B50" s="219"/>
      <c r="C50" s="1403" t="s">
        <v>94</v>
      </c>
      <c r="D50" s="1403"/>
      <c r="E50" s="220">
        <v>47</v>
      </c>
      <c r="F50" s="942">
        <v>0</v>
      </c>
      <c r="G50" s="928">
        <v>0</v>
      </c>
      <c r="H50" s="932">
        <v>0</v>
      </c>
      <c r="I50" s="928">
        <v>0</v>
      </c>
      <c r="J50" s="928">
        <v>0</v>
      </c>
      <c r="K50" s="1345" t="s">
        <v>29</v>
      </c>
      <c r="L50" s="1039">
        <v>16.004999999999999</v>
      </c>
      <c r="M50" s="928">
        <v>0</v>
      </c>
      <c r="N50" s="1345" t="s">
        <v>29</v>
      </c>
      <c r="O50" s="928">
        <v>0</v>
      </c>
      <c r="P50" s="928">
        <v>0</v>
      </c>
      <c r="Q50" s="928">
        <v>0</v>
      </c>
      <c r="R50" s="1348" t="s">
        <v>29</v>
      </c>
      <c r="S50" s="1187"/>
      <c r="T50" s="932">
        <v>19.353117564149766</v>
      </c>
      <c r="U50" s="220">
        <v>47</v>
      </c>
      <c r="V50" s="220"/>
      <c r="X50" s="1271"/>
      <c r="Y50" s="1272"/>
      <c r="Z50" s="1272"/>
      <c r="AA50" s="1272"/>
      <c r="AB50" s="1272"/>
      <c r="AC50" s="1272"/>
      <c r="AD50" s="1272"/>
      <c r="AE50" s="1147"/>
    </row>
    <row r="51" spans="1:31" s="203" customFormat="1" ht="11.25" customHeight="1">
      <c r="A51" s="1400"/>
      <c r="B51" s="219"/>
      <c r="C51" s="1403" t="s">
        <v>93</v>
      </c>
      <c r="D51" s="1403"/>
      <c r="E51" s="220">
        <v>48</v>
      </c>
      <c r="F51" s="942">
        <v>0</v>
      </c>
      <c r="G51" s="928">
        <v>0</v>
      </c>
      <c r="H51" s="932">
        <v>0</v>
      </c>
      <c r="I51" s="928">
        <v>0</v>
      </c>
      <c r="J51" s="928">
        <v>0</v>
      </c>
      <c r="K51" s="928">
        <v>0</v>
      </c>
      <c r="L51" s="1039">
        <v>112.04199999999999</v>
      </c>
      <c r="M51" s="928">
        <v>0</v>
      </c>
      <c r="N51" s="1345" t="s">
        <v>29</v>
      </c>
      <c r="O51" s="1345" t="s">
        <v>29</v>
      </c>
      <c r="P51" s="1345" t="s">
        <v>29</v>
      </c>
      <c r="Q51" s="928">
        <v>0</v>
      </c>
      <c r="R51" s="942">
        <v>1.6310000000000002</v>
      </c>
      <c r="S51" s="1187"/>
      <c r="T51" s="932">
        <v>200.40157735617561</v>
      </c>
      <c r="U51" s="220">
        <v>48</v>
      </c>
      <c r="V51" s="220"/>
      <c r="X51" s="1271"/>
      <c r="Y51" s="1272"/>
      <c r="Z51" s="1272"/>
      <c r="AA51" s="1272"/>
      <c r="AB51" s="1272"/>
      <c r="AC51" s="1272"/>
      <c r="AD51" s="1272"/>
      <c r="AE51" s="1147"/>
    </row>
    <row r="52" spans="1:31" s="203" customFormat="1" ht="11.25" customHeight="1">
      <c r="A52" s="1400"/>
      <c r="B52" s="219"/>
      <c r="C52" s="1403" t="s">
        <v>200</v>
      </c>
      <c r="D52" s="1403"/>
      <c r="E52" s="220">
        <v>49</v>
      </c>
      <c r="F52" s="942">
        <v>0</v>
      </c>
      <c r="G52" s="928">
        <v>0</v>
      </c>
      <c r="H52" s="944">
        <v>0</v>
      </c>
      <c r="I52" s="928">
        <v>0</v>
      </c>
      <c r="J52" s="928">
        <v>0</v>
      </c>
      <c r="K52" s="928">
        <v>0</v>
      </c>
      <c r="L52" s="1039">
        <v>11460.168999999998</v>
      </c>
      <c r="M52" s="928">
        <v>0</v>
      </c>
      <c r="N52" s="1039">
        <v>0.990894583675062</v>
      </c>
      <c r="O52" s="1345" t="s">
        <v>29</v>
      </c>
      <c r="P52" s="1345" t="s">
        <v>29</v>
      </c>
      <c r="Q52" s="928">
        <v>0</v>
      </c>
      <c r="R52" s="1349" t="s">
        <v>29</v>
      </c>
      <c r="S52" s="1187"/>
      <c r="T52" s="932">
        <v>11464.649894583674</v>
      </c>
      <c r="U52" s="220">
        <v>49</v>
      </c>
      <c r="V52" s="220"/>
      <c r="X52" s="1271"/>
      <c r="Y52" s="1272"/>
      <c r="Z52" s="1272"/>
      <c r="AA52" s="1272"/>
      <c r="AB52" s="1272"/>
      <c r="AC52" s="1272"/>
      <c r="AD52" s="1272"/>
      <c r="AE52" s="1147"/>
    </row>
    <row r="53" spans="1:31" s="203" customFormat="1" ht="11.25" customHeight="1">
      <c r="A53" s="1400"/>
      <c r="B53" s="219"/>
      <c r="C53" s="1398" t="s">
        <v>222</v>
      </c>
      <c r="D53" s="1398"/>
      <c r="E53" s="586">
        <v>50</v>
      </c>
      <c r="F53" s="933">
        <v>154.10434000000001</v>
      </c>
      <c r="G53" s="934">
        <v>2.7130000000000001</v>
      </c>
      <c r="H53" s="1209"/>
      <c r="I53" s="1205"/>
      <c r="J53" s="1194"/>
      <c r="K53" s="936">
        <v>7.5000000000000011E-2</v>
      </c>
      <c r="L53" s="1055">
        <v>15566.902999999998</v>
      </c>
      <c r="M53" s="934">
        <v>4425.9324999999999</v>
      </c>
      <c r="N53" s="1055">
        <v>8.9180512530755589</v>
      </c>
      <c r="O53" s="934">
        <v>84.686000000000007</v>
      </c>
      <c r="P53" s="934">
        <v>433.48</v>
      </c>
      <c r="Q53" s="936">
        <v>1846.249</v>
      </c>
      <c r="R53" s="934">
        <v>18.811</v>
      </c>
      <c r="S53" s="1193"/>
      <c r="T53" s="935">
        <v>22541.871891253075</v>
      </c>
      <c r="U53" s="216">
        <v>50</v>
      </c>
      <c r="V53" s="220"/>
      <c r="X53" s="1271"/>
      <c r="Y53" s="1272"/>
      <c r="Z53" s="1272"/>
      <c r="AA53" s="1272"/>
      <c r="AB53" s="1272"/>
      <c r="AC53" s="1272"/>
      <c r="AD53" s="1272"/>
      <c r="AE53" s="1273"/>
    </row>
    <row r="54" spans="1:31" s="203" customFormat="1" ht="11.25" customHeight="1">
      <c r="A54" s="1400"/>
      <c r="B54" s="219"/>
      <c r="C54" s="1405" t="s">
        <v>40</v>
      </c>
      <c r="D54" s="1405"/>
      <c r="E54" s="221">
        <v>51</v>
      </c>
      <c r="F54" s="1187"/>
      <c r="G54" s="1187"/>
      <c r="H54" s="1189"/>
      <c r="I54" s="1187"/>
      <c r="J54" s="1187"/>
      <c r="K54" s="1190"/>
      <c r="L54" s="1045"/>
      <c r="M54" s="1187"/>
      <c r="N54" s="1038">
        <v>154.74244183418796</v>
      </c>
      <c r="O54" s="1187"/>
      <c r="P54" s="1187"/>
      <c r="Q54" s="1190"/>
      <c r="R54" s="1187"/>
      <c r="S54" s="1187"/>
      <c r="T54" s="932">
        <v>154.74244183418796</v>
      </c>
      <c r="U54" s="216">
        <v>51</v>
      </c>
      <c r="V54" s="220"/>
      <c r="X54" s="1271"/>
      <c r="Y54" s="1272"/>
      <c r="Z54" s="1272"/>
      <c r="AA54" s="1272"/>
      <c r="AB54" s="1272"/>
      <c r="AC54" s="1272"/>
      <c r="AD54" s="1272"/>
      <c r="AE54" s="1273"/>
    </row>
    <row r="55" spans="1:31" s="203" customFormat="1" ht="11.25" customHeight="1">
      <c r="A55" s="1400"/>
      <c r="B55" s="219"/>
      <c r="C55" s="1403" t="s">
        <v>39</v>
      </c>
      <c r="D55" s="1403"/>
      <c r="E55" s="221">
        <v>52</v>
      </c>
      <c r="F55" s="1187"/>
      <c r="G55" s="1187"/>
      <c r="H55" s="1189"/>
      <c r="I55" s="1187"/>
      <c r="J55" s="1187"/>
      <c r="K55" s="1190"/>
      <c r="L55" s="1045"/>
      <c r="M55" s="1187"/>
      <c r="N55" s="1038">
        <v>20428.044677355556</v>
      </c>
      <c r="O55" s="1187"/>
      <c r="P55" s="1187"/>
      <c r="Q55" s="1190"/>
      <c r="R55" s="1187"/>
      <c r="S55" s="1187"/>
      <c r="T55" s="932">
        <v>20428.044677355556</v>
      </c>
      <c r="U55" s="220">
        <v>52</v>
      </c>
      <c r="V55" s="220"/>
      <c r="X55" s="1271"/>
      <c r="Y55" s="1272"/>
      <c r="Z55" s="1272"/>
      <c r="AA55" s="1272"/>
      <c r="AB55" s="1272"/>
      <c r="AC55" s="1272"/>
      <c r="AD55" s="1272"/>
      <c r="AE55" s="1273"/>
    </row>
    <row r="56" spans="1:31" s="203" customFormat="1" ht="11.25" customHeight="1">
      <c r="A56" s="1400"/>
      <c r="B56" s="219"/>
      <c r="C56" s="1403" t="s">
        <v>38</v>
      </c>
      <c r="D56" s="1403"/>
      <c r="E56" s="221">
        <v>53</v>
      </c>
      <c r="F56" s="1187"/>
      <c r="G56" s="1187"/>
      <c r="H56" s="1189"/>
      <c r="I56" s="1187"/>
      <c r="J56" s="1187"/>
      <c r="K56" s="1190"/>
      <c r="L56" s="1045"/>
      <c r="M56" s="1187"/>
      <c r="N56" s="1039"/>
      <c r="O56" s="1187"/>
      <c r="P56" s="1187"/>
      <c r="Q56" s="1190"/>
      <c r="R56" s="1187"/>
      <c r="S56" s="1187"/>
      <c r="T56" s="1189"/>
      <c r="U56" s="220">
        <v>53</v>
      </c>
      <c r="V56" s="220"/>
      <c r="X56" s="1271"/>
      <c r="Y56" s="1272"/>
      <c r="Z56" s="1272"/>
      <c r="AA56" s="1272"/>
      <c r="AB56" s="1272"/>
      <c r="AC56" s="1272"/>
      <c r="AD56" s="1272"/>
      <c r="AE56" s="1273"/>
    </row>
    <row r="57" spans="1:31" s="203" customFormat="1" ht="11.25" customHeight="1">
      <c r="A57" s="1400"/>
      <c r="B57" s="219"/>
      <c r="C57" s="1403" t="s">
        <v>37</v>
      </c>
      <c r="D57" s="1403"/>
      <c r="E57" s="221">
        <v>54</v>
      </c>
      <c r="F57" s="1187"/>
      <c r="G57" s="1187"/>
      <c r="H57" s="1189"/>
      <c r="I57" s="1187"/>
      <c r="J57" s="1187"/>
      <c r="K57" s="1190"/>
      <c r="L57" s="1045"/>
      <c r="M57" s="1187"/>
      <c r="N57" s="1038">
        <v>8.1443390439046137</v>
      </c>
      <c r="O57" s="1187"/>
      <c r="P57" s="1187"/>
      <c r="Q57" s="1190"/>
      <c r="R57" s="1187"/>
      <c r="S57" s="1187"/>
      <c r="T57" s="932">
        <v>8.1443390439046137</v>
      </c>
      <c r="U57" s="220">
        <v>54</v>
      </c>
      <c r="V57" s="220"/>
      <c r="X57" s="1271"/>
      <c r="Y57" s="1272"/>
      <c r="Z57" s="1272"/>
      <c r="AA57" s="1272"/>
      <c r="AB57" s="1272"/>
      <c r="AC57" s="1272"/>
      <c r="AD57" s="1272"/>
      <c r="AE57" s="1273"/>
    </row>
    <row r="58" spans="1:31" s="203" customFormat="1" ht="11.25" customHeight="1">
      <c r="A58" s="1400"/>
      <c r="B58" s="219"/>
      <c r="C58" s="1398" t="s">
        <v>199</v>
      </c>
      <c r="D58" s="1398"/>
      <c r="E58" s="217">
        <v>55</v>
      </c>
      <c r="F58" s="1193"/>
      <c r="G58" s="1193"/>
      <c r="H58" s="1204"/>
      <c r="I58" s="1215"/>
      <c r="J58" s="1193"/>
      <c r="K58" s="1200"/>
      <c r="L58" s="1060"/>
      <c r="M58" s="1193"/>
      <c r="N58" s="1084">
        <v>20590.931458233648</v>
      </c>
      <c r="O58" s="1193"/>
      <c r="P58" s="1201"/>
      <c r="Q58" s="1200"/>
      <c r="R58" s="1193"/>
      <c r="S58" s="1193"/>
      <c r="T58" s="935">
        <v>20590.931458233648</v>
      </c>
      <c r="U58" s="216">
        <v>55</v>
      </c>
      <c r="V58" s="220"/>
      <c r="X58" s="1271"/>
      <c r="Y58" s="1272"/>
      <c r="Z58" s="1272"/>
      <c r="AA58" s="1272"/>
      <c r="AB58" s="1272"/>
      <c r="AC58" s="1272"/>
      <c r="AD58" s="1272"/>
      <c r="AE58" s="1273"/>
    </row>
    <row r="59" spans="1:31" s="203" customFormat="1" ht="11.25" customHeight="1">
      <c r="A59" s="1401"/>
      <c r="B59" s="218"/>
      <c r="C59" s="1404" t="s">
        <v>221</v>
      </c>
      <c r="D59" s="1404"/>
      <c r="E59" s="217">
        <v>56</v>
      </c>
      <c r="F59" s="934">
        <v>24.285068567583544</v>
      </c>
      <c r="G59" s="1193"/>
      <c r="H59" s="1204"/>
      <c r="I59" s="1205"/>
      <c r="J59" s="1193"/>
      <c r="K59" s="936">
        <v>10224</v>
      </c>
      <c r="L59" s="1040">
        <v>120685.34140578104</v>
      </c>
      <c r="M59" s="1193"/>
      <c r="N59" s="1055">
        <v>1579.1000993985781</v>
      </c>
      <c r="O59" s="934">
        <v>259.55052850678749</v>
      </c>
      <c r="P59" s="1201"/>
      <c r="Q59" s="1211"/>
      <c r="R59" s="934">
        <v>15368.644357562776</v>
      </c>
      <c r="S59" s="1193"/>
      <c r="T59" s="935">
        <v>148140.92145981677</v>
      </c>
      <c r="U59" s="216">
        <v>56</v>
      </c>
      <c r="V59" s="220"/>
      <c r="X59" s="1271"/>
      <c r="Y59" s="1272"/>
      <c r="Z59" s="1272"/>
      <c r="AA59" s="1272"/>
      <c r="AB59" s="1272"/>
      <c r="AC59" s="1272"/>
      <c r="AD59" s="1272"/>
      <c r="AE59" s="1273"/>
    </row>
    <row r="60" spans="1:31" s="207" customFormat="1" ht="8.25" customHeight="1">
      <c r="A60" s="99" t="s">
        <v>158</v>
      </c>
      <c r="B60" s="215"/>
      <c r="C60" s="214"/>
      <c r="D60" s="214"/>
      <c r="E60" s="213"/>
      <c r="F60" s="212"/>
      <c r="G60" s="212"/>
      <c r="H60" s="210"/>
      <c r="I60" s="212"/>
      <c r="J60" s="212"/>
      <c r="K60" s="212"/>
      <c r="L60" s="210"/>
      <c r="M60" s="210"/>
      <c r="N60" s="210"/>
      <c r="O60" s="210"/>
      <c r="P60" s="211"/>
      <c r="Q60" s="210"/>
      <c r="R60" s="210"/>
      <c r="S60" s="210"/>
      <c r="T60" s="209"/>
      <c r="U60" s="208"/>
      <c r="V60" s="213"/>
    </row>
    <row r="61" spans="1:31" s="203" customFormat="1" ht="11.25" customHeight="1">
      <c r="A61" s="613" t="s">
        <v>521</v>
      </c>
      <c r="B61" s="612"/>
      <c r="C61" s="612"/>
      <c r="D61" s="612"/>
      <c r="E61" s="612"/>
      <c r="F61" s="612"/>
      <c r="G61" s="612"/>
      <c r="H61" s="612"/>
      <c r="I61" s="890"/>
      <c r="J61" s="612"/>
      <c r="K61" s="612"/>
      <c r="L61" s="612"/>
      <c r="M61" s="612"/>
      <c r="N61" s="612"/>
      <c r="O61" s="612"/>
      <c r="P61" s="612"/>
      <c r="Q61" s="612"/>
      <c r="R61" s="605"/>
      <c r="S61" s="206"/>
      <c r="T61" s="206"/>
      <c r="U61" s="206"/>
      <c r="V61" s="597"/>
    </row>
    <row r="62" spans="1:31" s="203" customFormat="1" ht="11.25" customHeight="1">
      <c r="A62" s="613" t="s">
        <v>513</v>
      </c>
      <c r="B62" s="612"/>
      <c r="C62" s="612"/>
      <c r="D62" s="612"/>
      <c r="E62" s="612"/>
      <c r="F62" s="612"/>
      <c r="G62" s="612"/>
      <c r="H62" s="612"/>
      <c r="I62" s="612"/>
      <c r="J62" s="612"/>
      <c r="K62" s="612"/>
      <c r="L62" s="612"/>
      <c r="M62" s="612"/>
      <c r="N62" s="612"/>
      <c r="O62" s="612"/>
      <c r="P62" s="612"/>
      <c r="Q62" s="612"/>
      <c r="R62" s="205"/>
      <c r="S62" s="204"/>
      <c r="T62" s="204"/>
      <c r="U62" s="204"/>
      <c r="V62" s="598"/>
    </row>
    <row r="63" spans="1:31" s="203" customFormat="1" ht="11.25" customHeight="1">
      <c r="A63" s="613" t="s">
        <v>514</v>
      </c>
      <c r="B63" s="612"/>
      <c r="C63" s="612"/>
      <c r="D63" s="612"/>
      <c r="E63" s="612"/>
      <c r="F63" s="612"/>
      <c r="G63" s="612"/>
      <c r="H63" s="612"/>
      <c r="I63" s="612"/>
      <c r="J63" s="612"/>
      <c r="K63" s="612"/>
      <c r="L63" s="612"/>
      <c r="M63" s="612"/>
      <c r="N63" s="855"/>
      <c r="O63" s="612"/>
      <c r="P63" s="612"/>
      <c r="Q63" s="612"/>
      <c r="R63" s="605"/>
      <c r="S63" s="204"/>
      <c r="T63" s="204"/>
      <c r="U63" s="204"/>
      <c r="V63" s="598"/>
    </row>
    <row r="64" spans="1:31" s="203" customFormat="1" ht="11.25" customHeight="1">
      <c r="A64" s="613" t="s">
        <v>568</v>
      </c>
      <c r="B64" s="612"/>
      <c r="C64" s="612"/>
      <c r="D64" s="612"/>
      <c r="E64" s="612"/>
      <c r="F64" s="612"/>
      <c r="G64" s="612"/>
      <c r="H64" s="612"/>
      <c r="I64" s="612"/>
      <c r="J64" s="612"/>
      <c r="K64" s="612"/>
      <c r="L64" s="612"/>
      <c r="M64" s="612"/>
      <c r="N64" s="612"/>
      <c r="O64" s="612"/>
      <c r="P64" s="612"/>
      <c r="Q64" s="612"/>
      <c r="R64" s="605"/>
      <c r="T64" s="204"/>
      <c r="U64" s="204"/>
      <c r="V64" s="598"/>
    </row>
    <row r="65" spans="1:22" s="203" customFormat="1" ht="11.25" customHeight="1">
      <c r="A65" s="613" t="s">
        <v>515</v>
      </c>
      <c r="B65" s="612"/>
      <c r="C65" s="612"/>
      <c r="D65" s="612"/>
      <c r="E65" s="612"/>
      <c r="F65" s="612"/>
      <c r="G65" s="612"/>
      <c r="H65" s="612"/>
      <c r="I65" s="612"/>
      <c r="J65" s="612"/>
      <c r="K65" s="612"/>
      <c r="L65" s="612"/>
      <c r="M65" s="612"/>
      <c r="N65" s="612"/>
      <c r="O65" s="612"/>
      <c r="P65" s="612"/>
      <c r="Q65" s="612"/>
      <c r="R65" s="605"/>
      <c r="S65" s="204"/>
      <c r="T65" s="204"/>
      <c r="U65" s="204"/>
      <c r="V65" s="598"/>
    </row>
    <row r="67" spans="1:22">
      <c r="F67" s="1292"/>
      <c r="T67" s="1293"/>
    </row>
    <row r="72" spans="1:22">
      <c r="F72" s="1275"/>
      <c r="G72" s="1275"/>
      <c r="H72" s="1275"/>
      <c r="I72" s="1275"/>
      <c r="J72" s="1275"/>
      <c r="K72" s="1275"/>
      <c r="L72" s="1276"/>
      <c r="M72" s="1275"/>
      <c r="N72" s="1275"/>
      <c r="O72" s="1275"/>
      <c r="P72" s="1291"/>
      <c r="Q72" s="1275"/>
      <c r="R72" s="1275"/>
      <c r="S72" s="1275"/>
      <c r="T72" s="1275"/>
    </row>
  </sheetData>
  <mergeCells count="66">
    <mergeCell ref="A2:D2"/>
    <mergeCell ref="A11:A35"/>
    <mergeCell ref="B11:B20"/>
    <mergeCell ref="C11:D11"/>
    <mergeCell ref="C12:D12"/>
    <mergeCell ref="A4:A10"/>
    <mergeCell ref="C13:D13"/>
    <mergeCell ref="C14:D14"/>
    <mergeCell ref="C20:D20"/>
    <mergeCell ref="C23:D23"/>
    <mergeCell ref="C24:D24"/>
    <mergeCell ref="C15:D15"/>
    <mergeCell ref="C16:D16"/>
    <mergeCell ref="C17:D17"/>
    <mergeCell ref="C18:D18"/>
    <mergeCell ref="C19:D19"/>
    <mergeCell ref="A3:D3"/>
    <mergeCell ref="C7:D7"/>
    <mergeCell ref="B4:B10"/>
    <mergeCell ref="C4:D4"/>
    <mergeCell ref="C5:D5"/>
    <mergeCell ref="C6:D6"/>
    <mergeCell ref="C8:D8"/>
    <mergeCell ref="C9:D9"/>
    <mergeCell ref="C10:D10"/>
    <mergeCell ref="C48:D48"/>
    <mergeCell ref="B21:B30"/>
    <mergeCell ref="C21:D21"/>
    <mergeCell ref="C22:D22"/>
    <mergeCell ref="C29:D29"/>
    <mergeCell ref="C26:D26"/>
    <mergeCell ref="C27:D27"/>
    <mergeCell ref="C46:D46"/>
    <mergeCell ref="C25:D25"/>
    <mergeCell ref="C54:D54"/>
    <mergeCell ref="C28:D28"/>
    <mergeCell ref="B36:B39"/>
    <mergeCell ref="C36:D36"/>
    <mergeCell ref="C37:D37"/>
    <mergeCell ref="C38:D38"/>
    <mergeCell ref="C39:D39"/>
    <mergeCell ref="C49:D49"/>
    <mergeCell ref="C30:D30"/>
    <mergeCell ref="B31:B35"/>
    <mergeCell ref="C31:D31"/>
    <mergeCell ref="C32:D32"/>
    <mergeCell ref="C33:D33"/>
    <mergeCell ref="C34:D34"/>
    <mergeCell ref="C47:D47"/>
    <mergeCell ref="C35:D35"/>
    <mergeCell ref="C58:D58"/>
    <mergeCell ref="A40:A59"/>
    <mergeCell ref="C40:D40"/>
    <mergeCell ref="C41:D41"/>
    <mergeCell ref="C42:D42"/>
    <mergeCell ref="C43:D43"/>
    <mergeCell ref="C55:D55"/>
    <mergeCell ref="C44:D44"/>
    <mergeCell ref="C50:D50"/>
    <mergeCell ref="C51:D51"/>
    <mergeCell ref="C59:D59"/>
    <mergeCell ref="C52:D52"/>
    <mergeCell ref="C53:D53"/>
    <mergeCell ref="C56:D56"/>
    <mergeCell ref="C57:D57"/>
    <mergeCell ref="C45:D45"/>
  </mergeCells>
  <conditionalFormatting sqref="A64:R64 A2 A4:K59 A1:W1 T64:V64 A60:V63 E2:W2 A3:W3 M4:M59 W60:AO190 AF1:AO59 O4:W59 A65:V190">
    <cfRule type="cellIs" dxfId="494" priority="11" stopIfTrue="1" operator="equal">
      <formula>0</formula>
    </cfRule>
  </conditionalFormatting>
  <conditionalFormatting sqref="L4:L59">
    <cfRule type="cellIs" dxfId="493" priority="4" stopIfTrue="1" operator="equal">
      <formula>0</formula>
    </cfRule>
  </conditionalFormatting>
  <conditionalFormatting sqref="AE5:AE40 X5:AD59 X1:AE4">
    <cfRule type="cellIs" dxfId="492" priority="3" stopIfTrue="1" operator="equal">
      <formula>0</formula>
    </cfRule>
  </conditionalFormatting>
  <conditionalFormatting sqref="AE53:AE59">
    <cfRule type="cellIs" dxfId="491" priority="2" stopIfTrue="1" operator="equal">
      <formula>0</formula>
    </cfRule>
  </conditionalFormatting>
  <conditionalFormatting sqref="N4:N59">
    <cfRule type="cellIs" dxfId="490" priority="1" stopIfTrue="1" operator="equal">
      <formula>0</formula>
    </cfRule>
  </conditionalFormatting>
  <pageMargins left="0.7" right="0.7" top="0.75" bottom="0.75" header="0.3" footer="0.3"/>
  <pageSetup paperSize="9" scale="64" orientation="landscape" r:id="rId1"/>
  <headerFooter alignWithMargins="0">
    <oddFooter>&amp;L&amp;"Arial,Standard"&amp;10Stand: 19.02.2024&amp;C&amp;"Arial,Standard"&amp;10Bayerisches Landesamt für Statistik - Energiebilanz 2021&amp;R&amp;"Arial,Standard"&amp;10&amp;P von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8">
    <tabColor rgb="FFEDF082"/>
  </sheetPr>
  <dimension ref="A1:D25"/>
  <sheetViews>
    <sheetView view="pageBreakPreview" zoomScaleNormal="100" zoomScaleSheetLayoutView="100" workbookViewId="0"/>
  </sheetViews>
  <sheetFormatPr baseColWidth="10" defaultColWidth="11.453125" defaultRowHeight="15.75" customHeight="1"/>
  <cols>
    <col min="1" max="1" width="34.1796875" style="202" customWidth="1"/>
    <col min="2" max="4" width="30" style="202" customWidth="1"/>
    <col min="5" max="5" width="4.1796875" style="202" customWidth="1"/>
    <col min="6" max="16384" width="11.453125" style="202"/>
  </cols>
  <sheetData>
    <row r="1" spans="1:4" ht="15.75" customHeight="1">
      <c r="A1" s="513" t="s">
        <v>719</v>
      </c>
      <c r="B1" s="517"/>
      <c r="C1" s="514"/>
      <c r="D1" s="514"/>
    </row>
    <row r="2" spans="1:4" ht="15.75" customHeight="1">
      <c r="A2" s="29"/>
      <c r="B2" s="29"/>
      <c r="C2" s="29"/>
      <c r="D2" s="29"/>
    </row>
    <row r="3" spans="1:4" ht="31.5" customHeight="1">
      <c r="A3" s="571"/>
      <c r="B3" s="278" t="s">
        <v>9</v>
      </c>
      <c r="C3" s="277" t="s">
        <v>235</v>
      </c>
      <c r="D3" s="276" t="s">
        <v>236</v>
      </c>
    </row>
    <row r="4" spans="1:4" ht="15.75" customHeight="1">
      <c r="A4" s="572"/>
      <c r="B4" s="281" t="s">
        <v>17</v>
      </c>
      <c r="C4" s="282" t="s">
        <v>5</v>
      </c>
      <c r="D4" s="14"/>
    </row>
    <row r="5" spans="1:4" ht="15.75" customHeight="1">
      <c r="A5" s="57" t="s">
        <v>27</v>
      </c>
      <c r="B5" s="972">
        <v>3553.0927485675834</v>
      </c>
      <c r="C5" s="856">
        <v>0.89781567655701677</v>
      </c>
      <c r="D5" s="856">
        <v>0.19502905797996739</v>
      </c>
    </row>
    <row r="6" spans="1:4" ht="15.75" customHeight="1">
      <c r="A6" s="57" t="s">
        <v>232</v>
      </c>
      <c r="B6" s="972">
        <v>35.515714285714289</v>
      </c>
      <c r="C6" s="856">
        <v>8.9743126077103472E-3</v>
      </c>
      <c r="D6" s="856">
        <v>1.9494555281229181E-3</v>
      </c>
    </row>
    <row r="7" spans="1:4" ht="15.75" customHeight="1">
      <c r="A7" s="57" t="s">
        <v>22</v>
      </c>
      <c r="B7" s="972">
        <v>41111.105558994001</v>
      </c>
      <c r="C7" s="856">
        <v>10.38818788683052</v>
      </c>
      <c r="D7" s="856">
        <v>2.2565862354474064</v>
      </c>
    </row>
    <row r="8" spans="1:4" ht="15.75" customHeight="1">
      <c r="A8" s="57" t="s">
        <v>81</v>
      </c>
      <c r="B8" s="972">
        <v>14666.556954252381</v>
      </c>
      <c r="C8" s="856">
        <v>3.7060289968373876</v>
      </c>
      <c r="D8" s="856">
        <v>0.80504647331554846</v>
      </c>
    </row>
    <row r="9" spans="1:4" ht="15.75" customHeight="1">
      <c r="A9" s="57" t="s">
        <v>80</v>
      </c>
      <c r="B9" s="972">
        <v>47396.239199999996</v>
      </c>
      <c r="C9" s="856">
        <v>11.976351188907556</v>
      </c>
      <c r="D9" s="856">
        <v>2.6015768619312691</v>
      </c>
    </row>
    <row r="10" spans="1:4" ht="15.75" customHeight="1">
      <c r="A10" s="57" t="s">
        <v>233</v>
      </c>
      <c r="B10" s="972">
        <v>10224.075000000001</v>
      </c>
      <c r="C10" s="856">
        <v>2.583477399230655</v>
      </c>
      <c r="D10" s="856">
        <v>0.56119889264652767</v>
      </c>
    </row>
    <row r="11" spans="1:4" ht="15.75" customHeight="1">
      <c r="A11" s="57" t="s">
        <v>230</v>
      </c>
      <c r="B11" s="972">
        <v>156576.44852786826</v>
      </c>
      <c r="C11" s="856">
        <v>39.564627217968336</v>
      </c>
      <c r="D11" s="856">
        <v>8.5944723144505204</v>
      </c>
    </row>
    <row r="12" spans="1:4" ht="15.75" customHeight="1">
      <c r="A12" s="57" t="s">
        <v>25</v>
      </c>
      <c r="B12" s="972">
        <v>15208.118999999999</v>
      </c>
      <c r="C12" s="856">
        <v>3.8428739735682989</v>
      </c>
      <c r="D12" s="856">
        <v>0.83477278306708591</v>
      </c>
    </row>
    <row r="13" spans="1:4" ht="15.75" customHeight="1">
      <c r="A13" s="57" t="s">
        <v>772</v>
      </c>
      <c r="B13" s="972">
        <v>22179.826843668048</v>
      </c>
      <c r="C13" s="856">
        <v>5.6045247486413974</v>
      </c>
      <c r="D13" s="856">
        <v>1.2174494283109463</v>
      </c>
    </row>
    <row r="14" spans="1:4" ht="15.75" customHeight="1">
      <c r="A14" s="57" t="s">
        <v>228</v>
      </c>
      <c r="B14" s="972">
        <v>1400.1768000000002</v>
      </c>
      <c r="C14" s="856">
        <v>0.35380463442679178</v>
      </c>
      <c r="D14" s="856">
        <v>7.6855624559616281E-2</v>
      </c>
    </row>
    <row r="15" spans="1:4" ht="15.75" customHeight="1">
      <c r="A15" s="57" t="s">
        <v>231</v>
      </c>
      <c r="B15" s="972">
        <v>60388.665169532542</v>
      </c>
      <c r="C15" s="856">
        <v>15.259351250376662</v>
      </c>
      <c r="D15" s="856">
        <v>3.3147303811389874</v>
      </c>
    </row>
    <row r="16" spans="1:4" ht="15.75" customHeight="1">
      <c r="A16" s="57" t="s">
        <v>229</v>
      </c>
      <c r="B16" s="972">
        <v>2502.66</v>
      </c>
      <c r="C16" s="856">
        <v>0.63238635749039307</v>
      </c>
      <c r="D16" s="856">
        <v>0.13737086442252811</v>
      </c>
    </row>
    <row r="17" spans="1:4" ht="15.75" customHeight="1">
      <c r="A17" s="57" t="s">
        <v>227</v>
      </c>
      <c r="B17" s="972">
        <v>20506.093757562776</v>
      </c>
      <c r="C17" s="856">
        <v>5.181596356557268</v>
      </c>
      <c r="D17" s="856">
        <v>1.1255783148353375</v>
      </c>
    </row>
    <row r="18" spans="1:4" ht="15.75" customHeight="1">
      <c r="A18" s="57" t="s">
        <v>226</v>
      </c>
      <c r="B18" s="972">
        <v>0</v>
      </c>
      <c r="C18" s="856">
        <v>0</v>
      </c>
      <c r="D18" s="856">
        <v>0</v>
      </c>
    </row>
    <row r="19" spans="1:4" ht="15.75" customHeight="1">
      <c r="A19" s="103" t="s">
        <v>0</v>
      </c>
      <c r="B19" s="988">
        <v>395748.57527473132</v>
      </c>
      <c r="C19" s="857">
        <v>100</v>
      </c>
      <c r="D19" s="857">
        <v>21.722616687633867</v>
      </c>
    </row>
    <row r="22" spans="1:4" ht="15.75" customHeight="1">
      <c r="A22" s="65"/>
      <c r="B22" s="65"/>
      <c r="C22" s="65"/>
      <c r="D22" s="65"/>
    </row>
    <row r="23" spans="1:4" ht="15.75" customHeight="1">
      <c r="A23" s="65"/>
      <c r="B23" s="65"/>
      <c r="C23" s="65"/>
      <c r="D23" s="65"/>
    </row>
    <row r="24" spans="1:4" ht="15.75" customHeight="1">
      <c r="A24" s="65"/>
      <c r="B24" s="1302"/>
      <c r="C24" s="65"/>
      <c r="D24" s="65"/>
    </row>
    <row r="25" spans="1:4" ht="15.75" customHeight="1">
      <c r="A25" s="65"/>
      <c r="B25" s="1302"/>
      <c r="C25" s="65"/>
      <c r="D25" s="65"/>
    </row>
  </sheetData>
  <conditionalFormatting sqref="A1:GR21 A26:GR995 E22:GR25">
    <cfRule type="cellIs" dxfId="489" priority="2" stopIfTrue="1" operator="equal">
      <formula>0</formula>
    </cfRule>
  </conditionalFormatting>
  <conditionalFormatting sqref="A22:D25">
    <cfRule type="cellIs" dxfId="488"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2">
    <tabColor rgb="FFEDF082"/>
  </sheetPr>
  <dimension ref="A1:R42"/>
  <sheetViews>
    <sheetView view="pageBreakPreview" zoomScaleNormal="115" zoomScaleSheetLayoutView="100" workbookViewId="0"/>
  </sheetViews>
  <sheetFormatPr baseColWidth="10" defaultColWidth="11.453125" defaultRowHeight="15.75" customHeight="1"/>
  <cols>
    <col min="1" max="1" width="7.1796875" style="202" customWidth="1"/>
    <col min="2" max="8" width="17.1796875" style="202" customWidth="1"/>
    <col min="9" max="9" width="1.453125" style="202" customWidth="1"/>
    <col min="10" max="16384" width="11.453125" style="202"/>
  </cols>
  <sheetData>
    <row r="1" spans="1:11" ht="15.75" customHeight="1">
      <c r="A1" s="513" t="s">
        <v>722</v>
      </c>
      <c r="B1" s="517"/>
      <c r="C1" s="514"/>
      <c r="D1" s="514"/>
    </row>
    <row r="2" spans="1:11" ht="15.75" customHeight="1">
      <c r="A2" s="29"/>
      <c r="B2" s="29"/>
      <c r="C2" s="29"/>
      <c r="D2" s="29"/>
      <c r="I2" s="262"/>
    </row>
    <row r="3" spans="1:11" ht="15.75" customHeight="1">
      <c r="A3" s="351"/>
      <c r="B3" s="270"/>
      <c r="C3" s="1416" t="s">
        <v>11</v>
      </c>
      <c r="D3" s="1417"/>
      <c r="E3" s="1417"/>
      <c r="F3" s="1417"/>
      <c r="G3" s="1417"/>
      <c r="H3" s="1417"/>
      <c r="I3" s="262"/>
    </row>
    <row r="4" spans="1:11" ht="31.5" customHeight="1">
      <c r="A4" s="352"/>
      <c r="B4" s="269"/>
      <c r="C4" s="557" t="s">
        <v>244</v>
      </c>
      <c r="D4" s="557" t="s">
        <v>22</v>
      </c>
      <c r="E4" s="557" t="s">
        <v>81</v>
      </c>
      <c r="F4" s="557" t="s">
        <v>245</v>
      </c>
      <c r="G4" s="557" t="s">
        <v>26</v>
      </c>
      <c r="H4" s="555" t="s">
        <v>19</v>
      </c>
      <c r="I4" s="262"/>
    </row>
    <row r="5" spans="1:11" ht="15.75" customHeight="1">
      <c r="A5" s="353"/>
      <c r="B5" s="326" t="s">
        <v>17</v>
      </c>
      <c r="C5" s="279"/>
      <c r="D5" s="279"/>
      <c r="E5" s="279"/>
      <c r="F5" s="279"/>
      <c r="G5" s="279"/>
      <c r="H5" s="279"/>
      <c r="I5" s="262"/>
    </row>
    <row r="6" spans="1:11" ht="15.75" customHeight="1">
      <c r="A6" s="271">
        <v>1990</v>
      </c>
      <c r="B6" s="316">
        <v>61349.83756896769</v>
      </c>
      <c r="C6" s="310">
        <v>2539</v>
      </c>
      <c r="D6" s="310">
        <v>38707.199999999997</v>
      </c>
      <c r="E6" s="995" t="s">
        <v>31</v>
      </c>
      <c r="F6" s="311" t="s">
        <v>31</v>
      </c>
      <c r="G6" s="310">
        <v>20103.637568967693</v>
      </c>
      <c r="H6" s="995" t="s">
        <v>31</v>
      </c>
      <c r="I6" s="262"/>
      <c r="K6" s="65"/>
    </row>
    <row r="7" spans="1:11" ht="15.75" customHeight="1">
      <c r="A7" s="271">
        <v>1991</v>
      </c>
      <c r="B7" s="714">
        <v>56973.768952192244</v>
      </c>
      <c r="C7" s="732">
        <v>2793</v>
      </c>
      <c r="D7" s="732">
        <v>35349.360613810743</v>
      </c>
      <c r="E7" s="735" t="s">
        <v>31</v>
      </c>
      <c r="F7" s="735" t="s">
        <v>31</v>
      </c>
      <c r="G7" s="732">
        <v>18831.408338381498</v>
      </c>
      <c r="H7" s="735" t="s">
        <v>31</v>
      </c>
      <c r="I7" s="262"/>
      <c r="K7" s="65"/>
    </row>
    <row r="8" spans="1:11" ht="15.75" customHeight="1">
      <c r="A8" s="271">
        <v>1992</v>
      </c>
      <c r="B8" s="714">
        <v>63259.381275137799</v>
      </c>
      <c r="C8" s="732">
        <v>2888</v>
      </c>
      <c r="D8" s="732">
        <v>41464.800000000003</v>
      </c>
      <c r="E8" s="735" t="s">
        <v>31</v>
      </c>
      <c r="F8" s="735" t="s">
        <v>31</v>
      </c>
      <c r="G8" s="732">
        <v>18906.581275137793</v>
      </c>
      <c r="H8" s="735" t="s">
        <v>31</v>
      </c>
      <c r="I8" s="262"/>
      <c r="K8" s="65"/>
    </row>
    <row r="9" spans="1:11" ht="15.75" customHeight="1">
      <c r="A9" s="271">
        <v>1993</v>
      </c>
      <c r="B9" s="714">
        <v>65039.920137167799</v>
      </c>
      <c r="C9" s="732">
        <v>2831</v>
      </c>
      <c r="D9" s="732">
        <v>43596</v>
      </c>
      <c r="E9" s="735" t="s">
        <v>31</v>
      </c>
      <c r="F9" s="735" t="s">
        <v>31</v>
      </c>
      <c r="G9" s="732">
        <v>18612.920137167795</v>
      </c>
      <c r="H9" s="735" t="s">
        <v>31</v>
      </c>
      <c r="I9" s="262"/>
      <c r="K9" s="65"/>
    </row>
    <row r="10" spans="1:11" ht="15.75" customHeight="1">
      <c r="A10" s="271">
        <v>1994</v>
      </c>
      <c r="B10" s="714">
        <v>68275.399999999994</v>
      </c>
      <c r="C10" s="732">
        <v>2673</v>
      </c>
      <c r="D10" s="732">
        <v>44114.400000000001</v>
      </c>
      <c r="E10" s="735" t="s">
        <v>31</v>
      </c>
      <c r="F10" s="735" t="s">
        <v>31</v>
      </c>
      <c r="G10" s="732">
        <v>21488</v>
      </c>
      <c r="H10" s="735" t="s">
        <v>31</v>
      </c>
      <c r="K10" s="65"/>
    </row>
    <row r="11" spans="1:11" ht="15.75" customHeight="1">
      <c r="A11" s="271">
        <v>1995</v>
      </c>
      <c r="B11" s="714">
        <v>108068.6</v>
      </c>
      <c r="C11" s="732">
        <v>3125</v>
      </c>
      <c r="D11" s="732">
        <v>47205</v>
      </c>
      <c r="E11" s="735" t="s">
        <v>31</v>
      </c>
      <c r="F11" s="735" t="s">
        <v>31</v>
      </c>
      <c r="G11" s="732">
        <v>55027.6</v>
      </c>
      <c r="H11" s="732">
        <v>2711</v>
      </c>
      <c r="K11" s="65"/>
    </row>
    <row r="12" spans="1:11" ht="15.75" customHeight="1">
      <c r="A12" s="271">
        <v>1996</v>
      </c>
      <c r="B12" s="714">
        <v>105929.4</v>
      </c>
      <c r="C12" s="732">
        <v>3487</v>
      </c>
      <c r="D12" s="732">
        <v>42858</v>
      </c>
      <c r="E12" s="735" t="s">
        <v>31</v>
      </c>
      <c r="F12" s="735" t="s">
        <v>31</v>
      </c>
      <c r="G12" s="732">
        <v>56243.4</v>
      </c>
      <c r="H12" s="732">
        <v>3341</v>
      </c>
      <c r="K12" s="65"/>
    </row>
    <row r="13" spans="1:11" ht="15.75" customHeight="1">
      <c r="A13" s="271">
        <v>1997</v>
      </c>
      <c r="B13" s="714">
        <v>106513.57587164649</v>
      </c>
      <c r="C13" s="732">
        <v>3646</v>
      </c>
      <c r="D13" s="732">
        <v>41903</v>
      </c>
      <c r="E13" s="735" t="s">
        <v>31</v>
      </c>
      <c r="F13" s="735" t="s">
        <v>31</v>
      </c>
      <c r="G13" s="732">
        <v>56762.8</v>
      </c>
      <c r="H13" s="732">
        <v>4201.7758716464878</v>
      </c>
      <c r="K13" s="65"/>
    </row>
    <row r="14" spans="1:11" ht="15.75" customHeight="1">
      <c r="A14" s="271">
        <v>1998</v>
      </c>
      <c r="B14" s="714">
        <v>110107.0111737917</v>
      </c>
      <c r="C14" s="732">
        <v>3089.8293737917193</v>
      </c>
      <c r="D14" s="732">
        <v>44372.354399999997</v>
      </c>
      <c r="E14" s="732">
        <v>270</v>
      </c>
      <c r="F14" s="732">
        <v>586.4</v>
      </c>
      <c r="G14" s="732">
        <v>60628.427399999993</v>
      </c>
      <c r="H14" s="732">
        <v>1160</v>
      </c>
      <c r="K14" s="65"/>
    </row>
    <row r="15" spans="1:11" ht="15.75" customHeight="1">
      <c r="A15" s="271">
        <v>1999</v>
      </c>
      <c r="B15" s="714">
        <v>120086.7315351828</v>
      </c>
      <c r="C15" s="732">
        <v>2573.8098499933189</v>
      </c>
      <c r="D15" s="732">
        <v>49907.568960000004</v>
      </c>
      <c r="E15" s="732">
        <v>330</v>
      </c>
      <c r="F15" s="732">
        <v>1001.4</v>
      </c>
      <c r="G15" s="732">
        <v>65023.952725189483</v>
      </c>
      <c r="H15" s="732">
        <v>1250</v>
      </c>
      <c r="K15" s="65"/>
    </row>
    <row r="16" spans="1:11" ht="15.75" customHeight="1">
      <c r="A16" s="271">
        <v>2000</v>
      </c>
      <c r="B16" s="714">
        <v>129444.86387730992</v>
      </c>
      <c r="C16" s="732">
        <v>2874.7473333099119</v>
      </c>
      <c r="D16" s="732">
        <v>50917.811040000001</v>
      </c>
      <c r="E16" s="732">
        <v>412</v>
      </c>
      <c r="F16" s="732">
        <v>1255.3</v>
      </c>
      <c r="G16" s="732">
        <v>72658.005504000001</v>
      </c>
      <c r="H16" s="732">
        <v>1327</v>
      </c>
      <c r="K16" s="65"/>
    </row>
    <row r="17" spans="1:18" ht="15.75" customHeight="1">
      <c r="A17" s="271">
        <v>2001</v>
      </c>
      <c r="B17" s="714">
        <v>133220.66827140778</v>
      </c>
      <c r="C17" s="732">
        <v>2882.0965034077785</v>
      </c>
      <c r="D17" s="732">
        <v>51034.463567999999</v>
      </c>
      <c r="E17" s="732">
        <v>485</v>
      </c>
      <c r="F17" s="732">
        <v>1387</v>
      </c>
      <c r="G17" s="732">
        <v>75694.108200000002</v>
      </c>
      <c r="H17" s="732">
        <v>1738</v>
      </c>
      <c r="K17" s="65"/>
    </row>
    <row r="18" spans="1:18" ht="15.75" customHeight="1">
      <c r="A18" s="271">
        <v>2002</v>
      </c>
      <c r="B18" s="714">
        <v>145946.97346059722</v>
      </c>
      <c r="C18" s="732">
        <v>2854.9669805972399</v>
      </c>
      <c r="D18" s="732">
        <v>57166.728480000005</v>
      </c>
      <c r="E18" s="732">
        <v>473.2704</v>
      </c>
      <c r="F18" s="732">
        <v>2942.9304000000002</v>
      </c>
      <c r="G18" s="732">
        <v>80744.077200000014</v>
      </c>
      <c r="H18" s="732">
        <v>1765</v>
      </c>
      <c r="K18" s="65"/>
    </row>
    <row r="19" spans="1:18" ht="15.75" customHeight="1">
      <c r="A19" s="271">
        <v>2003</v>
      </c>
      <c r="B19" s="714">
        <v>138729.98598372898</v>
      </c>
      <c r="C19" s="732">
        <v>2946.6937037289836</v>
      </c>
      <c r="D19" s="732">
        <v>43074.449280000001</v>
      </c>
      <c r="E19" s="732">
        <v>606.64320000000009</v>
      </c>
      <c r="F19" s="732">
        <v>2988.0502000000001</v>
      </c>
      <c r="G19" s="732">
        <v>87256.88960000001</v>
      </c>
      <c r="H19" s="732">
        <v>1857.2599999999998</v>
      </c>
      <c r="K19" s="65"/>
    </row>
    <row r="20" spans="1:18" ht="15.75" customHeight="1">
      <c r="A20" s="271">
        <v>2004</v>
      </c>
      <c r="B20" s="714">
        <v>145225.39265864188</v>
      </c>
      <c r="C20" s="732">
        <v>3955.813860238939</v>
      </c>
      <c r="D20" s="732">
        <v>44981.950398402958</v>
      </c>
      <c r="E20" s="732">
        <v>835.47360000000003</v>
      </c>
      <c r="F20" s="732">
        <v>3652.0475999999999</v>
      </c>
      <c r="G20" s="732">
        <v>89192.695600000006</v>
      </c>
      <c r="H20" s="732">
        <v>2607.4115999999995</v>
      </c>
      <c r="K20" s="65"/>
    </row>
    <row r="21" spans="1:18" ht="15.75" customHeight="1">
      <c r="A21" s="271">
        <v>2005</v>
      </c>
      <c r="B21" s="714">
        <v>161614.06838860031</v>
      </c>
      <c r="C21" s="732">
        <v>3867.0902104394245</v>
      </c>
      <c r="D21" s="732">
        <v>42404.592060000003</v>
      </c>
      <c r="E21" s="732">
        <v>861.61402799999996</v>
      </c>
      <c r="F21" s="732">
        <v>5311.5710145062385</v>
      </c>
      <c r="G21" s="732">
        <v>107193.00130394782</v>
      </c>
      <c r="H21" s="732">
        <v>1976.1997717068264</v>
      </c>
      <c r="K21" s="65"/>
    </row>
    <row r="22" spans="1:18" ht="15.75" customHeight="1">
      <c r="A22" s="271">
        <v>2006</v>
      </c>
      <c r="B22" s="714">
        <v>190028.55811960035</v>
      </c>
      <c r="C22" s="732">
        <v>3946.634864990197</v>
      </c>
      <c r="D22" s="732">
        <v>43310.656259999996</v>
      </c>
      <c r="E22" s="732">
        <v>1273.340772</v>
      </c>
      <c r="F22" s="732">
        <v>7837.5015428621382</v>
      </c>
      <c r="G22" s="732">
        <v>131463.75244851352</v>
      </c>
      <c r="H22" s="732">
        <v>2196.6722312344723</v>
      </c>
      <c r="K22" s="65"/>
    </row>
    <row r="23" spans="1:18" ht="15.75" customHeight="1">
      <c r="A23" s="271">
        <v>2007</v>
      </c>
      <c r="B23" s="714">
        <v>206331.15480136059</v>
      </c>
      <c r="C23" s="732">
        <v>3997.245735704817</v>
      </c>
      <c r="D23" s="732">
        <v>46213.184988000001</v>
      </c>
      <c r="E23" s="732">
        <v>1885.364208</v>
      </c>
      <c r="F23" s="732">
        <v>10017.298707946935</v>
      </c>
      <c r="G23" s="732">
        <v>140318.04887405314</v>
      </c>
      <c r="H23" s="732">
        <v>3900.0122876557502</v>
      </c>
      <c r="K23" s="65"/>
      <c r="N23" s="244"/>
      <c r="O23" s="244"/>
      <c r="P23" s="244"/>
      <c r="Q23" s="244"/>
      <c r="R23" s="244"/>
    </row>
    <row r="24" spans="1:18" ht="15.75" customHeight="1">
      <c r="A24" s="271">
        <v>2008</v>
      </c>
      <c r="B24" s="714">
        <v>206977.89295662791</v>
      </c>
      <c r="C24" s="732">
        <v>3598.4386213585399</v>
      </c>
      <c r="D24" s="732">
        <v>45278.224200000004</v>
      </c>
      <c r="E24" s="732">
        <v>1969.6066559999999</v>
      </c>
      <c r="F24" s="732">
        <v>12705.650835912711</v>
      </c>
      <c r="G24" s="732">
        <v>138931.38674915055</v>
      </c>
      <c r="H24" s="732">
        <v>4494.5858942061268</v>
      </c>
      <c r="K24" s="65"/>
    </row>
    <row r="25" spans="1:18" ht="15.75" customHeight="1">
      <c r="A25" s="271">
        <v>2009</v>
      </c>
      <c r="B25" s="972">
        <v>214681.97539905939</v>
      </c>
      <c r="C25" s="965">
        <v>3477.8802707022287</v>
      </c>
      <c r="D25" s="965">
        <v>43152.532704000005</v>
      </c>
      <c r="E25" s="965">
        <v>2005.6195440000001</v>
      </c>
      <c r="F25" s="965">
        <v>15560.670517143495</v>
      </c>
      <c r="G25" s="965">
        <v>145591.19790174536</v>
      </c>
      <c r="H25" s="965">
        <v>4894.0744614683044</v>
      </c>
      <c r="K25" s="65"/>
    </row>
    <row r="26" spans="1:18" ht="15.75" customHeight="1">
      <c r="A26" s="513" t="s">
        <v>722</v>
      </c>
      <c r="B26" s="767"/>
      <c r="C26" s="763"/>
      <c r="D26" s="763"/>
      <c r="E26" s="763"/>
      <c r="F26" s="763"/>
      <c r="G26" s="763"/>
      <c r="H26" s="763"/>
      <c r="K26" s="65"/>
    </row>
    <row r="27" spans="1:18" ht="15.75" customHeight="1">
      <c r="A27" s="781"/>
      <c r="B27" s="763"/>
      <c r="C27" s="763"/>
      <c r="D27" s="763"/>
      <c r="E27" s="763"/>
      <c r="F27" s="763"/>
      <c r="G27" s="763"/>
      <c r="H27" s="763"/>
      <c r="K27" s="65"/>
    </row>
    <row r="28" spans="1:18" ht="15.75" customHeight="1">
      <c r="A28" s="352"/>
      <c r="B28" s="270"/>
      <c r="C28" s="1416" t="s">
        <v>11</v>
      </c>
      <c r="D28" s="1417"/>
      <c r="E28" s="1417"/>
      <c r="F28" s="1417"/>
      <c r="G28" s="1417"/>
      <c r="H28" s="1417"/>
      <c r="K28" s="65"/>
    </row>
    <row r="29" spans="1:18" ht="31.5" customHeight="1">
      <c r="A29" s="352"/>
      <c r="B29" s="269"/>
      <c r="C29" s="779" t="s">
        <v>244</v>
      </c>
      <c r="D29" s="779" t="s">
        <v>22</v>
      </c>
      <c r="E29" s="779" t="s">
        <v>81</v>
      </c>
      <c r="F29" s="779" t="s">
        <v>245</v>
      </c>
      <c r="G29" s="779" t="s">
        <v>26</v>
      </c>
      <c r="H29" s="777" t="s">
        <v>19</v>
      </c>
      <c r="K29" s="65"/>
    </row>
    <row r="30" spans="1:18" ht="15.75" customHeight="1">
      <c r="A30" s="353"/>
      <c r="B30" s="326" t="s">
        <v>17</v>
      </c>
      <c r="C30" s="279"/>
      <c r="D30" s="279"/>
      <c r="E30" s="279"/>
      <c r="F30" s="279"/>
      <c r="G30" s="279"/>
      <c r="H30" s="279"/>
      <c r="K30" s="65"/>
    </row>
    <row r="31" spans="1:18" ht="15.75" customHeight="1">
      <c r="A31" s="271">
        <v>2010</v>
      </c>
      <c r="B31" s="714">
        <v>269358.82179103669</v>
      </c>
      <c r="C31" s="732">
        <v>3306.4140688001835</v>
      </c>
      <c r="D31" s="732">
        <v>45110.372291999993</v>
      </c>
      <c r="E31" s="732">
        <v>2162.2439159999999</v>
      </c>
      <c r="F31" s="732">
        <v>22917.309368220529</v>
      </c>
      <c r="G31" s="732">
        <v>190231.54432872278</v>
      </c>
      <c r="H31" s="732">
        <v>5630.9378172932456</v>
      </c>
      <c r="K31" s="65"/>
    </row>
    <row r="32" spans="1:18" ht="15.75" customHeight="1">
      <c r="A32" s="271">
        <v>2011</v>
      </c>
      <c r="B32" s="714">
        <v>288424.76278051641</v>
      </c>
      <c r="C32" s="732">
        <v>3355.9184799999998</v>
      </c>
      <c r="D32" s="732">
        <v>38687.723243999993</v>
      </c>
      <c r="E32" s="732">
        <v>2842.1766000000002</v>
      </c>
      <c r="F32" s="732">
        <v>32365.949975999996</v>
      </c>
      <c r="G32" s="732">
        <v>204771.93139584587</v>
      </c>
      <c r="H32" s="732">
        <v>6401.0630846706081</v>
      </c>
      <c r="K32" s="65"/>
    </row>
    <row r="33" spans="1:11" ht="15.75" customHeight="1">
      <c r="A33" s="675">
        <v>2012</v>
      </c>
      <c r="B33" s="1125">
        <v>307829.22969835042</v>
      </c>
      <c r="C33" s="1135">
        <v>3414.4401671232877</v>
      </c>
      <c r="D33" s="1135">
        <v>47203.614953195298</v>
      </c>
      <c r="E33" s="1135">
        <v>4043.8659960000005</v>
      </c>
      <c r="F33" s="1135">
        <v>38843.377271999998</v>
      </c>
      <c r="G33" s="1135">
        <v>206101.44998510138</v>
      </c>
      <c r="H33" s="1135">
        <v>8222.4813249304716</v>
      </c>
      <c r="K33" s="65"/>
    </row>
    <row r="34" spans="1:11" ht="15.75" customHeight="1">
      <c r="A34" s="675">
        <v>2013</v>
      </c>
      <c r="B34" s="1125">
        <v>319569.38210822013</v>
      </c>
      <c r="C34" s="1135">
        <v>3565.7664650347865</v>
      </c>
      <c r="D34" s="1135">
        <v>47315.714228402401</v>
      </c>
      <c r="E34" s="1135">
        <v>4968.0870796097051</v>
      </c>
      <c r="F34" s="1135">
        <v>8028</v>
      </c>
      <c r="G34" s="1135">
        <v>213156.83855526074</v>
      </c>
      <c r="H34" s="1135">
        <v>42534.975779912485</v>
      </c>
      <c r="K34" s="65"/>
    </row>
    <row r="35" spans="1:11" ht="15.75" customHeight="1">
      <c r="A35" s="675">
        <v>2014</v>
      </c>
      <c r="B35" s="1125">
        <v>314359.97482402046</v>
      </c>
      <c r="C35" s="1135">
        <v>3638.1912616438353</v>
      </c>
      <c r="D35" s="1135">
        <v>40534.572972394802</v>
      </c>
      <c r="E35" s="1135">
        <v>6613.300560613874</v>
      </c>
      <c r="F35" s="1135">
        <v>8604</v>
      </c>
      <c r="G35" s="1135">
        <v>205260.83010193022</v>
      </c>
      <c r="H35" s="1135">
        <v>49709.07992743775</v>
      </c>
      <c r="K35" s="65"/>
    </row>
    <row r="36" spans="1:11" ht="15.75" customHeight="1">
      <c r="A36" s="675">
        <v>2015</v>
      </c>
      <c r="B36" s="1125">
        <v>329744.877289975</v>
      </c>
      <c r="C36" s="1135">
        <v>3630.1094106849309</v>
      </c>
      <c r="D36" s="1135">
        <v>40343.215449121206</v>
      </c>
      <c r="E36" s="1135">
        <v>10212.512908756695</v>
      </c>
      <c r="F36" s="1135">
        <v>9144</v>
      </c>
      <c r="G36" s="1135">
        <v>213724.64011780583</v>
      </c>
      <c r="H36" s="1135">
        <v>52690.39940360633</v>
      </c>
      <c r="K36" s="65"/>
    </row>
    <row r="37" spans="1:11" ht="15.75" customHeight="1">
      <c r="A37" s="806">
        <v>2016</v>
      </c>
      <c r="B37" s="1125">
        <v>345476.42243455804</v>
      </c>
      <c r="C37" s="1135">
        <v>3638.5491912328771</v>
      </c>
      <c r="D37" s="1135">
        <v>43703.094187526396</v>
      </c>
      <c r="E37" s="1135">
        <v>11899.815834223376</v>
      </c>
      <c r="F37" s="1135">
        <v>9576.0251599999992</v>
      </c>
      <c r="G37" s="1135">
        <v>224618.53595331698</v>
      </c>
      <c r="H37" s="1135">
        <v>52040.402108258466</v>
      </c>
      <c r="K37" s="65"/>
    </row>
    <row r="38" spans="1:11" ht="15.75" customHeight="1">
      <c r="A38" s="858">
        <v>2017</v>
      </c>
      <c r="B38" s="1125">
        <v>357330.66670651676</v>
      </c>
      <c r="C38" s="1135">
        <v>3748.157976986301</v>
      </c>
      <c r="D38" s="1135">
        <v>43775.343275619598</v>
      </c>
      <c r="E38" s="1135">
        <v>16647.942275229354</v>
      </c>
      <c r="F38" s="1135">
        <v>9756.0857808000001</v>
      </c>
      <c r="G38" s="1135">
        <v>228395.14217443811</v>
      </c>
      <c r="H38" s="1135">
        <v>55007.995223443409</v>
      </c>
      <c r="K38" s="65"/>
    </row>
    <row r="39" spans="1:11" ht="15.75" customHeight="1">
      <c r="A39" s="858">
        <v>2018</v>
      </c>
      <c r="B39" s="1125">
        <v>360560.92743436818</v>
      </c>
      <c r="C39" s="1135">
        <v>3902.5120462744289</v>
      </c>
      <c r="D39" s="1135">
        <v>38304.537088662</v>
      </c>
      <c r="E39" s="1135">
        <v>16564.442443466694</v>
      </c>
      <c r="F39" s="1135">
        <v>53153.924800000001</v>
      </c>
      <c r="G39" s="1135">
        <v>233150.42310909447</v>
      </c>
      <c r="H39" s="1135">
        <v>15485.087946870513</v>
      </c>
      <c r="K39" s="65"/>
    </row>
    <row r="40" spans="1:11" ht="15.75" customHeight="1">
      <c r="A40" s="858">
        <v>2019</v>
      </c>
      <c r="B40" s="1026">
        <v>375733.63182772952</v>
      </c>
      <c r="C40" s="1026">
        <v>3743.9278705032589</v>
      </c>
      <c r="D40" s="1026">
        <v>42931.005510571209</v>
      </c>
      <c r="E40" s="1026">
        <v>17981.040660348521</v>
      </c>
      <c r="F40" s="1026">
        <v>53786.785363380281</v>
      </c>
      <c r="G40" s="1026">
        <v>240306.16968692205</v>
      </c>
      <c r="H40" s="1026">
        <v>16984.702736004241</v>
      </c>
      <c r="K40" s="65"/>
    </row>
    <row r="41" spans="1:11" ht="15.75" customHeight="1">
      <c r="A41" s="858">
        <v>2020</v>
      </c>
      <c r="B41" s="1135">
        <v>389564.14642949071</v>
      </c>
      <c r="C41" s="1135">
        <v>3646.6166419597598</v>
      </c>
      <c r="D41" s="1135">
        <v>40065.055598390398</v>
      </c>
      <c r="E41" s="1135">
        <v>17559.459273562108</v>
      </c>
      <c r="F41" s="1135">
        <v>57483.816800000001</v>
      </c>
      <c r="G41" s="1135">
        <v>252438.56408331046</v>
      </c>
      <c r="H41" s="1135">
        <v>18370.634032268033</v>
      </c>
      <c r="K41" s="65"/>
    </row>
    <row r="42" spans="1:11" ht="15.75" customHeight="1">
      <c r="A42" s="858">
        <v>2021</v>
      </c>
      <c r="B42" s="1135">
        <v>395748.57527473132</v>
      </c>
      <c r="C42" s="1135">
        <v>3588.6084628532976</v>
      </c>
      <c r="D42" s="1135">
        <v>41111.105558994001</v>
      </c>
      <c r="E42" s="1135">
        <v>14666.556954252381</v>
      </c>
      <c r="F42" s="1135">
        <v>57620.314199999993</v>
      </c>
      <c r="G42" s="1135">
        <v>258255.89634106882</v>
      </c>
      <c r="H42" s="1135">
        <v>20506.093757562776</v>
      </c>
      <c r="K42" s="65"/>
    </row>
  </sheetData>
  <mergeCells count="2">
    <mergeCell ref="C3:H3"/>
    <mergeCell ref="C28:H28"/>
  </mergeCells>
  <conditionalFormatting sqref="A43:GR1006 B34:J37 B38:F38 H38:J38 A1:GR5 B39:J42 A6:J33 L6:GR42">
    <cfRule type="cellIs" dxfId="487" priority="6" stopIfTrue="1" operator="equal">
      <formula>0</formula>
    </cfRule>
  </conditionalFormatting>
  <conditionalFormatting sqref="A34:A38">
    <cfRule type="cellIs" dxfId="486" priority="5" stopIfTrue="1" operator="equal">
      <formula>0</formula>
    </cfRule>
  </conditionalFormatting>
  <conditionalFormatting sqref="A39">
    <cfRule type="cellIs" dxfId="485" priority="4" stopIfTrue="1" operator="equal">
      <formula>0</formula>
    </cfRule>
  </conditionalFormatting>
  <conditionalFormatting sqref="A40">
    <cfRule type="cellIs" dxfId="484" priority="3" stopIfTrue="1" operator="equal">
      <formula>0</formula>
    </cfRule>
  </conditionalFormatting>
  <conditionalFormatting sqref="A41:A42">
    <cfRule type="cellIs" dxfId="483" priority="2" stopIfTrue="1" operator="equal">
      <formula>0</formula>
    </cfRule>
  </conditionalFormatting>
  <conditionalFormatting sqref="K6:K42">
    <cfRule type="cellIs" dxfId="482" priority="1" stopIfTrue="1" operator="equal">
      <formula>0</formula>
    </cfRule>
  </conditionalFormatting>
  <pageMargins left="0.7" right="0.7" top="0.75" bottom="0.75" header="0.3" footer="0.3"/>
  <pageSetup paperSize="9" fitToWidth="0" fitToHeight="0"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25"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9">
    <tabColor rgb="FFEDF082"/>
  </sheetPr>
  <dimension ref="A1:D36"/>
  <sheetViews>
    <sheetView view="pageBreakPreview" zoomScaleNormal="115" zoomScaleSheetLayoutView="100" workbookViewId="0"/>
  </sheetViews>
  <sheetFormatPr baseColWidth="10" defaultColWidth="11.453125" defaultRowHeight="15.75" customHeight="1"/>
  <cols>
    <col min="1" max="1" width="50" style="202" customWidth="1"/>
    <col min="2" max="4" width="25.81640625" style="202" customWidth="1"/>
    <col min="5" max="5" width="1.453125" style="202" customWidth="1"/>
    <col min="6" max="16384" width="11.453125" style="202"/>
  </cols>
  <sheetData>
    <row r="1" spans="1:4" ht="15.75" customHeight="1">
      <c r="A1" s="513" t="s">
        <v>723</v>
      </c>
      <c r="B1" s="517"/>
      <c r="C1" s="514"/>
      <c r="D1" s="514"/>
    </row>
    <row r="2" spans="1:4" ht="15.75" customHeight="1">
      <c r="A2" s="29"/>
      <c r="B2" s="29"/>
      <c r="C2" s="29"/>
      <c r="D2" s="29"/>
    </row>
    <row r="3" spans="1:4" ht="31.5" customHeight="1">
      <c r="A3" s="571"/>
      <c r="B3" s="278" t="s">
        <v>9</v>
      </c>
      <c r="C3" s="277" t="s">
        <v>241</v>
      </c>
      <c r="D3" s="276" t="s">
        <v>242</v>
      </c>
    </row>
    <row r="4" spans="1:4" ht="15.75" customHeight="1">
      <c r="A4" s="572"/>
      <c r="B4" s="281" t="s">
        <v>17</v>
      </c>
      <c r="C4" s="282" t="s">
        <v>5</v>
      </c>
      <c r="D4" s="14"/>
    </row>
    <row r="5" spans="1:4" ht="15.75" customHeight="1">
      <c r="A5" s="57" t="s">
        <v>230</v>
      </c>
      <c r="B5" s="996">
        <v>156576.44852786826</v>
      </c>
      <c r="C5" s="994">
        <v>60.628411876057861</v>
      </c>
      <c r="D5" s="994">
        <v>39.564627217968336</v>
      </c>
    </row>
    <row r="6" spans="1:4" ht="15.75" customHeight="1">
      <c r="A6" s="57" t="s">
        <v>237</v>
      </c>
      <c r="B6" s="997">
        <v>108425.69852786826</v>
      </c>
      <c r="C6" s="994">
        <v>41.983823046841309</v>
      </c>
      <c r="D6" s="994">
        <v>27.397621950400808</v>
      </c>
    </row>
    <row r="7" spans="1:4" ht="15.75" customHeight="1">
      <c r="A7" s="57" t="s">
        <v>238</v>
      </c>
      <c r="B7" s="997">
        <v>651</v>
      </c>
      <c r="C7" s="994">
        <v>0.25207556118689689</v>
      </c>
      <c r="D7" s="994">
        <v>0.16449838121288785</v>
      </c>
    </row>
    <row r="8" spans="1:4" ht="15.75" customHeight="1">
      <c r="A8" s="57" t="s">
        <v>239</v>
      </c>
      <c r="B8" s="997">
        <v>11113.6</v>
      </c>
      <c r="C8" s="994">
        <v>4.3033286586892432</v>
      </c>
      <c r="D8" s="994">
        <v>2.8082476335599855</v>
      </c>
    </row>
    <row r="9" spans="1:4" ht="15.75" customHeight="1">
      <c r="A9" s="57" t="s">
        <v>240</v>
      </c>
      <c r="B9" s="997">
        <v>36386.149999999994</v>
      </c>
      <c r="C9" s="994">
        <v>14.089184609340411</v>
      </c>
      <c r="D9" s="994">
        <v>9.1942592527946516</v>
      </c>
    </row>
    <row r="10" spans="1:4" ht="15.75" customHeight="1">
      <c r="A10" s="57" t="s">
        <v>25</v>
      </c>
      <c r="B10" s="997">
        <v>15208.118999999999</v>
      </c>
      <c r="C10" s="994">
        <v>5.8887790038742072</v>
      </c>
      <c r="D10" s="994">
        <v>3.8428739735682989</v>
      </c>
    </row>
    <row r="11" spans="1:4" ht="15.75" customHeight="1">
      <c r="A11" s="57" t="s">
        <v>772</v>
      </c>
      <c r="B11" s="997">
        <v>22179.826843668048</v>
      </c>
      <c r="C11" s="994">
        <v>8.5883138228046452</v>
      </c>
      <c r="D11" s="994">
        <v>5.6045247486413974</v>
      </c>
    </row>
    <row r="12" spans="1:4" ht="15.75" customHeight="1">
      <c r="A12" s="57" t="s">
        <v>228</v>
      </c>
      <c r="B12" s="997">
        <v>1400.1768000000002</v>
      </c>
      <c r="C12" s="994">
        <v>0.54216644027783967</v>
      </c>
      <c r="D12" s="994">
        <v>0.35380463442679178</v>
      </c>
    </row>
    <row r="13" spans="1:4" ht="15.75" customHeight="1">
      <c r="A13" s="57" t="s">
        <v>231</v>
      </c>
      <c r="B13" s="997">
        <v>60388.665169532542</v>
      </c>
      <c r="C13" s="994">
        <v>23.383266761808802</v>
      </c>
      <c r="D13" s="994">
        <v>15.259351250376662</v>
      </c>
    </row>
    <row r="14" spans="1:4" ht="15.75" customHeight="1">
      <c r="A14" s="57" t="s">
        <v>229</v>
      </c>
      <c r="B14" s="997">
        <v>2502.66</v>
      </c>
      <c r="C14" s="994">
        <v>0.96906209517665043</v>
      </c>
      <c r="D14" s="994">
        <v>0.63238635749039307</v>
      </c>
    </row>
    <row r="15" spans="1:4" ht="15.75" customHeight="1">
      <c r="A15" s="103" t="s">
        <v>0</v>
      </c>
      <c r="B15" s="988">
        <v>258255.89634106882</v>
      </c>
      <c r="C15" s="998">
        <v>100</v>
      </c>
      <c r="D15" s="998">
        <v>65.257568182471871</v>
      </c>
    </row>
    <row r="16" spans="1:4" ht="15.75" customHeight="1">
      <c r="A16" s="61"/>
      <c r="B16" s="260"/>
      <c r="C16" s="261"/>
      <c r="D16" s="261"/>
    </row>
    <row r="17" spans="1:4" ht="15.75" customHeight="1">
      <c r="A17" s="108"/>
      <c r="B17" s="263"/>
      <c r="C17" s="264"/>
      <c r="D17" s="265"/>
    </row>
    <row r="18" spans="1:4" ht="15.75" customHeight="1">
      <c r="A18" s="108"/>
      <c r="B18" s="1301"/>
      <c r="C18" s="1301"/>
      <c r="D18" s="1301"/>
    </row>
    <row r="19" spans="1:4" ht="15.75" customHeight="1">
      <c r="A19" s="31"/>
      <c r="B19" s="29"/>
      <c r="C19" s="31"/>
      <c r="D19" s="31"/>
    </row>
    <row r="20" spans="1:4" ht="15.75" customHeight="1">
      <c r="A20" s="250"/>
      <c r="B20" s="250"/>
      <c r="C20" s="31"/>
      <c r="D20" s="31"/>
    </row>
    <row r="33" spans="1:4" ht="15.75" customHeight="1">
      <c r="D33" s="259"/>
    </row>
    <row r="35" spans="1:4" ht="15.75" customHeight="1">
      <c r="D35" s="259"/>
    </row>
    <row r="36" spans="1:4" ht="15.75" customHeight="1">
      <c r="A36" s="65"/>
    </row>
  </sheetData>
  <conditionalFormatting sqref="A1:GR17 A19:GR999 E18:GR18">
    <cfRule type="cellIs" dxfId="481" priority="2" stopIfTrue="1" operator="equal">
      <formula>0</formula>
    </cfRule>
  </conditionalFormatting>
  <conditionalFormatting sqref="A18:D18">
    <cfRule type="cellIs" dxfId="480"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2">
    <tabColor rgb="FFEDF082"/>
  </sheetPr>
  <dimension ref="A1:G33"/>
  <sheetViews>
    <sheetView view="pageBreakPreview" zoomScaleNormal="100" zoomScaleSheetLayoutView="100" workbookViewId="0"/>
  </sheetViews>
  <sheetFormatPr baseColWidth="10" defaultColWidth="11.453125" defaultRowHeight="15.75" customHeight="1"/>
  <cols>
    <col min="1" max="1" width="35.81640625" style="13" customWidth="1"/>
    <col min="2" max="6" width="17.81640625" style="13" customWidth="1"/>
    <col min="7" max="7" width="3.54296875" style="13" customWidth="1"/>
    <col min="8" max="16384" width="11.453125" style="13"/>
  </cols>
  <sheetData>
    <row r="1" spans="1:7" ht="15.75" customHeight="1">
      <c r="A1" s="513" t="s">
        <v>724</v>
      </c>
      <c r="B1" s="517"/>
      <c r="C1" s="514"/>
      <c r="D1" s="514"/>
      <c r="E1" s="514"/>
      <c r="F1" s="514"/>
    </row>
    <row r="2" spans="1:7" ht="15.75" customHeight="1">
      <c r="A2" s="515"/>
      <c r="B2" s="515"/>
      <c r="C2" s="515"/>
      <c r="D2" s="515"/>
      <c r="E2" s="515"/>
      <c r="F2" s="515"/>
      <c r="G2" s="32"/>
    </row>
    <row r="3" spans="1:7" ht="15.75" customHeight="1">
      <c r="A3" s="569"/>
      <c r="B3" s="282" t="s">
        <v>253</v>
      </c>
      <c r="C3" s="14"/>
      <c r="D3" s="14"/>
      <c r="E3" s="14"/>
      <c r="F3" s="14"/>
      <c r="G3" s="32"/>
    </row>
    <row r="4" spans="1:7" ht="15.75" customHeight="1">
      <c r="A4" s="569"/>
      <c r="B4" s="304">
        <v>2020</v>
      </c>
      <c r="C4" s="305">
        <v>2021</v>
      </c>
      <c r="D4" s="280">
        <v>2020</v>
      </c>
      <c r="E4" s="306">
        <v>2021</v>
      </c>
      <c r="F4" s="6" t="s">
        <v>55</v>
      </c>
      <c r="G4" s="32"/>
    </row>
    <row r="5" spans="1:7" ht="15.75" customHeight="1">
      <c r="A5" s="570"/>
      <c r="B5" s="282" t="s">
        <v>17</v>
      </c>
      <c r="C5" s="307"/>
      <c r="D5" s="282" t="s">
        <v>5</v>
      </c>
      <c r="E5" s="14"/>
      <c r="F5" s="14"/>
      <c r="G5" s="32"/>
    </row>
    <row r="6" spans="1:7" ht="15.75" customHeight="1">
      <c r="A6" s="873" t="s">
        <v>4</v>
      </c>
      <c r="B6" s="993">
        <v>6595.1550000000007</v>
      </c>
      <c r="C6" s="993">
        <v>7437.1189999999997</v>
      </c>
      <c r="D6" s="994">
        <v>0.47805516418764366</v>
      </c>
      <c r="E6" s="994">
        <v>0.53440349034740231</v>
      </c>
      <c r="F6" s="994">
        <v>12.76640200268227</v>
      </c>
      <c r="G6" s="32"/>
    </row>
    <row r="7" spans="1:7" ht="15.75" customHeight="1">
      <c r="A7" s="862" t="s">
        <v>3</v>
      </c>
      <c r="B7" s="993">
        <v>7500.5912303250007</v>
      </c>
      <c r="C7" s="993">
        <v>8196.9291480109987</v>
      </c>
      <c r="D7" s="994">
        <v>0.54368644438491864</v>
      </c>
      <c r="E7" s="994">
        <v>0.58900059913354041</v>
      </c>
      <c r="F7" s="994">
        <v>9.283773722672592</v>
      </c>
      <c r="G7" s="32"/>
    </row>
    <row r="8" spans="1:7" ht="15.75" customHeight="1">
      <c r="A8" s="862" t="s">
        <v>184</v>
      </c>
      <c r="B8" s="993">
        <v>563045.13157510851</v>
      </c>
      <c r="C8" s="993">
        <v>509244.92271319532</v>
      </c>
      <c r="D8" s="994">
        <v>40.812783447878317</v>
      </c>
      <c r="E8" s="994">
        <v>36.592431039442118</v>
      </c>
      <c r="F8" s="994">
        <v>-9.5552213925388401</v>
      </c>
      <c r="G8" s="32"/>
    </row>
    <row r="9" spans="1:7" ht="15.75" customHeight="1">
      <c r="A9" s="862" t="s">
        <v>2</v>
      </c>
      <c r="B9" s="993">
        <v>273988.50393405464</v>
      </c>
      <c r="C9" s="993">
        <v>310257.75081257371</v>
      </c>
      <c r="D9" s="994">
        <v>19.860279134261642</v>
      </c>
      <c r="E9" s="994">
        <v>22.293958849061575</v>
      </c>
      <c r="F9" s="994">
        <v>13.237506814245251</v>
      </c>
      <c r="G9" s="32"/>
    </row>
    <row r="10" spans="1:7" ht="15.75" customHeight="1">
      <c r="A10" s="862" t="s">
        <v>1</v>
      </c>
      <c r="B10" s="993">
        <v>183985.50539367439</v>
      </c>
      <c r="C10" s="993">
        <v>191273.72480930347</v>
      </c>
      <c r="D10" s="994">
        <v>13.336338719729801</v>
      </c>
      <c r="E10" s="994">
        <v>13.74421279931655</v>
      </c>
      <c r="F10" s="994">
        <v>3.9613008644536762</v>
      </c>
    </row>
    <row r="11" spans="1:7" ht="15.75" customHeight="1">
      <c r="A11" s="862" t="s">
        <v>34</v>
      </c>
      <c r="B11" s="993">
        <v>271897.87342319998</v>
      </c>
      <c r="C11" s="993">
        <v>279246.20134680002</v>
      </c>
      <c r="D11" s="994">
        <v>19.708738084487628</v>
      </c>
      <c r="E11" s="994">
        <v>20.065585163553713</v>
      </c>
      <c r="F11" s="994">
        <v>2.7026058832621374</v>
      </c>
    </row>
    <row r="12" spans="1:7" ht="15.75" customHeight="1">
      <c r="A12" s="862" t="s">
        <v>36</v>
      </c>
      <c r="B12" s="993">
        <v>55542.972000000002</v>
      </c>
      <c r="C12" s="993">
        <v>62673.332799999996</v>
      </c>
      <c r="D12" s="994">
        <v>4.0260774157589463</v>
      </c>
      <c r="E12" s="994">
        <v>4.5034707391429842</v>
      </c>
      <c r="F12" s="994">
        <v>12.837557198055578</v>
      </c>
    </row>
    <row r="13" spans="1:7" ht="15.75" customHeight="1">
      <c r="A13" s="862" t="s">
        <v>154</v>
      </c>
      <c r="B13" s="993">
        <v>17024.595000000001</v>
      </c>
      <c r="C13" s="993">
        <v>23337.389499999997</v>
      </c>
      <c r="D13" s="994">
        <v>1.2340415893111136</v>
      </c>
      <c r="E13" s="994">
        <v>1.676937320002116</v>
      </c>
      <c r="F13" s="994">
        <v>37.080438624237445</v>
      </c>
    </row>
    <row r="14" spans="1:7" ht="15.75" customHeight="1">
      <c r="A14" s="872" t="s">
        <v>0</v>
      </c>
      <c r="B14" s="974">
        <v>1379580.3275563624</v>
      </c>
      <c r="C14" s="974">
        <v>1391667.3701298835</v>
      </c>
      <c r="D14" s="998">
        <v>100</v>
      </c>
      <c r="E14" s="998">
        <v>100</v>
      </c>
      <c r="F14" s="998">
        <v>0.87613909332347362</v>
      </c>
    </row>
    <row r="15" spans="1:7" ht="15.75" customHeight="1">
      <c r="A15" s="862" t="s">
        <v>247</v>
      </c>
      <c r="B15" s="993">
        <v>294558.60573473613</v>
      </c>
      <c r="C15" s="993">
        <v>320101.4049772466</v>
      </c>
      <c r="D15" s="994">
        <v>21.351319662297954</v>
      </c>
      <c r="E15" s="994">
        <v>23.001286934490079</v>
      </c>
      <c r="F15" s="994">
        <v>8.6715508374971506</v>
      </c>
    </row>
    <row r="16" spans="1:7" ht="15.75" customHeight="1">
      <c r="A16" s="862" t="s">
        <v>172</v>
      </c>
      <c r="B16" s="993">
        <v>389882.76622538822</v>
      </c>
      <c r="C16" s="993">
        <v>390311.17523887474</v>
      </c>
      <c r="D16" s="994">
        <v>28.260968820567623</v>
      </c>
      <c r="E16" s="994">
        <v>28.046297816298388</v>
      </c>
      <c r="F16" s="994">
        <v>0.10988149531053182</v>
      </c>
    </row>
    <row r="17" spans="1:7" ht="15.75" customHeight="1">
      <c r="A17" s="862" t="s">
        <v>248</v>
      </c>
      <c r="B17" s="993">
        <v>695138.95559623814</v>
      </c>
      <c r="C17" s="993">
        <v>681254.78991376213</v>
      </c>
      <c r="D17" s="994">
        <v>50.387711517134434</v>
      </c>
      <c r="E17" s="994">
        <v>48.952415249211526</v>
      </c>
      <c r="F17" s="994">
        <v>-1.997322344072515</v>
      </c>
    </row>
    <row r="18" spans="1:7" ht="15.75" customHeight="1">
      <c r="A18" s="99" t="s">
        <v>158</v>
      </c>
      <c r="B18" s="301"/>
      <c r="C18" s="301"/>
      <c r="D18" s="302"/>
      <c r="E18" s="302"/>
      <c r="F18" s="303"/>
    </row>
    <row r="19" spans="1:7" ht="15.75" customHeight="1">
      <c r="A19" s="105" t="s">
        <v>249</v>
      </c>
      <c r="B19" s="301"/>
      <c r="C19" s="301"/>
      <c r="D19" s="302"/>
      <c r="E19" s="302"/>
      <c r="F19" s="302"/>
    </row>
    <row r="20" spans="1:7" ht="15.75" customHeight="1">
      <c r="A20" s="105" t="s">
        <v>458</v>
      </c>
      <c r="B20" s="31"/>
      <c r="C20" s="31"/>
      <c r="D20" s="31"/>
      <c r="E20" s="31"/>
      <c r="F20" s="31"/>
    </row>
    <row r="21" spans="1:7" ht="15.75" customHeight="1">
      <c r="A21" s="105" t="s">
        <v>153</v>
      </c>
      <c r="B21" s="35"/>
      <c r="C21" s="106"/>
      <c r="D21" s="107"/>
      <c r="E21" s="106"/>
      <c r="F21" s="106"/>
    </row>
    <row r="22" spans="1:7" ht="15.75" customHeight="1">
      <c r="A22" s="35" t="s">
        <v>251</v>
      </c>
      <c r="B22" s="35"/>
      <c r="C22" s="300"/>
      <c r="D22" s="107"/>
      <c r="E22" s="300"/>
      <c r="F22" s="300"/>
    </row>
    <row r="23" spans="1:7" ht="15.75" customHeight="1">
      <c r="B23" s="35"/>
      <c r="C23" s="300"/>
      <c r="D23" s="107"/>
      <c r="E23" s="300"/>
      <c r="F23" s="300"/>
    </row>
    <row r="24" spans="1:7" ht="15.75" customHeight="1">
      <c r="A24" s="35"/>
      <c r="B24" s="35"/>
      <c r="C24" s="300"/>
      <c r="D24" s="107"/>
      <c r="E24" s="300"/>
      <c r="F24" s="300"/>
    </row>
    <row r="25" spans="1:7" ht="15.75" customHeight="1">
      <c r="A25" s="962"/>
      <c r="B25" s="962"/>
      <c r="C25" s="962"/>
      <c r="D25" s="962"/>
      <c r="E25" s="962"/>
      <c r="F25" s="962"/>
      <c r="G25" s="962"/>
    </row>
    <row r="26" spans="1:7" ht="15.75" customHeight="1">
      <c r="A26" s="962"/>
      <c r="B26" s="962"/>
      <c r="C26" s="962"/>
      <c r="D26" s="962"/>
      <c r="E26" s="962"/>
      <c r="F26" s="962"/>
      <c r="G26" s="962"/>
    </row>
    <row r="28" spans="1:7" ht="15.75" customHeight="1">
      <c r="C28" s="308"/>
    </row>
    <row r="32" spans="1:7" ht="15.75" customHeight="1">
      <c r="C32"/>
    </row>
    <row r="33" spans="3:3" ht="15.75" customHeight="1">
      <c r="C33"/>
    </row>
  </sheetData>
  <conditionalFormatting sqref="A34:GR1000 A32:B33 D32:GR33 A1:GR24 A27:GR31 H25:GR26">
    <cfRule type="cellIs" dxfId="479" priority="2" stopIfTrue="1" operator="equal">
      <formula>0</formula>
    </cfRule>
  </conditionalFormatting>
  <conditionalFormatting sqref="A25:G26">
    <cfRule type="cellIs" dxfId="478"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tabColor rgb="FFEDF082"/>
  </sheetPr>
  <dimension ref="A1:XFD86"/>
  <sheetViews>
    <sheetView view="pageBreakPreview" zoomScaleNormal="115" zoomScaleSheetLayoutView="100" workbookViewId="0"/>
  </sheetViews>
  <sheetFormatPr baseColWidth="10" defaultColWidth="9.81640625" defaultRowHeight="15.75" customHeight="1"/>
  <cols>
    <col min="1" max="1" width="7.1796875" style="953" customWidth="1"/>
    <col min="2" max="10" width="12.81640625" style="953" customWidth="1"/>
    <col min="11" max="11" width="1.1796875" style="953" customWidth="1"/>
    <col min="12" max="12" width="9.81640625" style="1303"/>
    <col min="13" max="13" width="9.81640625" style="953"/>
    <col min="14" max="14" width="11" style="953" bestFit="1" customWidth="1"/>
    <col min="15" max="16384" width="9.81640625" style="953"/>
  </cols>
  <sheetData>
    <row r="1" spans="1:14" ht="15.75" customHeight="1">
      <c r="A1" s="905" t="s">
        <v>725</v>
      </c>
      <c r="B1" s="518"/>
      <c r="C1" s="518"/>
      <c r="D1" s="518"/>
      <c r="E1" s="292"/>
      <c r="F1" s="292"/>
      <c r="G1" s="292"/>
      <c r="H1" s="292"/>
      <c r="I1" s="292"/>
      <c r="J1" s="292"/>
      <c r="K1" s="292"/>
      <c r="M1" s="292"/>
    </row>
    <row r="2" spans="1:14" ht="15.75" customHeight="1">
      <c r="K2" s="1303"/>
    </row>
    <row r="3" spans="1:14" ht="15.75" customHeight="1">
      <c r="A3" s="351"/>
      <c r="B3" s="270"/>
      <c r="C3" s="1427" t="s">
        <v>11</v>
      </c>
      <c r="D3" s="1428"/>
      <c r="E3" s="1428"/>
      <c r="F3" s="1428"/>
      <c r="G3" s="1428"/>
      <c r="H3" s="1428"/>
      <c r="I3" s="1428"/>
      <c r="J3" s="1428"/>
      <c r="K3" s="1303"/>
    </row>
    <row r="4" spans="1:14" ht="52">
      <c r="A4" s="352"/>
      <c r="B4" s="269"/>
      <c r="C4" s="1424" t="s">
        <v>35</v>
      </c>
      <c r="D4" s="1425"/>
      <c r="E4" s="1324" t="s">
        <v>456</v>
      </c>
      <c r="F4" s="1324" t="s">
        <v>257</v>
      </c>
      <c r="G4" s="1323" t="s">
        <v>34</v>
      </c>
      <c r="H4" s="1424" t="s">
        <v>19</v>
      </c>
      <c r="I4" s="1429"/>
      <c r="J4" s="1429"/>
      <c r="K4" s="1303"/>
    </row>
    <row r="5" spans="1:14" ht="15.75" customHeight="1">
      <c r="A5" s="353"/>
      <c r="B5" s="1424" t="s">
        <v>17</v>
      </c>
      <c r="C5" s="1429"/>
      <c r="D5" s="1429"/>
      <c r="E5" s="1429"/>
      <c r="F5" s="1429"/>
      <c r="G5" s="1429"/>
      <c r="H5" s="1429"/>
      <c r="I5" s="1429"/>
      <c r="J5" s="1429"/>
      <c r="K5" s="1303"/>
    </row>
    <row r="6" spans="1:14" ht="15.75" customHeight="1">
      <c r="A6" s="964">
        <v>1950</v>
      </c>
      <c r="B6" s="996">
        <v>337000</v>
      </c>
      <c r="C6" s="1426">
        <v>205000</v>
      </c>
      <c r="D6" s="1426"/>
      <c r="E6" s="1137">
        <v>23000</v>
      </c>
      <c r="F6" s="312">
        <v>6000</v>
      </c>
      <c r="G6" s="312">
        <v>18000</v>
      </c>
      <c r="H6" s="1426">
        <v>85000</v>
      </c>
      <c r="I6" s="1426"/>
      <c r="J6" s="1426"/>
      <c r="K6" s="1303"/>
      <c r="M6" s="65"/>
      <c r="N6" s="1300"/>
    </row>
    <row r="7" spans="1:14" ht="15.75" customHeight="1">
      <c r="A7" s="964">
        <v>1955</v>
      </c>
      <c r="B7" s="1125">
        <v>492000</v>
      </c>
      <c r="C7" s="1418">
        <v>325000</v>
      </c>
      <c r="D7" s="1418"/>
      <c r="E7" s="1135">
        <v>62000</v>
      </c>
      <c r="F7" s="1130">
        <v>9000</v>
      </c>
      <c r="G7" s="1130">
        <v>32000</v>
      </c>
      <c r="H7" s="1418">
        <v>64000</v>
      </c>
      <c r="I7" s="1418"/>
      <c r="J7" s="1418"/>
      <c r="K7" s="1303"/>
      <c r="M7" s="65"/>
      <c r="N7" s="1300"/>
    </row>
    <row r="8" spans="1:14" ht="15.75" customHeight="1">
      <c r="A8" s="964">
        <v>1960</v>
      </c>
      <c r="B8" s="1125">
        <v>598000</v>
      </c>
      <c r="C8" s="1418">
        <v>299000</v>
      </c>
      <c r="D8" s="1418"/>
      <c r="E8" s="1135">
        <v>173000</v>
      </c>
      <c r="F8" s="1135">
        <v>9000</v>
      </c>
      <c r="G8" s="1130">
        <v>44000</v>
      </c>
      <c r="H8" s="1418">
        <v>73000</v>
      </c>
      <c r="I8" s="1418"/>
      <c r="J8" s="1418"/>
      <c r="K8" s="1303"/>
      <c r="M8" s="65"/>
      <c r="N8" s="1300"/>
    </row>
    <row r="9" spans="1:14" ht="15.75" customHeight="1">
      <c r="A9" s="964">
        <v>1965</v>
      </c>
      <c r="B9" s="1125">
        <v>736000</v>
      </c>
      <c r="C9" s="1418">
        <v>214000</v>
      </c>
      <c r="D9" s="1418"/>
      <c r="E9" s="1135">
        <v>422000</v>
      </c>
      <c r="F9" s="1135">
        <v>23000</v>
      </c>
      <c r="G9" s="1130">
        <v>62000</v>
      </c>
      <c r="H9" s="1418">
        <v>15000</v>
      </c>
      <c r="I9" s="1418"/>
      <c r="J9" s="1418"/>
      <c r="K9" s="1303"/>
      <c r="M9" s="65"/>
      <c r="N9" s="1300"/>
    </row>
    <row r="10" spans="1:14" ht="15.75" customHeight="1">
      <c r="A10" s="964">
        <v>1970</v>
      </c>
      <c r="B10" s="1125">
        <v>952590</v>
      </c>
      <c r="C10" s="1418">
        <v>115000</v>
      </c>
      <c r="D10" s="1418"/>
      <c r="E10" s="1135">
        <v>658000</v>
      </c>
      <c r="F10" s="1135">
        <v>54000</v>
      </c>
      <c r="G10" s="1130">
        <v>102000</v>
      </c>
      <c r="H10" s="1418">
        <v>23000</v>
      </c>
      <c r="I10" s="1418"/>
      <c r="J10" s="1418"/>
      <c r="K10" s="1303"/>
      <c r="M10" s="65"/>
      <c r="N10" s="1300"/>
    </row>
    <row r="11" spans="1:14" ht="15.75" customHeight="1">
      <c r="A11" s="964">
        <v>1971</v>
      </c>
      <c r="B11" s="1125">
        <v>980381.90800000005</v>
      </c>
      <c r="C11" s="1418">
        <v>79131.600000000006</v>
      </c>
      <c r="D11" s="1418"/>
      <c r="E11" s="1135">
        <v>712184.4</v>
      </c>
      <c r="F11" s="1135">
        <v>58616</v>
      </c>
      <c r="G11" s="1130">
        <v>108439.6</v>
      </c>
      <c r="H11" s="1418">
        <v>23446.400000000001</v>
      </c>
      <c r="I11" s="1418"/>
      <c r="J11" s="1418"/>
      <c r="K11" s="1303"/>
      <c r="M11" s="65"/>
      <c r="N11" s="1300"/>
    </row>
    <row r="12" spans="1:14" ht="15.75" customHeight="1">
      <c r="A12" s="964">
        <v>1972</v>
      </c>
      <c r="B12" s="1125">
        <v>1035568.872</v>
      </c>
      <c r="C12" s="1418">
        <v>64477.600000000013</v>
      </c>
      <c r="D12" s="1418"/>
      <c r="E12" s="1135">
        <v>750284.80000000005</v>
      </c>
      <c r="F12" s="1135">
        <v>73270</v>
      </c>
      <c r="G12" s="1130">
        <v>117232</v>
      </c>
      <c r="H12" s="1418">
        <v>26377.200000000001</v>
      </c>
      <c r="I12" s="1418"/>
      <c r="J12" s="1418"/>
      <c r="K12" s="1303"/>
      <c r="M12" s="65"/>
      <c r="N12" s="1300"/>
    </row>
    <row r="13" spans="1:14" ht="15.75" customHeight="1">
      <c r="A13" s="964">
        <v>1973</v>
      </c>
      <c r="B13" s="1125">
        <v>1070972.936</v>
      </c>
      <c r="C13" s="1418">
        <v>64477.600000000013</v>
      </c>
      <c r="D13" s="1418"/>
      <c r="E13" s="1135">
        <v>767869.6</v>
      </c>
      <c r="F13" s="1135">
        <v>84993.2</v>
      </c>
      <c r="G13" s="1130">
        <v>126024.4</v>
      </c>
      <c r="H13" s="1418">
        <v>26377.200000000001</v>
      </c>
      <c r="I13" s="1418"/>
      <c r="J13" s="1418"/>
      <c r="K13" s="1303"/>
      <c r="M13" s="65"/>
      <c r="N13" s="1300"/>
    </row>
    <row r="14" spans="1:14" ht="15.75" customHeight="1">
      <c r="A14" s="964">
        <v>1974</v>
      </c>
      <c r="B14" s="1125">
        <v>1061506.452</v>
      </c>
      <c r="C14" s="1418">
        <v>64477.600000000013</v>
      </c>
      <c r="D14" s="1418"/>
      <c r="E14" s="1135">
        <v>759077.2</v>
      </c>
      <c r="F14" s="1135">
        <v>84993.2</v>
      </c>
      <c r="G14" s="1130">
        <v>128955.20000000003</v>
      </c>
      <c r="H14" s="1418">
        <v>23446.400000000001</v>
      </c>
      <c r="I14" s="1418"/>
      <c r="J14" s="1418"/>
      <c r="K14" s="1303"/>
      <c r="M14" s="65"/>
      <c r="N14" s="1300"/>
    </row>
    <row r="15" spans="1:14" ht="15.75" customHeight="1">
      <c r="A15" s="964">
        <v>1975</v>
      </c>
      <c r="B15" s="1125">
        <v>1042582</v>
      </c>
      <c r="C15" s="1418">
        <v>50000</v>
      </c>
      <c r="D15" s="1418"/>
      <c r="E15" s="1135">
        <v>751000</v>
      </c>
      <c r="F15" s="1135">
        <v>89000</v>
      </c>
      <c r="G15" s="1130">
        <v>131000</v>
      </c>
      <c r="H15" s="1418">
        <v>22000</v>
      </c>
      <c r="I15" s="1418"/>
      <c r="J15" s="1418"/>
      <c r="K15" s="1303"/>
      <c r="M15" s="65"/>
      <c r="N15" s="1300"/>
    </row>
    <row r="16" spans="1:14" ht="15.75" customHeight="1">
      <c r="A16" s="964">
        <v>1976</v>
      </c>
      <c r="B16" s="1125">
        <v>1162472.5120000001</v>
      </c>
      <c r="C16" s="1418">
        <v>44000</v>
      </c>
      <c r="D16" s="1418"/>
      <c r="E16" s="1135">
        <v>838000</v>
      </c>
      <c r="F16" s="1135">
        <v>117000</v>
      </c>
      <c r="G16" s="1130">
        <v>141000</v>
      </c>
      <c r="H16" s="1418">
        <v>23000</v>
      </c>
      <c r="I16" s="1418"/>
      <c r="J16" s="1418"/>
      <c r="K16" s="1303"/>
      <c r="M16" s="65"/>
      <c r="N16" s="1300"/>
    </row>
    <row r="17" spans="1:14" ht="15.75" customHeight="1">
      <c r="A17" s="964">
        <v>1977</v>
      </c>
      <c r="B17" s="1125">
        <v>1156991.9160000002</v>
      </c>
      <c r="C17" s="1418">
        <v>41000</v>
      </c>
      <c r="D17" s="1418"/>
      <c r="E17" s="1135">
        <v>829000</v>
      </c>
      <c r="F17" s="1135">
        <v>120000</v>
      </c>
      <c r="G17" s="1130">
        <v>144000</v>
      </c>
      <c r="H17" s="1418">
        <v>23000</v>
      </c>
      <c r="I17" s="1418"/>
      <c r="J17" s="1418"/>
      <c r="K17" s="1303"/>
      <c r="M17" s="65"/>
      <c r="N17" s="1300"/>
    </row>
    <row r="18" spans="1:14" ht="15.75" customHeight="1">
      <c r="A18" s="964">
        <v>1978</v>
      </c>
      <c r="B18" s="1125">
        <v>1167542.46</v>
      </c>
      <c r="C18" s="1418">
        <v>41000</v>
      </c>
      <c r="D18" s="1418"/>
      <c r="E18" s="1135">
        <v>818000</v>
      </c>
      <c r="F18" s="1135">
        <v>133000</v>
      </c>
      <c r="G18" s="1130">
        <v>153000</v>
      </c>
      <c r="H18" s="1418">
        <v>23000</v>
      </c>
      <c r="I18" s="1418"/>
      <c r="J18" s="1418"/>
      <c r="K18" s="1303"/>
      <c r="M18" s="65"/>
      <c r="N18" s="1300"/>
    </row>
    <row r="19" spans="1:14" ht="15.75" customHeight="1">
      <c r="A19" s="964">
        <v>1979</v>
      </c>
      <c r="B19" s="1125">
        <v>1205950</v>
      </c>
      <c r="C19" s="1418">
        <v>50000</v>
      </c>
      <c r="D19" s="1418"/>
      <c r="E19" s="1135">
        <v>828000</v>
      </c>
      <c r="F19" s="1135">
        <v>142000</v>
      </c>
      <c r="G19" s="1130">
        <v>160000</v>
      </c>
      <c r="H19" s="1418">
        <v>26000</v>
      </c>
      <c r="I19" s="1418"/>
      <c r="J19" s="1418"/>
      <c r="K19" s="1303"/>
      <c r="M19" s="65"/>
      <c r="N19" s="1300"/>
    </row>
    <row r="20" spans="1:14" ht="15.75" customHeight="1">
      <c r="A20" s="99" t="s">
        <v>158</v>
      </c>
      <c r="B20" s="1135"/>
      <c r="C20" s="1321"/>
      <c r="D20" s="1321"/>
      <c r="E20" s="1135"/>
      <c r="F20" s="1135"/>
      <c r="G20" s="1321"/>
      <c r="H20" s="1321"/>
      <c r="I20" s="1321"/>
      <c r="J20" s="1130"/>
      <c r="K20" s="1303"/>
      <c r="M20" s="65"/>
    </row>
    <row r="21" spans="1:14" ht="15.75" customHeight="1">
      <c r="A21" s="916" t="s">
        <v>249</v>
      </c>
      <c r="B21" s="1125"/>
      <c r="C21" s="1321"/>
      <c r="D21" s="1321"/>
      <c r="E21" s="1135"/>
      <c r="F21" s="1135"/>
      <c r="G21" s="1321"/>
      <c r="H21" s="1321"/>
      <c r="I21" s="1321"/>
      <c r="J21" s="1130"/>
      <c r="K21" s="1303"/>
      <c r="M21" s="65"/>
    </row>
    <row r="22" spans="1:14" ht="15.75" customHeight="1">
      <c r="A22" s="905" t="s">
        <v>725</v>
      </c>
      <c r="B22" s="518"/>
      <c r="C22" s="518"/>
      <c r="D22" s="518"/>
      <c r="E22" s="292"/>
      <c r="F22" s="292"/>
      <c r="G22" s="292"/>
      <c r="H22" s="292"/>
      <c r="I22" s="292"/>
      <c r="J22" s="292"/>
      <c r="K22" s="1303"/>
      <c r="M22" s="65"/>
    </row>
    <row r="23" spans="1:14" ht="15.75" customHeight="1">
      <c r="B23" s="627"/>
      <c r="C23" s="627"/>
      <c r="D23" s="627"/>
      <c r="E23" s="627"/>
      <c r="F23" s="627"/>
      <c r="G23" s="627"/>
      <c r="H23" s="627"/>
      <c r="I23" s="627"/>
      <c r="J23" s="627"/>
      <c r="K23" s="1303"/>
      <c r="M23" s="65"/>
    </row>
    <row r="24" spans="1:14" ht="15.75" customHeight="1">
      <c r="A24" s="351"/>
      <c r="B24" s="628"/>
      <c r="C24" s="1421" t="s">
        <v>11</v>
      </c>
      <c r="D24" s="1422"/>
      <c r="E24" s="1422"/>
      <c r="F24" s="1422"/>
      <c r="G24" s="1422"/>
      <c r="H24" s="1422"/>
      <c r="I24" s="1422"/>
      <c r="J24" s="1422"/>
      <c r="K24" s="1303"/>
      <c r="M24" s="65"/>
    </row>
    <row r="25" spans="1:14" ht="52">
      <c r="A25" s="352"/>
      <c r="B25" s="631"/>
      <c r="C25" s="1419" t="s">
        <v>35</v>
      </c>
      <c r="D25" s="1420"/>
      <c r="E25" s="1322" t="s">
        <v>456</v>
      </c>
      <c r="F25" s="1322" t="s">
        <v>257</v>
      </c>
      <c r="G25" s="1325" t="s">
        <v>34</v>
      </c>
      <c r="H25" s="1419" t="s">
        <v>19</v>
      </c>
      <c r="I25" s="1423"/>
      <c r="J25" s="1423"/>
      <c r="K25" s="1303"/>
      <c r="M25" s="65"/>
    </row>
    <row r="26" spans="1:14" ht="15.75" customHeight="1">
      <c r="A26" s="353"/>
      <c r="B26" s="1419" t="s">
        <v>17</v>
      </c>
      <c r="C26" s="1423"/>
      <c r="D26" s="1423"/>
      <c r="E26" s="1423"/>
      <c r="F26" s="1423"/>
      <c r="G26" s="1423"/>
      <c r="H26" s="1423"/>
      <c r="I26" s="1423"/>
      <c r="J26" s="1423"/>
      <c r="K26" s="1303"/>
      <c r="M26" s="65"/>
    </row>
    <row r="27" spans="1:14" ht="15.75" customHeight="1">
      <c r="A27" s="964">
        <v>1980</v>
      </c>
      <c r="B27" s="1125">
        <v>1168282</v>
      </c>
      <c r="C27" s="1321">
        <v>53000</v>
      </c>
      <c r="D27" s="1321">
        <v>0</v>
      </c>
      <c r="E27" s="1135">
        <v>768000</v>
      </c>
      <c r="F27" s="1135">
        <v>153000</v>
      </c>
      <c r="G27" s="1130">
        <v>165000</v>
      </c>
      <c r="H27" s="1426">
        <v>29000</v>
      </c>
      <c r="I27" s="1426"/>
      <c r="J27" s="1426"/>
      <c r="K27" s="1303"/>
      <c r="M27" s="65"/>
      <c r="N27" s="1300"/>
    </row>
    <row r="28" spans="1:14" ht="15.75" customHeight="1">
      <c r="A28" s="964">
        <v>1981</v>
      </c>
      <c r="B28" s="1125">
        <v>1104852</v>
      </c>
      <c r="C28" s="1321">
        <v>49700</v>
      </c>
      <c r="D28" s="1321">
        <v>0</v>
      </c>
      <c r="E28" s="1135">
        <v>705800</v>
      </c>
      <c r="F28" s="1135">
        <v>152800</v>
      </c>
      <c r="G28" s="1130">
        <v>168100</v>
      </c>
      <c r="H28" s="1418">
        <v>28500</v>
      </c>
      <c r="I28" s="1418"/>
      <c r="J28" s="1418"/>
      <c r="K28" s="1303"/>
      <c r="M28" s="65"/>
      <c r="N28" s="1300"/>
    </row>
    <row r="29" spans="1:14" ht="15.75" customHeight="1">
      <c r="A29" s="964">
        <v>1982</v>
      </c>
      <c r="B29" s="1125">
        <v>1049986</v>
      </c>
      <c r="C29" s="1321">
        <v>52000</v>
      </c>
      <c r="D29" s="1321">
        <v>0</v>
      </c>
      <c r="E29" s="1135">
        <v>671000</v>
      </c>
      <c r="F29" s="1135">
        <v>129199.99999999999</v>
      </c>
      <c r="G29" s="1130">
        <v>169300</v>
      </c>
      <c r="H29" s="1418">
        <v>28500</v>
      </c>
      <c r="I29" s="1418"/>
      <c r="J29" s="1418"/>
      <c r="K29" s="1303"/>
      <c r="M29" s="65"/>
      <c r="N29" s="1300"/>
    </row>
    <row r="30" spans="1:14" ht="15.75" customHeight="1">
      <c r="A30" s="964">
        <v>1983</v>
      </c>
      <c r="B30" s="1125">
        <v>1084932</v>
      </c>
      <c r="C30" s="1321">
        <v>48900</v>
      </c>
      <c r="D30" s="1321">
        <v>0</v>
      </c>
      <c r="E30" s="1135">
        <v>692600</v>
      </c>
      <c r="F30" s="1135">
        <v>142400</v>
      </c>
      <c r="G30" s="1130">
        <v>173700</v>
      </c>
      <c r="H30" s="1418">
        <v>27300</v>
      </c>
      <c r="I30" s="1418"/>
      <c r="J30" s="1418"/>
      <c r="K30" s="1303"/>
      <c r="M30" s="65"/>
      <c r="N30" s="1300"/>
    </row>
    <row r="31" spans="1:14" ht="15.75" customHeight="1">
      <c r="A31" s="964">
        <v>1984</v>
      </c>
      <c r="B31" s="1125">
        <v>1127638</v>
      </c>
      <c r="C31" s="1321">
        <v>62400</v>
      </c>
      <c r="D31" s="1321">
        <v>0</v>
      </c>
      <c r="E31" s="1135">
        <v>695400</v>
      </c>
      <c r="F31" s="1135">
        <v>159500</v>
      </c>
      <c r="G31" s="1130">
        <v>180300</v>
      </c>
      <c r="H31" s="1418">
        <v>30000</v>
      </c>
      <c r="I31" s="1418"/>
      <c r="J31" s="1418"/>
      <c r="K31" s="1303"/>
      <c r="M31" s="65"/>
      <c r="N31" s="1300"/>
    </row>
    <row r="32" spans="1:14" ht="15.75" customHeight="1">
      <c r="A32" s="964">
        <v>1985</v>
      </c>
      <c r="B32" s="1125">
        <v>1163311</v>
      </c>
      <c r="C32" s="1321">
        <v>64000</v>
      </c>
      <c r="D32" s="1321">
        <v>0</v>
      </c>
      <c r="E32" s="1135">
        <v>683000</v>
      </c>
      <c r="F32" s="1135">
        <v>196000</v>
      </c>
      <c r="G32" s="1130">
        <v>187000</v>
      </c>
      <c r="H32" s="1418">
        <v>33000</v>
      </c>
      <c r="I32" s="1418"/>
      <c r="J32" s="1418"/>
      <c r="K32" s="1303"/>
      <c r="M32" s="65"/>
      <c r="N32" s="1300"/>
    </row>
    <row r="33" spans="1:14" ht="15.75" customHeight="1">
      <c r="A33" s="964">
        <v>1986</v>
      </c>
      <c r="B33" s="1125">
        <v>1208466</v>
      </c>
      <c r="C33" s="1321">
        <v>52700</v>
      </c>
      <c r="D33" s="1321">
        <v>0</v>
      </c>
      <c r="E33" s="1135">
        <v>737000</v>
      </c>
      <c r="F33" s="1135">
        <v>197400</v>
      </c>
      <c r="G33" s="1130">
        <v>189600</v>
      </c>
      <c r="H33" s="1418">
        <v>31800</v>
      </c>
      <c r="I33" s="1418"/>
      <c r="J33" s="1418"/>
      <c r="K33" s="1303"/>
      <c r="M33" s="65"/>
      <c r="N33" s="1300"/>
    </row>
    <row r="34" spans="1:14" ht="15.75" customHeight="1">
      <c r="A34" s="964">
        <v>1987</v>
      </c>
      <c r="B34" s="1125">
        <v>1199685</v>
      </c>
      <c r="C34" s="1321">
        <v>47900</v>
      </c>
      <c r="D34" s="1321">
        <v>0</v>
      </c>
      <c r="E34" s="1135">
        <v>707900</v>
      </c>
      <c r="F34" s="1135">
        <v>212900</v>
      </c>
      <c r="G34" s="1130">
        <v>196100</v>
      </c>
      <c r="H34" s="1418">
        <v>34900</v>
      </c>
      <c r="I34" s="1418"/>
      <c r="J34" s="1418"/>
      <c r="K34" s="1303"/>
      <c r="M34" s="65"/>
      <c r="N34" s="1300"/>
    </row>
    <row r="35" spans="1:14" ht="15.75" customHeight="1">
      <c r="A35" s="964">
        <v>1988</v>
      </c>
      <c r="B35" s="1125">
        <v>1213616</v>
      </c>
      <c r="C35" s="1321">
        <v>46000</v>
      </c>
      <c r="D35" s="1321">
        <v>0</v>
      </c>
      <c r="E35" s="1135">
        <v>725700</v>
      </c>
      <c r="F35" s="1135">
        <v>208200</v>
      </c>
      <c r="G35" s="1130">
        <v>201000</v>
      </c>
      <c r="H35" s="1418">
        <v>32700.000000000004</v>
      </c>
      <c r="I35" s="1418"/>
      <c r="J35" s="1418"/>
      <c r="K35" s="1303"/>
      <c r="M35" s="65"/>
      <c r="N35" s="1300"/>
    </row>
    <row r="36" spans="1:14" s="627" customFormat="1" ht="15.75" customHeight="1">
      <c r="A36" s="1131">
        <v>1989</v>
      </c>
      <c r="B36" s="1135">
        <v>1157076</v>
      </c>
      <c r="C36" s="1321">
        <v>44600</v>
      </c>
      <c r="D36" s="1321">
        <v>0</v>
      </c>
      <c r="E36" s="1135">
        <v>654600</v>
      </c>
      <c r="F36" s="1135">
        <v>217300</v>
      </c>
      <c r="G36" s="1130">
        <v>207800</v>
      </c>
      <c r="H36" s="1418">
        <v>32800</v>
      </c>
      <c r="I36" s="1418"/>
      <c r="J36" s="1418"/>
      <c r="K36" s="812"/>
      <c r="L36" s="812"/>
      <c r="M36" s="65"/>
      <c r="N36" s="1300"/>
    </row>
    <row r="37" spans="1:14" ht="15.75" customHeight="1">
      <c r="A37" s="1131">
        <v>1990</v>
      </c>
      <c r="B37" s="1125">
        <v>1195515.0909090908</v>
      </c>
      <c r="C37" s="1135">
        <v>26497</v>
      </c>
      <c r="D37" s="1135">
        <v>10163.000000000002</v>
      </c>
      <c r="E37" s="1135">
        <v>699621</v>
      </c>
      <c r="F37" s="1135">
        <v>210084</v>
      </c>
      <c r="G37" s="1130">
        <v>214095</v>
      </c>
      <c r="H37" s="1135">
        <v>11470</v>
      </c>
      <c r="I37" s="1130">
        <v>23585</v>
      </c>
      <c r="J37" s="1130">
        <v>0</v>
      </c>
      <c r="K37" s="272"/>
      <c r="L37" s="907"/>
      <c r="M37" s="65"/>
      <c r="N37" s="1300"/>
    </row>
    <row r="38" spans="1:14" ht="15.75" customHeight="1">
      <c r="A38" s="964">
        <v>1991</v>
      </c>
      <c r="B38" s="1125">
        <v>1261676.8058022566</v>
      </c>
      <c r="C38" s="1135">
        <v>23480</v>
      </c>
      <c r="D38" s="1135">
        <v>11985</v>
      </c>
      <c r="E38" s="1135">
        <v>738851</v>
      </c>
      <c r="F38" s="1135">
        <v>226659</v>
      </c>
      <c r="G38" s="1130">
        <v>221720</v>
      </c>
      <c r="H38" s="1135">
        <v>11052</v>
      </c>
      <c r="I38" s="1130">
        <v>27930</v>
      </c>
      <c r="J38" s="1130">
        <v>0</v>
      </c>
      <c r="K38" s="272"/>
      <c r="L38" s="907"/>
      <c r="M38" s="65"/>
      <c r="N38" s="1300"/>
    </row>
    <row r="39" spans="1:14" ht="15.75" customHeight="1">
      <c r="A39" s="964">
        <v>1992</v>
      </c>
      <c r="B39" s="1125">
        <v>1255390.9999999998</v>
      </c>
      <c r="C39" s="1135">
        <v>23971</v>
      </c>
      <c r="D39" s="1135">
        <v>12989.804066000001</v>
      </c>
      <c r="E39" s="1135">
        <v>727945</v>
      </c>
      <c r="F39" s="1135">
        <v>229615.00000000006</v>
      </c>
      <c r="G39" s="1130">
        <v>223081</v>
      </c>
      <c r="H39" s="1135">
        <v>11027</v>
      </c>
      <c r="I39" s="1130">
        <v>26762</v>
      </c>
      <c r="J39" s="1130">
        <v>0</v>
      </c>
      <c r="M39" s="65"/>
      <c r="N39" s="1300"/>
    </row>
    <row r="40" spans="1:14" ht="15.75" customHeight="1">
      <c r="A40" s="964">
        <v>1993</v>
      </c>
      <c r="B40" s="1125">
        <v>1305414</v>
      </c>
      <c r="C40" s="1135">
        <v>21326.000000000015</v>
      </c>
      <c r="D40" s="1135">
        <v>10223.522260000002</v>
      </c>
      <c r="E40" s="1135">
        <v>772594</v>
      </c>
      <c r="F40" s="1135">
        <v>240993.00000000003</v>
      </c>
      <c r="G40" s="1130">
        <v>220424</v>
      </c>
      <c r="H40" s="1135">
        <v>10710</v>
      </c>
      <c r="I40" s="1130">
        <v>29143</v>
      </c>
      <c r="J40" s="1130">
        <v>0</v>
      </c>
      <c r="M40" s="65"/>
      <c r="N40" s="1300"/>
    </row>
    <row r="41" spans="1:14" ht="15.75" customHeight="1">
      <c r="A41" s="964">
        <v>1994</v>
      </c>
      <c r="B41" s="1125">
        <v>1276485.2</v>
      </c>
      <c r="C41" s="1135">
        <v>21658</v>
      </c>
      <c r="D41" s="1135">
        <v>8982.0674399999989</v>
      </c>
      <c r="E41" s="1135">
        <v>747525</v>
      </c>
      <c r="F41" s="1135">
        <v>235102</v>
      </c>
      <c r="G41" s="1130">
        <v>222934.2</v>
      </c>
      <c r="H41" s="1135">
        <v>13445</v>
      </c>
      <c r="I41" s="1130">
        <v>26831</v>
      </c>
      <c r="J41" s="1130">
        <v>0</v>
      </c>
      <c r="M41" s="65"/>
      <c r="N41" s="1300"/>
    </row>
    <row r="42" spans="1:14" ht="15.75" customHeight="1">
      <c r="A42" s="964">
        <v>1995</v>
      </c>
      <c r="B42" s="1125">
        <v>1336947</v>
      </c>
      <c r="C42" s="1135">
        <v>21924</v>
      </c>
      <c r="D42" s="1135">
        <v>8002.4523900000004</v>
      </c>
      <c r="E42" s="1135">
        <v>742701</v>
      </c>
      <c r="F42" s="1135">
        <v>258044</v>
      </c>
      <c r="G42" s="1130">
        <v>238916</v>
      </c>
      <c r="H42" s="1135">
        <v>35777</v>
      </c>
      <c r="I42" s="1130">
        <v>31582</v>
      </c>
      <c r="J42" s="1130">
        <v>0</v>
      </c>
      <c r="M42" s="65"/>
      <c r="N42" s="1300"/>
    </row>
    <row r="43" spans="1:14" ht="15.75" customHeight="1">
      <c r="A43" s="964">
        <v>1996</v>
      </c>
      <c r="B43" s="1125">
        <v>1390970</v>
      </c>
      <c r="C43" s="1135">
        <v>20450</v>
      </c>
      <c r="D43" s="1135">
        <v>9578.9639999999999</v>
      </c>
      <c r="E43" s="1135">
        <v>770499</v>
      </c>
      <c r="F43" s="1135">
        <v>282451</v>
      </c>
      <c r="G43" s="1130">
        <v>238144</v>
      </c>
      <c r="H43" s="1135">
        <v>36686</v>
      </c>
      <c r="I43" s="1130">
        <v>33161</v>
      </c>
      <c r="J43" s="1130">
        <v>0</v>
      </c>
      <c r="M43" s="65"/>
      <c r="N43" s="1300"/>
    </row>
    <row r="44" spans="1:14" ht="15.75" customHeight="1">
      <c r="A44" s="964">
        <v>1997</v>
      </c>
      <c r="B44" s="1125">
        <v>1363902.7758716464</v>
      </c>
      <c r="C44" s="1135">
        <v>19323</v>
      </c>
      <c r="D44" s="1135">
        <v>7951.5980851999993</v>
      </c>
      <c r="E44" s="1135">
        <v>755898</v>
      </c>
      <c r="F44" s="1135">
        <v>276208</v>
      </c>
      <c r="G44" s="1130">
        <v>239685</v>
      </c>
      <c r="H44" s="1135">
        <v>37278.775871646489</v>
      </c>
      <c r="I44" s="1130">
        <v>27559</v>
      </c>
      <c r="J44" s="1130">
        <v>0</v>
      </c>
      <c r="M44" s="65"/>
      <c r="N44" s="1300"/>
    </row>
    <row r="45" spans="1:14" ht="15.75" customHeight="1">
      <c r="A45" s="964">
        <v>1998</v>
      </c>
      <c r="B45" s="1125">
        <v>1384795.4443292164</v>
      </c>
      <c r="C45" s="1135">
        <v>18029.149481289216</v>
      </c>
      <c r="D45" s="1135">
        <v>5839.3949440000006</v>
      </c>
      <c r="E45" s="1135">
        <v>777819.21311653918</v>
      </c>
      <c r="F45" s="1135">
        <v>273275.08957560983</v>
      </c>
      <c r="G45" s="1130">
        <v>244296.92627999999</v>
      </c>
      <c r="H45" s="1135">
        <v>37372.067311578423</v>
      </c>
      <c r="I45" s="1130">
        <v>28162.68</v>
      </c>
      <c r="J45" s="1130">
        <v>0</v>
      </c>
      <c r="M45" s="65"/>
      <c r="N45" s="1300"/>
    </row>
    <row r="46" spans="1:14" ht="15.75" customHeight="1">
      <c r="A46" s="964">
        <v>1999</v>
      </c>
      <c r="B46" s="1125">
        <v>1383227.4859515394</v>
      </c>
      <c r="C46" s="1135">
        <v>15809.838168968601</v>
      </c>
      <c r="D46" s="1135">
        <v>5149.3799510479002</v>
      </c>
      <c r="E46" s="1135">
        <v>756289.92724899994</v>
      </c>
      <c r="F46" s="1135">
        <v>287464.27316511219</v>
      </c>
      <c r="G46" s="1130">
        <v>250598.25244800004</v>
      </c>
      <c r="H46" s="1135">
        <v>38909.207860858223</v>
      </c>
      <c r="I46" s="1130">
        <v>29007.16</v>
      </c>
      <c r="J46" s="1130">
        <v>0</v>
      </c>
      <c r="M46" s="65"/>
      <c r="N46" s="1300"/>
    </row>
    <row r="47" spans="1:14" s="627" customFormat="1" ht="15.75" customHeight="1">
      <c r="A47" s="99" t="s">
        <v>158</v>
      </c>
      <c r="B47" s="1135"/>
      <c r="C47" s="1321"/>
      <c r="D47" s="1321"/>
      <c r="E47" s="1135"/>
      <c r="F47" s="1135"/>
      <c r="G47" s="1130"/>
      <c r="H47" s="1321"/>
      <c r="I47" s="1321"/>
      <c r="J47" s="1321"/>
      <c r="K47" s="812"/>
      <c r="L47" s="812"/>
      <c r="M47" s="65"/>
      <c r="N47" s="1300"/>
    </row>
    <row r="48" spans="1:14" s="627" customFormat="1" ht="15.75" customHeight="1">
      <c r="A48" s="916" t="s">
        <v>249</v>
      </c>
      <c r="B48" s="1125"/>
      <c r="C48" s="1321"/>
      <c r="D48" s="1321"/>
      <c r="E48" s="1135"/>
      <c r="F48" s="1135"/>
      <c r="G48" s="1130"/>
      <c r="H48" s="1321"/>
      <c r="I48" s="1321"/>
      <c r="J48" s="1321"/>
      <c r="K48" s="812"/>
      <c r="L48" s="812"/>
      <c r="M48" s="65"/>
      <c r="N48" s="1300"/>
    </row>
    <row r="49" spans="1:14" ht="15.75" customHeight="1">
      <c r="A49" s="905" t="s">
        <v>725</v>
      </c>
      <c r="B49" s="518"/>
      <c r="C49" s="518"/>
      <c r="D49" s="518"/>
      <c r="E49" s="292"/>
      <c r="F49" s="292"/>
      <c r="G49" s="292"/>
      <c r="H49" s="292"/>
      <c r="I49" s="292"/>
      <c r="J49" s="292"/>
      <c r="M49" s="65"/>
      <c r="N49" s="1300"/>
    </row>
    <row r="50" spans="1:14" ht="15.75" customHeight="1">
      <c r="B50" s="627"/>
      <c r="C50" s="627"/>
      <c r="D50" s="627"/>
      <c r="E50" s="627"/>
      <c r="F50" s="627"/>
      <c r="G50" s="627"/>
      <c r="H50" s="627"/>
      <c r="I50" s="627"/>
      <c r="J50" s="627"/>
      <c r="M50" s="65"/>
      <c r="N50" s="1300"/>
    </row>
    <row r="51" spans="1:14" ht="15.75" customHeight="1">
      <c r="A51" s="351"/>
      <c r="B51" s="628"/>
      <c r="C51" s="1421" t="s">
        <v>11</v>
      </c>
      <c r="D51" s="1422"/>
      <c r="E51" s="1422"/>
      <c r="F51" s="1422"/>
      <c r="G51" s="1422"/>
      <c r="H51" s="1422"/>
      <c r="I51" s="1422"/>
      <c r="J51" s="1422"/>
      <c r="M51" s="65"/>
      <c r="N51" s="1300"/>
    </row>
    <row r="52" spans="1:14" ht="52.5" customHeight="1">
      <c r="A52" s="352"/>
      <c r="B52" s="631"/>
      <c r="C52" s="1322" t="s">
        <v>4</v>
      </c>
      <c r="D52" s="1322" t="s">
        <v>3</v>
      </c>
      <c r="E52" s="1322" t="s">
        <v>455</v>
      </c>
      <c r="F52" s="1322" t="s">
        <v>2</v>
      </c>
      <c r="G52" s="1325" t="s">
        <v>34</v>
      </c>
      <c r="H52" s="1322" t="s">
        <v>1</v>
      </c>
      <c r="I52" s="1325" t="s">
        <v>36</v>
      </c>
      <c r="J52" s="1325" t="s">
        <v>457</v>
      </c>
      <c r="M52" s="65"/>
      <c r="N52" s="1300"/>
    </row>
    <row r="53" spans="1:14" ht="15.75" customHeight="1">
      <c r="A53" s="353"/>
      <c r="B53" s="1419" t="s">
        <v>17</v>
      </c>
      <c r="C53" s="1423"/>
      <c r="D53" s="1423"/>
      <c r="E53" s="1423"/>
      <c r="F53" s="1423"/>
      <c r="G53" s="1423"/>
      <c r="H53" s="1423"/>
      <c r="I53" s="1423"/>
      <c r="J53" s="1423"/>
      <c r="M53" s="65"/>
      <c r="N53" s="1300"/>
    </row>
    <row r="54" spans="1:14" ht="15.75" customHeight="1">
      <c r="A54" s="964">
        <v>2000</v>
      </c>
      <c r="B54" s="1125">
        <v>1371206.7194006972</v>
      </c>
      <c r="C54" s="1135">
        <v>19641.559537999536</v>
      </c>
      <c r="D54" s="1135">
        <v>5211.1252125968094</v>
      </c>
      <c r="E54" s="1135">
        <v>732527.31296200003</v>
      </c>
      <c r="F54" s="1135">
        <v>279478.3986553069</v>
      </c>
      <c r="G54" s="1130">
        <v>260382.46392000001</v>
      </c>
      <c r="H54" s="1135">
        <v>43936.170322358848</v>
      </c>
      <c r="I54" s="1130">
        <v>30030</v>
      </c>
      <c r="J54" s="1130">
        <v>0</v>
      </c>
      <c r="M54" s="65"/>
      <c r="N54" s="1299"/>
    </row>
    <row r="55" spans="1:14" ht="15.75" customHeight="1">
      <c r="A55" s="964">
        <v>2001</v>
      </c>
      <c r="B55" s="1125">
        <v>1420250.5696629616</v>
      </c>
      <c r="C55" s="1135">
        <v>16390.952137916072</v>
      </c>
      <c r="D55" s="1135">
        <v>4570.9724064617094</v>
      </c>
      <c r="E55" s="1135">
        <v>760128.16055999999</v>
      </c>
      <c r="F55" s="1135">
        <v>290505.41500876821</v>
      </c>
      <c r="G55" s="1130">
        <v>272306.93623200001</v>
      </c>
      <c r="H55" s="1135">
        <v>43870.54396477792</v>
      </c>
      <c r="I55" s="1130">
        <v>32477.9</v>
      </c>
      <c r="J55" s="1130">
        <v>0</v>
      </c>
      <c r="M55" s="65"/>
      <c r="N55" s="1299"/>
    </row>
    <row r="56" spans="1:14" ht="15.75" customHeight="1">
      <c r="A56" s="964">
        <v>2002</v>
      </c>
      <c r="B56" s="1125">
        <v>1370207.3468967173</v>
      </c>
      <c r="C56" s="1135">
        <v>14668.285226643073</v>
      </c>
      <c r="D56" s="1135">
        <v>3987.4075980000002</v>
      </c>
      <c r="E56" s="1135">
        <v>715728.45649300015</v>
      </c>
      <c r="F56" s="1135">
        <v>289951.60734960798</v>
      </c>
      <c r="G56" s="1130">
        <v>265832.85484799987</v>
      </c>
      <c r="H56" s="1135">
        <v>47005.73771606524</v>
      </c>
      <c r="I56" s="1130">
        <v>33033</v>
      </c>
      <c r="J56" s="1130">
        <v>0</v>
      </c>
      <c r="M56" s="65"/>
      <c r="N56" s="1299"/>
    </row>
    <row r="57" spans="1:14" ht="15.75" customHeight="1">
      <c r="A57" s="964">
        <v>2003</v>
      </c>
      <c r="B57" s="1125">
        <v>1359545.5090997783</v>
      </c>
      <c r="C57" s="1135">
        <v>11412.39329700001</v>
      </c>
      <c r="D57" s="1135">
        <v>3628.5501354999997</v>
      </c>
      <c r="E57" s="1135">
        <v>696809.13612000016</v>
      </c>
      <c r="F57" s="1135">
        <v>293643.31216940546</v>
      </c>
      <c r="G57" s="1130">
        <v>249605.11080000002</v>
      </c>
      <c r="H57" s="1135">
        <v>60970.961146609792</v>
      </c>
      <c r="I57" s="1130">
        <v>43476.044400000006</v>
      </c>
      <c r="J57" s="1130">
        <v>0</v>
      </c>
      <c r="M57" s="65"/>
      <c r="N57" s="1299"/>
    </row>
    <row r="58" spans="1:14" ht="15.75" customHeight="1">
      <c r="A58" s="964">
        <v>2004</v>
      </c>
      <c r="B58" s="1125">
        <v>1353160.7855829208</v>
      </c>
      <c r="C58" s="1135">
        <v>10213.045285999999</v>
      </c>
      <c r="D58" s="1135">
        <v>3990.7216002</v>
      </c>
      <c r="E58" s="1135">
        <v>688370.87952399999</v>
      </c>
      <c r="F58" s="1135">
        <v>296512.28828993853</v>
      </c>
      <c r="G58" s="1130">
        <v>257511.60359999997</v>
      </c>
      <c r="H58" s="1135">
        <v>51281.120948466749</v>
      </c>
      <c r="I58" s="1130">
        <v>40758.141600000003</v>
      </c>
      <c r="J58" s="1130">
        <v>4522.9849999999997</v>
      </c>
      <c r="M58" s="65"/>
      <c r="N58" s="1299"/>
    </row>
    <row r="59" spans="1:14" ht="15.75" customHeight="1">
      <c r="A59" s="964">
        <v>2005</v>
      </c>
      <c r="B59" s="1125">
        <v>1322398.8259028592</v>
      </c>
      <c r="C59" s="1135">
        <v>6493.3709212063395</v>
      </c>
      <c r="D59" s="1135">
        <v>4645.0447220000005</v>
      </c>
      <c r="E59" s="1135">
        <v>670697.91844232404</v>
      </c>
      <c r="F59" s="1135">
        <v>265957.28383270575</v>
      </c>
      <c r="G59" s="1130">
        <v>269350.64913600008</v>
      </c>
      <c r="H59" s="1135">
        <v>55340.05907687296</v>
      </c>
      <c r="I59" s="1130">
        <v>45204.501887999999</v>
      </c>
      <c r="J59" s="1130">
        <v>4710.0334799999982</v>
      </c>
      <c r="M59" s="65"/>
      <c r="N59" s="1299"/>
    </row>
    <row r="60" spans="1:14" ht="15.75" customHeight="1">
      <c r="A60" s="964">
        <v>2006</v>
      </c>
      <c r="B60" s="1125">
        <v>1370178.3739918184</v>
      </c>
      <c r="C60" s="1135">
        <v>9296.8854155923982</v>
      </c>
      <c r="D60" s="1135">
        <v>4907.7024328005145</v>
      </c>
      <c r="E60" s="1135">
        <v>685039.36980659305</v>
      </c>
      <c r="F60" s="1135">
        <v>281384.84828738688</v>
      </c>
      <c r="G60" s="1130">
        <v>275587.1888399999</v>
      </c>
      <c r="H60" s="1135">
        <v>65383.312852993004</v>
      </c>
      <c r="I60" s="1130">
        <v>43488.657324</v>
      </c>
      <c r="J60" s="1130">
        <v>5090.5723099999996</v>
      </c>
      <c r="M60" s="65"/>
      <c r="N60" s="1299"/>
    </row>
    <row r="61" spans="1:14" ht="15.75" customHeight="1">
      <c r="A61" s="964">
        <v>2007</v>
      </c>
      <c r="B61" s="1125">
        <v>1264865.9950144636</v>
      </c>
      <c r="C61" s="1135">
        <v>10387.158297957903</v>
      </c>
      <c r="D61" s="1135">
        <v>5271.7499071802731</v>
      </c>
      <c r="E61" s="1135">
        <v>589994.34520438383</v>
      </c>
      <c r="F61" s="1135">
        <v>268759.50089252257</v>
      </c>
      <c r="G61" s="1130">
        <v>283625.15605199983</v>
      </c>
      <c r="H61" s="1135">
        <v>59968.025492205234</v>
      </c>
      <c r="I61" s="1130">
        <v>40651.482960000001</v>
      </c>
      <c r="J61" s="1130">
        <v>6208.8127282141777</v>
      </c>
      <c r="M61" s="65"/>
      <c r="N61" s="1299"/>
    </row>
    <row r="62" spans="1:14" ht="15.75" customHeight="1">
      <c r="A62" s="964">
        <v>2008</v>
      </c>
      <c r="B62" s="1125">
        <v>1345034.7810841838</v>
      </c>
      <c r="C62" s="1135">
        <v>11576.066133624297</v>
      </c>
      <c r="D62" s="1135">
        <v>5114.7162623305003</v>
      </c>
      <c r="E62" s="1135">
        <v>643054.20118105714</v>
      </c>
      <c r="F62" s="1135">
        <v>287513.72218688508</v>
      </c>
      <c r="G62" s="1130">
        <v>288980.77712400007</v>
      </c>
      <c r="H62" s="1135">
        <v>60073.602016286641</v>
      </c>
      <c r="I62" s="1130">
        <v>41465.249172000003</v>
      </c>
      <c r="J62" s="1130">
        <v>7256.2806920000012</v>
      </c>
      <c r="M62" s="65"/>
      <c r="N62" s="1295"/>
    </row>
    <row r="63" spans="1:14" ht="15.75" customHeight="1">
      <c r="A63" s="964">
        <v>2009</v>
      </c>
      <c r="B63" s="1125">
        <v>1305198.6671465659</v>
      </c>
      <c r="C63" s="1135">
        <v>9998.0805366112072</v>
      </c>
      <c r="D63" s="1135">
        <v>4424.387831</v>
      </c>
      <c r="E63" s="1135">
        <v>616182.88853772555</v>
      </c>
      <c r="F63" s="1135">
        <v>282596.48667685478</v>
      </c>
      <c r="G63" s="1130">
        <v>278145.61822800001</v>
      </c>
      <c r="H63" s="1135">
        <v>60690.359179412997</v>
      </c>
      <c r="I63" s="1130">
        <v>43599.883787999999</v>
      </c>
      <c r="J63" s="1130">
        <v>9560.9623689611763</v>
      </c>
      <c r="M63" s="65"/>
      <c r="N63" s="1295"/>
    </row>
    <row r="64" spans="1:14" ht="15.75" customHeight="1">
      <c r="A64" s="964">
        <v>2010</v>
      </c>
      <c r="B64" s="1125">
        <v>1404878.6660185554</v>
      </c>
      <c r="C64" s="1135">
        <v>10022.672990507761</v>
      </c>
      <c r="D64" s="1135">
        <v>6784.8133769999995</v>
      </c>
      <c r="E64" s="1135">
        <v>618889.48031015741</v>
      </c>
      <c r="F64" s="1135">
        <v>300011.47287207627</v>
      </c>
      <c r="G64" s="1130">
        <v>296337.64175999997</v>
      </c>
      <c r="H64" s="1135">
        <v>117164.75830057866</v>
      </c>
      <c r="I64" s="1130">
        <v>47000.341511999999</v>
      </c>
      <c r="J64" s="1130">
        <v>8667.1975612355127</v>
      </c>
      <c r="M64" s="65"/>
      <c r="N64" s="1295"/>
    </row>
    <row r="65" spans="1:16384" ht="15.75" customHeight="1">
      <c r="A65" s="964">
        <v>2011</v>
      </c>
      <c r="B65" s="1125">
        <v>1391402.377568135</v>
      </c>
      <c r="C65" s="1135">
        <v>11167.545859362783</v>
      </c>
      <c r="D65" s="1135">
        <v>7653.5374420000007</v>
      </c>
      <c r="E65" s="1135">
        <v>611411.27830817597</v>
      </c>
      <c r="F65" s="1135">
        <v>283704.2424851078</v>
      </c>
      <c r="G65" s="1130">
        <v>304097.00925599993</v>
      </c>
      <c r="H65" s="1135">
        <v>120678.18561484567</v>
      </c>
      <c r="I65" s="1130">
        <v>44272.44578400001</v>
      </c>
      <c r="J65" s="1130">
        <v>8417.7689986429523</v>
      </c>
      <c r="M65" s="65"/>
      <c r="N65" s="1295"/>
    </row>
    <row r="66" spans="1:16384" ht="15.75" customHeight="1">
      <c r="A66" s="1131">
        <v>2012</v>
      </c>
      <c r="B66" s="1125">
        <v>1385984.7404169217</v>
      </c>
      <c r="C66" s="1135">
        <v>10529.401175062339</v>
      </c>
      <c r="D66" s="1135">
        <v>7466.5330899999999</v>
      </c>
      <c r="E66" s="1135">
        <v>601360.30353814573</v>
      </c>
      <c r="F66" s="1135">
        <v>290538.07702342817</v>
      </c>
      <c r="G66" s="1130">
        <v>282599.44407258416</v>
      </c>
      <c r="H66" s="1135">
        <v>133516.32510569069</v>
      </c>
      <c r="I66" s="1130">
        <v>47000.525200000004</v>
      </c>
      <c r="J66" s="1130">
        <v>12974.131212010696</v>
      </c>
      <c r="M66" s="65"/>
      <c r="N66" s="1295"/>
    </row>
    <row r="67" spans="1:16384" ht="15.75" customHeight="1">
      <c r="A67" s="1131">
        <v>2013</v>
      </c>
      <c r="B67" s="1125">
        <v>1399107.5506881215</v>
      </c>
      <c r="C67" s="1135">
        <v>8994.9625756079968</v>
      </c>
      <c r="D67" s="1135">
        <v>7529.0932469999989</v>
      </c>
      <c r="E67" s="1135">
        <v>615820.03368813661</v>
      </c>
      <c r="F67" s="1135">
        <v>284779.80300100555</v>
      </c>
      <c r="G67" s="1130">
        <v>279127.71822145913</v>
      </c>
      <c r="H67" s="1135">
        <v>137855.56418993985</v>
      </c>
      <c r="I67" s="1130">
        <v>48911.094560000005</v>
      </c>
      <c r="J67" s="1130">
        <v>16089.30704997266</v>
      </c>
      <c r="M67" s="65"/>
      <c r="N67" s="1295"/>
    </row>
    <row r="68" spans="1:16384" ht="15.75" customHeight="1">
      <c r="A68" s="964">
        <v>2014</v>
      </c>
      <c r="B68" s="978">
        <v>1332450.427740247</v>
      </c>
      <c r="C68" s="1139">
        <v>9397.627504</v>
      </c>
      <c r="D68" s="1139">
        <v>6668.8930709999995</v>
      </c>
      <c r="E68" s="1139">
        <v>599154.85309057403</v>
      </c>
      <c r="F68" s="1139">
        <v>260061.6325159329</v>
      </c>
      <c r="G68" s="1216">
        <v>272373.41376103647</v>
      </c>
      <c r="H68" s="1135">
        <v>124367.53086770377</v>
      </c>
      <c r="I68" s="1130">
        <v>43385.594319999989</v>
      </c>
      <c r="J68" s="1130">
        <v>17040.882609999997</v>
      </c>
      <c r="M68" s="65"/>
      <c r="N68" s="1295"/>
    </row>
    <row r="69" spans="1:16384" ht="15.75" customHeight="1">
      <c r="A69" s="1131">
        <v>2015</v>
      </c>
      <c r="B69" s="978">
        <v>1365584.5152348543</v>
      </c>
      <c r="C69" s="1139">
        <v>8502.7235490000003</v>
      </c>
      <c r="D69" s="1139">
        <v>6542.2874000000002</v>
      </c>
      <c r="E69" s="1139">
        <v>610670.51604798122</v>
      </c>
      <c r="F69" s="1139">
        <v>268313.38244211819</v>
      </c>
      <c r="G69" s="1216">
        <v>278439.58380272798</v>
      </c>
      <c r="H69" s="1135">
        <v>131064.66553302709</v>
      </c>
      <c r="I69" s="1130">
        <v>45924.741799999996</v>
      </c>
      <c r="J69" s="1130">
        <v>16126.614659999999</v>
      </c>
      <c r="M69" s="65"/>
      <c r="N69" s="1295"/>
    </row>
    <row r="70" spans="1:16384" ht="15.75" customHeight="1">
      <c r="A70" s="1131">
        <v>2016</v>
      </c>
      <c r="B70" s="978">
        <v>1410431.9861124272</v>
      </c>
      <c r="C70" s="1139">
        <v>7585.7394359999998</v>
      </c>
      <c r="D70" s="1139">
        <v>7771.4455599999992</v>
      </c>
      <c r="E70" s="1139">
        <v>622163.53832451766</v>
      </c>
      <c r="F70" s="1139">
        <v>285418.88519619964</v>
      </c>
      <c r="G70" s="1216">
        <v>276554.44262696005</v>
      </c>
      <c r="H70" s="1135">
        <v>145007.06476874987</v>
      </c>
      <c r="I70" s="1130">
        <v>48897.403439999995</v>
      </c>
      <c r="J70" s="1130">
        <v>17033.466759999999</v>
      </c>
      <c r="M70" s="65"/>
      <c r="N70" s="1295"/>
    </row>
    <row r="71" spans="1:16384" ht="15.75" customHeight="1">
      <c r="A71" s="1131">
        <v>2017</v>
      </c>
      <c r="B71" s="978">
        <v>1423502.2845694546</v>
      </c>
      <c r="C71" s="1139">
        <v>7730.0776999999998</v>
      </c>
      <c r="D71" s="1139">
        <v>8796.5356792400016</v>
      </c>
      <c r="E71" s="1139">
        <v>626264.60124117439</v>
      </c>
      <c r="F71" s="1139">
        <v>287994.41586900724</v>
      </c>
      <c r="G71" s="1139">
        <v>278785.71658183646</v>
      </c>
      <c r="H71" s="1135">
        <v>147748.834893997</v>
      </c>
      <c r="I71" s="1135">
        <v>49554.460119999996</v>
      </c>
      <c r="J71" s="1135">
        <v>16627.642489999998</v>
      </c>
      <c r="M71" s="65"/>
      <c r="N71" s="1295"/>
    </row>
    <row r="72" spans="1:16384" ht="15.75" customHeight="1">
      <c r="A72" s="1131">
        <v>2018</v>
      </c>
      <c r="B72" s="1139">
        <v>1441042.4538854768</v>
      </c>
      <c r="C72" s="1139">
        <v>7783.2726114014258</v>
      </c>
      <c r="D72" s="1139">
        <v>8602.9130076756028</v>
      </c>
      <c r="E72" s="1139">
        <v>607207.52944189357</v>
      </c>
      <c r="F72" s="1139">
        <v>285959.46236119169</v>
      </c>
      <c r="G72" s="1139">
        <v>285721.94880000007</v>
      </c>
      <c r="H72" s="1135">
        <v>165465.97887131493</v>
      </c>
      <c r="I72" s="1135">
        <v>56665.619291999988</v>
      </c>
      <c r="J72" s="1135">
        <v>23635.729499999998</v>
      </c>
      <c r="M72" s="65"/>
      <c r="N72" s="1295"/>
    </row>
    <row r="73" spans="1:16384" ht="15.75" customHeight="1">
      <c r="A73" s="1131">
        <v>2019</v>
      </c>
      <c r="B73" s="1139">
        <v>1481548.0994370061</v>
      </c>
      <c r="C73" s="1139">
        <v>7144.2430000000004</v>
      </c>
      <c r="D73" s="1139">
        <v>8164.1230743295937</v>
      </c>
      <c r="E73" s="1139">
        <v>645068.26972895965</v>
      </c>
      <c r="F73" s="1139">
        <v>288759.78437738575</v>
      </c>
      <c r="G73" s="1139">
        <v>277412.50230480009</v>
      </c>
      <c r="H73" s="1135">
        <v>172861.96087073084</v>
      </c>
      <c r="I73" s="1135">
        <v>56932.900080799998</v>
      </c>
      <c r="J73" s="1135">
        <v>25204.315999999999</v>
      </c>
      <c r="M73" s="65"/>
      <c r="N73" s="1295"/>
    </row>
    <row r="74" spans="1:16384" ht="15.75" customHeight="1">
      <c r="A74" s="99" t="s">
        <v>158</v>
      </c>
      <c r="B74" s="1135"/>
      <c r="C74" s="1135"/>
      <c r="D74" s="1135"/>
      <c r="E74" s="1135"/>
      <c r="F74" s="1135"/>
      <c r="G74" s="1135"/>
      <c r="H74" s="1135"/>
      <c r="I74" s="1135"/>
      <c r="J74" s="1135"/>
      <c r="M74" s="65"/>
      <c r="N74" s="1295"/>
    </row>
    <row r="75" spans="1:16384" ht="15.75" customHeight="1">
      <c r="A75" s="916" t="s">
        <v>249</v>
      </c>
      <c r="B75" s="902"/>
      <c r="C75" s="902"/>
      <c r="D75" s="902"/>
      <c r="E75" s="902"/>
      <c r="M75" s="65"/>
      <c r="N75" s="1295"/>
    </row>
    <row r="76" spans="1:16384" ht="24.75" customHeight="1">
      <c r="A76" s="1430" t="s">
        <v>673</v>
      </c>
      <c r="B76" s="1430"/>
      <c r="C76" s="1430"/>
      <c r="D76" s="1430"/>
      <c r="E76" s="1430"/>
      <c r="F76" s="1430"/>
      <c r="G76" s="1430"/>
      <c r="H76" s="1430"/>
      <c r="I76" s="1430"/>
      <c r="J76" s="1430"/>
      <c r="K76" s="1430"/>
      <c r="M76" s="65"/>
      <c r="N76" s="1295"/>
    </row>
    <row r="77" spans="1:16384" ht="15.75" customHeight="1">
      <c r="A77" s="905" t="s">
        <v>725</v>
      </c>
      <c r="B77" s="518"/>
      <c r="C77" s="518"/>
      <c r="D77" s="518"/>
      <c r="E77" s="292"/>
      <c r="F77" s="292"/>
      <c r="G77" s="292"/>
      <c r="H77" s="292"/>
      <c r="I77" s="292"/>
      <c r="J77" s="292"/>
      <c r="K77" s="905"/>
      <c r="L77" s="518"/>
      <c r="M77" s="65"/>
      <c r="N77" s="1295"/>
      <c r="O77" s="292"/>
      <c r="P77" s="292"/>
      <c r="Q77" s="292"/>
      <c r="R77" s="292"/>
      <c r="S77" s="292"/>
      <c r="T77" s="292"/>
      <c r="U77" s="905"/>
      <c r="V77" s="518"/>
      <c r="W77" s="518"/>
      <c r="X77" s="518"/>
      <c r="Y77" s="292"/>
      <c r="Z77" s="292"/>
      <c r="AA77" s="292"/>
      <c r="AB77" s="292"/>
      <c r="AC77" s="292"/>
      <c r="AD77" s="292"/>
      <c r="AE77" s="905"/>
      <c r="AF77" s="518"/>
      <c r="AG77" s="518"/>
      <c r="AH77" s="518"/>
      <c r="AI77" s="292"/>
      <c r="AJ77" s="292"/>
      <c r="AK77" s="292"/>
      <c r="AL77" s="292"/>
      <c r="AM77" s="292"/>
      <c r="AN77" s="292"/>
      <c r="AO77" s="905"/>
      <c r="AP77" s="518"/>
      <c r="AQ77" s="518"/>
      <c r="AR77" s="518"/>
      <c r="AS77" s="292"/>
      <c r="AT77" s="292"/>
      <c r="AU77" s="292"/>
      <c r="AV77" s="292"/>
      <c r="AW77" s="292"/>
      <c r="AX77" s="292"/>
      <c r="AY77" s="905"/>
      <c r="AZ77" s="518"/>
      <c r="BA77" s="518"/>
      <c r="BB77" s="518"/>
      <c r="BC77" s="292"/>
      <c r="BD77" s="292"/>
      <c r="BE77" s="292"/>
      <c r="BF77" s="292"/>
      <c r="BG77" s="292"/>
      <c r="BH77" s="292"/>
      <c r="BI77" s="905"/>
      <c r="BJ77" s="518"/>
      <c r="BK77" s="518"/>
      <c r="BL77" s="518"/>
      <c r="BM77" s="292"/>
      <c r="BN77" s="292"/>
      <c r="BO77" s="292"/>
      <c r="BP77" s="292"/>
      <c r="BQ77" s="292"/>
      <c r="BR77" s="292"/>
      <c r="BS77" s="905"/>
      <c r="BT77" s="518"/>
      <c r="BU77" s="518"/>
      <c r="BV77" s="518"/>
      <c r="BW77" s="292"/>
      <c r="BX77" s="292"/>
      <c r="BY77" s="292"/>
      <c r="BZ77" s="292"/>
      <c r="CA77" s="292"/>
      <c r="CB77" s="292"/>
      <c r="CC77" s="905"/>
      <c r="CD77" s="518"/>
      <c r="CE77" s="518"/>
      <c r="CF77" s="518"/>
      <c r="CG77" s="292"/>
      <c r="CH77" s="292"/>
      <c r="CI77" s="292"/>
      <c r="CJ77" s="292"/>
      <c r="CK77" s="292"/>
      <c r="CL77" s="292"/>
      <c r="CM77" s="905"/>
      <c r="CN77" s="518"/>
      <c r="CO77" s="518"/>
      <c r="CP77" s="518"/>
      <c r="CQ77" s="292"/>
      <c r="CR77" s="292"/>
      <c r="CS77" s="292"/>
      <c r="CT77" s="292"/>
      <c r="CU77" s="292"/>
      <c r="CV77" s="292"/>
      <c r="CW77" s="905"/>
      <c r="CX77" s="518"/>
      <c r="CY77" s="518"/>
      <c r="CZ77" s="518"/>
      <c r="DA77" s="292"/>
      <c r="DB77" s="292"/>
      <c r="DC77" s="292"/>
      <c r="DD77" s="292"/>
      <c r="DE77" s="292"/>
      <c r="DF77" s="292"/>
      <c r="DG77" s="905"/>
      <c r="DH77" s="518"/>
      <c r="DI77" s="518"/>
      <c r="DJ77" s="518"/>
      <c r="DK77" s="292"/>
      <c r="DL77" s="292"/>
      <c r="DM77" s="292"/>
      <c r="DN77" s="292"/>
      <c r="DO77" s="292"/>
      <c r="DP77" s="292"/>
      <c r="DQ77" s="905"/>
      <c r="DR77" s="518"/>
      <c r="DS77" s="518"/>
      <c r="DT77" s="518"/>
      <c r="DU77" s="292"/>
      <c r="DV77" s="292"/>
      <c r="DW77" s="292"/>
      <c r="DX77" s="292"/>
      <c r="DY77" s="292"/>
      <c r="DZ77" s="292"/>
      <c r="EA77" s="905"/>
      <c r="EB77" s="518"/>
      <c r="EC77" s="518"/>
      <c r="ED77" s="518"/>
      <c r="EE77" s="292"/>
      <c r="EF77" s="292"/>
      <c r="EG77" s="292"/>
      <c r="EH77" s="292"/>
      <c r="EI77" s="292"/>
      <c r="EJ77" s="292"/>
      <c r="EK77" s="905"/>
      <c r="EL77" s="518"/>
      <c r="EM77" s="518"/>
      <c r="EN77" s="518"/>
      <c r="EO77" s="292"/>
      <c r="EP77" s="292"/>
      <c r="EQ77" s="292"/>
      <c r="ER77" s="292"/>
      <c r="ES77" s="292"/>
      <c r="ET77" s="292"/>
      <c r="EU77" s="905"/>
      <c r="EV77" s="518"/>
      <c r="EW77" s="518"/>
      <c r="EX77" s="518"/>
      <c r="EY77" s="292"/>
      <c r="EZ77" s="292"/>
      <c r="FA77" s="292"/>
      <c r="FB77" s="292"/>
      <c r="FC77" s="292"/>
      <c r="FD77" s="292"/>
      <c r="FE77" s="905"/>
      <c r="FF77" s="518"/>
      <c r="FG77" s="518"/>
      <c r="FH77" s="518"/>
      <c r="FI77" s="292"/>
      <c r="FJ77" s="292"/>
      <c r="FK77" s="292"/>
      <c r="FL77" s="292"/>
      <c r="FM77" s="292"/>
      <c r="FN77" s="292"/>
      <c r="FO77" s="905"/>
      <c r="FP77" s="518"/>
      <c r="FQ77" s="518"/>
      <c r="FR77" s="518"/>
      <c r="FS77" s="292"/>
      <c r="FT77" s="292"/>
      <c r="FU77" s="292"/>
      <c r="FV77" s="292"/>
      <c r="FW77" s="292"/>
      <c r="FX77" s="292"/>
      <c r="FY77" s="905"/>
      <c r="FZ77" s="518"/>
      <c r="GA77" s="518"/>
      <c r="GB77" s="518"/>
      <c r="GC77" s="292"/>
      <c r="GD77" s="292"/>
      <c r="GE77" s="292"/>
      <c r="GF77" s="292"/>
      <c r="GG77" s="292"/>
      <c r="GH77" s="292"/>
      <c r="GI77" s="905"/>
      <c r="GJ77" s="518"/>
      <c r="GK77" s="518"/>
      <c r="GL77" s="518"/>
      <c r="GM77" s="292"/>
      <c r="GN77" s="292"/>
      <c r="GO77" s="292"/>
      <c r="GP77" s="292"/>
      <c r="GQ77" s="292"/>
      <c r="GR77" s="292"/>
      <c r="GS77" s="905"/>
      <c r="GT77" s="518"/>
      <c r="GU77" s="518"/>
      <c r="GV77" s="518"/>
      <c r="GW77" s="292"/>
      <c r="GX77" s="292"/>
      <c r="GY77" s="292"/>
      <c r="GZ77" s="292"/>
      <c r="HA77" s="292"/>
      <c r="HB77" s="292"/>
      <c r="HC77" s="905"/>
      <c r="HD77" s="518"/>
      <c r="HE77" s="518"/>
      <c r="HF77" s="518"/>
      <c r="HG77" s="292"/>
      <c r="HH77" s="292"/>
      <c r="HI77" s="292"/>
      <c r="HJ77" s="292"/>
      <c r="HK77" s="292"/>
      <c r="HL77" s="292"/>
      <c r="HM77" s="905"/>
      <c r="HN77" s="518"/>
      <c r="HO77" s="518"/>
      <c r="HP77" s="518"/>
      <c r="HQ77" s="292"/>
      <c r="HR77" s="292"/>
      <c r="HS77" s="292"/>
      <c r="HT77" s="292"/>
      <c r="HU77" s="292"/>
      <c r="HV77" s="292"/>
      <c r="HW77" s="905"/>
      <c r="HX77" s="518"/>
      <c r="HY77" s="518"/>
      <c r="HZ77" s="518"/>
      <c r="IA77" s="292"/>
      <c r="IB77" s="292"/>
      <c r="IC77" s="292"/>
      <c r="ID77" s="292"/>
      <c r="IE77" s="292"/>
      <c r="IF77" s="292"/>
      <c r="IG77" s="905"/>
      <c r="IH77" s="518"/>
      <c r="II77" s="518"/>
      <c r="IJ77" s="518"/>
      <c r="IK77" s="292"/>
      <c r="IL77" s="292"/>
      <c r="IM77" s="292"/>
      <c r="IN77" s="292"/>
      <c r="IO77" s="292"/>
      <c r="IP77" s="292"/>
      <c r="IQ77" s="905"/>
      <c r="IR77" s="518"/>
      <c r="IS77" s="518"/>
      <c r="IT77" s="518"/>
      <c r="IU77" s="292"/>
      <c r="IV77" s="292"/>
      <c r="IW77" s="292"/>
      <c r="IX77" s="292"/>
      <c r="IY77" s="292"/>
      <c r="IZ77" s="292"/>
      <c r="JA77" s="905"/>
      <c r="JB77" s="518"/>
      <c r="JC77" s="518"/>
      <c r="JD77" s="518"/>
      <c r="JE77" s="292"/>
      <c r="JF77" s="292"/>
      <c r="JG77" s="292"/>
      <c r="JH77" s="292"/>
      <c r="JI77" s="292"/>
      <c r="JJ77" s="292"/>
      <c r="JK77" s="905"/>
      <c r="JL77" s="518"/>
      <c r="JM77" s="518"/>
      <c r="JN77" s="518"/>
      <c r="JO77" s="292"/>
      <c r="JP77" s="292"/>
      <c r="JQ77" s="292"/>
      <c r="JR77" s="292"/>
      <c r="JS77" s="292"/>
      <c r="JT77" s="292"/>
      <c r="JU77" s="905"/>
      <c r="JV77" s="518"/>
      <c r="JW77" s="518"/>
      <c r="JX77" s="518"/>
      <c r="JY77" s="292"/>
      <c r="JZ77" s="292"/>
      <c r="KA77" s="292"/>
      <c r="KB77" s="292"/>
      <c r="KC77" s="292"/>
      <c r="KD77" s="292"/>
      <c r="KE77" s="905"/>
      <c r="KF77" s="518"/>
      <c r="KG77" s="518"/>
      <c r="KH77" s="518"/>
      <c r="KI77" s="292"/>
      <c r="KJ77" s="292"/>
      <c r="KK77" s="292"/>
      <c r="KL77" s="292"/>
      <c r="KM77" s="292"/>
      <c r="KN77" s="292"/>
      <c r="KO77" s="905"/>
      <c r="KP77" s="518"/>
      <c r="KQ77" s="518"/>
      <c r="KR77" s="518"/>
      <c r="KS77" s="292"/>
      <c r="KT77" s="292"/>
      <c r="KU77" s="292"/>
      <c r="KV77" s="292"/>
      <c r="KW77" s="292"/>
      <c r="KX77" s="292"/>
      <c r="KY77" s="905"/>
      <c r="KZ77" s="518"/>
      <c r="LA77" s="518"/>
      <c r="LB77" s="518"/>
      <c r="LC77" s="292"/>
      <c r="LD77" s="292"/>
      <c r="LE77" s="292"/>
      <c r="LF77" s="292"/>
      <c r="LG77" s="292"/>
      <c r="LH77" s="292"/>
      <c r="LI77" s="905"/>
      <c r="LJ77" s="518"/>
      <c r="LK77" s="518"/>
      <c r="LL77" s="518"/>
      <c r="LM77" s="292"/>
      <c r="LN77" s="292"/>
      <c r="LO77" s="292"/>
      <c r="LP77" s="292"/>
      <c r="LQ77" s="292"/>
      <c r="LR77" s="292"/>
      <c r="LS77" s="905"/>
      <c r="LT77" s="518"/>
      <c r="LU77" s="518"/>
      <c r="LV77" s="518"/>
      <c r="LW77" s="292"/>
      <c r="LX77" s="292"/>
      <c r="LY77" s="292"/>
      <c r="LZ77" s="292"/>
      <c r="MA77" s="292"/>
      <c r="MB77" s="292"/>
      <c r="MC77" s="905"/>
      <c r="MD77" s="518"/>
      <c r="ME77" s="518"/>
      <c r="MF77" s="518"/>
      <c r="MG77" s="292"/>
      <c r="MH77" s="292"/>
      <c r="MI77" s="292"/>
      <c r="MJ77" s="292"/>
      <c r="MK77" s="292"/>
      <c r="ML77" s="292"/>
      <c r="MM77" s="905"/>
      <c r="MN77" s="518"/>
      <c r="MO77" s="518"/>
      <c r="MP77" s="518"/>
      <c r="MQ77" s="292"/>
      <c r="MR77" s="292"/>
      <c r="MS77" s="292"/>
      <c r="MT77" s="292"/>
      <c r="MU77" s="292"/>
      <c r="MV77" s="292"/>
      <c r="MW77" s="905"/>
      <c r="MX77" s="518"/>
      <c r="MY77" s="518"/>
      <c r="MZ77" s="518"/>
      <c r="NA77" s="292"/>
      <c r="NB77" s="292"/>
      <c r="NC77" s="292"/>
      <c r="ND77" s="292"/>
      <c r="NE77" s="292"/>
      <c r="NF77" s="292"/>
      <c r="NG77" s="905"/>
      <c r="NH77" s="518"/>
      <c r="NI77" s="518"/>
      <c r="NJ77" s="518"/>
      <c r="NK77" s="292"/>
      <c r="NL77" s="292"/>
      <c r="NM77" s="292"/>
      <c r="NN77" s="292"/>
      <c r="NO77" s="292"/>
      <c r="NP77" s="292"/>
      <c r="NQ77" s="905"/>
      <c r="NR77" s="518"/>
      <c r="NS77" s="518"/>
      <c r="NT77" s="518"/>
      <c r="NU77" s="292"/>
      <c r="NV77" s="292"/>
      <c r="NW77" s="292"/>
      <c r="NX77" s="292"/>
      <c r="NY77" s="292"/>
      <c r="NZ77" s="292"/>
      <c r="OA77" s="905"/>
      <c r="OB77" s="518"/>
      <c r="OC77" s="518"/>
      <c r="OD77" s="518"/>
      <c r="OE77" s="292"/>
      <c r="OF77" s="292"/>
      <c r="OG77" s="292"/>
      <c r="OH77" s="292"/>
      <c r="OI77" s="292"/>
      <c r="OJ77" s="292"/>
      <c r="OK77" s="905"/>
      <c r="OL77" s="518"/>
      <c r="OM77" s="518"/>
      <c r="ON77" s="518"/>
      <c r="OO77" s="292"/>
      <c r="OP77" s="292"/>
      <c r="OQ77" s="292"/>
      <c r="OR77" s="292"/>
      <c r="OS77" s="292"/>
      <c r="OT77" s="292"/>
      <c r="OU77" s="905"/>
      <c r="OV77" s="518"/>
      <c r="OW77" s="518"/>
      <c r="OX77" s="518"/>
      <c r="OY77" s="292"/>
      <c r="OZ77" s="292"/>
      <c r="PA77" s="292"/>
      <c r="PB77" s="292"/>
      <c r="PC77" s="292"/>
      <c r="PD77" s="292"/>
      <c r="PE77" s="905"/>
      <c r="PF77" s="518"/>
      <c r="PG77" s="518"/>
      <c r="PH77" s="518"/>
      <c r="PI77" s="292"/>
      <c r="PJ77" s="292"/>
      <c r="PK77" s="292"/>
      <c r="PL77" s="292"/>
      <c r="PM77" s="292"/>
      <c r="PN77" s="292"/>
      <c r="PO77" s="905"/>
      <c r="PP77" s="518"/>
      <c r="PQ77" s="518"/>
      <c r="PR77" s="518"/>
      <c r="PS77" s="292"/>
      <c r="PT77" s="292"/>
      <c r="PU77" s="292"/>
      <c r="PV77" s="292"/>
      <c r="PW77" s="292"/>
      <c r="PX77" s="292"/>
      <c r="PY77" s="905"/>
      <c r="PZ77" s="518"/>
      <c r="QA77" s="518"/>
      <c r="QB77" s="518"/>
      <c r="QC77" s="292"/>
      <c r="QD77" s="292"/>
      <c r="QE77" s="292"/>
      <c r="QF77" s="292"/>
      <c r="QG77" s="292"/>
      <c r="QH77" s="292"/>
      <c r="QI77" s="905"/>
      <c r="QJ77" s="518"/>
      <c r="QK77" s="518"/>
      <c r="QL77" s="518"/>
      <c r="QM77" s="292"/>
      <c r="QN77" s="292"/>
      <c r="QO77" s="292"/>
      <c r="QP77" s="292"/>
      <c r="QQ77" s="292"/>
      <c r="QR77" s="292"/>
      <c r="QS77" s="905"/>
      <c r="QT77" s="518"/>
      <c r="QU77" s="518"/>
      <c r="QV77" s="518"/>
      <c r="QW77" s="292"/>
      <c r="QX77" s="292"/>
      <c r="QY77" s="292"/>
      <c r="QZ77" s="292"/>
      <c r="RA77" s="292"/>
      <c r="RB77" s="292"/>
      <c r="RC77" s="905"/>
      <c r="RD77" s="518"/>
      <c r="RE77" s="518"/>
      <c r="RF77" s="518"/>
      <c r="RG77" s="292"/>
      <c r="RH77" s="292"/>
      <c r="RI77" s="292"/>
      <c r="RJ77" s="292"/>
      <c r="RK77" s="292"/>
      <c r="RL77" s="292"/>
      <c r="RM77" s="905"/>
      <c r="RN77" s="518"/>
      <c r="RO77" s="518"/>
      <c r="RP77" s="518"/>
      <c r="RQ77" s="292"/>
      <c r="RR77" s="292"/>
      <c r="RS77" s="292"/>
      <c r="RT77" s="292"/>
      <c r="RU77" s="292"/>
      <c r="RV77" s="292"/>
      <c r="RW77" s="905"/>
      <c r="RX77" s="518"/>
      <c r="RY77" s="518"/>
      <c r="RZ77" s="518"/>
      <c r="SA77" s="292"/>
      <c r="SB77" s="292"/>
      <c r="SC77" s="292"/>
      <c r="SD77" s="292"/>
      <c r="SE77" s="292"/>
      <c r="SF77" s="292"/>
      <c r="SG77" s="905"/>
      <c r="SH77" s="518"/>
      <c r="SI77" s="518"/>
      <c r="SJ77" s="518"/>
      <c r="SK77" s="292"/>
      <c r="SL77" s="292"/>
      <c r="SM77" s="292"/>
      <c r="SN77" s="292"/>
      <c r="SO77" s="292"/>
      <c r="SP77" s="292"/>
      <c r="SQ77" s="905"/>
      <c r="SR77" s="518"/>
      <c r="SS77" s="518"/>
      <c r="ST77" s="518"/>
      <c r="SU77" s="292"/>
      <c r="SV77" s="292"/>
      <c r="SW77" s="292"/>
      <c r="SX77" s="292"/>
      <c r="SY77" s="292"/>
      <c r="SZ77" s="292"/>
      <c r="TA77" s="905"/>
      <c r="TB77" s="518"/>
      <c r="TC77" s="518"/>
      <c r="TD77" s="518"/>
      <c r="TE77" s="292"/>
      <c r="TF77" s="292"/>
      <c r="TG77" s="292"/>
      <c r="TH77" s="292"/>
      <c r="TI77" s="292"/>
      <c r="TJ77" s="292"/>
      <c r="TK77" s="905"/>
      <c r="TL77" s="518"/>
      <c r="TM77" s="518"/>
      <c r="TN77" s="518"/>
      <c r="TO77" s="292"/>
      <c r="TP77" s="292"/>
      <c r="TQ77" s="292"/>
      <c r="TR77" s="292"/>
      <c r="TS77" s="292"/>
      <c r="TT77" s="292"/>
      <c r="TU77" s="905"/>
      <c r="TV77" s="518"/>
      <c r="TW77" s="518"/>
      <c r="TX77" s="518"/>
      <c r="TY77" s="292"/>
      <c r="TZ77" s="292"/>
      <c r="UA77" s="292"/>
      <c r="UB77" s="292"/>
      <c r="UC77" s="292"/>
      <c r="UD77" s="292"/>
      <c r="UE77" s="905"/>
      <c r="UF77" s="518"/>
      <c r="UG77" s="518"/>
      <c r="UH77" s="518"/>
      <c r="UI77" s="292"/>
      <c r="UJ77" s="292"/>
      <c r="UK77" s="292"/>
      <c r="UL77" s="292"/>
      <c r="UM77" s="292"/>
      <c r="UN77" s="292"/>
      <c r="UO77" s="905"/>
      <c r="UP77" s="518"/>
      <c r="UQ77" s="518"/>
      <c r="UR77" s="518"/>
      <c r="US77" s="292"/>
      <c r="UT77" s="292"/>
      <c r="UU77" s="292"/>
      <c r="UV77" s="292"/>
      <c r="UW77" s="292"/>
      <c r="UX77" s="292"/>
      <c r="UY77" s="905"/>
      <c r="UZ77" s="518"/>
      <c r="VA77" s="518"/>
      <c r="VB77" s="518"/>
      <c r="VC77" s="292"/>
      <c r="VD77" s="292"/>
      <c r="VE77" s="292"/>
      <c r="VF77" s="292"/>
      <c r="VG77" s="292"/>
      <c r="VH77" s="292"/>
      <c r="VI77" s="905"/>
      <c r="VJ77" s="518"/>
      <c r="VK77" s="518"/>
      <c r="VL77" s="518"/>
      <c r="VM77" s="292"/>
      <c r="VN77" s="292"/>
      <c r="VO77" s="292"/>
      <c r="VP77" s="292"/>
      <c r="VQ77" s="292"/>
      <c r="VR77" s="292"/>
      <c r="VS77" s="905"/>
      <c r="VT77" s="518"/>
      <c r="VU77" s="518"/>
      <c r="VV77" s="518"/>
      <c r="VW77" s="292"/>
      <c r="VX77" s="292"/>
      <c r="VY77" s="292"/>
      <c r="VZ77" s="292"/>
      <c r="WA77" s="292"/>
      <c r="WB77" s="292"/>
      <c r="WC77" s="905"/>
      <c r="WD77" s="518"/>
      <c r="WE77" s="518"/>
      <c r="WF77" s="518"/>
      <c r="WG77" s="292"/>
      <c r="WH77" s="292"/>
      <c r="WI77" s="292"/>
      <c r="WJ77" s="292"/>
      <c r="WK77" s="292"/>
      <c r="WL77" s="292"/>
      <c r="WM77" s="905"/>
      <c r="WN77" s="518"/>
      <c r="WO77" s="518"/>
      <c r="WP77" s="518"/>
      <c r="WQ77" s="292"/>
      <c r="WR77" s="292"/>
      <c r="WS77" s="292"/>
      <c r="WT77" s="292"/>
      <c r="WU77" s="292"/>
      <c r="WV77" s="292"/>
      <c r="WW77" s="905"/>
      <c r="WX77" s="518"/>
      <c r="WY77" s="518"/>
      <c r="WZ77" s="518"/>
      <c r="XA77" s="292"/>
      <c r="XB77" s="292"/>
      <c r="XC77" s="292"/>
      <c r="XD77" s="292"/>
      <c r="XE77" s="292"/>
      <c r="XF77" s="292"/>
      <c r="XG77" s="905"/>
      <c r="XH77" s="518"/>
      <c r="XI77" s="518"/>
      <c r="XJ77" s="518"/>
      <c r="XK77" s="292"/>
      <c r="XL77" s="292"/>
      <c r="XM77" s="292"/>
      <c r="XN77" s="292"/>
      <c r="XO77" s="292"/>
      <c r="XP77" s="292"/>
      <c r="XQ77" s="905"/>
      <c r="XR77" s="518"/>
      <c r="XS77" s="518"/>
      <c r="XT77" s="518"/>
      <c r="XU77" s="292"/>
      <c r="XV77" s="292"/>
      <c r="XW77" s="292"/>
      <c r="XX77" s="292"/>
      <c r="XY77" s="292"/>
      <c r="XZ77" s="292"/>
      <c r="YA77" s="905"/>
      <c r="YB77" s="518"/>
      <c r="YC77" s="518"/>
      <c r="YD77" s="518"/>
      <c r="YE77" s="292"/>
      <c r="YF77" s="292"/>
      <c r="YG77" s="292"/>
      <c r="YH77" s="292"/>
      <c r="YI77" s="292"/>
      <c r="YJ77" s="292"/>
      <c r="YK77" s="905"/>
      <c r="YL77" s="518"/>
      <c r="YM77" s="518"/>
      <c r="YN77" s="518"/>
      <c r="YO77" s="292"/>
      <c r="YP77" s="292"/>
      <c r="YQ77" s="292"/>
      <c r="YR77" s="292"/>
      <c r="YS77" s="292"/>
      <c r="YT77" s="292"/>
      <c r="YU77" s="905"/>
      <c r="YV77" s="518"/>
      <c r="YW77" s="518"/>
      <c r="YX77" s="518"/>
      <c r="YY77" s="292"/>
      <c r="YZ77" s="292"/>
      <c r="ZA77" s="292"/>
      <c r="ZB77" s="292"/>
      <c r="ZC77" s="292"/>
      <c r="ZD77" s="292"/>
      <c r="ZE77" s="905"/>
      <c r="ZF77" s="518"/>
      <c r="ZG77" s="518"/>
      <c r="ZH77" s="518"/>
      <c r="ZI77" s="292"/>
      <c r="ZJ77" s="292"/>
      <c r="ZK77" s="292"/>
      <c r="ZL77" s="292"/>
      <c r="ZM77" s="292"/>
      <c r="ZN77" s="292"/>
      <c r="ZO77" s="905"/>
      <c r="ZP77" s="518"/>
      <c r="ZQ77" s="518"/>
      <c r="ZR77" s="518"/>
      <c r="ZS77" s="292"/>
      <c r="ZT77" s="292"/>
      <c r="ZU77" s="292"/>
      <c r="ZV77" s="292"/>
      <c r="ZW77" s="292"/>
      <c r="ZX77" s="292"/>
      <c r="ZY77" s="905"/>
      <c r="ZZ77" s="518"/>
      <c r="AAA77" s="518"/>
      <c r="AAB77" s="518"/>
      <c r="AAC77" s="292"/>
      <c r="AAD77" s="292"/>
      <c r="AAE77" s="292"/>
      <c r="AAF77" s="292"/>
      <c r="AAG77" s="292"/>
      <c r="AAH77" s="292"/>
      <c r="AAI77" s="905"/>
      <c r="AAJ77" s="518"/>
      <c r="AAK77" s="518"/>
      <c r="AAL77" s="518"/>
      <c r="AAM77" s="292"/>
      <c r="AAN77" s="292"/>
      <c r="AAO77" s="292"/>
      <c r="AAP77" s="292"/>
      <c r="AAQ77" s="292"/>
      <c r="AAR77" s="292"/>
      <c r="AAS77" s="905"/>
      <c r="AAT77" s="518"/>
      <c r="AAU77" s="518"/>
      <c r="AAV77" s="518"/>
      <c r="AAW77" s="292"/>
      <c r="AAX77" s="292"/>
      <c r="AAY77" s="292"/>
      <c r="AAZ77" s="292"/>
      <c r="ABA77" s="292"/>
      <c r="ABB77" s="292"/>
      <c r="ABC77" s="905"/>
      <c r="ABD77" s="518"/>
      <c r="ABE77" s="518"/>
      <c r="ABF77" s="518"/>
      <c r="ABG77" s="292"/>
      <c r="ABH77" s="292"/>
      <c r="ABI77" s="292"/>
      <c r="ABJ77" s="292"/>
      <c r="ABK77" s="292"/>
      <c r="ABL77" s="292"/>
      <c r="ABM77" s="905"/>
      <c r="ABN77" s="518"/>
      <c r="ABO77" s="518"/>
      <c r="ABP77" s="518"/>
      <c r="ABQ77" s="292"/>
      <c r="ABR77" s="292"/>
      <c r="ABS77" s="292"/>
      <c r="ABT77" s="292"/>
      <c r="ABU77" s="292"/>
      <c r="ABV77" s="292"/>
      <c r="ABW77" s="905"/>
      <c r="ABX77" s="518"/>
      <c r="ABY77" s="518"/>
      <c r="ABZ77" s="518"/>
      <c r="ACA77" s="292"/>
      <c r="ACB77" s="292"/>
      <c r="ACC77" s="292"/>
      <c r="ACD77" s="292"/>
      <c r="ACE77" s="292"/>
      <c r="ACF77" s="292"/>
      <c r="ACG77" s="905"/>
      <c r="ACH77" s="518"/>
      <c r="ACI77" s="518"/>
      <c r="ACJ77" s="518"/>
      <c r="ACK77" s="292"/>
      <c r="ACL77" s="292"/>
      <c r="ACM77" s="292"/>
      <c r="ACN77" s="292"/>
      <c r="ACO77" s="292"/>
      <c r="ACP77" s="292"/>
      <c r="ACQ77" s="905"/>
      <c r="ACR77" s="518"/>
      <c r="ACS77" s="518"/>
      <c r="ACT77" s="518"/>
      <c r="ACU77" s="292"/>
      <c r="ACV77" s="292"/>
      <c r="ACW77" s="292"/>
      <c r="ACX77" s="292"/>
      <c r="ACY77" s="292"/>
      <c r="ACZ77" s="292"/>
      <c r="ADA77" s="905"/>
      <c r="ADB77" s="518"/>
      <c r="ADC77" s="518"/>
      <c r="ADD77" s="518"/>
      <c r="ADE77" s="292"/>
      <c r="ADF77" s="292"/>
      <c r="ADG77" s="292"/>
      <c r="ADH77" s="292"/>
      <c r="ADI77" s="292"/>
      <c r="ADJ77" s="292"/>
      <c r="ADK77" s="905"/>
      <c r="ADL77" s="518"/>
      <c r="ADM77" s="518"/>
      <c r="ADN77" s="518"/>
      <c r="ADO77" s="292"/>
      <c r="ADP77" s="292"/>
      <c r="ADQ77" s="292"/>
      <c r="ADR77" s="292"/>
      <c r="ADS77" s="292"/>
      <c r="ADT77" s="292"/>
      <c r="ADU77" s="905"/>
      <c r="ADV77" s="518"/>
      <c r="ADW77" s="518"/>
      <c r="ADX77" s="518"/>
      <c r="ADY77" s="292"/>
      <c r="ADZ77" s="292"/>
      <c r="AEA77" s="292"/>
      <c r="AEB77" s="292"/>
      <c r="AEC77" s="292"/>
      <c r="AED77" s="292"/>
      <c r="AEE77" s="905"/>
      <c r="AEF77" s="518"/>
      <c r="AEG77" s="518"/>
      <c r="AEH77" s="518"/>
      <c r="AEI77" s="292"/>
      <c r="AEJ77" s="292"/>
      <c r="AEK77" s="292"/>
      <c r="AEL77" s="292"/>
      <c r="AEM77" s="292"/>
      <c r="AEN77" s="292"/>
      <c r="AEO77" s="905"/>
      <c r="AEP77" s="518"/>
      <c r="AEQ77" s="518"/>
      <c r="AER77" s="518"/>
      <c r="AES77" s="292"/>
      <c r="AET77" s="292"/>
      <c r="AEU77" s="292"/>
      <c r="AEV77" s="292"/>
      <c r="AEW77" s="292"/>
      <c r="AEX77" s="292"/>
      <c r="AEY77" s="905"/>
      <c r="AEZ77" s="518"/>
      <c r="AFA77" s="518"/>
      <c r="AFB77" s="518"/>
      <c r="AFC77" s="292"/>
      <c r="AFD77" s="292"/>
      <c r="AFE77" s="292"/>
      <c r="AFF77" s="292"/>
      <c r="AFG77" s="292"/>
      <c r="AFH77" s="292"/>
      <c r="AFI77" s="905"/>
      <c r="AFJ77" s="518"/>
      <c r="AFK77" s="518"/>
      <c r="AFL77" s="518"/>
      <c r="AFM77" s="292"/>
      <c r="AFN77" s="292"/>
      <c r="AFO77" s="292"/>
      <c r="AFP77" s="292"/>
      <c r="AFQ77" s="292"/>
      <c r="AFR77" s="292"/>
      <c r="AFS77" s="905"/>
      <c r="AFT77" s="518"/>
      <c r="AFU77" s="518"/>
      <c r="AFV77" s="518"/>
      <c r="AFW77" s="292"/>
      <c r="AFX77" s="292"/>
      <c r="AFY77" s="292"/>
      <c r="AFZ77" s="292"/>
      <c r="AGA77" s="292"/>
      <c r="AGB77" s="292"/>
      <c r="AGC77" s="905"/>
      <c r="AGD77" s="518"/>
      <c r="AGE77" s="518"/>
      <c r="AGF77" s="518"/>
      <c r="AGG77" s="292"/>
      <c r="AGH77" s="292"/>
      <c r="AGI77" s="292"/>
      <c r="AGJ77" s="292"/>
      <c r="AGK77" s="292"/>
      <c r="AGL77" s="292"/>
      <c r="AGM77" s="905"/>
      <c r="AGN77" s="518"/>
      <c r="AGO77" s="518"/>
      <c r="AGP77" s="518"/>
      <c r="AGQ77" s="292"/>
      <c r="AGR77" s="292"/>
      <c r="AGS77" s="292"/>
      <c r="AGT77" s="292"/>
      <c r="AGU77" s="292"/>
      <c r="AGV77" s="292"/>
      <c r="AGW77" s="905"/>
      <c r="AGX77" s="518"/>
      <c r="AGY77" s="518"/>
      <c r="AGZ77" s="518"/>
      <c r="AHA77" s="292"/>
      <c r="AHB77" s="292"/>
      <c r="AHC77" s="292"/>
      <c r="AHD77" s="292"/>
      <c r="AHE77" s="292"/>
      <c r="AHF77" s="292"/>
      <c r="AHG77" s="905"/>
      <c r="AHH77" s="518"/>
      <c r="AHI77" s="518"/>
      <c r="AHJ77" s="518"/>
      <c r="AHK77" s="292"/>
      <c r="AHL77" s="292"/>
      <c r="AHM77" s="292"/>
      <c r="AHN77" s="292"/>
      <c r="AHO77" s="292"/>
      <c r="AHP77" s="292"/>
      <c r="AHQ77" s="905"/>
      <c r="AHR77" s="518"/>
      <c r="AHS77" s="518"/>
      <c r="AHT77" s="518"/>
      <c r="AHU77" s="292"/>
      <c r="AHV77" s="292"/>
      <c r="AHW77" s="292"/>
      <c r="AHX77" s="292"/>
      <c r="AHY77" s="292"/>
      <c r="AHZ77" s="292"/>
      <c r="AIA77" s="905"/>
      <c r="AIB77" s="518"/>
      <c r="AIC77" s="518"/>
      <c r="AID77" s="518"/>
      <c r="AIE77" s="292"/>
      <c r="AIF77" s="292"/>
      <c r="AIG77" s="292"/>
      <c r="AIH77" s="292"/>
      <c r="AII77" s="292"/>
      <c r="AIJ77" s="292"/>
      <c r="AIK77" s="905"/>
      <c r="AIL77" s="518"/>
      <c r="AIM77" s="518"/>
      <c r="AIN77" s="518"/>
      <c r="AIO77" s="292"/>
      <c r="AIP77" s="292"/>
      <c r="AIQ77" s="292"/>
      <c r="AIR77" s="292"/>
      <c r="AIS77" s="292"/>
      <c r="AIT77" s="292"/>
      <c r="AIU77" s="905"/>
      <c r="AIV77" s="518"/>
      <c r="AIW77" s="518"/>
      <c r="AIX77" s="518"/>
      <c r="AIY77" s="292"/>
      <c r="AIZ77" s="292"/>
      <c r="AJA77" s="292"/>
      <c r="AJB77" s="292"/>
      <c r="AJC77" s="292"/>
      <c r="AJD77" s="292"/>
      <c r="AJE77" s="905"/>
      <c r="AJF77" s="518"/>
      <c r="AJG77" s="518"/>
      <c r="AJH77" s="518"/>
      <c r="AJI77" s="292"/>
      <c r="AJJ77" s="292"/>
      <c r="AJK77" s="292"/>
      <c r="AJL77" s="292"/>
      <c r="AJM77" s="292"/>
      <c r="AJN77" s="292"/>
      <c r="AJO77" s="905"/>
      <c r="AJP77" s="518"/>
      <c r="AJQ77" s="518"/>
      <c r="AJR77" s="518"/>
      <c r="AJS77" s="292"/>
      <c r="AJT77" s="292"/>
      <c r="AJU77" s="292"/>
      <c r="AJV77" s="292"/>
      <c r="AJW77" s="292"/>
      <c r="AJX77" s="292"/>
      <c r="AJY77" s="905"/>
      <c r="AJZ77" s="518"/>
      <c r="AKA77" s="518"/>
      <c r="AKB77" s="518"/>
      <c r="AKC77" s="292"/>
      <c r="AKD77" s="292"/>
      <c r="AKE77" s="292"/>
      <c r="AKF77" s="292"/>
      <c r="AKG77" s="292"/>
      <c r="AKH77" s="292"/>
      <c r="AKI77" s="905"/>
      <c r="AKJ77" s="518"/>
      <c r="AKK77" s="518"/>
      <c r="AKL77" s="518"/>
      <c r="AKM77" s="292"/>
      <c r="AKN77" s="292"/>
      <c r="AKO77" s="292"/>
      <c r="AKP77" s="292"/>
      <c r="AKQ77" s="292"/>
      <c r="AKR77" s="292"/>
      <c r="AKS77" s="905"/>
      <c r="AKT77" s="518"/>
      <c r="AKU77" s="518"/>
      <c r="AKV77" s="518"/>
      <c r="AKW77" s="292"/>
      <c r="AKX77" s="292"/>
      <c r="AKY77" s="292"/>
      <c r="AKZ77" s="292"/>
      <c r="ALA77" s="292"/>
      <c r="ALB77" s="292"/>
      <c r="ALC77" s="905"/>
      <c r="ALD77" s="518"/>
      <c r="ALE77" s="518"/>
      <c r="ALF77" s="518"/>
      <c r="ALG77" s="292"/>
      <c r="ALH77" s="292"/>
      <c r="ALI77" s="292"/>
      <c r="ALJ77" s="292"/>
      <c r="ALK77" s="292"/>
      <c r="ALL77" s="292"/>
      <c r="ALM77" s="905"/>
      <c r="ALN77" s="518"/>
      <c r="ALO77" s="518"/>
      <c r="ALP77" s="518"/>
      <c r="ALQ77" s="292"/>
      <c r="ALR77" s="292"/>
      <c r="ALS77" s="292"/>
      <c r="ALT77" s="292"/>
      <c r="ALU77" s="292"/>
      <c r="ALV77" s="292"/>
      <c r="ALW77" s="905"/>
      <c r="ALX77" s="518"/>
      <c r="ALY77" s="518"/>
      <c r="ALZ77" s="518"/>
      <c r="AMA77" s="292"/>
      <c r="AMB77" s="292"/>
      <c r="AMC77" s="292"/>
      <c r="AMD77" s="292"/>
      <c r="AME77" s="292"/>
      <c r="AMF77" s="292"/>
      <c r="AMG77" s="905"/>
      <c r="AMH77" s="518"/>
      <c r="AMI77" s="518"/>
      <c r="AMJ77" s="518"/>
      <c r="AMK77" s="292"/>
      <c r="AML77" s="292"/>
      <c r="AMM77" s="292"/>
      <c r="AMN77" s="292"/>
      <c r="AMO77" s="292"/>
      <c r="AMP77" s="292"/>
      <c r="AMQ77" s="905"/>
      <c r="AMR77" s="518"/>
      <c r="AMS77" s="518"/>
      <c r="AMT77" s="518"/>
      <c r="AMU77" s="292"/>
      <c r="AMV77" s="292"/>
      <c r="AMW77" s="292"/>
      <c r="AMX77" s="292"/>
      <c r="AMY77" s="292"/>
      <c r="AMZ77" s="292"/>
      <c r="ANA77" s="905"/>
      <c r="ANB77" s="518"/>
      <c r="ANC77" s="518"/>
      <c r="AND77" s="518"/>
      <c r="ANE77" s="292"/>
      <c r="ANF77" s="292"/>
      <c r="ANG77" s="292"/>
      <c r="ANH77" s="292"/>
      <c r="ANI77" s="292"/>
      <c r="ANJ77" s="292"/>
      <c r="ANK77" s="905"/>
      <c r="ANL77" s="518"/>
      <c r="ANM77" s="518"/>
      <c r="ANN77" s="518"/>
      <c r="ANO77" s="292"/>
      <c r="ANP77" s="292"/>
      <c r="ANQ77" s="292"/>
      <c r="ANR77" s="292"/>
      <c r="ANS77" s="292"/>
      <c r="ANT77" s="292"/>
      <c r="ANU77" s="905"/>
      <c r="ANV77" s="518"/>
      <c r="ANW77" s="518"/>
      <c r="ANX77" s="518"/>
      <c r="ANY77" s="292"/>
      <c r="ANZ77" s="292"/>
      <c r="AOA77" s="292"/>
      <c r="AOB77" s="292"/>
      <c r="AOC77" s="292"/>
      <c r="AOD77" s="292"/>
      <c r="AOE77" s="905"/>
      <c r="AOF77" s="518"/>
      <c r="AOG77" s="518"/>
      <c r="AOH77" s="518"/>
      <c r="AOI77" s="292"/>
      <c r="AOJ77" s="292"/>
      <c r="AOK77" s="292"/>
      <c r="AOL77" s="292"/>
      <c r="AOM77" s="292"/>
      <c r="AON77" s="292"/>
      <c r="AOO77" s="905"/>
      <c r="AOP77" s="518"/>
      <c r="AOQ77" s="518"/>
      <c r="AOR77" s="518"/>
      <c r="AOS77" s="292"/>
      <c r="AOT77" s="292"/>
      <c r="AOU77" s="292"/>
      <c r="AOV77" s="292"/>
      <c r="AOW77" s="292"/>
      <c r="AOX77" s="292"/>
      <c r="AOY77" s="905"/>
      <c r="AOZ77" s="518"/>
      <c r="APA77" s="518"/>
      <c r="APB77" s="518"/>
      <c r="APC77" s="292"/>
      <c r="APD77" s="292"/>
      <c r="APE77" s="292"/>
      <c r="APF77" s="292"/>
      <c r="APG77" s="292"/>
      <c r="APH77" s="292"/>
      <c r="API77" s="905"/>
      <c r="APJ77" s="518"/>
      <c r="APK77" s="518"/>
      <c r="APL77" s="518"/>
      <c r="APM77" s="292"/>
      <c r="APN77" s="292"/>
      <c r="APO77" s="292"/>
      <c r="APP77" s="292"/>
      <c r="APQ77" s="292"/>
      <c r="APR77" s="292"/>
      <c r="APS77" s="905"/>
      <c r="APT77" s="518"/>
      <c r="APU77" s="518"/>
      <c r="APV77" s="518"/>
      <c r="APW77" s="292"/>
      <c r="APX77" s="292"/>
      <c r="APY77" s="292"/>
      <c r="APZ77" s="292"/>
      <c r="AQA77" s="292"/>
      <c r="AQB77" s="292"/>
      <c r="AQC77" s="905"/>
      <c r="AQD77" s="518"/>
      <c r="AQE77" s="518"/>
      <c r="AQF77" s="518"/>
      <c r="AQG77" s="292"/>
      <c r="AQH77" s="292"/>
      <c r="AQI77" s="292"/>
      <c r="AQJ77" s="292"/>
      <c r="AQK77" s="292"/>
      <c r="AQL77" s="292"/>
      <c r="AQM77" s="905"/>
      <c r="AQN77" s="518"/>
      <c r="AQO77" s="518"/>
      <c r="AQP77" s="518"/>
      <c r="AQQ77" s="292"/>
      <c r="AQR77" s="292"/>
      <c r="AQS77" s="292"/>
      <c r="AQT77" s="292"/>
      <c r="AQU77" s="292"/>
      <c r="AQV77" s="292"/>
      <c r="AQW77" s="905"/>
      <c r="AQX77" s="518"/>
      <c r="AQY77" s="518"/>
      <c r="AQZ77" s="518"/>
      <c r="ARA77" s="292"/>
      <c r="ARB77" s="292"/>
      <c r="ARC77" s="292"/>
      <c r="ARD77" s="292"/>
      <c r="ARE77" s="292"/>
      <c r="ARF77" s="292"/>
      <c r="ARG77" s="905"/>
      <c r="ARH77" s="518"/>
      <c r="ARI77" s="518"/>
      <c r="ARJ77" s="518"/>
      <c r="ARK77" s="292"/>
      <c r="ARL77" s="292"/>
      <c r="ARM77" s="292"/>
      <c r="ARN77" s="292"/>
      <c r="ARO77" s="292"/>
      <c r="ARP77" s="292"/>
      <c r="ARQ77" s="905"/>
      <c r="ARR77" s="518"/>
      <c r="ARS77" s="518"/>
      <c r="ART77" s="518"/>
      <c r="ARU77" s="292"/>
      <c r="ARV77" s="292"/>
      <c r="ARW77" s="292"/>
      <c r="ARX77" s="292"/>
      <c r="ARY77" s="292"/>
      <c r="ARZ77" s="292"/>
      <c r="ASA77" s="905"/>
      <c r="ASB77" s="518"/>
      <c r="ASC77" s="518"/>
      <c r="ASD77" s="518"/>
      <c r="ASE77" s="292"/>
      <c r="ASF77" s="292"/>
      <c r="ASG77" s="292"/>
      <c r="ASH77" s="292"/>
      <c r="ASI77" s="292"/>
      <c r="ASJ77" s="292"/>
      <c r="ASK77" s="905"/>
      <c r="ASL77" s="518"/>
      <c r="ASM77" s="518"/>
      <c r="ASN77" s="518"/>
      <c r="ASO77" s="292"/>
      <c r="ASP77" s="292"/>
      <c r="ASQ77" s="292"/>
      <c r="ASR77" s="292"/>
      <c r="ASS77" s="292"/>
      <c r="AST77" s="292"/>
      <c r="ASU77" s="905"/>
      <c r="ASV77" s="518"/>
      <c r="ASW77" s="518"/>
      <c r="ASX77" s="518"/>
      <c r="ASY77" s="292"/>
      <c r="ASZ77" s="292"/>
      <c r="ATA77" s="292"/>
      <c r="ATB77" s="292"/>
      <c r="ATC77" s="292"/>
      <c r="ATD77" s="292"/>
      <c r="ATE77" s="905"/>
      <c r="ATF77" s="518"/>
      <c r="ATG77" s="518"/>
      <c r="ATH77" s="518"/>
      <c r="ATI77" s="292"/>
      <c r="ATJ77" s="292"/>
      <c r="ATK77" s="292"/>
      <c r="ATL77" s="292"/>
      <c r="ATM77" s="292"/>
      <c r="ATN77" s="292"/>
      <c r="ATO77" s="905"/>
      <c r="ATP77" s="518"/>
      <c r="ATQ77" s="518"/>
      <c r="ATR77" s="518"/>
      <c r="ATS77" s="292"/>
      <c r="ATT77" s="292"/>
      <c r="ATU77" s="292"/>
      <c r="ATV77" s="292"/>
      <c r="ATW77" s="292"/>
      <c r="ATX77" s="292"/>
      <c r="ATY77" s="905"/>
      <c r="ATZ77" s="518"/>
      <c r="AUA77" s="518"/>
      <c r="AUB77" s="518"/>
      <c r="AUC77" s="292"/>
      <c r="AUD77" s="292"/>
      <c r="AUE77" s="292"/>
      <c r="AUF77" s="292"/>
      <c r="AUG77" s="292"/>
      <c r="AUH77" s="292"/>
      <c r="AUI77" s="905"/>
      <c r="AUJ77" s="518"/>
      <c r="AUK77" s="518"/>
      <c r="AUL77" s="518"/>
      <c r="AUM77" s="292"/>
      <c r="AUN77" s="292"/>
      <c r="AUO77" s="292"/>
      <c r="AUP77" s="292"/>
      <c r="AUQ77" s="292"/>
      <c r="AUR77" s="292"/>
      <c r="AUS77" s="905"/>
      <c r="AUT77" s="518"/>
      <c r="AUU77" s="518"/>
      <c r="AUV77" s="518"/>
      <c r="AUW77" s="292"/>
      <c r="AUX77" s="292"/>
      <c r="AUY77" s="292"/>
      <c r="AUZ77" s="292"/>
      <c r="AVA77" s="292"/>
      <c r="AVB77" s="292"/>
      <c r="AVC77" s="905"/>
      <c r="AVD77" s="518"/>
      <c r="AVE77" s="518"/>
      <c r="AVF77" s="518"/>
      <c r="AVG77" s="292"/>
      <c r="AVH77" s="292"/>
      <c r="AVI77" s="292"/>
      <c r="AVJ77" s="292"/>
      <c r="AVK77" s="292"/>
      <c r="AVL77" s="292"/>
      <c r="AVM77" s="905"/>
      <c r="AVN77" s="518"/>
      <c r="AVO77" s="518"/>
      <c r="AVP77" s="518"/>
      <c r="AVQ77" s="292"/>
      <c r="AVR77" s="292"/>
      <c r="AVS77" s="292"/>
      <c r="AVT77" s="292"/>
      <c r="AVU77" s="292"/>
      <c r="AVV77" s="292"/>
      <c r="AVW77" s="905"/>
      <c r="AVX77" s="518"/>
      <c r="AVY77" s="518"/>
      <c r="AVZ77" s="518"/>
      <c r="AWA77" s="292"/>
      <c r="AWB77" s="292"/>
      <c r="AWC77" s="292"/>
      <c r="AWD77" s="292"/>
      <c r="AWE77" s="292"/>
      <c r="AWF77" s="292"/>
      <c r="AWG77" s="905"/>
      <c r="AWH77" s="518"/>
      <c r="AWI77" s="518"/>
      <c r="AWJ77" s="518"/>
      <c r="AWK77" s="292"/>
      <c r="AWL77" s="292"/>
      <c r="AWM77" s="292"/>
      <c r="AWN77" s="292"/>
      <c r="AWO77" s="292"/>
      <c r="AWP77" s="292"/>
      <c r="AWQ77" s="905"/>
      <c r="AWR77" s="518"/>
      <c r="AWS77" s="518"/>
      <c r="AWT77" s="518"/>
      <c r="AWU77" s="292"/>
      <c r="AWV77" s="292"/>
      <c r="AWW77" s="292"/>
      <c r="AWX77" s="292"/>
      <c r="AWY77" s="292"/>
      <c r="AWZ77" s="292"/>
      <c r="AXA77" s="905"/>
      <c r="AXB77" s="518"/>
      <c r="AXC77" s="518"/>
      <c r="AXD77" s="518"/>
      <c r="AXE77" s="292"/>
      <c r="AXF77" s="292"/>
      <c r="AXG77" s="292"/>
      <c r="AXH77" s="292"/>
      <c r="AXI77" s="292"/>
      <c r="AXJ77" s="292"/>
      <c r="AXK77" s="905"/>
      <c r="AXL77" s="518"/>
      <c r="AXM77" s="518"/>
      <c r="AXN77" s="518"/>
      <c r="AXO77" s="292"/>
      <c r="AXP77" s="292"/>
      <c r="AXQ77" s="292"/>
      <c r="AXR77" s="292"/>
      <c r="AXS77" s="292"/>
      <c r="AXT77" s="292"/>
      <c r="AXU77" s="905"/>
      <c r="AXV77" s="518"/>
      <c r="AXW77" s="518"/>
      <c r="AXX77" s="518"/>
      <c r="AXY77" s="292"/>
      <c r="AXZ77" s="292"/>
      <c r="AYA77" s="292"/>
      <c r="AYB77" s="292"/>
      <c r="AYC77" s="292"/>
      <c r="AYD77" s="292"/>
      <c r="AYE77" s="905"/>
      <c r="AYF77" s="518"/>
      <c r="AYG77" s="518"/>
      <c r="AYH77" s="518"/>
      <c r="AYI77" s="292"/>
      <c r="AYJ77" s="292"/>
      <c r="AYK77" s="292"/>
      <c r="AYL77" s="292"/>
      <c r="AYM77" s="292"/>
      <c r="AYN77" s="292"/>
      <c r="AYO77" s="905"/>
      <c r="AYP77" s="518"/>
      <c r="AYQ77" s="518"/>
      <c r="AYR77" s="518"/>
      <c r="AYS77" s="292"/>
      <c r="AYT77" s="292"/>
      <c r="AYU77" s="292"/>
      <c r="AYV77" s="292"/>
      <c r="AYW77" s="292"/>
      <c r="AYX77" s="292"/>
      <c r="AYY77" s="905"/>
      <c r="AYZ77" s="518"/>
      <c r="AZA77" s="518"/>
      <c r="AZB77" s="518"/>
      <c r="AZC77" s="292"/>
      <c r="AZD77" s="292"/>
      <c r="AZE77" s="292"/>
      <c r="AZF77" s="292"/>
      <c r="AZG77" s="292"/>
      <c r="AZH77" s="292"/>
      <c r="AZI77" s="905"/>
      <c r="AZJ77" s="518"/>
      <c r="AZK77" s="518"/>
      <c r="AZL77" s="518"/>
      <c r="AZM77" s="292"/>
      <c r="AZN77" s="292"/>
      <c r="AZO77" s="292"/>
      <c r="AZP77" s="292"/>
      <c r="AZQ77" s="292"/>
      <c r="AZR77" s="292"/>
      <c r="AZS77" s="905"/>
      <c r="AZT77" s="518"/>
      <c r="AZU77" s="518"/>
      <c r="AZV77" s="518"/>
      <c r="AZW77" s="292"/>
      <c r="AZX77" s="292"/>
      <c r="AZY77" s="292"/>
      <c r="AZZ77" s="292"/>
      <c r="BAA77" s="292"/>
      <c r="BAB77" s="292"/>
      <c r="BAC77" s="905"/>
      <c r="BAD77" s="518"/>
      <c r="BAE77" s="518"/>
      <c r="BAF77" s="518"/>
      <c r="BAG77" s="292"/>
      <c r="BAH77" s="292"/>
      <c r="BAI77" s="292"/>
      <c r="BAJ77" s="292"/>
      <c r="BAK77" s="292"/>
      <c r="BAL77" s="292"/>
      <c r="BAM77" s="905"/>
      <c r="BAN77" s="518"/>
      <c r="BAO77" s="518"/>
      <c r="BAP77" s="518"/>
      <c r="BAQ77" s="292"/>
      <c r="BAR77" s="292"/>
      <c r="BAS77" s="292"/>
      <c r="BAT77" s="292"/>
      <c r="BAU77" s="292"/>
      <c r="BAV77" s="292"/>
      <c r="BAW77" s="905"/>
      <c r="BAX77" s="518"/>
      <c r="BAY77" s="518"/>
      <c r="BAZ77" s="518"/>
      <c r="BBA77" s="292"/>
      <c r="BBB77" s="292"/>
      <c r="BBC77" s="292"/>
      <c r="BBD77" s="292"/>
      <c r="BBE77" s="292"/>
      <c r="BBF77" s="292"/>
      <c r="BBG77" s="905"/>
      <c r="BBH77" s="518"/>
      <c r="BBI77" s="518"/>
      <c r="BBJ77" s="518"/>
      <c r="BBK77" s="292"/>
      <c r="BBL77" s="292"/>
      <c r="BBM77" s="292"/>
      <c r="BBN77" s="292"/>
      <c r="BBO77" s="292"/>
      <c r="BBP77" s="292"/>
      <c r="BBQ77" s="905"/>
      <c r="BBR77" s="518"/>
      <c r="BBS77" s="518"/>
      <c r="BBT77" s="518"/>
      <c r="BBU77" s="292"/>
      <c r="BBV77" s="292"/>
      <c r="BBW77" s="292"/>
      <c r="BBX77" s="292"/>
      <c r="BBY77" s="292"/>
      <c r="BBZ77" s="292"/>
      <c r="BCA77" s="905"/>
      <c r="BCB77" s="518"/>
      <c r="BCC77" s="518"/>
      <c r="BCD77" s="518"/>
      <c r="BCE77" s="292"/>
      <c r="BCF77" s="292"/>
      <c r="BCG77" s="292"/>
      <c r="BCH77" s="292"/>
      <c r="BCI77" s="292"/>
      <c r="BCJ77" s="292"/>
      <c r="BCK77" s="905"/>
      <c r="BCL77" s="518"/>
      <c r="BCM77" s="518"/>
      <c r="BCN77" s="518"/>
      <c r="BCO77" s="292"/>
      <c r="BCP77" s="292"/>
      <c r="BCQ77" s="292"/>
      <c r="BCR77" s="292"/>
      <c r="BCS77" s="292"/>
      <c r="BCT77" s="292"/>
      <c r="BCU77" s="905"/>
      <c r="BCV77" s="518"/>
      <c r="BCW77" s="518"/>
      <c r="BCX77" s="518"/>
      <c r="BCY77" s="292"/>
      <c r="BCZ77" s="292"/>
      <c r="BDA77" s="292"/>
      <c r="BDB77" s="292"/>
      <c r="BDC77" s="292"/>
      <c r="BDD77" s="292"/>
      <c r="BDE77" s="905"/>
      <c r="BDF77" s="518"/>
      <c r="BDG77" s="518"/>
      <c r="BDH77" s="518"/>
      <c r="BDI77" s="292"/>
      <c r="BDJ77" s="292"/>
      <c r="BDK77" s="292"/>
      <c r="BDL77" s="292"/>
      <c r="BDM77" s="292"/>
      <c r="BDN77" s="292"/>
      <c r="BDO77" s="905"/>
      <c r="BDP77" s="518"/>
      <c r="BDQ77" s="518"/>
      <c r="BDR77" s="518"/>
      <c r="BDS77" s="292"/>
      <c r="BDT77" s="292"/>
      <c r="BDU77" s="292"/>
      <c r="BDV77" s="292"/>
      <c r="BDW77" s="292"/>
      <c r="BDX77" s="292"/>
      <c r="BDY77" s="905"/>
      <c r="BDZ77" s="518"/>
      <c r="BEA77" s="518"/>
      <c r="BEB77" s="518"/>
      <c r="BEC77" s="292"/>
      <c r="BED77" s="292"/>
      <c r="BEE77" s="292"/>
      <c r="BEF77" s="292"/>
      <c r="BEG77" s="292"/>
      <c r="BEH77" s="292"/>
      <c r="BEI77" s="905"/>
      <c r="BEJ77" s="518"/>
      <c r="BEK77" s="518"/>
      <c r="BEL77" s="518"/>
      <c r="BEM77" s="292"/>
      <c r="BEN77" s="292"/>
      <c r="BEO77" s="292"/>
      <c r="BEP77" s="292"/>
      <c r="BEQ77" s="292"/>
      <c r="BER77" s="292"/>
      <c r="BES77" s="905"/>
      <c r="BET77" s="518"/>
      <c r="BEU77" s="518"/>
      <c r="BEV77" s="518"/>
      <c r="BEW77" s="292"/>
      <c r="BEX77" s="292"/>
      <c r="BEY77" s="292"/>
      <c r="BEZ77" s="292"/>
      <c r="BFA77" s="292"/>
      <c r="BFB77" s="292"/>
      <c r="BFC77" s="905"/>
      <c r="BFD77" s="518"/>
      <c r="BFE77" s="518"/>
      <c r="BFF77" s="518"/>
      <c r="BFG77" s="292"/>
      <c r="BFH77" s="292"/>
      <c r="BFI77" s="292"/>
      <c r="BFJ77" s="292"/>
      <c r="BFK77" s="292"/>
      <c r="BFL77" s="292"/>
      <c r="BFM77" s="905"/>
      <c r="BFN77" s="518"/>
      <c r="BFO77" s="518"/>
      <c r="BFP77" s="518"/>
      <c r="BFQ77" s="292"/>
      <c r="BFR77" s="292"/>
      <c r="BFS77" s="292"/>
      <c r="BFT77" s="292"/>
      <c r="BFU77" s="292"/>
      <c r="BFV77" s="292"/>
      <c r="BFW77" s="905"/>
      <c r="BFX77" s="518"/>
      <c r="BFY77" s="518"/>
      <c r="BFZ77" s="518"/>
      <c r="BGA77" s="292"/>
      <c r="BGB77" s="292"/>
      <c r="BGC77" s="292"/>
      <c r="BGD77" s="292"/>
      <c r="BGE77" s="292"/>
      <c r="BGF77" s="292"/>
      <c r="BGG77" s="905"/>
      <c r="BGH77" s="518"/>
      <c r="BGI77" s="518"/>
      <c r="BGJ77" s="518"/>
      <c r="BGK77" s="292"/>
      <c r="BGL77" s="292"/>
      <c r="BGM77" s="292"/>
      <c r="BGN77" s="292"/>
      <c r="BGO77" s="292"/>
      <c r="BGP77" s="292"/>
      <c r="BGQ77" s="905"/>
      <c r="BGR77" s="518"/>
      <c r="BGS77" s="518"/>
      <c r="BGT77" s="518"/>
      <c r="BGU77" s="292"/>
      <c r="BGV77" s="292"/>
      <c r="BGW77" s="292"/>
      <c r="BGX77" s="292"/>
      <c r="BGY77" s="292"/>
      <c r="BGZ77" s="292"/>
      <c r="BHA77" s="905"/>
      <c r="BHB77" s="518"/>
      <c r="BHC77" s="518"/>
      <c r="BHD77" s="518"/>
      <c r="BHE77" s="292"/>
      <c r="BHF77" s="292"/>
      <c r="BHG77" s="292"/>
      <c r="BHH77" s="292"/>
      <c r="BHI77" s="292"/>
      <c r="BHJ77" s="292"/>
      <c r="BHK77" s="905"/>
      <c r="BHL77" s="518"/>
      <c r="BHM77" s="518"/>
      <c r="BHN77" s="518"/>
      <c r="BHO77" s="292"/>
      <c r="BHP77" s="292"/>
      <c r="BHQ77" s="292"/>
      <c r="BHR77" s="292"/>
      <c r="BHS77" s="292"/>
      <c r="BHT77" s="292"/>
      <c r="BHU77" s="905"/>
      <c r="BHV77" s="518"/>
      <c r="BHW77" s="518"/>
      <c r="BHX77" s="518"/>
      <c r="BHY77" s="292"/>
      <c r="BHZ77" s="292"/>
      <c r="BIA77" s="292"/>
      <c r="BIB77" s="292"/>
      <c r="BIC77" s="292"/>
      <c r="BID77" s="292"/>
      <c r="BIE77" s="905"/>
      <c r="BIF77" s="518"/>
      <c r="BIG77" s="518"/>
      <c r="BIH77" s="518"/>
      <c r="BII77" s="292"/>
      <c r="BIJ77" s="292"/>
      <c r="BIK77" s="292"/>
      <c r="BIL77" s="292"/>
      <c r="BIM77" s="292"/>
      <c r="BIN77" s="292"/>
      <c r="BIO77" s="905"/>
      <c r="BIP77" s="518"/>
      <c r="BIQ77" s="518"/>
      <c r="BIR77" s="518"/>
      <c r="BIS77" s="292"/>
      <c r="BIT77" s="292"/>
      <c r="BIU77" s="292"/>
      <c r="BIV77" s="292"/>
      <c r="BIW77" s="292"/>
      <c r="BIX77" s="292"/>
      <c r="BIY77" s="905"/>
      <c r="BIZ77" s="518"/>
      <c r="BJA77" s="518"/>
      <c r="BJB77" s="518"/>
      <c r="BJC77" s="292"/>
      <c r="BJD77" s="292"/>
      <c r="BJE77" s="292"/>
      <c r="BJF77" s="292"/>
      <c r="BJG77" s="292"/>
      <c r="BJH77" s="292"/>
      <c r="BJI77" s="905"/>
      <c r="BJJ77" s="518"/>
      <c r="BJK77" s="518"/>
      <c r="BJL77" s="518"/>
      <c r="BJM77" s="292"/>
      <c r="BJN77" s="292"/>
      <c r="BJO77" s="292"/>
      <c r="BJP77" s="292"/>
      <c r="BJQ77" s="292"/>
      <c r="BJR77" s="292"/>
      <c r="BJS77" s="905"/>
      <c r="BJT77" s="518"/>
      <c r="BJU77" s="518"/>
      <c r="BJV77" s="518"/>
      <c r="BJW77" s="292"/>
      <c r="BJX77" s="292"/>
      <c r="BJY77" s="292"/>
      <c r="BJZ77" s="292"/>
      <c r="BKA77" s="292"/>
      <c r="BKB77" s="292"/>
      <c r="BKC77" s="905"/>
      <c r="BKD77" s="518"/>
      <c r="BKE77" s="518"/>
      <c r="BKF77" s="518"/>
      <c r="BKG77" s="292"/>
      <c r="BKH77" s="292"/>
      <c r="BKI77" s="292"/>
      <c r="BKJ77" s="292"/>
      <c r="BKK77" s="292"/>
      <c r="BKL77" s="292"/>
      <c r="BKM77" s="905"/>
      <c r="BKN77" s="518"/>
      <c r="BKO77" s="518"/>
      <c r="BKP77" s="518"/>
      <c r="BKQ77" s="292"/>
      <c r="BKR77" s="292"/>
      <c r="BKS77" s="292"/>
      <c r="BKT77" s="292"/>
      <c r="BKU77" s="292"/>
      <c r="BKV77" s="292"/>
      <c r="BKW77" s="905"/>
      <c r="BKX77" s="518"/>
      <c r="BKY77" s="518"/>
      <c r="BKZ77" s="518"/>
      <c r="BLA77" s="292"/>
      <c r="BLB77" s="292"/>
      <c r="BLC77" s="292"/>
      <c r="BLD77" s="292"/>
      <c r="BLE77" s="292"/>
      <c r="BLF77" s="292"/>
      <c r="BLG77" s="905"/>
      <c r="BLH77" s="518"/>
      <c r="BLI77" s="518"/>
      <c r="BLJ77" s="518"/>
      <c r="BLK77" s="292"/>
      <c r="BLL77" s="292"/>
      <c r="BLM77" s="292"/>
      <c r="BLN77" s="292"/>
      <c r="BLO77" s="292"/>
      <c r="BLP77" s="292"/>
      <c r="BLQ77" s="905"/>
      <c r="BLR77" s="518"/>
      <c r="BLS77" s="518"/>
      <c r="BLT77" s="518"/>
      <c r="BLU77" s="292"/>
      <c r="BLV77" s="292"/>
      <c r="BLW77" s="292"/>
      <c r="BLX77" s="292"/>
      <c r="BLY77" s="292"/>
      <c r="BLZ77" s="292"/>
      <c r="BMA77" s="905"/>
      <c r="BMB77" s="518"/>
      <c r="BMC77" s="518"/>
      <c r="BMD77" s="518"/>
      <c r="BME77" s="292"/>
      <c r="BMF77" s="292"/>
      <c r="BMG77" s="292"/>
      <c r="BMH77" s="292"/>
      <c r="BMI77" s="292"/>
      <c r="BMJ77" s="292"/>
      <c r="BMK77" s="905"/>
      <c r="BML77" s="518"/>
      <c r="BMM77" s="518"/>
      <c r="BMN77" s="518"/>
      <c r="BMO77" s="292"/>
      <c r="BMP77" s="292"/>
      <c r="BMQ77" s="292"/>
      <c r="BMR77" s="292"/>
      <c r="BMS77" s="292"/>
      <c r="BMT77" s="292"/>
      <c r="BMU77" s="905"/>
      <c r="BMV77" s="518"/>
      <c r="BMW77" s="518"/>
      <c r="BMX77" s="518"/>
      <c r="BMY77" s="292"/>
      <c r="BMZ77" s="292"/>
      <c r="BNA77" s="292"/>
      <c r="BNB77" s="292"/>
      <c r="BNC77" s="292"/>
      <c r="BND77" s="292"/>
      <c r="BNE77" s="905"/>
      <c r="BNF77" s="518"/>
      <c r="BNG77" s="518"/>
      <c r="BNH77" s="518"/>
      <c r="BNI77" s="292"/>
      <c r="BNJ77" s="292"/>
      <c r="BNK77" s="292"/>
      <c r="BNL77" s="292"/>
      <c r="BNM77" s="292"/>
      <c r="BNN77" s="292"/>
      <c r="BNO77" s="905"/>
      <c r="BNP77" s="518"/>
      <c r="BNQ77" s="518"/>
      <c r="BNR77" s="518"/>
      <c r="BNS77" s="292"/>
      <c r="BNT77" s="292"/>
      <c r="BNU77" s="292"/>
      <c r="BNV77" s="292"/>
      <c r="BNW77" s="292"/>
      <c r="BNX77" s="292"/>
      <c r="BNY77" s="905"/>
      <c r="BNZ77" s="518"/>
      <c r="BOA77" s="518"/>
      <c r="BOB77" s="518"/>
      <c r="BOC77" s="292"/>
      <c r="BOD77" s="292"/>
      <c r="BOE77" s="292"/>
      <c r="BOF77" s="292"/>
      <c r="BOG77" s="292"/>
      <c r="BOH77" s="292"/>
      <c r="BOI77" s="905"/>
      <c r="BOJ77" s="518"/>
      <c r="BOK77" s="518"/>
      <c r="BOL77" s="518"/>
      <c r="BOM77" s="292"/>
      <c r="BON77" s="292"/>
      <c r="BOO77" s="292"/>
      <c r="BOP77" s="292"/>
      <c r="BOQ77" s="292"/>
      <c r="BOR77" s="292"/>
      <c r="BOS77" s="905"/>
      <c r="BOT77" s="518"/>
      <c r="BOU77" s="518"/>
      <c r="BOV77" s="518"/>
      <c r="BOW77" s="292"/>
      <c r="BOX77" s="292"/>
      <c r="BOY77" s="292"/>
      <c r="BOZ77" s="292"/>
      <c r="BPA77" s="292"/>
      <c r="BPB77" s="292"/>
      <c r="BPC77" s="905"/>
      <c r="BPD77" s="518"/>
      <c r="BPE77" s="518"/>
      <c r="BPF77" s="518"/>
      <c r="BPG77" s="292"/>
      <c r="BPH77" s="292"/>
      <c r="BPI77" s="292"/>
      <c r="BPJ77" s="292"/>
      <c r="BPK77" s="292"/>
      <c r="BPL77" s="292"/>
      <c r="BPM77" s="905"/>
      <c r="BPN77" s="518"/>
      <c r="BPO77" s="518"/>
      <c r="BPP77" s="518"/>
      <c r="BPQ77" s="292"/>
      <c r="BPR77" s="292"/>
      <c r="BPS77" s="292"/>
      <c r="BPT77" s="292"/>
      <c r="BPU77" s="292"/>
      <c r="BPV77" s="292"/>
      <c r="BPW77" s="905"/>
      <c r="BPX77" s="518"/>
      <c r="BPY77" s="518"/>
      <c r="BPZ77" s="518"/>
      <c r="BQA77" s="292"/>
      <c r="BQB77" s="292"/>
      <c r="BQC77" s="292"/>
      <c r="BQD77" s="292"/>
      <c r="BQE77" s="292"/>
      <c r="BQF77" s="292"/>
      <c r="BQG77" s="905"/>
      <c r="BQH77" s="518"/>
      <c r="BQI77" s="518"/>
      <c r="BQJ77" s="518"/>
      <c r="BQK77" s="292"/>
      <c r="BQL77" s="292"/>
      <c r="BQM77" s="292"/>
      <c r="BQN77" s="292"/>
      <c r="BQO77" s="292"/>
      <c r="BQP77" s="292"/>
      <c r="BQQ77" s="905"/>
      <c r="BQR77" s="518"/>
      <c r="BQS77" s="518"/>
      <c r="BQT77" s="518"/>
      <c r="BQU77" s="292"/>
      <c r="BQV77" s="292"/>
      <c r="BQW77" s="292"/>
      <c r="BQX77" s="292"/>
      <c r="BQY77" s="292"/>
      <c r="BQZ77" s="292"/>
      <c r="BRA77" s="905"/>
      <c r="BRB77" s="518"/>
      <c r="BRC77" s="518"/>
      <c r="BRD77" s="518"/>
      <c r="BRE77" s="292"/>
      <c r="BRF77" s="292"/>
      <c r="BRG77" s="292"/>
      <c r="BRH77" s="292"/>
      <c r="BRI77" s="292"/>
      <c r="BRJ77" s="292"/>
      <c r="BRK77" s="905"/>
      <c r="BRL77" s="518"/>
      <c r="BRM77" s="518"/>
      <c r="BRN77" s="518"/>
      <c r="BRO77" s="292"/>
      <c r="BRP77" s="292"/>
      <c r="BRQ77" s="292"/>
      <c r="BRR77" s="292"/>
      <c r="BRS77" s="292"/>
      <c r="BRT77" s="292"/>
      <c r="BRU77" s="905"/>
      <c r="BRV77" s="518"/>
      <c r="BRW77" s="518"/>
      <c r="BRX77" s="518"/>
      <c r="BRY77" s="292"/>
      <c r="BRZ77" s="292"/>
      <c r="BSA77" s="292"/>
      <c r="BSB77" s="292"/>
      <c r="BSC77" s="292"/>
      <c r="BSD77" s="292"/>
      <c r="BSE77" s="905"/>
      <c r="BSF77" s="518"/>
      <c r="BSG77" s="518"/>
      <c r="BSH77" s="518"/>
      <c r="BSI77" s="292"/>
      <c r="BSJ77" s="292"/>
      <c r="BSK77" s="292"/>
      <c r="BSL77" s="292"/>
      <c r="BSM77" s="292"/>
      <c r="BSN77" s="292"/>
      <c r="BSO77" s="905"/>
      <c r="BSP77" s="518"/>
      <c r="BSQ77" s="518"/>
      <c r="BSR77" s="518"/>
      <c r="BSS77" s="292"/>
      <c r="BST77" s="292"/>
      <c r="BSU77" s="292"/>
      <c r="BSV77" s="292"/>
      <c r="BSW77" s="292"/>
      <c r="BSX77" s="292"/>
      <c r="BSY77" s="905"/>
      <c r="BSZ77" s="518"/>
      <c r="BTA77" s="518"/>
      <c r="BTB77" s="518"/>
      <c r="BTC77" s="292"/>
      <c r="BTD77" s="292"/>
      <c r="BTE77" s="292"/>
      <c r="BTF77" s="292"/>
      <c r="BTG77" s="292"/>
      <c r="BTH77" s="292"/>
      <c r="BTI77" s="905"/>
      <c r="BTJ77" s="518"/>
      <c r="BTK77" s="518"/>
      <c r="BTL77" s="518"/>
      <c r="BTM77" s="292"/>
      <c r="BTN77" s="292"/>
      <c r="BTO77" s="292"/>
      <c r="BTP77" s="292"/>
      <c r="BTQ77" s="292"/>
      <c r="BTR77" s="292"/>
      <c r="BTS77" s="905"/>
      <c r="BTT77" s="518"/>
      <c r="BTU77" s="518"/>
      <c r="BTV77" s="518"/>
      <c r="BTW77" s="292"/>
      <c r="BTX77" s="292"/>
      <c r="BTY77" s="292"/>
      <c r="BTZ77" s="292"/>
      <c r="BUA77" s="292"/>
      <c r="BUB77" s="292"/>
      <c r="BUC77" s="905"/>
      <c r="BUD77" s="518"/>
      <c r="BUE77" s="518"/>
      <c r="BUF77" s="518"/>
      <c r="BUG77" s="292"/>
      <c r="BUH77" s="292"/>
      <c r="BUI77" s="292"/>
      <c r="BUJ77" s="292"/>
      <c r="BUK77" s="292"/>
      <c r="BUL77" s="292"/>
      <c r="BUM77" s="905"/>
      <c r="BUN77" s="518"/>
      <c r="BUO77" s="518"/>
      <c r="BUP77" s="518"/>
      <c r="BUQ77" s="292"/>
      <c r="BUR77" s="292"/>
      <c r="BUS77" s="292"/>
      <c r="BUT77" s="292"/>
      <c r="BUU77" s="292"/>
      <c r="BUV77" s="292"/>
      <c r="BUW77" s="905"/>
      <c r="BUX77" s="518"/>
      <c r="BUY77" s="518"/>
      <c r="BUZ77" s="518"/>
      <c r="BVA77" s="292"/>
      <c r="BVB77" s="292"/>
      <c r="BVC77" s="292"/>
      <c r="BVD77" s="292"/>
      <c r="BVE77" s="292"/>
      <c r="BVF77" s="292"/>
      <c r="BVG77" s="905"/>
      <c r="BVH77" s="518"/>
      <c r="BVI77" s="518"/>
      <c r="BVJ77" s="518"/>
      <c r="BVK77" s="292"/>
      <c r="BVL77" s="292"/>
      <c r="BVM77" s="292"/>
      <c r="BVN77" s="292"/>
      <c r="BVO77" s="292"/>
      <c r="BVP77" s="292"/>
      <c r="BVQ77" s="905"/>
      <c r="BVR77" s="518"/>
      <c r="BVS77" s="518"/>
      <c r="BVT77" s="518"/>
      <c r="BVU77" s="292"/>
      <c r="BVV77" s="292"/>
      <c r="BVW77" s="292"/>
      <c r="BVX77" s="292"/>
      <c r="BVY77" s="292"/>
      <c r="BVZ77" s="292"/>
      <c r="BWA77" s="905"/>
      <c r="BWB77" s="518"/>
      <c r="BWC77" s="518"/>
      <c r="BWD77" s="518"/>
      <c r="BWE77" s="292"/>
      <c r="BWF77" s="292"/>
      <c r="BWG77" s="292"/>
      <c r="BWH77" s="292"/>
      <c r="BWI77" s="292"/>
      <c r="BWJ77" s="292"/>
      <c r="BWK77" s="905"/>
      <c r="BWL77" s="518"/>
      <c r="BWM77" s="518"/>
      <c r="BWN77" s="518"/>
      <c r="BWO77" s="292"/>
      <c r="BWP77" s="292"/>
      <c r="BWQ77" s="292"/>
      <c r="BWR77" s="292"/>
      <c r="BWS77" s="292"/>
      <c r="BWT77" s="292"/>
      <c r="BWU77" s="905"/>
      <c r="BWV77" s="518"/>
      <c r="BWW77" s="518"/>
      <c r="BWX77" s="518"/>
      <c r="BWY77" s="292"/>
      <c r="BWZ77" s="292"/>
      <c r="BXA77" s="292"/>
      <c r="BXB77" s="292"/>
      <c r="BXC77" s="292"/>
      <c r="BXD77" s="292"/>
      <c r="BXE77" s="905"/>
      <c r="BXF77" s="518"/>
      <c r="BXG77" s="518"/>
      <c r="BXH77" s="518"/>
      <c r="BXI77" s="292"/>
      <c r="BXJ77" s="292"/>
      <c r="BXK77" s="292"/>
      <c r="BXL77" s="292"/>
      <c r="BXM77" s="292"/>
      <c r="BXN77" s="292"/>
      <c r="BXO77" s="905"/>
      <c r="BXP77" s="518"/>
      <c r="BXQ77" s="518"/>
      <c r="BXR77" s="518"/>
      <c r="BXS77" s="292"/>
      <c r="BXT77" s="292"/>
      <c r="BXU77" s="292"/>
      <c r="BXV77" s="292"/>
      <c r="BXW77" s="292"/>
      <c r="BXX77" s="292"/>
      <c r="BXY77" s="905"/>
      <c r="BXZ77" s="518"/>
      <c r="BYA77" s="518"/>
      <c r="BYB77" s="518"/>
      <c r="BYC77" s="292"/>
      <c r="BYD77" s="292"/>
      <c r="BYE77" s="292"/>
      <c r="BYF77" s="292"/>
      <c r="BYG77" s="292"/>
      <c r="BYH77" s="292"/>
      <c r="BYI77" s="905"/>
      <c r="BYJ77" s="518"/>
      <c r="BYK77" s="518"/>
      <c r="BYL77" s="518"/>
      <c r="BYM77" s="292"/>
      <c r="BYN77" s="292"/>
      <c r="BYO77" s="292"/>
      <c r="BYP77" s="292"/>
      <c r="BYQ77" s="292"/>
      <c r="BYR77" s="292"/>
      <c r="BYS77" s="905"/>
      <c r="BYT77" s="518"/>
      <c r="BYU77" s="518"/>
      <c r="BYV77" s="518"/>
      <c r="BYW77" s="292"/>
      <c r="BYX77" s="292"/>
      <c r="BYY77" s="292"/>
      <c r="BYZ77" s="292"/>
      <c r="BZA77" s="292"/>
      <c r="BZB77" s="292"/>
      <c r="BZC77" s="905"/>
      <c r="BZD77" s="518"/>
      <c r="BZE77" s="518"/>
      <c r="BZF77" s="518"/>
      <c r="BZG77" s="292"/>
      <c r="BZH77" s="292"/>
      <c r="BZI77" s="292"/>
      <c r="BZJ77" s="292"/>
      <c r="BZK77" s="292"/>
      <c r="BZL77" s="292"/>
      <c r="BZM77" s="905"/>
      <c r="BZN77" s="518"/>
      <c r="BZO77" s="518"/>
      <c r="BZP77" s="518"/>
      <c r="BZQ77" s="292"/>
      <c r="BZR77" s="292"/>
      <c r="BZS77" s="292"/>
      <c r="BZT77" s="292"/>
      <c r="BZU77" s="292"/>
      <c r="BZV77" s="292"/>
      <c r="BZW77" s="905"/>
      <c r="BZX77" s="518"/>
      <c r="BZY77" s="518"/>
      <c r="BZZ77" s="518"/>
      <c r="CAA77" s="292"/>
      <c r="CAB77" s="292"/>
      <c r="CAC77" s="292"/>
      <c r="CAD77" s="292"/>
      <c r="CAE77" s="292"/>
      <c r="CAF77" s="292"/>
      <c r="CAG77" s="905"/>
      <c r="CAH77" s="518"/>
      <c r="CAI77" s="518"/>
      <c r="CAJ77" s="518"/>
      <c r="CAK77" s="292"/>
      <c r="CAL77" s="292"/>
      <c r="CAM77" s="292"/>
      <c r="CAN77" s="292"/>
      <c r="CAO77" s="292"/>
      <c r="CAP77" s="292"/>
      <c r="CAQ77" s="905"/>
      <c r="CAR77" s="518"/>
      <c r="CAS77" s="518"/>
      <c r="CAT77" s="518"/>
      <c r="CAU77" s="292"/>
      <c r="CAV77" s="292"/>
      <c r="CAW77" s="292"/>
      <c r="CAX77" s="292"/>
      <c r="CAY77" s="292"/>
      <c r="CAZ77" s="292"/>
      <c r="CBA77" s="905"/>
      <c r="CBB77" s="518"/>
      <c r="CBC77" s="518"/>
      <c r="CBD77" s="518"/>
      <c r="CBE77" s="292"/>
      <c r="CBF77" s="292"/>
      <c r="CBG77" s="292"/>
      <c r="CBH77" s="292"/>
      <c r="CBI77" s="292"/>
      <c r="CBJ77" s="292"/>
      <c r="CBK77" s="905"/>
      <c r="CBL77" s="518"/>
      <c r="CBM77" s="518"/>
      <c r="CBN77" s="518"/>
      <c r="CBO77" s="292"/>
      <c r="CBP77" s="292"/>
      <c r="CBQ77" s="292"/>
      <c r="CBR77" s="292"/>
      <c r="CBS77" s="292"/>
      <c r="CBT77" s="292"/>
      <c r="CBU77" s="905"/>
      <c r="CBV77" s="518"/>
      <c r="CBW77" s="518"/>
      <c r="CBX77" s="518"/>
      <c r="CBY77" s="292"/>
      <c r="CBZ77" s="292"/>
      <c r="CCA77" s="292"/>
      <c r="CCB77" s="292"/>
      <c r="CCC77" s="292"/>
      <c r="CCD77" s="292"/>
      <c r="CCE77" s="905"/>
      <c r="CCF77" s="518"/>
      <c r="CCG77" s="518"/>
      <c r="CCH77" s="518"/>
      <c r="CCI77" s="292"/>
      <c r="CCJ77" s="292"/>
      <c r="CCK77" s="292"/>
      <c r="CCL77" s="292"/>
      <c r="CCM77" s="292"/>
      <c r="CCN77" s="292"/>
      <c r="CCO77" s="905"/>
      <c r="CCP77" s="518"/>
      <c r="CCQ77" s="518"/>
      <c r="CCR77" s="518"/>
      <c r="CCS77" s="292"/>
      <c r="CCT77" s="292"/>
      <c r="CCU77" s="292"/>
      <c r="CCV77" s="292"/>
      <c r="CCW77" s="292"/>
      <c r="CCX77" s="292"/>
      <c r="CCY77" s="905"/>
      <c r="CCZ77" s="518"/>
      <c r="CDA77" s="518"/>
      <c r="CDB77" s="518"/>
      <c r="CDC77" s="292"/>
      <c r="CDD77" s="292"/>
      <c r="CDE77" s="292"/>
      <c r="CDF77" s="292"/>
      <c r="CDG77" s="292"/>
      <c r="CDH77" s="292"/>
      <c r="CDI77" s="905"/>
      <c r="CDJ77" s="518"/>
      <c r="CDK77" s="518"/>
      <c r="CDL77" s="518"/>
      <c r="CDM77" s="292"/>
      <c r="CDN77" s="292"/>
      <c r="CDO77" s="292"/>
      <c r="CDP77" s="292"/>
      <c r="CDQ77" s="292"/>
      <c r="CDR77" s="292"/>
      <c r="CDS77" s="905"/>
      <c r="CDT77" s="518"/>
      <c r="CDU77" s="518"/>
      <c r="CDV77" s="518"/>
      <c r="CDW77" s="292"/>
      <c r="CDX77" s="292"/>
      <c r="CDY77" s="292"/>
      <c r="CDZ77" s="292"/>
      <c r="CEA77" s="292"/>
      <c r="CEB77" s="292"/>
      <c r="CEC77" s="905"/>
      <c r="CED77" s="518"/>
      <c r="CEE77" s="518"/>
      <c r="CEF77" s="518"/>
      <c r="CEG77" s="292"/>
      <c r="CEH77" s="292"/>
      <c r="CEI77" s="292"/>
      <c r="CEJ77" s="292"/>
      <c r="CEK77" s="292"/>
      <c r="CEL77" s="292"/>
      <c r="CEM77" s="905"/>
      <c r="CEN77" s="518"/>
      <c r="CEO77" s="518"/>
      <c r="CEP77" s="518"/>
      <c r="CEQ77" s="292"/>
      <c r="CER77" s="292"/>
      <c r="CES77" s="292"/>
      <c r="CET77" s="292"/>
      <c r="CEU77" s="292"/>
      <c r="CEV77" s="292"/>
      <c r="CEW77" s="905"/>
      <c r="CEX77" s="518"/>
      <c r="CEY77" s="518"/>
      <c r="CEZ77" s="518"/>
      <c r="CFA77" s="292"/>
      <c r="CFB77" s="292"/>
      <c r="CFC77" s="292"/>
      <c r="CFD77" s="292"/>
      <c r="CFE77" s="292"/>
      <c r="CFF77" s="292"/>
      <c r="CFG77" s="905"/>
      <c r="CFH77" s="518"/>
      <c r="CFI77" s="518"/>
      <c r="CFJ77" s="518"/>
      <c r="CFK77" s="292"/>
      <c r="CFL77" s="292"/>
      <c r="CFM77" s="292"/>
      <c r="CFN77" s="292"/>
      <c r="CFO77" s="292"/>
      <c r="CFP77" s="292"/>
      <c r="CFQ77" s="905"/>
      <c r="CFR77" s="518"/>
      <c r="CFS77" s="518"/>
      <c r="CFT77" s="518"/>
      <c r="CFU77" s="292"/>
      <c r="CFV77" s="292"/>
      <c r="CFW77" s="292"/>
      <c r="CFX77" s="292"/>
      <c r="CFY77" s="292"/>
      <c r="CFZ77" s="292"/>
      <c r="CGA77" s="905"/>
      <c r="CGB77" s="518"/>
      <c r="CGC77" s="518"/>
      <c r="CGD77" s="518"/>
      <c r="CGE77" s="292"/>
      <c r="CGF77" s="292"/>
      <c r="CGG77" s="292"/>
      <c r="CGH77" s="292"/>
      <c r="CGI77" s="292"/>
      <c r="CGJ77" s="292"/>
      <c r="CGK77" s="905"/>
      <c r="CGL77" s="518"/>
      <c r="CGM77" s="518"/>
      <c r="CGN77" s="518"/>
      <c r="CGO77" s="292"/>
      <c r="CGP77" s="292"/>
      <c r="CGQ77" s="292"/>
      <c r="CGR77" s="292"/>
      <c r="CGS77" s="292"/>
      <c r="CGT77" s="292"/>
      <c r="CGU77" s="905"/>
      <c r="CGV77" s="518"/>
      <c r="CGW77" s="518"/>
      <c r="CGX77" s="518"/>
      <c r="CGY77" s="292"/>
      <c r="CGZ77" s="292"/>
      <c r="CHA77" s="292"/>
      <c r="CHB77" s="292"/>
      <c r="CHC77" s="292"/>
      <c r="CHD77" s="292"/>
      <c r="CHE77" s="905"/>
      <c r="CHF77" s="518"/>
      <c r="CHG77" s="518"/>
      <c r="CHH77" s="518"/>
      <c r="CHI77" s="292"/>
      <c r="CHJ77" s="292"/>
      <c r="CHK77" s="292"/>
      <c r="CHL77" s="292"/>
      <c r="CHM77" s="292"/>
      <c r="CHN77" s="292"/>
      <c r="CHO77" s="905"/>
      <c r="CHP77" s="518"/>
      <c r="CHQ77" s="518"/>
      <c r="CHR77" s="518"/>
      <c r="CHS77" s="292"/>
      <c r="CHT77" s="292"/>
      <c r="CHU77" s="292"/>
      <c r="CHV77" s="292"/>
      <c r="CHW77" s="292"/>
      <c r="CHX77" s="292"/>
      <c r="CHY77" s="905"/>
      <c r="CHZ77" s="518"/>
      <c r="CIA77" s="518"/>
      <c r="CIB77" s="518"/>
      <c r="CIC77" s="292"/>
      <c r="CID77" s="292"/>
      <c r="CIE77" s="292"/>
      <c r="CIF77" s="292"/>
      <c r="CIG77" s="292"/>
      <c r="CIH77" s="292"/>
      <c r="CII77" s="905"/>
      <c r="CIJ77" s="518"/>
      <c r="CIK77" s="518"/>
      <c r="CIL77" s="518"/>
      <c r="CIM77" s="292"/>
      <c r="CIN77" s="292"/>
      <c r="CIO77" s="292"/>
      <c r="CIP77" s="292"/>
      <c r="CIQ77" s="292"/>
      <c r="CIR77" s="292"/>
      <c r="CIS77" s="905"/>
      <c r="CIT77" s="518"/>
      <c r="CIU77" s="518"/>
      <c r="CIV77" s="518"/>
      <c r="CIW77" s="292"/>
      <c r="CIX77" s="292"/>
      <c r="CIY77" s="292"/>
      <c r="CIZ77" s="292"/>
      <c r="CJA77" s="292"/>
      <c r="CJB77" s="292"/>
      <c r="CJC77" s="905"/>
      <c r="CJD77" s="518"/>
      <c r="CJE77" s="518"/>
      <c r="CJF77" s="518"/>
      <c r="CJG77" s="292"/>
      <c r="CJH77" s="292"/>
      <c r="CJI77" s="292"/>
      <c r="CJJ77" s="292"/>
      <c r="CJK77" s="292"/>
      <c r="CJL77" s="292"/>
      <c r="CJM77" s="905"/>
      <c r="CJN77" s="518"/>
      <c r="CJO77" s="518"/>
      <c r="CJP77" s="518"/>
      <c r="CJQ77" s="292"/>
      <c r="CJR77" s="292"/>
      <c r="CJS77" s="292"/>
      <c r="CJT77" s="292"/>
      <c r="CJU77" s="292"/>
      <c r="CJV77" s="292"/>
      <c r="CJW77" s="905"/>
      <c r="CJX77" s="518"/>
      <c r="CJY77" s="518"/>
      <c r="CJZ77" s="518"/>
      <c r="CKA77" s="292"/>
      <c r="CKB77" s="292"/>
      <c r="CKC77" s="292"/>
      <c r="CKD77" s="292"/>
      <c r="CKE77" s="292"/>
      <c r="CKF77" s="292"/>
      <c r="CKG77" s="905"/>
      <c r="CKH77" s="518"/>
      <c r="CKI77" s="518"/>
      <c r="CKJ77" s="518"/>
      <c r="CKK77" s="292"/>
      <c r="CKL77" s="292"/>
      <c r="CKM77" s="292"/>
      <c r="CKN77" s="292"/>
      <c r="CKO77" s="292"/>
      <c r="CKP77" s="292"/>
      <c r="CKQ77" s="905"/>
      <c r="CKR77" s="518"/>
      <c r="CKS77" s="518"/>
      <c r="CKT77" s="518"/>
      <c r="CKU77" s="292"/>
      <c r="CKV77" s="292"/>
      <c r="CKW77" s="292"/>
      <c r="CKX77" s="292"/>
      <c r="CKY77" s="292"/>
      <c r="CKZ77" s="292"/>
      <c r="CLA77" s="905"/>
      <c r="CLB77" s="518"/>
      <c r="CLC77" s="518"/>
      <c r="CLD77" s="518"/>
      <c r="CLE77" s="292"/>
      <c r="CLF77" s="292"/>
      <c r="CLG77" s="292"/>
      <c r="CLH77" s="292"/>
      <c r="CLI77" s="292"/>
      <c r="CLJ77" s="292"/>
      <c r="CLK77" s="905"/>
      <c r="CLL77" s="518"/>
      <c r="CLM77" s="518"/>
      <c r="CLN77" s="518"/>
      <c r="CLO77" s="292"/>
      <c r="CLP77" s="292"/>
      <c r="CLQ77" s="292"/>
      <c r="CLR77" s="292"/>
      <c r="CLS77" s="292"/>
      <c r="CLT77" s="292"/>
      <c r="CLU77" s="905"/>
      <c r="CLV77" s="518"/>
      <c r="CLW77" s="518"/>
      <c r="CLX77" s="518"/>
      <c r="CLY77" s="292"/>
      <c r="CLZ77" s="292"/>
      <c r="CMA77" s="292"/>
      <c r="CMB77" s="292"/>
      <c r="CMC77" s="292"/>
      <c r="CMD77" s="292"/>
      <c r="CME77" s="905"/>
      <c r="CMF77" s="518"/>
      <c r="CMG77" s="518"/>
      <c r="CMH77" s="518"/>
      <c r="CMI77" s="292"/>
      <c r="CMJ77" s="292"/>
      <c r="CMK77" s="292"/>
      <c r="CML77" s="292"/>
      <c r="CMM77" s="292"/>
      <c r="CMN77" s="292"/>
      <c r="CMO77" s="905"/>
      <c r="CMP77" s="518"/>
      <c r="CMQ77" s="518"/>
      <c r="CMR77" s="518"/>
      <c r="CMS77" s="292"/>
      <c r="CMT77" s="292"/>
      <c r="CMU77" s="292"/>
      <c r="CMV77" s="292"/>
      <c r="CMW77" s="292"/>
      <c r="CMX77" s="292"/>
      <c r="CMY77" s="905"/>
      <c r="CMZ77" s="518"/>
      <c r="CNA77" s="518"/>
      <c r="CNB77" s="518"/>
      <c r="CNC77" s="292"/>
      <c r="CND77" s="292"/>
      <c r="CNE77" s="292"/>
      <c r="CNF77" s="292"/>
      <c r="CNG77" s="292"/>
      <c r="CNH77" s="292"/>
      <c r="CNI77" s="905"/>
      <c r="CNJ77" s="518"/>
      <c r="CNK77" s="518"/>
      <c r="CNL77" s="518"/>
      <c r="CNM77" s="292"/>
      <c r="CNN77" s="292"/>
      <c r="CNO77" s="292"/>
      <c r="CNP77" s="292"/>
      <c r="CNQ77" s="292"/>
      <c r="CNR77" s="292"/>
      <c r="CNS77" s="905"/>
      <c r="CNT77" s="518"/>
      <c r="CNU77" s="518"/>
      <c r="CNV77" s="518"/>
      <c r="CNW77" s="292"/>
      <c r="CNX77" s="292"/>
      <c r="CNY77" s="292"/>
      <c r="CNZ77" s="292"/>
      <c r="COA77" s="292"/>
      <c r="COB77" s="292"/>
      <c r="COC77" s="905"/>
      <c r="COD77" s="518"/>
      <c r="COE77" s="518"/>
      <c r="COF77" s="518"/>
      <c r="COG77" s="292"/>
      <c r="COH77" s="292"/>
      <c r="COI77" s="292"/>
      <c r="COJ77" s="292"/>
      <c r="COK77" s="292"/>
      <c r="COL77" s="292"/>
      <c r="COM77" s="905"/>
      <c r="CON77" s="518"/>
      <c r="COO77" s="518"/>
      <c r="COP77" s="518"/>
      <c r="COQ77" s="292"/>
      <c r="COR77" s="292"/>
      <c r="COS77" s="292"/>
      <c r="COT77" s="292"/>
      <c r="COU77" s="292"/>
      <c r="COV77" s="292"/>
      <c r="COW77" s="905"/>
      <c r="COX77" s="518"/>
      <c r="COY77" s="518"/>
      <c r="COZ77" s="518"/>
      <c r="CPA77" s="292"/>
      <c r="CPB77" s="292"/>
      <c r="CPC77" s="292"/>
      <c r="CPD77" s="292"/>
      <c r="CPE77" s="292"/>
      <c r="CPF77" s="292"/>
      <c r="CPG77" s="905"/>
      <c r="CPH77" s="518"/>
      <c r="CPI77" s="518"/>
      <c r="CPJ77" s="518"/>
      <c r="CPK77" s="292"/>
      <c r="CPL77" s="292"/>
      <c r="CPM77" s="292"/>
      <c r="CPN77" s="292"/>
      <c r="CPO77" s="292"/>
      <c r="CPP77" s="292"/>
      <c r="CPQ77" s="905"/>
      <c r="CPR77" s="518"/>
      <c r="CPS77" s="518"/>
      <c r="CPT77" s="518"/>
      <c r="CPU77" s="292"/>
      <c r="CPV77" s="292"/>
      <c r="CPW77" s="292"/>
      <c r="CPX77" s="292"/>
      <c r="CPY77" s="292"/>
      <c r="CPZ77" s="292"/>
      <c r="CQA77" s="905"/>
      <c r="CQB77" s="518"/>
      <c r="CQC77" s="518"/>
      <c r="CQD77" s="518"/>
      <c r="CQE77" s="292"/>
      <c r="CQF77" s="292"/>
      <c r="CQG77" s="292"/>
      <c r="CQH77" s="292"/>
      <c r="CQI77" s="292"/>
      <c r="CQJ77" s="292"/>
      <c r="CQK77" s="905"/>
      <c r="CQL77" s="518"/>
      <c r="CQM77" s="518"/>
      <c r="CQN77" s="518"/>
      <c r="CQO77" s="292"/>
      <c r="CQP77" s="292"/>
      <c r="CQQ77" s="292"/>
      <c r="CQR77" s="292"/>
      <c r="CQS77" s="292"/>
      <c r="CQT77" s="292"/>
      <c r="CQU77" s="905"/>
      <c r="CQV77" s="518"/>
      <c r="CQW77" s="518"/>
      <c r="CQX77" s="518"/>
      <c r="CQY77" s="292"/>
      <c r="CQZ77" s="292"/>
      <c r="CRA77" s="292"/>
      <c r="CRB77" s="292"/>
      <c r="CRC77" s="292"/>
      <c r="CRD77" s="292"/>
      <c r="CRE77" s="905"/>
      <c r="CRF77" s="518"/>
      <c r="CRG77" s="518"/>
      <c r="CRH77" s="518"/>
      <c r="CRI77" s="292"/>
      <c r="CRJ77" s="292"/>
      <c r="CRK77" s="292"/>
      <c r="CRL77" s="292"/>
      <c r="CRM77" s="292"/>
      <c r="CRN77" s="292"/>
      <c r="CRO77" s="905"/>
      <c r="CRP77" s="518"/>
      <c r="CRQ77" s="518"/>
      <c r="CRR77" s="518"/>
      <c r="CRS77" s="292"/>
      <c r="CRT77" s="292"/>
      <c r="CRU77" s="292"/>
      <c r="CRV77" s="292"/>
      <c r="CRW77" s="292"/>
      <c r="CRX77" s="292"/>
      <c r="CRY77" s="905"/>
      <c r="CRZ77" s="518"/>
      <c r="CSA77" s="518"/>
      <c r="CSB77" s="518"/>
      <c r="CSC77" s="292"/>
      <c r="CSD77" s="292"/>
      <c r="CSE77" s="292"/>
      <c r="CSF77" s="292"/>
      <c r="CSG77" s="292"/>
      <c r="CSH77" s="292"/>
      <c r="CSI77" s="905"/>
      <c r="CSJ77" s="518"/>
      <c r="CSK77" s="518"/>
      <c r="CSL77" s="518"/>
      <c r="CSM77" s="292"/>
      <c r="CSN77" s="292"/>
      <c r="CSO77" s="292"/>
      <c r="CSP77" s="292"/>
      <c r="CSQ77" s="292"/>
      <c r="CSR77" s="292"/>
      <c r="CSS77" s="905"/>
      <c r="CST77" s="518"/>
      <c r="CSU77" s="518"/>
      <c r="CSV77" s="518"/>
      <c r="CSW77" s="292"/>
      <c r="CSX77" s="292"/>
      <c r="CSY77" s="292"/>
      <c r="CSZ77" s="292"/>
      <c r="CTA77" s="292"/>
      <c r="CTB77" s="292"/>
      <c r="CTC77" s="905"/>
      <c r="CTD77" s="518"/>
      <c r="CTE77" s="518"/>
      <c r="CTF77" s="518"/>
      <c r="CTG77" s="292"/>
      <c r="CTH77" s="292"/>
      <c r="CTI77" s="292"/>
      <c r="CTJ77" s="292"/>
      <c r="CTK77" s="292"/>
      <c r="CTL77" s="292"/>
      <c r="CTM77" s="905"/>
      <c r="CTN77" s="518"/>
      <c r="CTO77" s="518"/>
      <c r="CTP77" s="518"/>
      <c r="CTQ77" s="292"/>
      <c r="CTR77" s="292"/>
      <c r="CTS77" s="292"/>
      <c r="CTT77" s="292"/>
      <c r="CTU77" s="292"/>
      <c r="CTV77" s="292"/>
      <c r="CTW77" s="905"/>
      <c r="CTX77" s="518"/>
      <c r="CTY77" s="518"/>
      <c r="CTZ77" s="518"/>
      <c r="CUA77" s="292"/>
      <c r="CUB77" s="292"/>
      <c r="CUC77" s="292"/>
      <c r="CUD77" s="292"/>
      <c r="CUE77" s="292"/>
      <c r="CUF77" s="292"/>
      <c r="CUG77" s="905"/>
      <c r="CUH77" s="518"/>
      <c r="CUI77" s="518"/>
      <c r="CUJ77" s="518"/>
      <c r="CUK77" s="292"/>
      <c r="CUL77" s="292"/>
      <c r="CUM77" s="292"/>
      <c r="CUN77" s="292"/>
      <c r="CUO77" s="292"/>
      <c r="CUP77" s="292"/>
      <c r="CUQ77" s="905"/>
      <c r="CUR77" s="518"/>
      <c r="CUS77" s="518"/>
      <c r="CUT77" s="518"/>
      <c r="CUU77" s="292"/>
      <c r="CUV77" s="292"/>
      <c r="CUW77" s="292"/>
      <c r="CUX77" s="292"/>
      <c r="CUY77" s="292"/>
      <c r="CUZ77" s="292"/>
      <c r="CVA77" s="905"/>
      <c r="CVB77" s="518"/>
      <c r="CVC77" s="518"/>
      <c r="CVD77" s="518"/>
      <c r="CVE77" s="292"/>
      <c r="CVF77" s="292"/>
      <c r="CVG77" s="292"/>
      <c r="CVH77" s="292"/>
      <c r="CVI77" s="292"/>
      <c r="CVJ77" s="292"/>
      <c r="CVK77" s="905"/>
      <c r="CVL77" s="518"/>
      <c r="CVM77" s="518"/>
      <c r="CVN77" s="518"/>
      <c r="CVO77" s="292"/>
      <c r="CVP77" s="292"/>
      <c r="CVQ77" s="292"/>
      <c r="CVR77" s="292"/>
      <c r="CVS77" s="292"/>
      <c r="CVT77" s="292"/>
      <c r="CVU77" s="905"/>
      <c r="CVV77" s="518"/>
      <c r="CVW77" s="518"/>
      <c r="CVX77" s="518"/>
      <c r="CVY77" s="292"/>
      <c r="CVZ77" s="292"/>
      <c r="CWA77" s="292"/>
      <c r="CWB77" s="292"/>
      <c r="CWC77" s="292"/>
      <c r="CWD77" s="292"/>
      <c r="CWE77" s="905"/>
      <c r="CWF77" s="518"/>
      <c r="CWG77" s="518"/>
      <c r="CWH77" s="518"/>
      <c r="CWI77" s="292"/>
      <c r="CWJ77" s="292"/>
      <c r="CWK77" s="292"/>
      <c r="CWL77" s="292"/>
      <c r="CWM77" s="292"/>
      <c r="CWN77" s="292"/>
      <c r="CWO77" s="905"/>
      <c r="CWP77" s="518"/>
      <c r="CWQ77" s="518"/>
      <c r="CWR77" s="518"/>
      <c r="CWS77" s="292"/>
      <c r="CWT77" s="292"/>
      <c r="CWU77" s="292"/>
      <c r="CWV77" s="292"/>
      <c r="CWW77" s="292"/>
      <c r="CWX77" s="292"/>
      <c r="CWY77" s="905"/>
      <c r="CWZ77" s="518"/>
      <c r="CXA77" s="518"/>
      <c r="CXB77" s="518"/>
      <c r="CXC77" s="292"/>
      <c r="CXD77" s="292"/>
      <c r="CXE77" s="292"/>
      <c r="CXF77" s="292"/>
      <c r="CXG77" s="292"/>
      <c r="CXH77" s="292"/>
      <c r="CXI77" s="905"/>
      <c r="CXJ77" s="518"/>
      <c r="CXK77" s="518"/>
      <c r="CXL77" s="518"/>
      <c r="CXM77" s="292"/>
      <c r="CXN77" s="292"/>
      <c r="CXO77" s="292"/>
      <c r="CXP77" s="292"/>
      <c r="CXQ77" s="292"/>
      <c r="CXR77" s="292"/>
      <c r="CXS77" s="905"/>
      <c r="CXT77" s="518"/>
      <c r="CXU77" s="518"/>
      <c r="CXV77" s="518"/>
      <c r="CXW77" s="292"/>
      <c r="CXX77" s="292"/>
      <c r="CXY77" s="292"/>
      <c r="CXZ77" s="292"/>
      <c r="CYA77" s="292"/>
      <c r="CYB77" s="292"/>
      <c r="CYC77" s="905"/>
      <c r="CYD77" s="518"/>
      <c r="CYE77" s="518"/>
      <c r="CYF77" s="518"/>
      <c r="CYG77" s="292"/>
      <c r="CYH77" s="292"/>
      <c r="CYI77" s="292"/>
      <c r="CYJ77" s="292"/>
      <c r="CYK77" s="292"/>
      <c r="CYL77" s="292"/>
      <c r="CYM77" s="905"/>
      <c r="CYN77" s="518"/>
      <c r="CYO77" s="518"/>
      <c r="CYP77" s="518"/>
      <c r="CYQ77" s="292"/>
      <c r="CYR77" s="292"/>
      <c r="CYS77" s="292"/>
      <c r="CYT77" s="292"/>
      <c r="CYU77" s="292"/>
      <c r="CYV77" s="292"/>
      <c r="CYW77" s="905"/>
      <c r="CYX77" s="518"/>
      <c r="CYY77" s="518"/>
      <c r="CYZ77" s="518"/>
      <c r="CZA77" s="292"/>
      <c r="CZB77" s="292"/>
      <c r="CZC77" s="292"/>
      <c r="CZD77" s="292"/>
      <c r="CZE77" s="292"/>
      <c r="CZF77" s="292"/>
      <c r="CZG77" s="905"/>
      <c r="CZH77" s="518"/>
      <c r="CZI77" s="518"/>
      <c r="CZJ77" s="518"/>
      <c r="CZK77" s="292"/>
      <c r="CZL77" s="292"/>
      <c r="CZM77" s="292"/>
      <c r="CZN77" s="292"/>
      <c r="CZO77" s="292"/>
      <c r="CZP77" s="292"/>
      <c r="CZQ77" s="905"/>
      <c r="CZR77" s="518"/>
      <c r="CZS77" s="518"/>
      <c r="CZT77" s="518"/>
      <c r="CZU77" s="292"/>
      <c r="CZV77" s="292"/>
      <c r="CZW77" s="292"/>
      <c r="CZX77" s="292"/>
      <c r="CZY77" s="292"/>
      <c r="CZZ77" s="292"/>
      <c r="DAA77" s="905"/>
      <c r="DAB77" s="518"/>
      <c r="DAC77" s="518"/>
      <c r="DAD77" s="518"/>
      <c r="DAE77" s="292"/>
      <c r="DAF77" s="292"/>
      <c r="DAG77" s="292"/>
      <c r="DAH77" s="292"/>
      <c r="DAI77" s="292"/>
      <c r="DAJ77" s="292"/>
      <c r="DAK77" s="905"/>
      <c r="DAL77" s="518"/>
      <c r="DAM77" s="518"/>
      <c r="DAN77" s="518"/>
      <c r="DAO77" s="292"/>
      <c r="DAP77" s="292"/>
      <c r="DAQ77" s="292"/>
      <c r="DAR77" s="292"/>
      <c r="DAS77" s="292"/>
      <c r="DAT77" s="292"/>
      <c r="DAU77" s="905"/>
      <c r="DAV77" s="518"/>
      <c r="DAW77" s="518"/>
      <c r="DAX77" s="518"/>
      <c r="DAY77" s="292"/>
      <c r="DAZ77" s="292"/>
      <c r="DBA77" s="292"/>
      <c r="DBB77" s="292"/>
      <c r="DBC77" s="292"/>
      <c r="DBD77" s="292"/>
      <c r="DBE77" s="905"/>
      <c r="DBF77" s="518"/>
      <c r="DBG77" s="518"/>
      <c r="DBH77" s="518"/>
      <c r="DBI77" s="292"/>
      <c r="DBJ77" s="292"/>
      <c r="DBK77" s="292"/>
      <c r="DBL77" s="292"/>
      <c r="DBM77" s="292"/>
      <c r="DBN77" s="292"/>
      <c r="DBO77" s="905"/>
      <c r="DBP77" s="518"/>
      <c r="DBQ77" s="518"/>
      <c r="DBR77" s="518"/>
      <c r="DBS77" s="292"/>
      <c r="DBT77" s="292"/>
      <c r="DBU77" s="292"/>
      <c r="DBV77" s="292"/>
      <c r="DBW77" s="292"/>
      <c r="DBX77" s="292"/>
      <c r="DBY77" s="905"/>
      <c r="DBZ77" s="518"/>
      <c r="DCA77" s="518"/>
      <c r="DCB77" s="518"/>
      <c r="DCC77" s="292"/>
      <c r="DCD77" s="292"/>
      <c r="DCE77" s="292"/>
      <c r="DCF77" s="292"/>
      <c r="DCG77" s="292"/>
      <c r="DCH77" s="292"/>
      <c r="DCI77" s="905"/>
      <c r="DCJ77" s="518"/>
      <c r="DCK77" s="518"/>
      <c r="DCL77" s="518"/>
      <c r="DCM77" s="292"/>
      <c r="DCN77" s="292"/>
      <c r="DCO77" s="292"/>
      <c r="DCP77" s="292"/>
      <c r="DCQ77" s="292"/>
      <c r="DCR77" s="292"/>
      <c r="DCS77" s="905"/>
      <c r="DCT77" s="518"/>
      <c r="DCU77" s="518"/>
      <c r="DCV77" s="518"/>
      <c r="DCW77" s="292"/>
      <c r="DCX77" s="292"/>
      <c r="DCY77" s="292"/>
      <c r="DCZ77" s="292"/>
      <c r="DDA77" s="292"/>
      <c r="DDB77" s="292"/>
      <c r="DDC77" s="905"/>
      <c r="DDD77" s="518"/>
      <c r="DDE77" s="518"/>
      <c r="DDF77" s="518"/>
      <c r="DDG77" s="292"/>
      <c r="DDH77" s="292"/>
      <c r="DDI77" s="292"/>
      <c r="DDJ77" s="292"/>
      <c r="DDK77" s="292"/>
      <c r="DDL77" s="292"/>
      <c r="DDM77" s="905"/>
      <c r="DDN77" s="518"/>
      <c r="DDO77" s="518"/>
      <c r="DDP77" s="518"/>
      <c r="DDQ77" s="292"/>
      <c r="DDR77" s="292"/>
      <c r="DDS77" s="292"/>
      <c r="DDT77" s="292"/>
      <c r="DDU77" s="292"/>
      <c r="DDV77" s="292"/>
      <c r="DDW77" s="905"/>
      <c r="DDX77" s="518"/>
      <c r="DDY77" s="518"/>
      <c r="DDZ77" s="518"/>
      <c r="DEA77" s="292"/>
      <c r="DEB77" s="292"/>
      <c r="DEC77" s="292"/>
      <c r="DED77" s="292"/>
      <c r="DEE77" s="292"/>
      <c r="DEF77" s="292"/>
      <c r="DEG77" s="905"/>
      <c r="DEH77" s="518"/>
      <c r="DEI77" s="518"/>
      <c r="DEJ77" s="518"/>
      <c r="DEK77" s="292"/>
      <c r="DEL77" s="292"/>
      <c r="DEM77" s="292"/>
      <c r="DEN77" s="292"/>
      <c r="DEO77" s="292"/>
      <c r="DEP77" s="292"/>
      <c r="DEQ77" s="905"/>
      <c r="DER77" s="518"/>
      <c r="DES77" s="518"/>
      <c r="DET77" s="518"/>
      <c r="DEU77" s="292"/>
      <c r="DEV77" s="292"/>
      <c r="DEW77" s="292"/>
      <c r="DEX77" s="292"/>
      <c r="DEY77" s="292"/>
      <c r="DEZ77" s="292"/>
      <c r="DFA77" s="905"/>
      <c r="DFB77" s="518"/>
      <c r="DFC77" s="518"/>
      <c r="DFD77" s="518"/>
      <c r="DFE77" s="292"/>
      <c r="DFF77" s="292"/>
      <c r="DFG77" s="292"/>
      <c r="DFH77" s="292"/>
      <c r="DFI77" s="292"/>
      <c r="DFJ77" s="292"/>
      <c r="DFK77" s="905"/>
      <c r="DFL77" s="518"/>
      <c r="DFM77" s="518"/>
      <c r="DFN77" s="518"/>
      <c r="DFO77" s="292"/>
      <c r="DFP77" s="292"/>
      <c r="DFQ77" s="292"/>
      <c r="DFR77" s="292"/>
      <c r="DFS77" s="292"/>
      <c r="DFT77" s="292"/>
      <c r="DFU77" s="905"/>
      <c r="DFV77" s="518"/>
      <c r="DFW77" s="518"/>
      <c r="DFX77" s="518"/>
      <c r="DFY77" s="292"/>
      <c r="DFZ77" s="292"/>
      <c r="DGA77" s="292"/>
      <c r="DGB77" s="292"/>
      <c r="DGC77" s="292"/>
      <c r="DGD77" s="292"/>
      <c r="DGE77" s="905"/>
      <c r="DGF77" s="518"/>
      <c r="DGG77" s="518"/>
      <c r="DGH77" s="518"/>
      <c r="DGI77" s="292"/>
      <c r="DGJ77" s="292"/>
      <c r="DGK77" s="292"/>
      <c r="DGL77" s="292"/>
      <c r="DGM77" s="292"/>
      <c r="DGN77" s="292"/>
      <c r="DGO77" s="905"/>
      <c r="DGP77" s="518"/>
      <c r="DGQ77" s="518"/>
      <c r="DGR77" s="518"/>
      <c r="DGS77" s="292"/>
      <c r="DGT77" s="292"/>
      <c r="DGU77" s="292"/>
      <c r="DGV77" s="292"/>
      <c r="DGW77" s="292"/>
      <c r="DGX77" s="292"/>
      <c r="DGY77" s="905"/>
      <c r="DGZ77" s="518"/>
      <c r="DHA77" s="518"/>
      <c r="DHB77" s="518"/>
      <c r="DHC77" s="292"/>
      <c r="DHD77" s="292"/>
      <c r="DHE77" s="292"/>
      <c r="DHF77" s="292"/>
      <c r="DHG77" s="292"/>
      <c r="DHH77" s="292"/>
      <c r="DHI77" s="905"/>
      <c r="DHJ77" s="518"/>
      <c r="DHK77" s="518"/>
      <c r="DHL77" s="518"/>
      <c r="DHM77" s="292"/>
      <c r="DHN77" s="292"/>
      <c r="DHO77" s="292"/>
      <c r="DHP77" s="292"/>
      <c r="DHQ77" s="292"/>
      <c r="DHR77" s="292"/>
      <c r="DHS77" s="905"/>
      <c r="DHT77" s="518"/>
      <c r="DHU77" s="518"/>
      <c r="DHV77" s="518"/>
      <c r="DHW77" s="292"/>
      <c r="DHX77" s="292"/>
      <c r="DHY77" s="292"/>
      <c r="DHZ77" s="292"/>
      <c r="DIA77" s="292"/>
      <c r="DIB77" s="292"/>
      <c r="DIC77" s="905"/>
      <c r="DID77" s="518"/>
      <c r="DIE77" s="518"/>
      <c r="DIF77" s="518"/>
      <c r="DIG77" s="292"/>
      <c r="DIH77" s="292"/>
      <c r="DII77" s="292"/>
      <c r="DIJ77" s="292"/>
      <c r="DIK77" s="292"/>
      <c r="DIL77" s="292"/>
      <c r="DIM77" s="905"/>
      <c r="DIN77" s="518"/>
      <c r="DIO77" s="518"/>
      <c r="DIP77" s="518"/>
      <c r="DIQ77" s="292"/>
      <c r="DIR77" s="292"/>
      <c r="DIS77" s="292"/>
      <c r="DIT77" s="292"/>
      <c r="DIU77" s="292"/>
      <c r="DIV77" s="292"/>
      <c r="DIW77" s="905"/>
      <c r="DIX77" s="518"/>
      <c r="DIY77" s="518"/>
      <c r="DIZ77" s="518"/>
      <c r="DJA77" s="292"/>
      <c r="DJB77" s="292"/>
      <c r="DJC77" s="292"/>
      <c r="DJD77" s="292"/>
      <c r="DJE77" s="292"/>
      <c r="DJF77" s="292"/>
      <c r="DJG77" s="905"/>
      <c r="DJH77" s="518"/>
      <c r="DJI77" s="518"/>
      <c r="DJJ77" s="518"/>
      <c r="DJK77" s="292"/>
      <c r="DJL77" s="292"/>
      <c r="DJM77" s="292"/>
      <c r="DJN77" s="292"/>
      <c r="DJO77" s="292"/>
      <c r="DJP77" s="292"/>
      <c r="DJQ77" s="905"/>
      <c r="DJR77" s="518"/>
      <c r="DJS77" s="518"/>
      <c r="DJT77" s="518"/>
      <c r="DJU77" s="292"/>
      <c r="DJV77" s="292"/>
      <c r="DJW77" s="292"/>
      <c r="DJX77" s="292"/>
      <c r="DJY77" s="292"/>
      <c r="DJZ77" s="292"/>
      <c r="DKA77" s="905"/>
      <c r="DKB77" s="518"/>
      <c r="DKC77" s="518"/>
      <c r="DKD77" s="518"/>
      <c r="DKE77" s="292"/>
      <c r="DKF77" s="292"/>
      <c r="DKG77" s="292"/>
      <c r="DKH77" s="292"/>
      <c r="DKI77" s="292"/>
      <c r="DKJ77" s="292"/>
      <c r="DKK77" s="905"/>
      <c r="DKL77" s="518"/>
      <c r="DKM77" s="518"/>
      <c r="DKN77" s="518"/>
      <c r="DKO77" s="292"/>
      <c r="DKP77" s="292"/>
      <c r="DKQ77" s="292"/>
      <c r="DKR77" s="292"/>
      <c r="DKS77" s="292"/>
      <c r="DKT77" s="292"/>
      <c r="DKU77" s="905"/>
      <c r="DKV77" s="518"/>
      <c r="DKW77" s="518"/>
      <c r="DKX77" s="518"/>
      <c r="DKY77" s="292"/>
      <c r="DKZ77" s="292"/>
      <c r="DLA77" s="292"/>
      <c r="DLB77" s="292"/>
      <c r="DLC77" s="292"/>
      <c r="DLD77" s="292"/>
      <c r="DLE77" s="905"/>
      <c r="DLF77" s="518"/>
      <c r="DLG77" s="518"/>
      <c r="DLH77" s="518"/>
      <c r="DLI77" s="292"/>
      <c r="DLJ77" s="292"/>
      <c r="DLK77" s="292"/>
      <c r="DLL77" s="292"/>
      <c r="DLM77" s="292"/>
      <c r="DLN77" s="292"/>
      <c r="DLO77" s="905"/>
      <c r="DLP77" s="518"/>
      <c r="DLQ77" s="518"/>
      <c r="DLR77" s="518"/>
      <c r="DLS77" s="292"/>
      <c r="DLT77" s="292"/>
      <c r="DLU77" s="292"/>
      <c r="DLV77" s="292"/>
      <c r="DLW77" s="292"/>
      <c r="DLX77" s="292"/>
      <c r="DLY77" s="905"/>
      <c r="DLZ77" s="518"/>
      <c r="DMA77" s="518"/>
      <c r="DMB77" s="518"/>
      <c r="DMC77" s="292"/>
      <c r="DMD77" s="292"/>
      <c r="DME77" s="292"/>
      <c r="DMF77" s="292"/>
      <c r="DMG77" s="292"/>
      <c r="DMH77" s="292"/>
      <c r="DMI77" s="905"/>
      <c r="DMJ77" s="518"/>
      <c r="DMK77" s="518"/>
      <c r="DML77" s="518"/>
      <c r="DMM77" s="292"/>
      <c r="DMN77" s="292"/>
      <c r="DMO77" s="292"/>
      <c r="DMP77" s="292"/>
      <c r="DMQ77" s="292"/>
      <c r="DMR77" s="292"/>
      <c r="DMS77" s="905"/>
      <c r="DMT77" s="518"/>
      <c r="DMU77" s="518"/>
      <c r="DMV77" s="518"/>
      <c r="DMW77" s="292"/>
      <c r="DMX77" s="292"/>
      <c r="DMY77" s="292"/>
      <c r="DMZ77" s="292"/>
      <c r="DNA77" s="292"/>
      <c r="DNB77" s="292"/>
      <c r="DNC77" s="905"/>
      <c r="DND77" s="518"/>
      <c r="DNE77" s="518"/>
      <c r="DNF77" s="518"/>
      <c r="DNG77" s="292"/>
      <c r="DNH77" s="292"/>
      <c r="DNI77" s="292"/>
      <c r="DNJ77" s="292"/>
      <c r="DNK77" s="292"/>
      <c r="DNL77" s="292"/>
      <c r="DNM77" s="905"/>
      <c r="DNN77" s="518"/>
      <c r="DNO77" s="518"/>
      <c r="DNP77" s="518"/>
      <c r="DNQ77" s="292"/>
      <c r="DNR77" s="292"/>
      <c r="DNS77" s="292"/>
      <c r="DNT77" s="292"/>
      <c r="DNU77" s="292"/>
      <c r="DNV77" s="292"/>
      <c r="DNW77" s="905"/>
      <c r="DNX77" s="518"/>
      <c r="DNY77" s="518"/>
      <c r="DNZ77" s="518"/>
      <c r="DOA77" s="292"/>
      <c r="DOB77" s="292"/>
      <c r="DOC77" s="292"/>
      <c r="DOD77" s="292"/>
      <c r="DOE77" s="292"/>
      <c r="DOF77" s="292"/>
      <c r="DOG77" s="905"/>
      <c r="DOH77" s="518"/>
      <c r="DOI77" s="518"/>
      <c r="DOJ77" s="518"/>
      <c r="DOK77" s="292"/>
      <c r="DOL77" s="292"/>
      <c r="DOM77" s="292"/>
      <c r="DON77" s="292"/>
      <c r="DOO77" s="292"/>
      <c r="DOP77" s="292"/>
      <c r="DOQ77" s="905"/>
      <c r="DOR77" s="518"/>
      <c r="DOS77" s="518"/>
      <c r="DOT77" s="518"/>
      <c r="DOU77" s="292"/>
      <c r="DOV77" s="292"/>
      <c r="DOW77" s="292"/>
      <c r="DOX77" s="292"/>
      <c r="DOY77" s="292"/>
      <c r="DOZ77" s="292"/>
      <c r="DPA77" s="905"/>
      <c r="DPB77" s="518"/>
      <c r="DPC77" s="518"/>
      <c r="DPD77" s="518"/>
      <c r="DPE77" s="292"/>
      <c r="DPF77" s="292"/>
      <c r="DPG77" s="292"/>
      <c r="DPH77" s="292"/>
      <c r="DPI77" s="292"/>
      <c r="DPJ77" s="292"/>
      <c r="DPK77" s="905"/>
      <c r="DPL77" s="518"/>
      <c r="DPM77" s="518"/>
      <c r="DPN77" s="518"/>
      <c r="DPO77" s="292"/>
      <c r="DPP77" s="292"/>
      <c r="DPQ77" s="292"/>
      <c r="DPR77" s="292"/>
      <c r="DPS77" s="292"/>
      <c r="DPT77" s="292"/>
      <c r="DPU77" s="905"/>
      <c r="DPV77" s="518"/>
      <c r="DPW77" s="518"/>
      <c r="DPX77" s="518"/>
      <c r="DPY77" s="292"/>
      <c r="DPZ77" s="292"/>
      <c r="DQA77" s="292"/>
      <c r="DQB77" s="292"/>
      <c r="DQC77" s="292"/>
      <c r="DQD77" s="292"/>
      <c r="DQE77" s="905"/>
      <c r="DQF77" s="518"/>
      <c r="DQG77" s="518"/>
      <c r="DQH77" s="518"/>
      <c r="DQI77" s="292"/>
      <c r="DQJ77" s="292"/>
      <c r="DQK77" s="292"/>
      <c r="DQL77" s="292"/>
      <c r="DQM77" s="292"/>
      <c r="DQN77" s="292"/>
      <c r="DQO77" s="905"/>
      <c r="DQP77" s="518"/>
      <c r="DQQ77" s="518"/>
      <c r="DQR77" s="518"/>
      <c r="DQS77" s="292"/>
      <c r="DQT77" s="292"/>
      <c r="DQU77" s="292"/>
      <c r="DQV77" s="292"/>
      <c r="DQW77" s="292"/>
      <c r="DQX77" s="292"/>
      <c r="DQY77" s="905"/>
      <c r="DQZ77" s="518"/>
      <c r="DRA77" s="518"/>
      <c r="DRB77" s="518"/>
      <c r="DRC77" s="292"/>
      <c r="DRD77" s="292"/>
      <c r="DRE77" s="292"/>
      <c r="DRF77" s="292"/>
      <c r="DRG77" s="292"/>
      <c r="DRH77" s="292"/>
      <c r="DRI77" s="905"/>
      <c r="DRJ77" s="518"/>
      <c r="DRK77" s="518"/>
      <c r="DRL77" s="518"/>
      <c r="DRM77" s="292"/>
      <c r="DRN77" s="292"/>
      <c r="DRO77" s="292"/>
      <c r="DRP77" s="292"/>
      <c r="DRQ77" s="292"/>
      <c r="DRR77" s="292"/>
      <c r="DRS77" s="905"/>
      <c r="DRT77" s="518"/>
      <c r="DRU77" s="518"/>
      <c r="DRV77" s="518"/>
      <c r="DRW77" s="292"/>
      <c r="DRX77" s="292"/>
      <c r="DRY77" s="292"/>
      <c r="DRZ77" s="292"/>
      <c r="DSA77" s="292"/>
      <c r="DSB77" s="292"/>
      <c r="DSC77" s="905"/>
      <c r="DSD77" s="518"/>
      <c r="DSE77" s="518"/>
      <c r="DSF77" s="518"/>
      <c r="DSG77" s="292"/>
      <c r="DSH77" s="292"/>
      <c r="DSI77" s="292"/>
      <c r="DSJ77" s="292"/>
      <c r="DSK77" s="292"/>
      <c r="DSL77" s="292"/>
      <c r="DSM77" s="905"/>
      <c r="DSN77" s="518"/>
      <c r="DSO77" s="518"/>
      <c r="DSP77" s="518"/>
      <c r="DSQ77" s="292"/>
      <c r="DSR77" s="292"/>
      <c r="DSS77" s="292"/>
      <c r="DST77" s="292"/>
      <c r="DSU77" s="292"/>
      <c r="DSV77" s="292"/>
      <c r="DSW77" s="905"/>
      <c r="DSX77" s="518"/>
      <c r="DSY77" s="518"/>
      <c r="DSZ77" s="518"/>
      <c r="DTA77" s="292"/>
      <c r="DTB77" s="292"/>
      <c r="DTC77" s="292"/>
      <c r="DTD77" s="292"/>
      <c r="DTE77" s="292"/>
      <c r="DTF77" s="292"/>
      <c r="DTG77" s="905"/>
      <c r="DTH77" s="518"/>
      <c r="DTI77" s="518"/>
      <c r="DTJ77" s="518"/>
      <c r="DTK77" s="292"/>
      <c r="DTL77" s="292"/>
      <c r="DTM77" s="292"/>
      <c r="DTN77" s="292"/>
      <c r="DTO77" s="292"/>
      <c r="DTP77" s="292"/>
      <c r="DTQ77" s="905"/>
      <c r="DTR77" s="518"/>
      <c r="DTS77" s="518"/>
      <c r="DTT77" s="518"/>
      <c r="DTU77" s="292"/>
      <c r="DTV77" s="292"/>
      <c r="DTW77" s="292"/>
      <c r="DTX77" s="292"/>
      <c r="DTY77" s="292"/>
      <c r="DTZ77" s="292"/>
      <c r="DUA77" s="905"/>
      <c r="DUB77" s="518"/>
      <c r="DUC77" s="518"/>
      <c r="DUD77" s="518"/>
      <c r="DUE77" s="292"/>
      <c r="DUF77" s="292"/>
      <c r="DUG77" s="292"/>
      <c r="DUH77" s="292"/>
      <c r="DUI77" s="292"/>
      <c r="DUJ77" s="292"/>
      <c r="DUK77" s="905"/>
      <c r="DUL77" s="518"/>
      <c r="DUM77" s="518"/>
      <c r="DUN77" s="518"/>
      <c r="DUO77" s="292"/>
      <c r="DUP77" s="292"/>
      <c r="DUQ77" s="292"/>
      <c r="DUR77" s="292"/>
      <c r="DUS77" s="292"/>
      <c r="DUT77" s="292"/>
      <c r="DUU77" s="905"/>
      <c r="DUV77" s="518"/>
      <c r="DUW77" s="518"/>
      <c r="DUX77" s="518"/>
      <c r="DUY77" s="292"/>
      <c r="DUZ77" s="292"/>
      <c r="DVA77" s="292"/>
      <c r="DVB77" s="292"/>
      <c r="DVC77" s="292"/>
      <c r="DVD77" s="292"/>
      <c r="DVE77" s="905"/>
      <c r="DVF77" s="518"/>
      <c r="DVG77" s="518"/>
      <c r="DVH77" s="518"/>
      <c r="DVI77" s="292"/>
      <c r="DVJ77" s="292"/>
      <c r="DVK77" s="292"/>
      <c r="DVL77" s="292"/>
      <c r="DVM77" s="292"/>
      <c r="DVN77" s="292"/>
      <c r="DVO77" s="905"/>
      <c r="DVP77" s="518"/>
      <c r="DVQ77" s="518"/>
      <c r="DVR77" s="518"/>
      <c r="DVS77" s="292"/>
      <c r="DVT77" s="292"/>
      <c r="DVU77" s="292"/>
      <c r="DVV77" s="292"/>
      <c r="DVW77" s="292"/>
      <c r="DVX77" s="292"/>
      <c r="DVY77" s="905"/>
      <c r="DVZ77" s="518"/>
      <c r="DWA77" s="518"/>
      <c r="DWB77" s="518"/>
      <c r="DWC77" s="292"/>
      <c r="DWD77" s="292"/>
      <c r="DWE77" s="292"/>
      <c r="DWF77" s="292"/>
      <c r="DWG77" s="292"/>
      <c r="DWH77" s="292"/>
      <c r="DWI77" s="905"/>
      <c r="DWJ77" s="518"/>
      <c r="DWK77" s="518"/>
      <c r="DWL77" s="518"/>
      <c r="DWM77" s="292"/>
      <c r="DWN77" s="292"/>
      <c r="DWO77" s="292"/>
      <c r="DWP77" s="292"/>
      <c r="DWQ77" s="292"/>
      <c r="DWR77" s="292"/>
      <c r="DWS77" s="905"/>
      <c r="DWT77" s="518"/>
      <c r="DWU77" s="518"/>
      <c r="DWV77" s="518"/>
      <c r="DWW77" s="292"/>
      <c r="DWX77" s="292"/>
      <c r="DWY77" s="292"/>
      <c r="DWZ77" s="292"/>
      <c r="DXA77" s="292"/>
      <c r="DXB77" s="292"/>
      <c r="DXC77" s="905"/>
      <c r="DXD77" s="518"/>
      <c r="DXE77" s="518"/>
      <c r="DXF77" s="518"/>
      <c r="DXG77" s="292"/>
      <c r="DXH77" s="292"/>
      <c r="DXI77" s="292"/>
      <c r="DXJ77" s="292"/>
      <c r="DXK77" s="292"/>
      <c r="DXL77" s="292"/>
      <c r="DXM77" s="905"/>
      <c r="DXN77" s="518"/>
      <c r="DXO77" s="518"/>
      <c r="DXP77" s="518"/>
      <c r="DXQ77" s="292"/>
      <c r="DXR77" s="292"/>
      <c r="DXS77" s="292"/>
      <c r="DXT77" s="292"/>
      <c r="DXU77" s="292"/>
      <c r="DXV77" s="292"/>
      <c r="DXW77" s="905"/>
      <c r="DXX77" s="518"/>
      <c r="DXY77" s="518"/>
      <c r="DXZ77" s="518"/>
      <c r="DYA77" s="292"/>
      <c r="DYB77" s="292"/>
      <c r="DYC77" s="292"/>
      <c r="DYD77" s="292"/>
      <c r="DYE77" s="292"/>
      <c r="DYF77" s="292"/>
      <c r="DYG77" s="905"/>
      <c r="DYH77" s="518"/>
      <c r="DYI77" s="518"/>
      <c r="DYJ77" s="518"/>
      <c r="DYK77" s="292"/>
      <c r="DYL77" s="292"/>
      <c r="DYM77" s="292"/>
      <c r="DYN77" s="292"/>
      <c r="DYO77" s="292"/>
      <c r="DYP77" s="292"/>
      <c r="DYQ77" s="905"/>
      <c r="DYR77" s="518"/>
      <c r="DYS77" s="518"/>
      <c r="DYT77" s="518"/>
      <c r="DYU77" s="292"/>
      <c r="DYV77" s="292"/>
      <c r="DYW77" s="292"/>
      <c r="DYX77" s="292"/>
      <c r="DYY77" s="292"/>
      <c r="DYZ77" s="292"/>
      <c r="DZA77" s="905"/>
      <c r="DZB77" s="518"/>
      <c r="DZC77" s="518"/>
      <c r="DZD77" s="518"/>
      <c r="DZE77" s="292"/>
      <c r="DZF77" s="292"/>
      <c r="DZG77" s="292"/>
      <c r="DZH77" s="292"/>
      <c r="DZI77" s="292"/>
      <c r="DZJ77" s="292"/>
      <c r="DZK77" s="905"/>
      <c r="DZL77" s="518"/>
      <c r="DZM77" s="518"/>
      <c r="DZN77" s="518"/>
      <c r="DZO77" s="292"/>
      <c r="DZP77" s="292"/>
      <c r="DZQ77" s="292"/>
      <c r="DZR77" s="292"/>
      <c r="DZS77" s="292"/>
      <c r="DZT77" s="292"/>
      <c r="DZU77" s="905"/>
      <c r="DZV77" s="518"/>
      <c r="DZW77" s="518"/>
      <c r="DZX77" s="518"/>
      <c r="DZY77" s="292"/>
      <c r="DZZ77" s="292"/>
      <c r="EAA77" s="292"/>
      <c r="EAB77" s="292"/>
      <c r="EAC77" s="292"/>
      <c r="EAD77" s="292"/>
      <c r="EAE77" s="905"/>
      <c r="EAF77" s="518"/>
      <c r="EAG77" s="518"/>
      <c r="EAH77" s="518"/>
      <c r="EAI77" s="292"/>
      <c r="EAJ77" s="292"/>
      <c r="EAK77" s="292"/>
      <c r="EAL77" s="292"/>
      <c r="EAM77" s="292"/>
      <c r="EAN77" s="292"/>
      <c r="EAO77" s="905"/>
      <c r="EAP77" s="518"/>
      <c r="EAQ77" s="518"/>
      <c r="EAR77" s="518"/>
      <c r="EAS77" s="292"/>
      <c r="EAT77" s="292"/>
      <c r="EAU77" s="292"/>
      <c r="EAV77" s="292"/>
      <c r="EAW77" s="292"/>
      <c r="EAX77" s="292"/>
      <c r="EAY77" s="905"/>
      <c r="EAZ77" s="518"/>
      <c r="EBA77" s="518"/>
      <c r="EBB77" s="518"/>
      <c r="EBC77" s="292"/>
      <c r="EBD77" s="292"/>
      <c r="EBE77" s="292"/>
      <c r="EBF77" s="292"/>
      <c r="EBG77" s="292"/>
      <c r="EBH77" s="292"/>
      <c r="EBI77" s="905"/>
      <c r="EBJ77" s="518"/>
      <c r="EBK77" s="518"/>
      <c r="EBL77" s="518"/>
      <c r="EBM77" s="292"/>
      <c r="EBN77" s="292"/>
      <c r="EBO77" s="292"/>
      <c r="EBP77" s="292"/>
      <c r="EBQ77" s="292"/>
      <c r="EBR77" s="292"/>
      <c r="EBS77" s="905"/>
      <c r="EBT77" s="518"/>
      <c r="EBU77" s="518"/>
      <c r="EBV77" s="518"/>
      <c r="EBW77" s="292"/>
      <c r="EBX77" s="292"/>
      <c r="EBY77" s="292"/>
      <c r="EBZ77" s="292"/>
      <c r="ECA77" s="292"/>
      <c r="ECB77" s="292"/>
      <c r="ECC77" s="905"/>
      <c r="ECD77" s="518"/>
      <c r="ECE77" s="518"/>
      <c r="ECF77" s="518"/>
      <c r="ECG77" s="292"/>
      <c r="ECH77" s="292"/>
      <c r="ECI77" s="292"/>
      <c r="ECJ77" s="292"/>
      <c r="ECK77" s="292"/>
      <c r="ECL77" s="292"/>
      <c r="ECM77" s="905"/>
      <c r="ECN77" s="518"/>
      <c r="ECO77" s="518"/>
      <c r="ECP77" s="518"/>
      <c r="ECQ77" s="292"/>
      <c r="ECR77" s="292"/>
      <c r="ECS77" s="292"/>
      <c r="ECT77" s="292"/>
      <c r="ECU77" s="292"/>
      <c r="ECV77" s="292"/>
      <c r="ECW77" s="905"/>
      <c r="ECX77" s="518"/>
      <c r="ECY77" s="518"/>
      <c r="ECZ77" s="518"/>
      <c r="EDA77" s="292"/>
      <c r="EDB77" s="292"/>
      <c r="EDC77" s="292"/>
      <c r="EDD77" s="292"/>
      <c r="EDE77" s="292"/>
      <c r="EDF77" s="292"/>
      <c r="EDG77" s="905"/>
      <c r="EDH77" s="518"/>
      <c r="EDI77" s="518"/>
      <c r="EDJ77" s="518"/>
      <c r="EDK77" s="292"/>
      <c r="EDL77" s="292"/>
      <c r="EDM77" s="292"/>
      <c r="EDN77" s="292"/>
      <c r="EDO77" s="292"/>
      <c r="EDP77" s="292"/>
      <c r="EDQ77" s="905"/>
      <c r="EDR77" s="518"/>
      <c r="EDS77" s="518"/>
      <c r="EDT77" s="518"/>
      <c r="EDU77" s="292"/>
      <c r="EDV77" s="292"/>
      <c r="EDW77" s="292"/>
      <c r="EDX77" s="292"/>
      <c r="EDY77" s="292"/>
      <c r="EDZ77" s="292"/>
      <c r="EEA77" s="905"/>
      <c r="EEB77" s="518"/>
      <c r="EEC77" s="518"/>
      <c r="EED77" s="518"/>
      <c r="EEE77" s="292"/>
      <c r="EEF77" s="292"/>
      <c r="EEG77" s="292"/>
      <c r="EEH77" s="292"/>
      <c r="EEI77" s="292"/>
      <c r="EEJ77" s="292"/>
      <c r="EEK77" s="905"/>
      <c r="EEL77" s="518"/>
      <c r="EEM77" s="518"/>
      <c r="EEN77" s="518"/>
      <c r="EEO77" s="292"/>
      <c r="EEP77" s="292"/>
      <c r="EEQ77" s="292"/>
      <c r="EER77" s="292"/>
      <c r="EES77" s="292"/>
      <c r="EET77" s="292"/>
      <c r="EEU77" s="905"/>
      <c r="EEV77" s="518"/>
      <c r="EEW77" s="518"/>
      <c r="EEX77" s="518"/>
      <c r="EEY77" s="292"/>
      <c r="EEZ77" s="292"/>
      <c r="EFA77" s="292"/>
      <c r="EFB77" s="292"/>
      <c r="EFC77" s="292"/>
      <c r="EFD77" s="292"/>
      <c r="EFE77" s="905"/>
      <c r="EFF77" s="518"/>
      <c r="EFG77" s="518"/>
      <c r="EFH77" s="518"/>
      <c r="EFI77" s="292"/>
      <c r="EFJ77" s="292"/>
      <c r="EFK77" s="292"/>
      <c r="EFL77" s="292"/>
      <c r="EFM77" s="292"/>
      <c r="EFN77" s="292"/>
      <c r="EFO77" s="905"/>
      <c r="EFP77" s="518"/>
      <c r="EFQ77" s="518"/>
      <c r="EFR77" s="518"/>
      <c r="EFS77" s="292"/>
      <c r="EFT77" s="292"/>
      <c r="EFU77" s="292"/>
      <c r="EFV77" s="292"/>
      <c r="EFW77" s="292"/>
      <c r="EFX77" s="292"/>
      <c r="EFY77" s="905"/>
      <c r="EFZ77" s="518"/>
      <c r="EGA77" s="518"/>
      <c r="EGB77" s="518"/>
      <c r="EGC77" s="292"/>
      <c r="EGD77" s="292"/>
      <c r="EGE77" s="292"/>
      <c r="EGF77" s="292"/>
      <c r="EGG77" s="292"/>
      <c r="EGH77" s="292"/>
      <c r="EGI77" s="905"/>
      <c r="EGJ77" s="518"/>
      <c r="EGK77" s="518"/>
      <c r="EGL77" s="518"/>
      <c r="EGM77" s="292"/>
      <c r="EGN77" s="292"/>
      <c r="EGO77" s="292"/>
      <c r="EGP77" s="292"/>
      <c r="EGQ77" s="292"/>
      <c r="EGR77" s="292"/>
      <c r="EGS77" s="905"/>
      <c r="EGT77" s="518"/>
      <c r="EGU77" s="518"/>
      <c r="EGV77" s="518"/>
      <c r="EGW77" s="292"/>
      <c r="EGX77" s="292"/>
      <c r="EGY77" s="292"/>
      <c r="EGZ77" s="292"/>
      <c r="EHA77" s="292"/>
      <c r="EHB77" s="292"/>
      <c r="EHC77" s="905"/>
      <c r="EHD77" s="518"/>
      <c r="EHE77" s="518"/>
      <c r="EHF77" s="518"/>
      <c r="EHG77" s="292"/>
      <c r="EHH77" s="292"/>
      <c r="EHI77" s="292"/>
      <c r="EHJ77" s="292"/>
      <c r="EHK77" s="292"/>
      <c r="EHL77" s="292"/>
      <c r="EHM77" s="905"/>
      <c r="EHN77" s="518"/>
      <c r="EHO77" s="518"/>
      <c r="EHP77" s="518"/>
      <c r="EHQ77" s="292"/>
      <c r="EHR77" s="292"/>
      <c r="EHS77" s="292"/>
      <c r="EHT77" s="292"/>
      <c r="EHU77" s="292"/>
      <c r="EHV77" s="292"/>
      <c r="EHW77" s="905"/>
      <c r="EHX77" s="518"/>
      <c r="EHY77" s="518"/>
      <c r="EHZ77" s="518"/>
      <c r="EIA77" s="292"/>
      <c r="EIB77" s="292"/>
      <c r="EIC77" s="292"/>
      <c r="EID77" s="292"/>
      <c r="EIE77" s="292"/>
      <c r="EIF77" s="292"/>
      <c r="EIG77" s="905"/>
      <c r="EIH77" s="518"/>
      <c r="EII77" s="518"/>
      <c r="EIJ77" s="518"/>
      <c r="EIK77" s="292"/>
      <c r="EIL77" s="292"/>
      <c r="EIM77" s="292"/>
      <c r="EIN77" s="292"/>
      <c r="EIO77" s="292"/>
      <c r="EIP77" s="292"/>
      <c r="EIQ77" s="905"/>
      <c r="EIR77" s="518"/>
      <c r="EIS77" s="518"/>
      <c r="EIT77" s="518"/>
      <c r="EIU77" s="292"/>
      <c r="EIV77" s="292"/>
      <c r="EIW77" s="292"/>
      <c r="EIX77" s="292"/>
      <c r="EIY77" s="292"/>
      <c r="EIZ77" s="292"/>
      <c r="EJA77" s="905"/>
      <c r="EJB77" s="518"/>
      <c r="EJC77" s="518"/>
      <c r="EJD77" s="518"/>
      <c r="EJE77" s="292"/>
      <c r="EJF77" s="292"/>
      <c r="EJG77" s="292"/>
      <c r="EJH77" s="292"/>
      <c r="EJI77" s="292"/>
      <c r="EJJ77" s="292"/>
      <c r="EJK77" s="905"/>
      <c r="EJL77" s="518"/>
      <c r="EJM77" s="518"/>
      <c r="EJN77" s="518"/>
      <c r="EJO77" s="292"/>
      <c r="EJP77" s="292"/>
      <c r="EJQ77" s="292"/>
      <c r="EJR77" s="292"/>
      <c r="EJS77" s="292"/>
      <c r="EJT77" s="292"/>
      <c r="EJU77" s="905"/>
      <c r="EJV77" s="518"/>
      <c r="EJW77" s="518"/>
      <c r="EJX77" s="518"/>
      <c r="EJY77" s="292"/>
      <c r="EJZ77" s="292"/>
      <c r="EKA77" s="292"/>
      <c r="EKB77" s="292"/>
      <c r="EKC77" s="292"/>
      <c r="EKD77" s="292"/>
      <c r="EKE77" s="905"/>
      <c r="EKF77" s="518"/>
      <c r="EKG77" s="518"/>
      <c r="EKH77" s="518"/>
      <c r="EKI77" s="292"/>
      <c r="EKJ77" s="292"/>
      <c r="EKK77" s="292"/>
      <c r="EKL77" s="292"/>
      <c r="EKM77" s="292"/>
      <c r="EKN77" s="292"/>
      <c r="EKO77" s="905"/>
      <c r="EKP77" s="518"/>
      <c r="EKQ77" s="518"/>
      <c r="EKR77" s="518"/>
      <c r="EKS77" s="292"/>
      <c r="EKT77" s="292"/>
      <c r="EKU77" s="292"/>
      <c r="EKV77" s="292"/>
      <c r="EKW77" s="292"/>
      <c r="EKX77" s="292"/>
      <c r="EKY77" s="905"/>
      <c r="EKZ77" s="518"/>
      <c r="ELA77" s="518"/>
      <c r="ELB77" s="518"/>
      <c r="ELC77" s="292"/>
      <c r="ELD77" s="292"/>
      <c r="ELE77" s="292"/>
      <c r="ELF77" s="292"/>
      <c r="ELG77" s="292"/>
      <c r="ELH77" s="292"/>
      <c r="ELI77" s="905"/>
      <c r="ELJ77" s="518"/>
      <c r="ELK77" s="518"/>
      <c r="ELL77" s="518"/>
      <c r="ELM77" s="292"/>
      <c r="ELN77" s="292"/>
      <c r="ELO77" s="292"/>
      <c r="ELP77" s="292"/>
      <c r="ELQ77" s="292"/>
      <c r="ELR77" s="292"/>
      <c r="ELS77" s="905"/>
      <c r="ELT77" s="518"/>
      <c r="ELU77" s="518"/>
      <c r="ELV77" s="518"/>
      <c r="ELW77" s="292"/>
      <c r="ELX77" s="292"/>
      <c r="ELY77" s="292"/>
      <c r="ELZ77" s="292"/>
      <c r="EMA77" s="292"/>
      <c r="EMB77" s="292"/>
      <c r="EMC77" s="905"/>
      <c r="EMD77" s="518"/>
      <c r="EME77" s="518"/>
      <c r="EMF77" s="518"/>
      <c r="EMG77" s="292"/>
      <c r="EMH77" s="292"/>
      <c r="EMI77" s="292"/>
      <c r="EMJ77" s="292"/>
      <c r="EMK77" s="292"/>
      <c r="EML77" s="292"/>
      <c r="EMM77" s="905"/>
      <c r="EMN77" s="518"/>
      <c r="EMO77" s="518"/>
      <c r="EMP77" s="518"/>
      <c r="EMQ77" s="292"/>
      <c r="EMR77" s="292"/>
      <c r="EMS77" s="292"/>
      <c r="EMT77" s="292"/>
      <c r="EMU77" s="292"/>
      <c r="EMV77" s="292"/>
      <c r="EMW77" s="905"/>
      <c r="EMX77" s="518"/>
      <c r="EMY77" s="518"/>
      <c r="EMZ77" s="518"/>
      <c r="ENA77" s="292"/>
      <c r="ENB77" s="292"/>
      <c r="ENC77" s="292"/>
      <c r="END77" s="292"/>
      <c r="ENE77" s="292"/>
      <c r="ENF77" s="292"/>
      <c r="ENG77" s="905"/>
      <c r="ENH77" s="518"/>
      <c r="ENI77" s="518"/>
      <c r="ENJ77" s="518"/>
      <c r="ENK77" s="292"/>
      <c r="ENL77" s="292"/>
      <c r="ENM77" s="292"/>
      <c r="ENN77" s="292"/>
      <c r="ENO77" s="292"/>
      <c r="ENP77" s="292"/>
      <c r="ENQ77" s="905"/>
      <c r="ENR77" s="518"/>
      <c r="ENS77" s="518"/>
      <c r="ENT77" s="518"/>
      <c r="ENU77" s="292"/>
      <c r="ENV77" s="292"/>
      <c r="ENW77" s="292"/>
      <c r="ENX77" s="292"/>
      <c r="ENY77" s="292"/>
      <c r="ENZ77" s="292"/>
      <c r="EOA77" s="905"/>
      <c r="EOB77" s="518"/>
      <c r="EOC77" s="518"/>
      <c r="EOD77" s="518"/>
      <c r="EOE77" s="292"/>
      <c r="EOF77" s="292"/>
      <c r="EOG77" s="292"/>
      <c r="EOH77" s="292"/>
      <c r="EOI77" s="292"/>
      <c r="EOJ77" s="292"/>
      <c r="EOK77" s="905"/>
      <c r="EOL77" s="518"/>
      <c r="EOM77" s="518"/>
      <c r="EON77" s="518"/>
      <c r="EOO77" s="292"/>
      <c r="EOP77" s="292"/>
      <c r="EOQ77" s="292"/>
      <c r="EOR77" s="292"/>
      <c r="EOS77" s="292"/>
      <c r="EOT77" s="292"/>
      <c r="EOU77" s="905"/>
      <c r="EOV77" s="518"/>
      <c r="EOW77" s="518"/>
      <c r="EOX77" s="518"/>
      <c r="EOY77" s="292"/>
      <c r="EOZ77" s="292"/>
      <c r="EPA77" s="292"/>
      <c r="EPB77" s="292"/>
      <c r="EPC77" s="292"/>
      <c r="EPD77" s="292"/>
      <c r="EPE77" s="905"/>
      <c r="EPF77" s="518"/>
      <c r="EPG77" s="518"/>
      <c r="EPH77" s="518"/>
      <c r="EPI77" s="292"/>
      <c r="EPJ77" s="292"/>
      <c r="EPK77" s="292"/>
      <c r="EPL77" s="292"/>
      <c r="EPM77" s="292"/>
      <c r="EPN77" s="292"/>
      <c r="EPO77" s="905"/>
      <c r="EPP77" s="518"/>
      <c r="EPQ77" s="518"/>
      <c r="EPR77" s="518"/>
      <c r="EPS77" s="292"/>
      <c r="EPT77" s="292"/>
      <c r="EPU77" s="292"/>
      <c r="EPV77" s="292"/>
      <c r="EPW77" s="292"/>
      <c r="EPX77" s="292"/>
      <c r="EPY77" s="905"/>
      <c r="EPZ77" s="518"/>
      <c r="EQA77" s="518"/>
      <c r="EQB77" s="518"/>
      <c r="EQC77" s="292"/>
      <c r="EQD77" s="292"/>
      <c r="EQE77" s="292"/>
      <c r="EQF77" s="292"/>
      <c r="EQG77" s="292"/>
      <c r="EQH77" s="292"/>
      <c r="EQI77" s="905"/>
      <c r="EQJ77" s="518"/>
      <c r="EQK77" s="518"/>
      <c r="EQL77" s="518"/>
      <c r="EQM77" s="292"/>
      <c r="EQN77" s="292"/>
      <c r="EQO77" s="292"/>
      <c r="EQP77" s="292"/>
      <c r="EQQ77" s="292"/>
      <c r="EQR77" s="292"/>
      <c r="EQS77" s="905"/>
      <c r="EQT77" s="518"/>
      <c r="EQU77" s="518"/>
      <c r="EQV77" s="518"/>
      <c r="EQW77" s="292"/>
      <c r="EQX77" s="292"/>
      <c r="EQY77" s="292"/>
      <c r="EQZ77" s="292"/>
      <c r="ERA77" s="292"/>
      <c r="ERB77" s="292"/>
      <c r="ERC77" s="905"/>
      <c r="ERD77" s="518"/>
      <c r="ERE77" s="518"/>
      <c r="ERF77" s="518"/>
      <c r="ERG77" s="292"/>
      <c r="ERH77" s="292"/>
      <c r="ERI77" s="292"/>
      <c r="ERJ77" s="292"/>
      <c r="ERK77" s="292"/>
      <c r="ERL77" s="292"/>
      <c r="ERM77" s="905"/>
      <c r="ERN77" s="518"/>
      <c r="ERO77" s="518"/>
      <c r="ERP77" s="518"/>
      <c r="ERQ77" s="292"/>
      <c r="ERR77" s="292"/>
      <c r="ERS77" s="292"/>
      <c r="ERT77" s="292"/>
      <c r="ERU77" s="292"/>
      <c r="ERV77" s="292"/>
      <c r="ERW77" s="905"/>
      <c r="ERX77" s="518"/>
      <c r="ERY77" s="518"/>
      <c r="ERZ77" s="518"/>
      <c r="ESA77" s="292"/>
      <c r="ESB77" s="292"/>
      <c r="ESC77" s="292"/>
      <c r="ESD77" s="292"/>
      <c r="ESE77" s="292"/>
      <c r="ESF77" s="292"/>
      <c r="ESG77" s="905"/>
      <c r="ESH77" s="518"/>
      <c r="ESI77" s="518"/>
      <c r="ESJ77" s="518"/>
      <c r="ESK77" s="292"/>
      <c r="ESL77" s="292"/>
      <c r="ESM77" s="292"/>
      <c r="ESN77" s="292"/>
      <c r="ESO77" s="292"/>
      <c r="ESP77" s="292"/>
      <c r="ESQ77" s="905"/>
      <c r="ESR77" s="518"/>
      <c r="ESS77" s="518"/>
      <c r="EST77" s="518"/>
      <c r="ESU77" s="292"/>
      <c r="ESV77" s="292"/>
      <c r="ESW77" s="292"/>
      <c r="ESX77" s="292"/>
      <c r="ESY77" s="292"/>
      <c r="ESZ77" s="292"/>
      <c r="ETA77" s="905"/>
      <c r="ETB77" s="518"/>
      <c r="ETC77" s="518"/>
      <c r="ETD77" s="518"/>
      <c r="ETE77" s="292"/>
      <c r="ETF77" s="292"/>
      <c r="ETG77" s="292"/>
      <c r="ETH77" s="292"/>
      <c r="ETI77" s="292"/>
      <c r="ETJ77" s="292"/>
      <c r="ETK77" s="905"/>
      <c r="ETL77" s="518"/>
      <c r="ETM77" s="518"/>
      <c r="ETN77" s="518"/>
      <c r="ETO77" s="292"/>
      <c r="ETP77" s="292"/>
      <c r="ETQ77" s="292"/>
      <c r="ETR77" s="292"/>
      <c r="ETS77" s="292"/>
      <c r="ETT77" s="292"/>
      <c r="ETU77" s="905"/>
      <c r="ETV77" s="518"/>
      <c r="ETW77" s="518"/>
      <c r="ETX77" s="518"/>
      <c r="ETY77" s="292"/>
      <c r="ETZ77" s="292"/>
      <c r="EUA77" s="292"/>
      <c r="EUB77" s="292"/>
      <c r="EUC77" s="292"/>
      <c r="EUD77" s="292"/>
      <c r="EUE77" s="905"/>
      <c r="EUF77" s="518"/>
      <c r="EUG77" s="518"/>
      <c r="EUH77" s="518"/>
      <c r="EUI77" s="292"/>
      <c r="EUJ77" s="292"/>
      <c r="EUK77" s="292"/>
      <c r="EUL77" s="292"/>
      <c r="EUM77" s="292"/>
      <c r="EUN77" s="292"/>
      <c r="EUO77" s="905"/>
      <c r="EUP77" s="518"/>
      <c r="EUQ77" s="518"/>
      <c r="EUR77" s="518"/>
      <c r="EUS77" s="292"/>
      <c r="EUT77" s="292"/>
      <c r="EUU77" s="292"/>
      <c r="EUV77" s="292"/>
      <c r="EUW77" s="292"/>
      <c r="EUX77" s="292"/>
      <c r="EUY77" s="905"/>
      <c r="EUZ77" s="518"/>
      <c r="EVA77" s="518"/>
      <c r="EVB77" s="518"/>
      <c r="EVC77" s="292"/>
      <c r="EVD77" s="292"/>
      <c r="EVE77" s="292"/>
      <c r="EVF77" s="292"/>
      <c r="EVG77" s="292"/>
      <c r="EVH77" s="292"/>
      <c r="EVI77" s="905"/>
      <c r="EVJ77" s="518"/>
      <c r="EVK77" s="518"/>
      <c r="EVL77" s="518"/>
      <c r="EVM77" s="292"/>
      <c r="EVN77" s="292"/>
      <c r="EVO77" s="292"/>
      <c r="EVP77" s="292"/>
      <c r="EVQ77" s="292"/>
      <c r="EVR77" s="292"/>
      <c r="EVS77" s="905"/>
      <c r="EVT77" s="518"/>
      <c r="EVU77" s="518"/>
      <c r="EVV77" s="518"/>
      <c r="EVW77" s="292"/>
      <c r="EVX77" s="292"/>
      <c r="EVY77" s="292"/>
      <c r="EVZ77" s="292"/>
      <c r="EWA77" s="292"/>
      <c r="EWB77" s="292"/>
      <c r="EWC77" s="905"/>
      <c r="EWD77" s="518"/>
      <c r="EWE77" s="518"/>
      <c r="EWF77" s="518"/>
      <c r="EWG77" s="292"/>
      <c r="EWH77" s="292"/>
      <c r="EWI77" s="292"/>
      <c r="EWJ77" s="292"/>
      <c r="EWK77" s="292"/>
      <c r="EWL77" s="292"/>
      <c r="EWM77" s="905"/>
      <c r="EWN77" s="518"/>
      <c r="EWO77" s="518"/>
      <c r="EWP77" s="518"/>
      <c r="EWQ77" s="292"/>
      <c r="EWR77" s="292"/>
      <c r="EWS77" s="292"/>
      <c r="EWT77" s="292"/>
      <c r="EWU77" s="292"/>
      <c r="EWV77" s="292"/>
      <c r="EWW77" s="905"/>
      <c r="EWX77" s="518"/>
      <c r="EWY77" s="518"/>
      <c r="EWZ77" s="518"/>
      <c r="EXA77" s="292"/>
      <c r="EXB77" s="292"/>
      <c r="EXC77" s="292"/>
      <c r="EXD77" s="292"/>
      <c r="EXE77" s="292"/>
      <c r="EXF77" s="292"/>
      <c r="EXG77" s="905"/>
      <c r="EXH77" s="518"/>
      <c r="EXI77" s="518"/>
      <c r="EXJ77" s="518"/>
      <c r="EXK77" s="292"/>
      <c r="EXL77" s="292"/>
      <c r="EXM77" s="292"/>
      <c r="EXN77" s="292"/>
      <c r="EXO77" s="292"/>
      <c r="EXP77" s="292"/>
      <c r="EXQ77" s="905"/>
      <c r="EXR77" s="518"/>
      <c r="EXS77" s="518"/>
      <c r="EXT77" s="518"/>
      <c r="EXU77" s="292"/>
      <c r="EXV77" s="292"/>
      <c r="EXW77" s="292"/>
      <c r="EXX77" s="292"/>
      <c r="EXY77" s="292"/>
      <c r="EXZ77" s="292"/>
      <c r="EYA77" s="905"/>
      <c r="EYB77" s="518"/>
      <c r="EYC77" s="518"/>
      <c r="EYD77" s="518"/>
      <c r="EYE77" s="292"/>
      <c r="EYF77" s="292"/>
      <c r="EYG77" s="292"/>
      <c r="EYH77" s="292"/>
      <c r="EYI77" s="292"/>
      <c r="EYJ77" s="292"/>
      <c r="EYK77" s="905"/>
      <c r="EYL77" s="518"/>
      <c r="EYM77" s="518"/>
      <c r="EYN77" s="518"/>
      <c r="EYO77" s="292"/>
      <c r="EYP77" s="292"/>
      <c r="EYQ77" s="292"/>
      <c r="EYR77" s="292"/>
      <c r="EYS77" s="292"/>
      <c r="EYT77" s="292"/>
      <c r="EYU77" s="905"/>
      <c r="EYV77" s="518"/>
      <c r="EYW77" s="518"/>
      <c r="EYX77" s="518"/>
      <c r="EYY77" s="292"/>
      <c r="EYZ77" s="292"/>
      <c r="EZA77" s="292"/>
      <c r="EZB77" s="292"/>
      <c r="EZC77" s="292"/>
      <c r="EZD77" s="292"/>
      <c r="EZE77" s="905"/>
      <c r="EZF77" s="518"/>
      <c r="EZG77" s="518"/>
      <c r="EZH77" s="518"/>
      <c r="EZI77" s="292"/>
      <c r="EZJ77" s="292"/>
      <c r="EZK77" s="292"/>
      <c r="EZL77" s="292"/>
      <c r="EZM77" s="292"/>
      <c r="EZN77" s="292"/>
      <c r="EZO77" s="905"/>
      <c r="EZP77" s="518"/>
      <c r="EZQ77" s="518"/>
      <c r="EZR77" s="518"/>
      <c r="EZS77" s="292"/>
      <c r="EZT77" s="292"/>
      <c r="EZU77" s="292"/>
      <c r="EZV77" s="292"/>
      <c r="EZW77" s="292"/>
      <c r="EZX77" s="292"/>
      <c r="EZY77" s="905"/>
      <c r="EZZ77" s="518"/>
      <c r="FAA77" s="518"/>
      <c r="FAB77" s="518"/>
      <c r="FAC77" s="292"/>
      <c r="FAD77" s="292"/>
      <c r="FAE77" s="292"/>
      <c r="FAF77" s="292"/>
      <c r="FAG77" s="292"/>
      <c r="FAH77" s="292"/>
      <c r="FAI77" s="905"/>
      <c r="FAJ77" s="518"/>
      <c r="FAK77" s="518"/>
      <c r="FAL77" s="518"/>
      <c r="FAM77" s="292"/>
      <c r="FAN77" s="292"/>
      <c r="FAO77" s="292"/>
      <c r="FAP77" s="292"/>
      <c r="FAQ77" s="292"/>
      <c r="FAR77" s="292"/>
      <c r="FAS77" s="905"/>
      <c r="FAT77" s="518"/>
      <c r="FAU77" s="518"/>
      <c r="FAV77" s="518"/>
      <c r="FAW77" s="292"/>
      <c r="FAX77" s="292"/>
      <c r="FAY77" s="292"/>
      <c r="FAZ77" s="292"/>
      <c r="FBA77" s="292"/>
      <c r="FBB77" s="292"/>
      <c r="FBC77" s="905"/>
      <c r="FBD77" s="518"/>
      <c r="FBE77" s="518"/>
      <c r="FBF77" s="518"/>
      <c r="FBG77" s="292"/>
      <c r="FBH77" s="292"/>
      <c r="FBI77" s="292"/>
      <c r="FBJ77" s="292"/>
      <c r="FBK77" s="292"/>
      <c r="FBL77" s="292"/>
      <c r="FBM77" s="905"/>
      <c r="FBN77" s="518"/>
      <c r="FBO77" s="518"/>
      <c r="FBP77" s="518"/>
      <c r="FBQ77" s="292"/>
      <c r="FBR77" s="292"/>
      <c r="FBS77" s="292"/>
      <c r="FBT77" s="292"/>
      <c r="FBU77" s="292"/>
      <c r="FBV77" s="292"/>
      <c r="FBW77" s="905"/>
      <c r="FBX77" s="518"/>
      <c r="FBY77" s="518"/>
      <c r="FBZ77" s="518"/>
      <c r="FCA77" s="292"/>
      <c r="FCB77" s="292"/>
      <c r="FCC77" s="292"/>
      <c r="FCD77" s="292"/>
      <c r="FCE77" s="292"/>
      <c r="FCF77" s="292"/>
      <c r="FCG77" s="905"/>
      <c r="FCH77" s="518"/>
      <c r="FCI77" s="518"/>
      <c r="FCJ77" s="518"/>
      <c r="FCK77" s="292"/>
      <c r="FCL77" s="292"/>
      <c r="FCM77" s="292"/>
      <c r="FCN77" s="292"/>
      <c r="FCO77" s="292"/>
      <c r="FCP77" s="292"/>
      <c r="FCQ77" s="905"/>
      <c r="FCR77" s="518"/>
      <c r="FCS77" s="518"/>
      <c r="FCT77" s="518"/>
      <c r="FCU77" s="292"/>
      <c r="FCV77" s="292"/>
      <c r="FCW77" s="292"/>
      <c r="FCX77" s="292"/>
      <c r="FCY77" s="292"/>
      <c r="FCZ77" s="292"/>
      <c r="FDA77" s="905"/>
      <c r="FDB77" s="518"/>
      <c r="FDC77" s="518"/>
      <c r="FDD77" s="518"/>
      <c r="FDE77" s="292"/>
      <c r="FDF77" s="292"/>
      <c r="FDG77" s="292"/>
      <c r="FDH77" s="292"/>
      <c r="FDI77" s="292"/>
      <c r="FDJ77" s="292"/>
      <c r="FDK77" s="905"/>
      <c r="FDL77" s="518"/>
      <c r="FDM77" s="518"/>
      <c r="FDN77" s="518"/>
      <c r="FDO77" s="292"/>
      <c r="FDP77" s="292"/>
      <c r="FDQ77" s="292"/>
      <c r="FDR77" s="292"/>
      <c r="FDS77" s="292"/>
      <c r="FDT77" s="292"/>
      <c r="FDU77" s="905"/>
      <c r="FDV77" s="518"/>
      <c r="FDW77" s="518"/>
      <c r="FDX77" s="518"/>
      <c r="FDY77" s="292"/>
      <c r="FDZ77" s="292"/>
      <c r="FEA77" s="292"/>
      <c r="FEB77" s="292"/>
      <c r="FEC77" s="292"/>
      <c r="FED77" s="292"/>
      <c r="FEE77" s="905"/>
      <c r="FEF77" s="518"/>
      <c r="FEG77" s="518"/>
      <c r="FEH77" s="518"/>
      <c r="FEI77" s="292"/>
      <c r="FEJ77" s="292"/>
      <c r="FEK77" s="292"/>
      <c r="FEL77" s="292"/>
      <c r="FEM77" s="292"/>
      <c r="FEN77" s="292"/>
      <c r="FEO77" s="905"/>
      <c r="FEP77" s="518"/>
      <c r="FEQ77" s="518"/>
      <c r="FER77" s="518"/>
      <c r="FES77" s="292"/>
      <c r="FET77" s="292"/>
      <c r="FEU77" s="292"/>
      <c r="FEV77" s="292"/>
      <c r="FEW77" s="292"/>
      <c r="FEX77" s="292"/>
      <c r="FEY77" s="905"/>
      <c r="FEZ77" s="518"/>
      <c r="FFA77" s="518"/>
      <c r="FFB77" s="518"/>
      <c r="FFC77" s="292"/>
      <c r="FFD77" s="292"/>
      <c r="FFE77" s="292"/>
      <c r="FFF77" s="292"/>
      <c r="FFG77" s="292"/>
      <c r="FFH77" s="292"/>
      <c r="FFI77" s="905"/>
      <c r="FFJ77" s="518"/>
      <c r="FFK77" s="518"/>
      <c r="FFL77" s="518"/>
      <c r="FFM77" s="292"/>
      <c r="FFN77" s="292"/>
      <c r="FFO77" s="292"/>
      <c r="FFP77" s="292"/>
      <c r="FFQ77" s="292"/>
      <c r="FFR77" s="292"/>
      <c r="FFS77" s="905"/>
      <c r="FFT77" s="518"/>
      <c r="FFU77" s="518"/>
      <c r="FFV77" s="518"/>
      <c r="FFW77" s="292"/>
      <c r="FFX77" s="292"/>
      <c r="FFY77" s="292"/>
      <c r="FFZ77" s="292"/>
      <c r="FGA77" s="292"/>
      <c r="FGB77" s="292"/>
      <c r="FGC77" s="905"/>
      <c r="FGD77" s="518"/>
      <c r="FGE77" s="518"/>
      <c r="FGF77" s="518"/>
      <c r="FGG77" s="292"/>
      <c r="FGH77" s="292"/>
      <c r="FGI77" s="292"/>
      <c r="FGJ77" s="292"/>
      <c r="FGK77" s="292"/>
      <c r="FGL77" s="292"/>
      <c r="FGM77" s="905"/>
      <c r="FGN77" s="518"/>
      <c r="FGO77" s="518"/>
      <c r="FGP77" s="518"/>
      <c r="FGQ77" s="292"/>
      <c r="FGR77" s="292"/>
      <c r="FGS77" s="292"/>
      <c r="FGT77" s="292"/>
      <c r="FGU77" s="292"/>
      <c r="FGV77" s="292"/>
      <c r="FGW77" s="905"/>
      <c r="FGX77" s="518"/>
      <c r="FGY77" s="518"/>
      <c r="FGZ77" s="518"/>
      <c r="FHA77" s="292"/>
      <c r="FHB77" s="292"/>
      <c r="FHC77" s="292"/>
      <c r="FHD77" s="292"/>
      <c r="FHE77" s="292"/>
      <c r="FHF77" s="292"/>
      <c r="FHG77" s="905"/>
      <c r="FHH77" s="518"/>
      <c r="FHI77" s="518"/>
      <c r="FHJ77" s="518"/>
      <c r="FHK77" s="292"/>
      <c r="FHL77" s="292"/>
      <c r="FHM77" s="292"/>
      <c r="FHN77" s="292"/>
      <c r="FHO77" s="292"/>
      <c r="FHP77" s="292"/>
      <c r="FHQ77" s="905"/>
      <c r="FHR77" s="518"/>
      <c r="FHS77" s="518"/>
      <c r="FHT77" s="518"/>
      <c r="FHU77" s="292"/>
      <c r="FHV77" s="292"/>
      <c r="FHW77" s="292"/>
      <c r="FHX77" s="292"/>
      <c r="FHY77" s="292"/>
      <c r="FHZ77" s="292"/>
      <c r="FIA77" s="905"/>
      <c r="FIB77" s="518"/>
      <c r="FIC77" s="518"/>
      <c r="FID77" s="518"/>
      <c r="FIE77" s="292"/>
      <c r="FIF77" s="292"/>
      <c r="FIG77" s="292"/>
      <c r="FIH77" s="292"/>
      <c r="FII77" s="292"/>
      <c r="FIJ77" s="292"/>
      <c r="FIK77" s="905"/>
      <c r="FIL77" s="518"/>
      <c r="FIM77" s="518"/>
      <c r="FIN77" s="518"/>
      <c r="FIO77" s="292"/>
      <c r="FIP77" s="292"/>
      <c r="FIQ77" s="292"/>
      <c r="FIR77" s="292"/>
      <c r="FIS77" s="292"/>
      <c r="FIT77" s="292"/>
      <c r="FIU77" s="905"/>
      <c r="FIV77" s="518"/>
      <c r="FIW77" s="518"/>
      <c r="FIX77" s="518"/>
      <c r="FIY77" s="292"/>
      <c r="FIZ77" s="292"/>
      <c r="FJA77" s="292"/>
      <c r="FJB77" s="292"/>
      <c r="FJC77" s="292"/>
      <c r="FJD77" s="292"/>
      <c r="FJE77" s="905"/>
      <c r="FJF77" s="518"/>
      <c r="FJG77" s="518"/>
      <c r="FJH77" s="518"/>
      <c r="FJI77" s="292"/>
      <c r="FJJ77" s="292"/>
      <c r="FJK77" s="292"/>
      <c r="FJL77" s="292"/>
      <c r="FJM77" s="292"/>
      <c r="FJN77" s="292"/>
      <c r="FJO77" s="905"/>
      <c r="FJP77" s="518"/>
      <c r="FJQ77" s="518"/>
      <c r="FJR77" s="518"/>
      <c r="FJS77" s="292"/>
      <c r="FJT77" s="292"/>
      <c r="FJU77" s="292"/>
      <c r="FJV77" s="292"/>
      <c r="FJW77" s="292"/>
      <c r="FJX77" s="292"/>
      <c r="FJY77" s="905"/>
      <c r="FJZ77" s="518"/>
      <c r="FKA77" s="518"/>
      <c r="FKB77" s="518"/>
      <c r="FKC77" s="292"/>
      <c r="FKD77" s="292"/>
      <c r="FKE77" s="292"/>
      <c r="FKF77" s="292"/>
      <c r="FKG77" s="292"/>
      <c r="FKH77" s="292"/>
      <c r="FKI77" s="905"/>
      <c r="FKJ77" s="518"/>
      <c r="FKK77" s="518"/>
      <c r="FKL77" s="518"/>
      <c r="FKM77" s="292"/>
      <c r="FKN77" s="292"/>
      <c r="FKO77" s="292"/>
      <c r="FKP77" s="292"/>
      <c r="FKQ77" s="292"/>
      <c r="FKR77" s="292"/>
      <c r="FKS77" s="905"/>
      <c r="FKT77" s="518"/>
      <c r="FKU77" s="518"/>
      <c r="FKV77" s="518"/>
      <c r="FKW77" s="292"/>
      <c r="FKX77" s="292"/>
      <c r="FKY77" s="292"/>
      <c r="FKZ77" s="292"/>
      <c r="FLA77" s="292"/>
      <c r="FLB77" s="292"/>
      <c r="FLC77" s="905"/>
      <c r="FLD77" s="518"/>
      <c r="FLE77" s="518"/>
      <c r="FLF77" s="518"/>
      <c r="FLG77" s="292"/>
      <c r="FLH77" s="292"/>
      <c r="FLI77" s="292"/>
      <c r="FLJ77" s="292"/>
      <c r="FLK77" s="292"/>
      <c r="FLL77" s="292"/>
      <c r="FLM77" s="905"/>
      <c r="FLN77" s="518"/>
      <c r="FLO77" s="518"/>
      <c r="FLP77" s="518"/>
      <c r="FLQ77" s="292"/>
      <c r="FLR77" s="292"/>
      <c r="FLS77" s="292"/>
      <c r="FLT77" s="292"/>
      <c r="FLU77" s="292"/>
      <c r="FLV77" s="292"/>
      <c r="FLW77" s="905"/>
      <c r="FLX77" s="518"/>
      <c r="FLY77" s="518"/>
      <c r="FLZ77" s="518"/>
      <c r="FMA77" s="292"/>
      <c r="FMB77" s="292"/>
      <c r="FMC77" s="292"/>
      <c r="FMD77" s="292"/>
      <c r="FME77" s="292"/>
      <c r="FMF77" s="292"/>
      <c r="FMG77" s="905"/>
      <c r="FMH77" s="518"/>
      <c r="FMI77" s="518"/>
      <c r="FMJ77" s="518"/>
      <c r="FMK77" s="292"/>
      <c r="FML77" s="292"/>
      <c r="FMM77" s="292"/>
      <c r="FMN77" s="292"/>
      <c r="FMO77" s="292"/>
      <c r="FMP77" s="292"/>
      <c r="FMQ77" s="905"/>
      <c r="FMR77" s="518"/>
      <c r="FMS77" s="518"/>
      <c r="FMT77" s="518"/>
      <c r="FMU77" s="292"/>
      <c r="FMV77" s="292"/>
      <c r="FMW77" s="292"/>
      <c r="FMX77" s="292"/>
      <c r="FMY77" s="292"/>
      <c r="FMZ77" s="292"/>
      <c r="FNA77" s="905"/>
      <c r="FNB77" s="518"/>
      <c r="FNC77" s="518"/>
      <c r="FND77" s="518"/>
      <c r="FNE77" s="292"/>
      <c r="FNF77" s="292"/>
      <c r="FNG77" s="292"/>
      <c r="FNH77" s="292"/>
      <c r="FNI77" s="292"/>
      <c r="FNJ77" s="292"/>
      <c r="FNK77" s="905"/>
      <c r="FNL77" s="518"/>
      <c r="FNM77" s="518"/>
      <c r="FNN77" s="518"/>
      <c r="FNO77" s="292"/>
      <c r="FNP77" s="292"/>
      <c r="FNQ77" s="292"/>
      <c r="FNR77" s="292"/>
      <c r="FNS77" s="292"/>
      <c r="FNT77" s="292"/>
      <c r="FNU77" s="905"/>
      <c r="FNV77" s="518"/>
      <c r="FNW77" s="518"/>
      <c r="FNX77" s="518"/>
      <c r="FNY77" s="292"/>
      <c r="FNZ77" s="292"/>
      <c r="FOA77" s="292"/>
      <c r="FOB77" s="292"/>
      <c r="FOC77" s="292"/>
      <c r="FOD77" s="292"/>
      <c r="FOE77" s="905"/>
      <c r="FOF77" s="518"/>
      <c r="FOG77" s="518"/>
      <c r="FOH77" s="518"/>
      <c r="FOI77" s="292"/>
      <c r="FOJ77" s="292"/>
      <c r="FOK77" s="292"/>
      <c r="FOL77" s="292"/>
      <c r="FOM77" s="292"/>
      <c r="FON77" s="292"/>
      <c r="FOO77" s="905"/>
      <c r="FOP77" s="518"/>
      <c r="FOQ77" s="518"/>
      <c r="FOR77" s="518"/>
      <c r="FOS77" s="292"/>
      <c r="FOT77" s="292"/>
      <c r="FOU77" s="292"/>
      <c r="FOV77" s="292"/>
      <c r="FOW77" s="292"/>
      <c r="FOX77" s="292"/>
      <c r="FOY77" s="905"/>
      <c r="FOZ77" s="518"/>
      <c r="FPA77" s="518"/>
      <c r="FPB77" s="518"/>
      <c r="FPC77" s="292"/>
      <c r="FPD77" s="292"/>
      <c r="FPE77" s="292"/>
      <c r="FPF77" s="292"/>
      <c r="FPG77" s="292"/>
      <c r="FPH77" s="292"/>
      <c r="FPI77" s="905"/>
      <c r="FPJ77" s="518"/>
      <c r="FPK77" s="518"/>
      <c r="FPL77" s="518"/>
      <c r="FPM77" s="292"/>
      <c r="FPN77" s="292"/>
      <c r="FPO77" s="292"/>
      <c r="FPP77" s="292"/>
      <c r="FPQ77" s="292"/>
      <c r="FPR77" s="292"/>
      <c r="FPS77" s="905"/>
      <c r="FPT77" s="518"/>
      <c r="FPU77" s="518"/>
      <c r="FPV77" s="518"/>
      <c r="FPW77" s="292"/>
      <c r="FPX77" s="292"/>
      <c r="FPY77" s="292"/>
      <c r="FPZ77" s="292"/>
      <c r="FQA77" s="292"/>
      <c r="FQB77" s="292"/>
      <c r="FQC77" s="905"/>
      <c r="FQD77" s="518"/>
      <c r="FQE77" s="518"/>
      <c r="FQF77" s="518"/>
      <c r="FQG77" s="292"/>
      <c r="FQH77" s="292"/>
      <c r="FQI77" s="292"/>
      <c r="FQJ77" s="292"/>
      <c r="FQK77" s="292"/>
      <c r="FQL77" s="292"/>
      <c r="FQM77" s="905"/>
      <c r="FQN77" s="518"/>
      <c r="FQO77" s="518"/>
      <c r="FQP77" s="518"/>
      <c r="FQQ77" s="292"/>
      <c r="FQR77" s="292"/>
      <c r="FQS77" s="292"/>
      <c r="FQT77" s="292"/>
      <c r="FQU77" s="292"/>
      <c r="FQV77" s="292"/>
      <c r="FQW77" s="905"/>
      <c r="FQX77" s="518"/>
      <c r="FQY77" s="518"/>
      <c r="FQZ77" s="518"/>
      <c r="FRA77" s="292"/>
      <c r="FRB77" s="292"/>
      <c r="FRC77" s="292"/>
      <c r="FRD77" s="292"/>
      <c r="FRE77" s="292"/>
      <c r="FRF77" s="292"/>
      <c r="FRG77" s="905"/>
      <c r="FRH77" s="518"/>
      <c r="FRI77" s="518"/>
      <c r="FRJ77" s="518"/>
      <c r="FRK77" s="292"/>
      <c r="FRL77" s="292"/>
      <c r="FRM77" s="292"/>
      <c r="FRN77" s="292"/>
      <c r="FRO77" s="292"/>
      <c r="FRP77" s="292"/>
      <c r="FRQ77" s="905"/>
      <c r="FRR77" s="518"/>
      <c r="FRS77" s="518"/>
      <c r="FRT77" s="518"/>
      <c r="FRU77" s="292"/>
      <c r="FRV77" s="292"/>
      <c r="FRW77" s="292"/>
      <c r="FRX77" s="292"/>
      <c r="FRY77" s="292"/>
      <c r="FRZ77" s="292"/>
      <c r="FSA77" s="905"/>
      <c r="FSB77" s="518"/>
      <c r="FSC77" s="518"/>
      <c r="FSD77" s="518"/>
      <c r="FSE77" s="292"/>
      <c r="FSF77" s="292"/>
      <c r="FSG77" s="292"/>
      <c r="FSH77" s="292"/>
      <c r="FSI77" s="292"/>
      <c r="FSJ77" s="292"/>
      <c r="FSK77" s="905"/>
      <c r="FSL77" s="518"/>
      <c r="FSM77" s="518"/>
      <c r="FSN77" s="518"/>
      <c r="FSO77" s="292"/>
      <c r="FSP77" s="292"/>
      <c r="FSQ77" s="292"/>
      <c r="FSR77" s="292"/>
      <c r="FSS77" s="292"/>
      <c r="FST77" s="292"/>
      <c r="FSU77" s="905"/>
      <c r="FSV77" s="518"/>
      <c r="FSW77" s="518"/>
      <c r="FSX77" s="518"/>
      <c r="FSY77" s="292"/>
      <c r="FSZ77" s="292"/>
      <c r="FTA77" s="292"/>
      <c r="FTB77" s="292"/>
      <c r="FTC77" s="292"/>
      <c r="FTD77" s="292"/>
      <c r="FTE77" s="905"/>
      <c r="FTF77" s="518"/>
      <c r="FTG77" s="518"/>
      <c r="FTH77" s="518"/>
      <c r="FTI77" s="292"/>
      <c r="FTJ77" s="292"/>
      <c r="FTK77" s="292"/>
      <c r="FTL77" s="292"/>
      <c r="FTM77" s="292"/>
      <c r="FTN77" s="292"/>
      <c r="FTO77" s="905"/>
      <c r="FTP77" s="518"/>
      <c r="FTQ77" s="518"/>
      <c r="FTR77" s="518"/>
      <c r="FTS77" s="292"/>
      <c r="FTT77" s="292"/>
      <c r="FTU77" s="292"/>
      <c r="FTV77" s="292"/>
      <c r="FTW77" s="292"/>
      <c r="FTX77" s="292"/>
      <c r="FTY77" s="905"/>
      <c r="FTZ77" s="518"/>
      <c r="FUA77" s="518"/>
      <c r="FUB77" s="518"/>
      <c r="FUC77" s="292"/>
      <c r="FUD77" s="292"/>
      <c r="FUE77" s="292"/>
      <c r="FUF77" s="292"/>
      <c r="FUG77" s="292"/>
      <c r="FUH77" s="292"/>
      <c r="FUI77" s="905"/>
      <c r="FUJ77" s="518"/>
      <c r="FUK77" s="518"/>
      <c r="FUL77" s="518"/>
      <c r="FUM77" s="292"/>
      <c r="FUN77" s="292"/>
      <c r="FUO77" s="292"/>
      <c r="FUP77" s="292"/>
      <c r="FUQ77" s="292"/>
      <c r="FUR77" s="292"/>
      <c r="FUS77" s="905"/>
      <c r="FUT77" s="518"/>
      <c r="FUU77" s="518"/>
      <c r="FUV77" s="518"/>
      <c r="FUW77" s="292"/>
      <c r="FUX77" s="292"/>
      <c r="FUY77" s="292"/>
      <c r="FUZ77" s="292"/>
      <c r="FVA77" s="292"/>
      <c r="FVB77" s="292"/>
      <c r="FVC77" s="905"/>
      <c r="FVD77" s="518"/>
      <c r="FVE77" s="518"/>
      <c r="FVF77" s="518"/>
      <c r="FVG77" s="292"/>
      <c r="FVH77" s="292"/>
      <c r="FVI77" s="292"/>
      <c r="FVJ77" s="292"/>
      <c r="FVK77" s="292"/>
      <c r="FVL77" s="292"/>
      <c r="FVM77" s="905"/>
      <c r="FVN77" s="518"/>
      <c r="FVO77" s="518"/>
      <c r="FVP77" s="518"/>
      <c r="FVQ77" s="292"/>
      <c r="FVR77" s="292"/>
      <c r="FVS77" s="292"/>
      <c r="FVT77" s="292"/>
      <c r="FVU77" s="292"/>
      <c r="FVV77" s="292"/>
      <c r="FVW77" s="905"/>
      <c r="FVX77" s="518"/>
      <c r="FVY77" s="518"/>
      <c r="FVZ77" s="518"/>
      <c r="FWA77" s="292"/>
      <c r="FWB77" s="292"/>
      <c r="FWC77" s="292"/>
      <c r="FWD77" s="292"/>
      <c r="FWE77" s="292"/>
      <c r="FWF77" s="292"/>
      <c r="FWG77" s="905"/>
      <c r="FWH77" s="518"/>
      <c r="FWI77" s="518"/>
      <c r="FWJ77" s="518"/>
      <c r="FWK77" s="292"/>
      <c r="FWL77" s="292"/>
      <c r="FWM77" s="292"/>
      <c r="FWN77" s="292"/>
      <c r="FWO77" s="292"/>
      <c r="FWP77" s="292"/>
      <c r="FWQ77" s="905"/>
      <c r="FWR77" s="518"/>
      <c r="FWS77" s="518"/>
      <c r="FWT77" s="518"/>
      <c r="FWU77" s="292"/>
      <c r="FWV77" s="292"/>
      <c r="FWW77" s="292"/>
      <c r="FWX77" s="292"/>
      <c r="FWY77" s="292"/>
      <c r="FWZ77" s="292"/>
      <c r="FXA77" s="905"/>
      <c r="FXB77" s="518"/>
      <c r="FXC77" s="518"/>
      <c r="FXD77" s="518"/>
      <c r="FXE77" s="292"/>
      <c r="FXF77" s="292"/>
      <c r="FXG77" s="292"/>
      <c r="FXH77" s="292"/>
      <c r="FXI77" s="292"/>
      <c r="FXJ77" s="292"/>
      <c r="FXK77" s="905"/>
      <c r="FXL77" s="518"/>
      <c r="FXM77" s="518"/>
      <c r="FXN77" s="518"/>
      <c r="FXO77" s="292"/>
      <c r="FXP77" s="292"/>
      <c r="FXQ77" s="292"/>
      <c r="FXR77" s="292"/>
      <c r="FXS77" s="292"/>
      <c r="FXT77" s="292"/>
      <c r="FXU77" s="905"/>
      <c r="FXV77" s="518"/>
      <c r="FXW77" s="518"/>
      <c r="FXX77" s="518"/>
      <c r="FXY77" s="292"/>
      <c r="FXZ77" s="292"/>
      <c r="FYA77" s="292"/>
      <c r="FYB77" s="292"/>
      <c r="FYC77" s="292"/>
      <c r="FYD77" s="292"/>
      <c r="FYE77" s="905"/>
      <c r="FYF77" s="518"/>
      <c r="FYG77" s="518"/>
      <c r="FYH77" s="518"/>
      <c r="FYI77" s="292"/>
      <c r="FYJ77" s="292"/>
      <c r="FYK77" s="292"/>
      <c r="FYL77" s="292"/>
      <c r="FYM77" s="292"/>
      <c r="FYN77" s="292"/>
      <c r="FYO77" s="905"/>
      <c r="FYP77" s="518"/>
      <c r="FYQ77" s="518"/>
      <c r="FYR77" s="518"/>
      <c r="FYS77" s="292"/>
      <c r="FYT77" s="292"/>
      <c r="FYU77" s="292"/>
      <c r="FYV77" s="292"/>
      <c r="FYW77" s="292"/>
      <c r="FYX77" s="292"/>
      <c r="FYY77" s="905"/>
      <c r="FYZ77" s="518"/>
      <c r="FZA77" s="518"/>
      <c r="FZB77" s="518"/>
      <c r="FZC77" s="292"/>
      <c r="FZD77" s="292"/>
      <c r="FZE77" s="292"/>
      <c r="FZF77" s="292"/>
      <c r="FZG77" s="292"/>
      <c r="FZH77" s="292"/>
      <c r="FZI77" s="905"/>
      <c r="FZJ77" s="518"/>
      <c r="FZK77" s="518"/>
      <c r="FZL77" s="518"/>
      <c r="FZM77" s="292"/>
      <c r="FZN77" s="292"/>
      <c r="FZO77" s="292"/>
      <c r="FZP77" s="292"/>
      <c r="FZQ77" s="292"/>
      <c r="FZR77" s="292"/>
      <c r="FZS77" s="905"/>
      <c r="FZT77" s="518"/>
      <c r="FZU77" s="518"/>
      <c r="FZV77" s="518"/>
      <c r="FZW77" s="292"/>
      <c r="FZX77" s="292"/>
      <c r="FZY77" s="292"/>
      <c r="FZZ77" s="292"/>
      <c r="GAA77" s="292"/>
      <c r="GAB77" s="292"/>
      <c r="GAC77" s="905"/>
      <c r="GAD77" s="518"/>
      <c r="GAE77" s="518"/>
      <c r="GAF77" s="518"/>
      <c r="GAG77" s="292"/>
      <c r="GAH77" s="292"/>
      <c r="GAI77" s="292"/>
      <c r="GAJ77" s="292"/>
      <c r="GAK77" s="292"/>
      <c r="GAL77" s="292"/>
      <c r="GAM77" s="905"/>
      <c r="GAN77" s="518"/>
      <c r="GAO77" s="518"/>
      <c r="GAP77" s="518"/>
      <c r="GAQ77" s="292"/>
      <c r="GAR77" s="292"/>
      <c r="GAS77" s="292"/>
      <c r="GAT77" s="292"/>
      <c r="GAU77" s="292"/>
      <c r="GAV77" s="292"/>
      <c r="GAW77" s="905"/>
      <c r="GAX77" s="518"/>
      <c r="GAY77" s="518"/>
      <c r="GAZ77" s="518"/>
      <c r="GBA77" s="292"/>
      <c r="GBB77" s="292"/>
      <c r="GBC77" s="292"/>
      <c r="GBD77" s="292"/>
      <c r="GBE77" s="292"/>
      <c r="GBF77" s="292"/>
      <c r="GBG77" s="905"/>
      <c r="GBH77" s="518"/>
      <c r="GBI77" s="518"/>
      <c r="GBJ77" s="518"/>
      <c r="GBK77" s="292"/>
      <c r="GBL77" s="292"/>
      <c r="GBM77" s="292"/>
      <c r="GBN77" s="292"/>
      <c r="GBO77" s="292"/>
      <c r="GBP77" s="292"/>
      <c r="GBQ77" s="905"/>
      <c r="GBR77" s="518"/>
      <c r="GBS77" s="518"/>
      <c r="GBT77" s="518"/>
      <c r="GBU77" s="292"/>
      <c r="GBV77" s="292"/>
      <c r="GBW77" s="292"/>
      <c r="GBX77" s="292"/>
      <c r="GBY77" s="292"/>
      <c r="GBZ77" s="292"/>
      <c r="GCA77" s="905"/>
      <c r="GCB77" s="518"/>
      <c r="GCC77" s="518"/>
      <c r="GCD77" s="518"/>
      <c r="GCE77" s="292"/>
      <c r="GCF77" s="292"/>
      <c r="GCG77" s="292"/>
      <c r="GCH77" s="292"/>
      <c r="GCI77" s="292"/>
      <c r="GCJ77" s="292"/>
      <c r="GCK77" s="905"/>
      <c r="GCL77" s="518"/>
      <c r="GCM77" s="518"/>
      <c r="GCN77" s="518"/>
      <c r="GCO77" s="292"/>
      <c r="GCP77" s="292"/>
      <c r="GCQ77" s="292"/>
      <c r="GCR77" s="292"/>
      <c r="GCS77" s="292"/>
      <c r="GCT77" s="292"/>
      <c r="GCU77" s="905"/>
      <c r="GCV77" s="518"/>
      <c r="GCW77" s="518"/>
      <c r="GCX77" s="518"/>
      <c r="GCY77" s="292"/>
      <c r="GCZ77" s="292"/>
      <c r="GDA77" s="292"/>
      <c r="GDB77" s="292"/>
      <c r="GDC77" s="292"/>
      <c r="GDD77" s="292"/>
      <c r="GDE77" s="905"/>
      <c r="GDF77" s="518"/>
      <c r="GDG77" s="518"/>
      <c r="GDH77" s="518"/>
      <c r="GDI77" s="292"/>
      <c r="GDJ77" s="292"/>
      <c r="GDK77" s="292"/>
      <c r="GDL77" s="292"/>
      <c r="GDM77" s="292"/>
      <c r="GDN77" s="292"/>
      <c r="GDO77" s="905"/>
      <c r="GDP77" s="518"/>
      <c r="GDQ77" s="518"/>
      <c r="GDR77" s="518"/>
      <c r="GDS77" s="292"/>
      <c r="GDT77" s="292"/>
      <c r="GDU77" s="292"/>
      <c r="GDV77" s="292"/>
      <c r="GDW77" s="292"/>
      <c r="GDX77" s="292"/>
      <c r="GDY77" s="905"/>
      <c r="GDZ77" s="518"/>
      <c r="GEA77" s="518"/>
      <c r="GEB77" s="518"/>
      <c r="GEC77" s="292"/>
      <c r="GED77" s="292"/>
      <c r="GEE77" s="292"/>
      <c r="GEF77" s="292"/>
      <c r="GEG77" s="292"/>
      <c r="GEH77" s="292"/>
      <c r="GEI77" s="905"/>
      <c r="GEJ77" s="518"/>
      <c r="GEK77" s="518"/>
      <c r="GEL77" s="518"/>
      <c r="GEM77" s="292"/>
      <c r="GEN77" s="292"/>
      <c r="GEO77" s="292"/>
      <c r="GEP77" s="292"/>
      <c r="GEQ77" s="292"/>
      <c r="GER77" s="292"/>
      <c r="GES77" s="905"/>
      <c r="GET77" s="518"/>
      <c r="GEU77" s="518"/>
      <c r="GEV77" s="518"/>
      <c r="GEW77" s="292"/>
      <c r="GEX77" s="292"/>
      <c r="GEY77" s="292"/>
      <c r="GEZ77" s="292"/>
      <c r="GFA77" s="292"/>
      <c r="GFB77" s="292"/>
      <c r="GFC77" s="905"/>
      <c r="GFD77" s="518"/>
      <c r="GFE77" s="518"/>
      <c r="GFF77" s="518"/>
      <c r="GFG77" s="292"/>
      <c r="GFH77" s="292"/>
      <c r="GFI77" s="292"/>
      <c r="GFJ77" s="292"/>
      <c r="GFK77" s="292"/>
      <c r="GFL77" s="292"/>
      <c r="GFM77" s="905"/>
      <c r="GFN77" s="518"/>
      <c r="GFO77" s="518"/>
      <c r="GFP77" s="518"/>
      <c r="GFQ77" s="292"/>
      <c r="GFR77" s="292"/>
      <c r="GFS77" s="292"/>
      <c r="GFT77" s="292"/>
      <c r="GFU77" s="292"/>
      <c r="GFV77" s="292"/>
      <c r="GFW77" s="905"/>
      <c r="GFX77" s="518"/>
      <c r="GFY77" s="518"/>
      <c r="GFZ77" s="518"/>
      <c r="GGA77" s="292"/>
      <c r="GGB77" s="292"/>
      <c r="GGC77" s="292"/>
      <c r="GGD77" s="292"/>
      <c r="GGE77" s="292"/>
      <c r="GGF77" s="292"/>
      <c r="GGG77" s="905"/>
      <c r="GGH77" s="518"/>
      <c r="GGI77" s="518"/>
      <c r="GGJ77" s="518"/>
      <c r="GGK77" s="292"/>
      <c r="GGL77" s="292"/>
      <c r="GGM77" s="292"/>
      <c r="GGN77" s="292"/>
      <c r="GGO77" s="292"/>
      <c r="GGP77" s="292"/>
      <c r="GGQ77" s="905"/>
      <c r="GGR77" s="518"/>
      <c r="GGS77" s="518"/>
      <c r="GGT77" s="518"/>
      <c r="GGU77" s="292"/>
      <c r="GGV77" s="292"/>
      <c r="GGW77" s="292"/>
      <c r="GGX77" s="292"/>
      <c r="GGY77" s="292"/>
      <c r="GGZ77" s="292"/>
      <c r="GHA77" s="905"/>
      <c r="GHB77" s="518"/>
      <c r="GHC77" s="518"/>
      <c r="GHD77" s="518"/>
      <c r="GHE77" s="292"/>
      <c r="GHF77" s="292"/>
      <c r="GHG77" s="292"/>
      <c r="GHH77" s="292"/>
      <c r="GHI77" s="292"/>
      <c r="GHJ77" s="292"/>
      <c r="GHK77" s="905"/>
      <c r="GHL77" s="518"/>
      <c r="GHM77" s="518"/>
      <c r="GHN77" s="518"/>
      <c r="GHO77" s="292"/>
      <c r="GHP77" s="292"/>
      <c r="GHQ77" s="292"/>
      <c r="GHR77" s="292"/>
      <c r="GHS77" s="292"/>
      <c r="GHT77" s="292"/>
      <c r="GHU77" s="905"/>
      <c r="GHV77" s="518"/>
      <c r="GHW77" s="518"/>
      <c r="GHX77" s="518"/>
      <c r="GHY77" s="292"/>
      <c r="GHZ77" s="292"/>
      <c r="GIA77" s="292"/>
      <c r="GIB77" s="292"/>
      <c r="GIC77" s="292"/>
      <c r="GID77" s="292"/>
      <c r="GIE77" s="905"/>
      <c r="GIF77" s="518"/>
      <c r="GIG77" s="518"/>
      <c r="GIH77" s="518"/>
      <c r="GII77" s="292"/>
      <c r="GIJ77" s="292"/>
      <c r="GIK77" s="292"/>
      <c r="GIL77" s="292"/>
      <c r="GIM77" s="292"/>
      <c r="GIN77" s="292"/>
      <c r="GIO77" s="905"/>
      <c r="GIP77" s="518"/>
      <c r="GIQ77" s="518"/>
      <c r="GIR77" s="518"/>
      <c r="GIS77" s="292"/>
      <c r="GIT77" s="292"/>
      <c r="GIU77" s="292"/>
      <c r="GIV77" s="292"/>
      <c r="GIW77" s="292"/>
      <c r="GIX77" s="292"/>
      <c r="GIY77" s="905"/>
      <c r="GIZ77" s="518"/>
      <c r="GJA77" s="518"/>
      <c r="GJB77" s="518"/>
      <c r="GJC77" s="292"/>
      <c r="GJD77" s="292"/>
      <c r="GJE77" s="292"/>
      <c r="GJF77" s="292"/>
      <c r="GJG77" s="292"/>
      <c r="GJH77" s="292"/>
      <c r="GJI77" s="905"/>
      <c r="GJJ77" s="518"/>
      <c r="GJK77" s="518"/>
      <c r="GJL77" s="518"/>
      <c r="GJM77" s="292"/>
      <c r="GJN77" s="292"/>
      <c r="GJO77" s="292"/>
      <c r="GJP77" s="292"/>
      <c r="GJQ77" s="292"/>
      <c r="GJR77" s="292"/>
      <c r="GJS77" s="905"/>
      <c r="GJT77" s="518"/>
      <c r="GJU77" s="518"/>
      <c r="GJV77" s="518"/>
      <c r="GJW77" s="292"/>
      <c r="GJX77" s="292"/>
      <c r="GJY77" s="292"/>
      <c r="GJZ77" s="292"/>
      <c r="GKA77" s="292"/>
      <c r="GKB77" s="292"/>
      <c r="GKC77" s="905"/>
      <c r="GKD77" s="518"/>
      <c r="GKE77" s="518"/>
      <c r="GKF77" s="518"/>
      <c r="GKG77" s="292"/>
      <c r="GKH77" s="292"/>
      <c r="GKI77" s="292"/>
      <c r="GKJ77" s="292"/>
      <c r="GKK77" s="292"/>
      <c r="GKL77" s="292"/>
      <c r="GKM77" s="905"/>
      <c r="GKN77" s="518"/>
      <c r="GKO77" s="518"/>
      <c r="GKP77" s="518"/>
      <c r="GKQ77" s="292"/>
      <c r="GKR77" s="292"/>
      <c r="GKS77" s="292"/>
      <c r="GKT77" s="292"/>
      <c r="GKU77" s="292"/>
      <c r="GKV77" s="292"/>
      <c r="GKW77" s="905"/>
      <c r="GKX77" s="518"/>
      <c r="GKY77" s="518"/>
      <c r="GKZ77" s="518"/>
      <c r="GLA77" s="292"/>
      <c r="GLB77" s="292"/>
      <c r="GLC77" s="292"/>
      <c r="GLD77" s="292"/>
      <c r="GLE77" s="292"/>
      <c r="GLF77" s="292"/>
      <c r="GLG77" s="905"/>
      <c r="GLH77" s="518"/>
      <c r="GLI77" s="518"/>
      <c r="GLJ77" s="518"/>
      <c r="GLK77" s="292"/>
      <c r="GLL77" s="292"/>
      <c r="GLM77" s="292"/>
      <c r="GLN77" s="292"/>
      <c r="GLO77" s="292"/>
      <c r="GLP77" s="292"/>
      <c r="GLQ77" s="905"/>
      <c r="GLR77" s="518"/>
      <c r="GLS77" s="518"/>
      <c r="GLT77" s="518"/>
      <c r="GLU77" s="292"/>
      <c r="GLV77" s="292"/>
      <c r="GLW77" s="292"/>
      <c r="GLX77" s="292"/>
      <c r="GLY77" s="292"/>
      <c r="GLZ77" s="292"/>
      <c r="GMA77" s="905"/>
      <c r="GMB77" s="518"/>
      <c r="GMC77" s="518"/>
      <c r="GMD77" s="518"/>
      <c r="GME77" s="292"/>
      <c r="GMF77" s="292"/>
      <c r="GMG77" s="292"/>
      <c r="GMH77" s="292"/>
      <c r="GMI77" s="292"/>
      <c r="GMJ77" s="292"/>
      <c r="GMK77" s="905"/>
      <c r="GML77" s="518"/>
      <c r="GMM77" s="518"/>
      <c r="GMN77" s="518"/>
      <c r="GMO77" s="292"/>
      <c r="GMP77" s="292"/>
      <c r="GMQ77" s="292"/>
      <c r="GMR77" s="292"/>
      <c r="GMS77" s="292"/>
      <c r="GMT77" s="292"/>
      <c r="GMU77" s="905"/>
      <c r="GMV77" s="518"/>
      <c r="GMW77" s="518"/>
      <c r="GMX77" s="518"/>
      <c r="GMY77" s="292"/>
      <c r="GMZ77" s="292"/>
      <c r="GNA77" s="292"/>
      <c r="GNB77" s="292"/>
      <c r="GNC77" s="292"/>
      <c r="GND77" s="292"/>
      <c r="GNE77" s="905"/>
      <c r="GNF77" s="518"/>
      <c r="GNG77" s="518"/>
      <c r="GNH77" s="518"/>
      <c r="GNI77" s="292"/>
      <c r="GNJ77" s="292"/>
      <c r="GNK77" s="292"/>
      <c r="GNL77" s="292"/>
      <c r="GNM77" s="292"/>
      <c r="GNN77" s="292"/>
      <c r="GNO77" s="905"/>
      <c r="GNP77" s="518"/>
      <c r="GNQ77" s="518"/>
      <c r="GNR77" s="518"/>
      <c r="GNS77" s="292"/>
      <c r="GNT77" s="292"/>
      <c r="GNU77" s="292"/>
      <c r="GNV77" s="292"/>
      <c r="GNW77" s="292"/>
      <c r="GNX77" s="292"/>
      <c r="GNY77" s="905"/>
      <c r="GNZ77" s="518"/>
      <c r="GOA77" s="518"/>
      <c r="GOB77" s="518"/>
      <c r="GOC77" s="292"/>
      <c r="GOD77" s="292"/>
      <c r="GOE77" s="292"/>
      <c r="GOF77" s="292"/>
      <c r="GOG77" s="292"/>
      <c r="GOH77" s="292"/>
      <c r="GOI77" s="905"/>
      <c r="GOJ77" s="518"/>
      <c r="GOK77" s="518"/>
      <c r="GOL77" s="518"/>
      <c r="GOM77" s="292"/>
      <c r="GON77" s="292"/>
      <c r="GOO77" s="292"/>
      <c r="GOP77" s="292"/>
      <c r="GOQ77" s="292"/>
      <c r="GOR77" s="292"/>
      <c r="GOS77" s="905"/>
      <c r="GOT77" s="518"/>
      <c r="GOU77" s="518"/>
      <c r="GOV77" s="518"/>
      <c r="GOW77" s="292"/>
      <c r="GOX77" s="292"/>
      <c r="GOY77" s="292"/>
      <c r="GOZ77" s="292"/>
      <c r="GPA77" s="292"/>
      <c r="GPB77" s="292"/>
      <c r="GPC77" s="905"/>
      <c r="GPD77" s="518"/>
      <c r="GPE77" s="518"/>
      <c r="GPF77" s="518"/>
      <c r="GPG77" s="292"/>
      <c r="GPH77" s="292"/>
      <c r="GPI77" s="292"/>
      <c r="GPJ77" s="292"/>
      <c r="GPK77" s="292"/>
      <c r="GPL77" s="292"/>
      <c r="GPM77" s="905"/>
      <c r="GPN77" s="518"/>
      <c r="GPO77" s="518"/>
      <c r="GPP77" s="518"/>
      <c r="GPQ77" s="292"/>
      <c r="GPR77" s="292"/>
      <c r="GPS77" s="292"/>
      <c r="GPT77" s="292"/>
      <c r="GPU77" s="292"/>
      <c r="GPV77" s="292"/>
      <c r="GPW77" s="905"/>
      <c r="GPX77" s="518"/>
      <c r="GPY77" s="518"/>
      <c r="GPZ77" s="518"/>
      <c r="GQA77" s="292"/>
      <c r="GQB77" s="292"/>
      <c r="GQC77" s="292"/>
      <c r="GQD77" s="292"/>
      <c r="GQE77" s="292"/>
      <c r="GQF77" s="292"/>
      <c r="GQG77" s="905"/>
      <c r="GQH77" s="518"/>
      <c r="GQI77" s="518"/>
      <c r="GQJ77" s="518"/>
      <c r="GQK77" s="292"/>
      <c r="GQL77" s="292"/>
      <c r="GQM77" s="292"/>
      <c r="GQN77" s="292"/>
      <c r="GQO77" s="292"/>
      <c r="GQP77" s="292"/>
      <c r="GQQ77" s="905"/>
      <c r="GQR77" s="518"/>
      <c r="GQS77" s="518"/>
      <c r="GQT77" s="518"/>
      <c r="GQU77" s="292"/>
      <c r="GQV77" s="292"/>
      <c r="GQW77" s="292"/>
      <c r="GQX77" s="292"/>
      <c r="GQY77" s="292"/>
      <c r="GQZ77" s="292"/>
      <c r="GRA77" s="905"/>
      <c r="GRB77" s="518"/>
      <c r="GRC77" s="518"/>
      <c r="GRD77" s="518"/>
      <c r="GRE77" s="292"/>
      <c r="GRF77" s="292"/>
      <c r="GRG77" s="292"/>
      <c r="GRH77" s="292"/>
      <c r="GRI77" s="292"/>
      <c r="GRJ77" s="292"/>
      <c r="GRK77" s="905"/>
      <c r="GRL77" s="518"/>
      <c r="GRM77" s="518"/>
      <c r="GRN77" s="518"/>
      <c r="GRO77" s="292"/>
      <c r="GRP77" s="292"/>
      <c r="GRQ77" s="292"/>
      <c r="GRR77" s="292"/>
      <c r="GRS77" s="292"/>
      <c r="GRT77" s="292"/>
      <c r="GRU77" s="905"/>
      <c r="GRV77" s="518"/>
      <c r="GRW77" s="518"/>
      <c r="GRX77" s="518"/>
      <c r="GRY77" s="292"/>
      <c r="GRZ77" s="292"/>
      <c r="GSA77" s="292"/>
      <c r="GSB77" s="292"/>
      <c r="GSC77" s="292"/>
      <c r="GSD77" s="292"/>
      <c r="GSE77" s="905"/>
      <c r="GSF77" s="518"/>
      <c r="GSG77" s="518"/>
      <c r="GSH77" s="518"/>
      <c r="GSI77" s="292"/>
      <c r="GSJ77" s="292"/>
      <c r="GSK77" s="292"/>
      <c r="GSL77" s="292"/>
      <c r="GSM77" s="292"/>
      <c r="GSN77" s="292"/>
      <c r="GSO77" s="905"/>
      <c r="GSP77" s="518"/>
      <c r="GSQ77" s="518"/>
      <c r="GSR77" s="518"/>
      <c r="GSS77" s="292"/>
      <c r="GST77" s="292"/>
      <c r="GSU77" s="292"/>
      <c r="GSV77" s="292"/>
      <c r="GSW77" s="292"/>
      <c r="GSX77" s="292"/>
      <c r="GSY77" s="905"/>
      <c r="GSZ77" s="518"/>
      <c r="GTA77" s="518"/>
      <c r="GTB77" s="518"/>
      <c r="GTC77" s="292"/>
      <c r="GTD77" s="292"/>
      <c r="GTE77" s="292"/>
      <c r="GTF77" s="292"/>
      <c r="GTG77" s="292"/>
      <c r="GTH77" s="292"/>
      <c r="GTI77" s="905"/>
      <c r="GTJ77" s="518"/>
      <c r="GTK77" s="518"/>
      <c r="GTL77" s="518"/>
      <c r="GTM77" s="292"/>
      <c r="GTN77" s="292"/>
      <c r="GTO77" s="292"/>
      <c r="GTP77" s="292"/>
      <c r="GTQ77" s="292"/>
      <c r="GTR77" s="292"/>
      <c r="GTS77" s="905"/>
      <c r="GTT77" s="518"/>
      <c r="GTU77" s="518"/>
      <c r="GTV77" s="518"/>
      <c r="GTW77" s="292"/>
      <c r="GTX77" s="292"/>
      <c r="GTY77" s="292"/>
      <c r="GTZ77" s="292"/>
      <c r="GUA77" s="292"/>
      <c r="GUB77" s="292"/>
      <c r="GUC77" s="905"/>
      <c r="GUD77" s="518"/>
      <c r="GUE77" s="518"/>
      <c r="GUF77" s="518"/>
      <c r="GUG77" s="292"/>
      <c r="GUH77" s="292"/>
      <c r="GUI77" s="292"/>
      <c r="GUJ77" s="292"/>
      <c r="GUK77" s="292"/>
      <c r="GUL77" s="292"/>
      <c r="GUM77" s="905"/>
      <c r="GUN77" s="518"/>
      <c r="GUO77" s="518"/>
      <c r="GUP77" s="518"/>
      <c r="GUQ77" s="292"/>
      <c r="GUR77" s="292"/>
      <c r="GUS77" s="292"/>
      <c r="GUT77" s="292"/>
      <c r="GUU77" s="292"/>
      <c r="GUV77" s="292"/>
      <c r="GUW77" s="905"/>
      <c r="GUX77" s="518"/>
      <c r="GUY77" s="518"/>
      <c r="GUZ77" s="518"/>
      <c r="GVA77" s="292"/>
      <c r="GVB77" s="292"/>
      <c r="GVC77" s="292"/>
      <c r="GVD77" s="292"/>
      <c r="GVE77" s="292"/>
      <c r="GVF77" s="292"/>
      <c r="GVG77" s="905"/>
      <c r="GVH77" s="518"/>
      <c r="GVI77" s="518"/>
      <c r="GVJ77" s="518"/>
      <c r="GVK77" s="292"/>
      <c r="GVL77" s="292"/>
      <c r="GVM77" s="292"/>
      <c r="GVN77" s="292"/>
      <c r="GVO77" s="292"/>
      <c r="GVP77" s="292"/>
      <c r="GVQ77" s="905"/>
      <c r="GVR77" s="518"/>
      <c r="GVS77" s="518"/>
      <c r="GVT77" s="518"/>
      <c r="GVU77" s="292"/>
      <c r="GVV77" s="292"/>
      <c r="GVW77" s="292"/>
      <c r="GVX77" s="292"/>
      <c r="GVY77" s="292"/>
      <c r="GVZ77" s="292"/>
      <c r="GWA77" s="905"/>
      <c r="GWB77" s="518"/>
      <c r="GWC77" s="518"/>
      <c r="GWD77" s="518"/>
      <c r="GWE77" s="292"/>
      <c r="GWF77" s="292"/>
      <c r="GWG77" s="292"/>
      <c r="GWH77" s="292"/>
      <c r="GWI77" s="292"/>
      <c r="GWJ77" s="292"/>
      <c r="GWK77" s="905"/>
      <c r="GWL77" s="518"/>
      <c r="GWM77" s="518"/>
      <c r="GWN77" s="518"/>
      <c r="GWO77" s="292"/>
      <c r="GWP77" s="292"/>
      <c r="GWQ77" s="292"/>
      <c r="GWR77" s="292"/>
      <c r="GWS77" s="292"/>
      <c r="GWT77" s="292"/>
      <c r="GWU77" s="905"/>
      <c r="GWV77" s="518"/>
      <c r="GWW77" s="518"/>
      <c r="GWX77" s="518"/>
      <c r="GWY77" s="292"/>
      <c r="GWZ77" s="292"/>
      <c r="GXA77" s="292"/>
      <c r="GXB77" s="292"/>
      <c r="GXC77" s="292"/>
      <c r="GXD77" s="292"/>
      <c r="GXE77" s="905"/>
      <c r="GXF77" s="518"/>
      <c r="GXG77" s="518"/>
      <c r="GXH77" s="518"/>
      <c r="GXI77" s="292"/>
      <c r="GXJ77" s="292"/>
      <c r="GXK77" s="292"/>
      <c r="GXL77" s="292"/>
      <c r="GXM77" s="292"/>
      <c r="GXN77" s="292"/>
      <c r="GXO77" s="905"/>
      <c r="GXP77" s="518"/>
      <c r="GXQ77" s="518"/>
      <c r="GXR77" s="518"/>
      <c r="GXS77" s="292"/>
      <c r="GXT77" s="292"/>
      <c r="GXU77" s="292"/>
      <c r="GXV77" s="292"/>
      <c r="GXW77" s="292"/>
      <c r="GXX77" s="292"/>
      <c r="GXY77" s="905"/>
      <c r="GXZ77" s="518"/>
      <c r="GYA77" s="518"/>
      <c r="GYB77" s="518"/>
      <c r="GYC77" s="292"/>
      <c r="GYD77" s="292"/>
      <c r="GYE77" s="292"/>
      <c r="GYF77" s="292"/>
      <c r="GYG77" s="292"/>
      <c r="GYH77" s="292"/>
      <c r="GYI77" s="905"/>
      <c r="GYJ77" s="518"/>
      <c r="GYK77" s="518"/>
      <c r="GYL77" s="518"/>
      <c r="GYM77" s="292"/>
      <c r="GYN77" s="292"/>
      <c r="GYO77" s="292"/>
      <c r="GYP77" s="292"/>
      <c r="GYQ77" s="292"/>
      <c r="GYR77" s="292"/>
      <c r="GYS77" s="905"/>
      <c r="GYT77" s="518"/>
      <c r="GYU77" s="518"/>
      <c r="GYV77" s="518"/>
      <c r="GYW77" s="292"/>
      <c r="GYX77" s="292"/>
      <c r="GYY77" s="292"/>
      <c r="GYZ77" s="292"/>
      <c r="GZA77" s="292"/>
      <c r="GZB77" s="292"/>
      <c r="GZC77" s="905"/>
      <c r="GZD77" s="518"/>
      <c r="GZE77" s="518"/>
      <c r="GZF77" s="518"/>
      <c r="GZG77" s="292"/>
      <c r="GZH77" s="292"/>
      <c r="GZI77" s="292"/>
      <c r="GZJ77" s="292"/>
      <c r="GZK77" s="292"/>
      <c r="GZL77" s="292"/>
      <c r="GZM77" s="905"/>
      <c r="GZN77" s="518"/>
      <c r="GZO77" s="518"/>
      <c r="GZP77" s="518"/>
      <c r="GZQ77" s="292"/>
      <c r="GZR77" s="292"/>
      <c r="GZS77" s="292"/>
      <c r="GZT77" s="292"/>
      <c r="GZU77" s="292"/>
      <c r="GZV77" s="292"/>
      <c r="GZW77" s="905"/>
      <c r="GZX77" s="518"/>
      <c r="GZY77" s="518"/>
      <c r="GZZ77" s="518"/>
      <c r="HAA77" s="292"/>
      <c r="HAB77" s="292"/>
      <c r="HAC77" s="292"/>
      <c r="HAD77" s="292"/>
      <c r="HAE77" s="292"/>
      <c r="HAF77" s="292"/>
      <c r="HAG77" s="905"/>
      <c r="HAH77" s="518"/>
      <c r="HAI77" s="518"/>
      <c r="HAJ77" s="518"/>
      <c r="HAK77" s="292"/>
      <c r="HAL77" s="292"/>
      <c r="HAM77" s="292"/>
      <c r="HAN77" s="292"/>
      <c r="HAO77" s="292"/>
      <c r="HAP77" s="292"/>
      <c r="HAQ77" s="905"/>
      <c r="HAR77" s="518"/>
      <c r="HAS77" s="518"/>
      <c r="HAT77" s="518"/>
      <c r="HAU77" s="292"/>
      <c r="HAV77" s="292"/>
      <c r="HAW77" s="292"/>
      <c r="HAX77" s="292"/>
      <c r="HAY77" s="292"/>
      <c r="HAZ77" s="292"/>
      <c r="HBA77" s="905"/>
      <c r="HBB77" s="518"/>
      <c r="HBC77" s="518"/>
      <c r="HBD77" s="518"/>
      <c r="HBE77" s="292"/>
      <c r="HBF77" s="292"/>
      <c r="HBG77" s="292"/>
      <c r="HBH77" s="292"/>
      <c r="HBI77" s="292"/>
      <c r="HBJ77" s="292"/>
      <c r="HBK77" s="905"/>
      <c r="HBL77" s="518"/>
      <c r="HBM77" s="518"/>
      <c r="HBN77" s="518"/>
      <c r="HBO77" s="292"/>
      <c r="HBP77" s="292"/>
      <c r="HBQ77" s="292"/>
      <c r="HBR77" s="292"/>
      <c r="HBS77" s="292"/>
      <c r="HBT77" s="292"/>
      <c r="HBU77" s="905"/>
      <c r="HBV77" s="518"/>
      <c r="HBW77" s="518"/>
      <c r="HBX77" s="518"/>
      <c r="HBY77" s="292"/>
      <c r="HBZ77" s="292"/>
      <c r="HCA77" s="292"/>
      <c r="HCB77" s="292"/>
      <c r="HCC77" s="292"/>
      <c r="HCD77" s="292"/>
      <c r="HCE77" s="905"/>
      <c r="HCF77" s="518"/>
      <c r="HCG77" s="518"/>
      <c r="HCH77" s="518"/>
      <c r="HCI77" s="292"/>
      <c r="HCJ77" s="292"/>
      <c r="HCK77" s="292"/>
      <c r="HCL77" s="292"/>
      <c r="HCM77" s="292"/>
      <c r="HCN77" s="292"/>
      <c r="HCO77" s="905"/>
      <c r="HCP77" s="518"/>
      <c r="HCQ77" s="518"/>
      <c r="HCR77" s="518"/>
      <c r="HCS77" s="292"/>
      <c r="HCT77" s="292"/>
      <c r="HCU77" s="292"/>
      <c r="HCV77" s="292"/>
      <c r="HCW77" s="292"/>
      <c r="HCX77" s="292"/>
      <c r="HCY77" s="905"/>
      <c r="HCZ77" s="518"/>
      <c r="HDA77" s="518"/>
      <c r="HDB77" s="518"/>
      <c r="HDC77" s="292"/>
      <c r="HDD77" s="292"/>
      <c r="HDE77" s="292"/>
      <c r="HDF77" s="292"/>
      <c r="HDG77" s="292"/>
      <c r="HDH77" s="292"/>
      <c r="HDI77" s="905"/>
      <c r="HDJ77" s="518"/>
      <c r="HDK77" s="518"/>
      <c r="HDL77" s="518"/>
      <c r="HDM77" s="292"/>
      <c r="HDN77" s="292"/>
      <c r="HDO77" s="292"/>
      <c r="HDP77" s="292"/>
      <c r="HDQ77" s="292"/>
      <c r="HDR77" s="292"/>
      <c r="HDS77" s="905"/>
      <c r="HDT77" s="518"/>
      <c r="HDU77" s="518"/>
      <c r="HDV77" s="518"/>
      <c r="HDW77" s="292"/>
      <c r="HDX77" s="292"/>
      <c r="HDY77" s="292"/>
      <c r="HDZ77" s="292"/>
      <c r="HEA77" s="292"/>
      <c r="HEB77" s="292"/>
      <c r="HEC77" s="905"/>
      <c r="HED77" s="518"/>
      <c r="HEE77" s="518"/>
      <c r="HEF77" s="518"/>
      <c r="HEG77" s="292"/>
      <c r="HEH77" s="292"/>
      <c r="HEI77" s="292"/>
      <c r="HEJ77" s="292"/>
      <c r="HEK77" s="292"/>
      <c r="HEL77" s="292"/>
      <c r="HEM77" s="905"/>
      <c r="HEN77" s="518"/>
      <c r="HEO77" s="518"/>
      <c r="HEP77" s="518"/>
      <c r="HEQ77" s="292"/>
      <c r="HER77" s="292"/>
      <c r="HES77" s="292"/>
      <c r="HET77" s="292"/>
      <c r="HEU77" s="292"/>
      <c r="HEV77" s="292"/>
      <c r="HEW77" s="905"/>
      <c r="HEX77" s="518"/>
      <c r="HEY77" s="518"/>
      <c r="HEZ77" s="518"/>
      <c r="HFA77" s="292"/>
      <c r="HFB77" s="292"/>
      <c r="HFC77" s="292"/>
      <c r="HFD77" s="292"/>
      <c r="HFE77" s="292"/>
      <c r="HFF77" s="292"/>
      <c r="HFG77" s="905"/>
      <c r="HFH77" s="518"/>
      <c r="HFI77" s="518"/>
      <c r="HFJ77" s="518"/>
      <c r="HFK77" s="292"/>
      <c r="HFL77" s="292"/>
      <c r="HFM77" s="292"/>
      <c r="HFN77" s="292"/>
      <c r="HFO77" s="292"/>
      <c r="HFP77" s="292"/>
      <c r="HFQ77" s="905"/>
      <c r="HFR77" s="518"/>
      <c r="HFS77" s="518"/>
      <c r="HFT77" s="518"/>
      <c r="HFU77" s="292"/>
      <c r="HFV77" s="292"/>
      <c r="HFW77" s="292"/>
      <c r="HFX77" s="292"/>
      <c r="HFY77" s="292"/>
      <c r="HFZ77" s="292"/>
      <c r="HGA77" s="905"/>
      <c r="HGB77" s="518"/>
      <c r="HGC77" s="518"/>
      <c r="HGD77" s="518"/>
      <c r="HGE77" s="292"/>
      <c r="HGF77" s="292"/>
      <c r="HGG77" s="292"/>
      <c r="HGH77" s="292"/>
      <c r="HGI77" s="292"/>
      <c r="HGJ77" s="292"/>
      <c r="HGK77" s="905"/>
      <c r="HGL77" s="518"/>
      <c r="HGM77" s="518"/>
      <c r="HGN77" s="518"/>
      <c r="HGO77" s="292"/>
      <c r="HGP77" s="292"/>
      <c r="HGQ77" s="292"/>
      <c r="HGR77" s="292"/>
      <c r="HGS77" s="292"/>
      <c r="HGT77" s="292"/>
      <c r="HGU77" s="905"/>
      <c r="HGV77" s="518"/>
      <c r="HGW77" s="518"/>
      <c r="HGX77" s="518"/>
      <c r="HGY77" s="292"/>
      <c r="HGZ77" s="292"/>
      <c r="HHA77" s="292"/>
      <c r="HHB77" s="292"/>
      <c r="HHC77" s="292"/>
      <c r="HHD77" s="292"/>
      <c r="HHE77" s="905"/>
      <c r="HHF77" s="518"/>
      <c r="HHG77" s="518"/>
      <c r="HHH77" s="518"/>
      <c r="HHI77" s="292"/>
      <c r="HHJ77" s="292"/>
      <c r="HHK77" s="292"/>
      <c r="HHL77" s="292"/>
      <c r="HHM77" s="292"/>
      <c r="HHN77" s="292"/>
      <c r="HHO77" s="905"/>
      <c r="HHP77" s="518"/>
      <c r="HHQ77" s="518"/>
      <c r="HHR77" s="518"/>
      <c r="HHS77" s="292"/>
      <c r="HHT77" s="292"/>
      <c r="HHU77" s="292"/>
      <c r="HHV77" s="292"/>
      <c r="HHW77" s="292"/>
      <c r="HHX77" s="292"/>
      <c r="HHY77" s="905"/>
      <c r="HHZ77" s="518"/>
      <c r="HIA77" s="518"/>
      <c r="HIB77" s="518"/>
      <c r="HIC77" s="292"/>
      <c r="HID77" s="292"/>
      <c r="HIE77" s="292"/>
      <c r="HIF77" s="292"/>
      <c r="HIG77" s="292"/>
      <c r="HIH77" s="292"/>
      <c r="HII77" s="905"/>
      <c r="HIJ77" s="518"/>
      <c r="HIK77" s="518"/>
      <c r="HIL77" s="518"/>
      <c r="HIM77" s="292"/>
      <c r="HIN77" s="292"/>
      <c r="HIO77" s="292"/>
      <c r="HIP77" s="292"/>
      <c r="HIQ77" s="292"/>
      <c r="HIR77" s="292"/>
      <c r="HIS77" s="905"/>
      <c r="HIT77" s="518"/>
      <c r="HIU77" s="518"/>
      <c r="HIV77" s="518"/>
      <c r="HIW77" s="292"/>
      <c r="HIX77" s="292"/>
      <c r="HIY77" s="292"/>
      <c r="HIZ77" s="292"/>
      <c r="HJA77" s="292"/>
      <c r="HJB77" s="292"/>
      <c r="HJC77" s="905"/>
      <c r="HJD77" s="518"/>
      <c r="HJE77" s="518"/>
      <c r="HJF77" s="518"/>
      <c r="HJG77" s="292"/>
      <c r="HJH77" s="292"/>
      <c r="HJI77" s="292"/>
      <c r="HJJ77" s="292"/>
      <c r="HJK77" s="292"/>
      <c r="HJL77" s="292"/>
      <c r="HJM77" s="905"/>
      <c r="HJN77" s="518"/>
      <c r="HJO77" s="518"/>
      <c r="HJP77" s="518"/>
      <c r="HJQ77" s="292"/>
      <c r="HJR77" s="292"/>
      <c r="HJS77" s="292"/>
      <c r="HJT77" s="292"/>
      <c r="HJU77" s="292"/>
      <c r="HJV77" s="292"/>
      <c r="HJW77" s="905"/>
      <c r="HJX77" s="518"/>
      <c r="HJY77" s="518"/>
      <c r="HJZ77" s="518"/>
      <c r="HKA77" s="292"/>
      <c r="HKB77" s="292"/>
      <c r="HKC77" s="292"/>
      <c r="HKD77" s="292"/>
      <c r="HKE77" s="292"/>
      <c r="HKF77" s="292"/>
      <c r="HKG77" s="905"/>
      <c r="HKH77" s="518"/>
      <c r="HKI77" s="518"/>
      <c r="HKJ77" s="518"/>
      <c r="HKK77" s="292"/>
      <c r="HKL77" s="292"/>
      <c r="HKM77" s="292"/>
      <c r="HKN77" s="292"/>
      <c r="HKO77" s="292"/>
      <c r="HKP77" s="292"/>
      <c r="HKQ77" s="905"/>
      <c r="HKR77" s="518"/>
      <c r="HKS77" s="518"/>
      <c r="HKT77" s="518"/>
      <c r="HKU77" s="292"/>
      <c r="HKV77" s="292"/>
      <c r="HKW77" s="292"/>
      <c r="HKX77" s="292"/>
      <c r="HKY77" s="292"/>
      <c r="HKZ77" s="292"/>
      <c r="HLA77" s="905"/>
      <c r="HLB77" s="518"/>
      <c r="HLC77" s="518"/>
      <c r="HLD77" s="518"/>
      <c r="HLE77" s="292"/>
      <c r="HLF77" s="292"/>
      <c r="HLG77" s="292"/>
      <c r="HLH77" s="292"/>
      <c r="HLI77" s="292"/>
      <c r="HLJ77" s="292"/>
      <c r="HLK77" s="905"/>
      <c r="HLL77" s="518"/>
      <c r="HLM77" s="518"/>
      <c r="HLN77" s="518"/>
      <c r="HLO77" s="292"/>
      <c r="HLP77" s="292"/>
      <c r="HLQ77" s="292"/>
      <c r="HLR77" s="292"/>
      <c r="HLS77" s="292"/>
      <c r="HLT77" s="292"/>
      <c r="HLU77" s="905"/>
      <c r="HLV77" s="518"/>
      <c r="HLW77" s="518"/>
      <c r="HLX77" s="518"/>
      <c r="HLY77" s="292"/>
      <c r="HLZ77" s="292"/>
      <c r="HMA77" s="292"/>
      <c r="HMB77" s="292"/>
      <c r="HMC77" s="292"/>
      <c r="HMD77" s="292"/>
      <c r="HME77" s="905"/>
      <c r="HMF77" s="518"/>
      <c r="HMG77" s="518"/>
      <c r="HMH77" s="518"/>
      <c r="HMI77" s="292"/>
      <c r="HMJ77" s="292"/>
      <c r="HMK77" s="292"/>
      <c r="HML77" s="292"/>
      <c r="HMM77" s="292"/>
      <c r="HMN77" s="292"/>
      <c r="HMO77" s="905"/>
      <c r="HMP77" s="518"/>
      <c r="HMQ77" s="518"/>
      <c r="HMR77" s="518"/>
      <c r="HMS77" s="292"/>
      <c r="HMT77" s="292"/>
      <c r="HMU77" s="292"/>
      <c r="HMV77" s="292"/>
      <c r="HMW77" s="292"/>
      <c r="HMX77" s="292"/>
      <c r="HMY77" s="905"/>
      <c r="HMZ77" s="518"/>
      <c r="HNA77" s="518"/>
      <c r="HNB77" s="518"/>
      <c r="HNC77" s="292"/>
      <c r="HND77" s="292"/>
      <c r="HNE77" s="292"/>
      <c r="HNF77" s="292"/>
      <c r="HNG77" s="292"/>
      <c r="HNH77" s="292"/>
      <c r="HNI77" s="905"/>
      <c r="HNJ77" s="518"/>
      <c r="HNK77" s="518"/>
      <c r="HNL77" s="518"/>
      <c r="HNM77" s="292"/>
      <c r="HNN77" s="292"/>
      <c r="HNO77" s="292"/>
      <c r="HNP77" s="292"/>
      <c r="HNQ77" s="292"/>
      <c r="HNR77" s="292"/>
      <c r="HNS77" s="905"/>
      <c r="HNT77" s="518"/>
      <c r="HNU77" s="518"/>
      <c r="HNV77" s="518"/>
      <c r="HNW77" s="292"/>
      <c r="HNX77" s="292"/>
      <c r="HNY77" s="292"/>
      <c r="HNZ77" s="292"/>
      <c r="HOA77" s="292"/>
      <c r="HOB77" s="292"/>
      <c r="HOC77" s="905"/>
      <c r="HOD77" s="518"/>
      <c r="HOE77" s="518"/>
      <c r="HOF77" s="518"/>
      <c r="HOG77" s="292"/>
      <c r="HOH77" s="292"/>
      <c r="HOI77" s="292"/>
      <c r="HOJ77" s="292"/>
      <c r="HOK77" s="292"/>
      <c r="HOL77" s="292"/>
      <c r="HOM77" s="905"/>
      <c r="HON77" s="518"/>
      <c r="HOO77" s="518"/>
      <c r="HOP77" s="518"/>
      <c r="HOQ77" s="292"/>
      <c r="HOR77" s="292"/>
      <c r="HOS77" s="292"/>
      <c r="HOT77" s="292"/>
      <c r="HOU77" s="292"/>
      <c r="HOV77" s="292"/>
      <c r="HOW77" s="905"/>
      <c r="HOX77" s="518"/>
      <c r="HOY77" s="518"/>
      <c r="HOZ77" s="518"/>
      <c r="HPA77" s="292"/>
      <c r="HPB77" s="292"/>
      <c r="HPC77" s="292"/>
      <c r="HPD77" s="292"/>
      <c r="HPE77" s="292"/>
      <c r="HPF77" s="292"/>
      <c r="HPG77" s="905"/>
      <c r="HPH77" s="518"/>
      <c r="HPI77" s="518"/>
      <c r="HPJ77" s="518"/>
      <c r="HPK77" s="292"/>
      <c r="HPL77" s="292"/>
      <c r="HPM77" s="292"/>
      <c r="HPN77" s="292"/>
      <c r="HPO77" s="292"/>
      <c r="HPP77" s="292"/>
      <c r="HPQ77" s="905"/>
      <c r="HPR77" s="518"/>
      <c r="HPS77" s="518"/>
      <c r="HPT77" s="518"/>
      <c r="HPU77" s="292"/>
      <c r="HPV77" s="292"/>
      <c r="HPW77" s="292"/>
      <c r="HPX77" s="292"/>
      <c r="HPY77" s="292"/>
      <c r="HPZ77" s="292"/>
      <c r="HQA77" s="905"/>
      <c r="HQB77" s="518"/>
      <c r="HQC77" s="518"/>
      <c r="HQD77" s="518"/>
      <c r="HQE77" s="292"/>
      <c r="HQF77" s="292"/>
      <c r="HQG77" s="292"/>
      <c r="HQH77" s="292"/>
      <c r="HQI77" s="292"/>
      <c r="HQJ77" s="292"/>
      <c r="HQK77" s="905"/>
      <c r="HQL77" s="518"/>
      <c r="HQM77" s="518"/>
      <c r="HQN77" s="518"/>
      <c r="HQO77" s="292"/>
      <c r="HQP77" s="292"/>
      <c r="HQQ77" s="292"/>
      <c r="HQR77" s="292"/>
      <c r="HQS77" s="292"/>
      <c r="HQT77" s="292"/>
      <c r="HQU77" s="905"/>
      <c r="HQV77" s="518"/>
      <c r="HQW77" s="518"/>
      <c r="HQX77" s="518"/>
      <c r="HQY77" s="292"/>
      <c r="HQZ77" s="292"/>
      <c r="HRA77" s="292"/>
      <c r="HRB77" s="292"/>
      <c r="HRC77" s="292"/>
      <c r="HRD77" s="292"/>
      <c r="HRE77" s="905"/>
      <c r="HRF77" s="518"/>
      <c r="HRG77" s="518"/>
      <c r="HRH77" s="518"/>
      <c r="HRI77" s="292"/>
      <c r="HRJ77" s="292"/>
      <c r="HRK77" s="292"/>
      <c r="HRL77" s="292"/>
      <c r="HRM77" s="292"/>
      <c r="HRN77" s="292"/>
      <c r="HRO77" s="905"/>
      <c r="HRP77" s="518"/>
      <c r="HRQ77" s="518"/>
      <c r="HRR77" s="518"/>
      <c r="HRS77" s="292"/>
      <c r="HRT77" s="292"/>
      <c r="HRU77" s="292"/>
      <c r="HRV77" s="292"/>
      <c r="HRW77" s="292"/>
      <c r="HRX77" s="292"/>
      <c r="HRY77" s="905"/>
      <c r="HRZ77" s="518"/>
      <c r="HSA77" s="518"/>
      <c r="HSB77" s="518"/>
      <c r="HSC77" s="292"/>
      <c r="HSD77" s="292"/>
      <c r="HSE77" s="292"/>
      <c r="HSF77" s="292"/>
      <c r="HSG77" s="292"/>
      <c r="HSH77" s="292"/>
      <c r="HSI77" s="905"/>
      <c r="HSJ77" s="518"/>
      <c r="HSK77" s="518"/>
      <c r="HSL77" s="518"/>
      <c r="HSM77" s="292"/>
      <c r="HSN77" s="292"/>
      <c r="HSO77" s="292"/>
      <c r="HSP77" s="292"/>
      <c r="HSQ77" s="292"/>
      <c r="HSR77" s="292"/>
      <c r="HSS77" s="905"/>
      <c r="HST77" s="518"/>
      <c r="HSU77" s="518"/>
      <c r="HSV77" s="518"/>
      <c r="HSW77" s="292"/>
      <c r="HSX77" s="292"/>
      <c r="HSY77" s="292"/>
      <c r="HSZ77" s="292"/>
      <c r="HTA77" s="292"/>
      <c r="HTB77" s="292"/>
      <c r="HTC77" s="905"/>
      <c r="HTD77" s="518"/>
      <c r="HTE77" s="518"/>
      <c r="HTF77" s="518"/>
      <c r="HTG77" s="292"/>
      <c r="HTH77" s="292"/>
      <c r="HTI77" s="292"/>
      <c r="HTJ77" s="292"/>
      <c r="HTK77" s="292"/>
      <c r="HTL77" s="292"/>
      <c r="HTM77" s="905"/>
      <c r="HTN77" s="518"/>
      <c r="HTO77" s="518"/>
      <c r="HTP77" s="518"/>
      <c r="HTQ77" s="292"/>
      <c r="HTR77" s="292"/>
      <c r="HTS77" s="292"/>
      <c r="HTT77" s="292"/>
      <c r="HTU77" s="292"/>
      <c r="HTV77" s="292"/>
      <c r="HTW77" s="905"/>
      <c r="HTX77" s="518"/>
      <c r="HTY77" s="518"/>
      <c r="HTZ77" s="518"/>
      <c r="HUA77" s="292"/>
      <c r="HUB77" s="292"/>
      <c r="HUC77" s="292"/>
      <c r="HUD77" s="292"/>
      <c r="HUE77" s="292"/>
      <c r="HUF77" s="292"/>
      <c r="HUG77" s="905"/>
      <c r="HUH77" s="518"/>
      <c r="HUI77" s="518"/>
      <c r="HUJ77" s="518"/>
      <c r="HUK77" s="292"/>
      <c r="HUL77" s="292"/>
      <c r="HUM77" s="292"/>
      <c r="HUN77" s="292"/>
      <c r="HUO77" s="292"/>
      <c r="HUP77" s="292"/>
      <c r="HUQ77" s="905"/>
      <c r="HUR77" s="518"/>
      <c r="HUS77" s="518"/>
      <c r="HUT77" s="518"/>
      <c r="HUU77" s="292"/>
      <c r="HUV77" s="292"/>
      <c r="HUW77" s="292"/>
      <c r="HUX77" s="292"/>
      <c r="HUY77" s="292"/>
      <c r="HUZ77" s="292"/>
      <c r="HVA77" s="905"/>
      <c r="HVB77" s="518"/>
      <c r="HVC77" s="518"/>
      <c r="HVD77" s="518"/>
      <c r="HVE77" s="292"/>
      <c r="HVF77" s="292"/>
      <c r="HVG77" s="292"/>
      <c r="HVH77" s="292"/>
      <c r="HVI77" s="292"/>
      <c r="HVJ77" s="292"/>
      <c r="HVK77" s="905"/>
      <c r="HVL77" s="518"/>
      <c r="HVM77" s="518"/>
      <c r="HVN77" s="518"/>
      <c r="HVO77" s="292"/>
      <c r="HVP77" s="292"/>
      <c r="HVQ77" s="292"/>
      <c r="HVR77" s="292"/>
      <c r="HVS77" s="292"/>
      <c r="HVT77" s="292"/>
      <c r="HVU77" s="905"/>
      <c r="HVV77" s="518"/>
      <c r="HVW77" s="518"/>
      <c r="HVX77" s="518"/>
      <c r="HVY77" s="292"/>
      <c r="HVZ77" s="292"/>
      <c r="HWA77" s="292"/>
      <c r="HWB77" s="292"/>
      <c r="HWC77" s="292"/>
      <c r="HWD77" s="292"/>
      <c r="HWE77" s="905"/>
      <c r="HWF77" s="518"/>
      <c r="HWG77" s="518"/>
      <c r="HWH77" s="518"/>
      <c r="HWI77" s="292"/>
      <c r="HWJ77" s="292"/>
      <c r="HWK77" s="292"/>
      <c r="HWL77" s="292"/>
      <c r="HWM77" s="292"/>
      <c r="HWN77" s="292"/>
      <c r="HWO77" s="905"/>
      <c r="HWP77" s="518"/>
      <c r="HWQ77" s="518"/>
      <c r="HWR77" s="518"/>
      <c r="HWS77" s="292"/>
      <c r="HWT77" s="292"/>
      <c r="HWU77" s="292"/>
      <c r="HWV77" s="292"/>
      <c r="HWW77" s="292"/>
      <c r="HWX77" s="292"/>
      <c r="HWY77" s="905"/>
      <c r="HWZ77" s="518"/>
      <c r="HXA77" s="518"/>
      <c r="HXB77" s="518"/>
      <c r="HXC77" s="292"/>
      <c r="HXD77" s="292"/>
      <c r="HXE77" s="292"/>
      <c r="HXF77" s="292"/>
      <c r="HXG77" s="292"/>
      <c r="HXH77" s="292"/>
      <c r="HXI77" s="905"/>
      <c r="HXJ77" s="518"/>
      <c r="HXK77" s="518"/>
      <c r="HXL77" s="518"/>
      <c r="HXM77" s="292"/>
      <c r="HXN77" s="292"/>
      <c r="HXO77" s="292"/>
      <c r="HXP77" s="292"/>
      <c r="HXQ77" s="292"/>
      <c r="HXR77" s="292"/>
      <c r="HXS77" s="905"/>
      <c r="HXT77" s="518"/>
      <c r="HXU77" s="518"/>
      <c r="HXV77" s="518"/>
      <c r="HXW77" s="292"/>
      <c r="HXX77" s="292"/>
      <c r="HXY77" s="292"/>
      <c r="HXZ77" s="292"/>
      <c r="HYA77" s="292"/>
      <c r="HYB77" s="292"/>
      <c r="HYC77" s="905"/>
      <c r="HYD77" s="518"/>
      <c r="HYE77" s="518"/>
      <c r="HYF77" s="518"/>
      <c r="HYG77" s="292"/>
      <c r="HYH77" s="292"/>
      <c r="HYI77" s="292"/>
      <c r="HYJ77" s="292"/>
      <c r="HYK77" s="292"/>
      <c r="HYL77" s="292"/>
      <c r="HYM77" s="905"/>
      <c r="HYN77" s="518"/>
      <c r="HYO77" s="518"/>
      <c r="HYP77" s="518"/>
      <c r="HYQ77" s="292"/>
      <c r="HYR77" s="292"/>
      <c r="HYS77" s="292"/>
      <c r="HYT77" s="292"/>
      <c r="HYU77" s="292"/>
      <c r="HYV77" s="292"/>
      <c r="HYW77" s="905"/>
      <c r="HYX77" s="518"/>
      <c r="HYY77" s="518"/>
      <c r="HYZ77" s="518"/>
      <c r="HZA77" s="292"/>
      <c r="HZB77" s="292"/>
      <c r="HZC77" s="292"/>
      <c r="HZD77" s="292"/>
      <c r="HZE77" s="292"/>
      <c r="HZF77" s="292"/>
      <c r="HZG77" s="905"/>
      <c r="HZH77" s="518"/>
      <c r="HZI77" s="518"/>
      <c r="HZJ77" s="518"/>
      <c r="HZK77" s="292"/>
      <c r="HZL77" s="292"/>
      <c r="HZM77" s="292"/>
      <c r="HZN77" s="292"/>
      <c r="HZO77" s="292"/>
      <c r="HZP77" s="292"/>
      <c r="HZQ77" s="905"/>
      <c r="HZR77" s="518"/>
      <c r="HZS77" s="518"/>
      <c r="HZT77" s="518"/>
      <c r="HZU77" s="292"/>
      <c r="HZV77" s="292"/>
      <c r="HZW77" s="292"/>
      <c r="HZX77" s="292"/>
      <c r="HZY77" s="292"/>
      <c r="HZZ77" s="292"/>
      <c r="IAA77" s="905"/>
      <c r="IAB77" s="518"/>
      <c r="IAC77" s="518"/>
      <c r="IAD77" s="518"/>
      <c r="IAE77" s="292"/>
      <c r="IAF77" s="292"/>
      <c r="IAG77" s="292"/>
      <c r="IAH77" s="292"/>
      <c r="IAI77" s="292"/>
      <c r="IAJ77" s="292"/>
      <c r="IAK77" s="905"/>
      <c r="IAL77" s="518"/>
      <c r="IAM77" s="518"/>
      <c r="IAN77" s="518"/>
      <c r="IAO77" s="292"/>
      <c r="IAP77" s="292"/>
      <c r="IAQ77" s="292"/>
      <c r="IAR77" s="292"/>
      <c r="IAS77" s="292"/>
      <c r="IAT77" s="292"/>
      <c r="IAU77" s="905"/>
      <c r="IAV77" s="518"/>
      <c r="IAW77" s="518"/>
      <c r="IAX77" s="518"/>
      <c r="IAY77" s="292"/>
      <c r="IAZ77" s="292"/>
      <c r="IBA77" s="292"/>
      <c r="IBB77" s="292"/>
      <c r="IBC77" s="292"/>
      <c r="IBD77" s="292"/>
      <c r="IBE77" s="905"/>
      <c r="IBF77" s="518"/>
      <c r="IBG77" s="518"/>
      <c r="IBH77" s="518"/>
      <c r="IBI77" s="292"/>
      <c r="IBJ77" s="292"/>
      <c r="IBK77" s="292"/>
      <c r="IBL77" s="292"/>
      <c r="IBM77" s="292"/>
      <c r="IBN77" s="292"/>
      <c r="IBO77" s="905"/>
      <c r="IBP77" s="518"/>
      <c r="IBQ77" s="518"/>
      <c r="IBR77" s="518"/>
      <c r="IBS77" s="292"/>
      <c r="IBT77" s="292"/>
      <c r="IBU77" s="292"/>
      <c r="IBV77" s="292"/>
      <c r="IBW77" s="292"/>
      <c r="IBX77" s="292"/>
      <c r="IBY77" s="905"/>
      <c r="IBZ77" s="518"/>
      <c r="ICA77" s="518"/>
      <c r="ICB77" s="518"/>
      <c r="ICC77" s="292"/>
      <c r="ICD77" s="292"/>
      <c r="ICE77" s="292"/>
      <c r="ICF77" s="292"/>
      <c r="ICG77" s="292"/>
      <c r="ICH77" s="292"/>
      <c r="ICI77" s="905"/>
      <c r="ICJ77" s="518"/>
      <c r="ICK77" s="518"/>
      <c r="ICL77" s="518"/>
      <c r="ICM77" s="292"/>
      <c r="ICN77" s="292"/>
      <c r="ICO77" s="292"/>
      <c r="ICP77" s="292"/>
      <c r="ICQ77" s="292"/>
      <c r="ICR77" s="292"/>
      <c r="ICS77" s="905"/>
      <c r="ICT77" s="518"/>
      <c r="ICU77" s="518"/>
      <c r="ICV77" s="518"/>
      <c r="ICW77" s="292"/>
      <c r="ICX77" s="292"/>
      <c r="ICY77" s="292"/>
      <c r="ICZ77" s="292"/>
      <c r="IDA77" s="292"/>
      <c r="IDB77" s="292"/>
      <c r="IDC77" s="905"/>
      <c r="IDD77" s="518"/>
      <c r="IDE77" s="518"/>
      <c r="IDF77" s="518"/>
      <c r="IDG77" s="292"/>
      <c r="IDH77" s="292"/>
      <c r="IDI77" s="292"/>
      <c r="IDJ77" s="292"/>
      <c r="IDK77" s="292"/>
      <c r="IDL77" s="292"/>
      <c r="IDM77" s="905"/>
      <c r="IDN77" s="518"/>
      <c r="IDO77" s="518"/>
      <c r="IDP77" s="518"/>
      <c r="IDQ77" s="292"/>
      <c r="IDR77" s="292"/>
      <c r="IDS77" s="292"/>
      <c r="IDT77" s="292"/>
      <c r="IDU77" s="292"/>
      <c r="IDV77" s="292"/>
      <c r="IDW77" s="905"/>
      <c r="IDX77" s="518"/>
      <c r="IDY77" s="518"/>
      <c r="IDZ77" s="518"/>
      <c r="IEA77" s="292"/>
      <c r="IEB77" s="292"/>
      <c r="IEC77" s="292"/>
      <c r="IED77" s="292"/>
      <c r="IEE77" s="292"/>
      <c r="IEF77" s="292"/>
      <c r="IEG77" s="905"/>
      <c r="IEH77" s="518"/>
      <c r="IEI77" s="518"/>
      <c r="IEJ77" s="518"/>
      <c r="IEK77" s="292"/>
      <c r="IEL77" s="292"/>
      <c r="IEM77" s="292"/>
      <c r="IEN77" s="292"/>
      <c r="IEO77" s="292"/>
      <c r="IEP77" s="292"/>
      <c r="IEQ77" s="905"/>
      <c r="IER77" s="518"/>
      <c r="IES77" s="518"/>
      <c r="IET77" s="518"/>
      <c r="IEU77" s="292"/>
      <c r="IEV77" s="292"/>
      <c r="IEW77" s="292"/>
      <c r="IEX77" s="292"/>
      <c r="IEY77" s="292"/>
      <c r="IEZ77" s="292"/>
      <c r="IFA77" s="905"/>
      <c r="IFB77" s="518"/>
      <c r="IFC77" s="518"/>
      <c r="IFD77" s="518"/>
      <c r="IFE77" s="292"/>
      <c r="IFF77" s="292"/>
      <c r="IFG77" s="292"/>
      <c r="IFH77" s="292"/>
      <c r="IFI77" s="292"/>
      <c r="IFJ77" s="292"/>
      <c r="IFK77" s="905"/>
      <c r="IFL77" s="518"/>
      <c r="IFM77" s="518"/>
      <c r="IFN77" s="518"/>
      <c r="IFO77" s="292"/>
      <c r="IFP77" s="292"/>
      <c r="IFQ77" s="292"/>
      <c r="IFR77" s="292"/>
      <c r="IFS77" s="292"/>
      <c r="IFT77" s="292"/>
      <c r="IFU77" s="905"/>
      <c r="IFV77" s="518"/>
      <c r="IFW77" s="518"/>
      <c r="IFX77" s="518"/>
      <c r="IFY77" s="292"/>
      <c r="IFZ77" s="292"/>
      <c r="IGA77" s="292"/>
      <c r="IGB77" s="292"/>
      <c r="IGC77" s="292"/>
      <c r="IGD77" s="292"/>
      <c r="IGE77" s="905"/>
      <c r="IGF77" s="518"/>
      <c r="IGG77" s="518"/>
      <c r="IGH77" s="518"/>
      <c r="IGI77" s="292"/>
      <c r="IGJ77" s="292"/>
      <c r="IGK77" s="292"/>
      <c r="IGL77" s="292"/>
      <c r="IGM77" s="292"/>
      <c r="IGN77" s="292"/>
      <c r="IGO77" s="905"/>
      <c r="IGP77" s="518"/>
      <c r="IGQ77" s="518"/>
      <c r="IGR77" s="518"/>
      <c r="IGS77" s="292"/>
      <c r="IGT77" s="292"/>
      <c r="IGU77" s="292"/>
      <c r="IGV77" s="292"/>
      <c r="IGW77" s="292"/>
      <c r="IGX77" s="292"/>
      <c r="IGY77" s="905"/>
      <c r="IGZ77" s="518"/>
      <c r="IHA77" s="518"/>
      <c r="IHB77" s="518"/>
      <c r="IHC77" s="292"/>
      <c r="IHD77" s="292"/>
      <c r="IHE77" s="292"/>
      <c r="IHF77" s="292"/>
      <c r="IHG77" s="292"/>
      <c r="IHH77" s="292"/>
      <c r="IHI77" s="905"/>
      <c r="IHJ77" s="518"/>
      <c r="IHK77" s="518"/>
      <c r="IHL77" s="518"/>
      <c r="IHM77" s="292"/>
      <c r="IHN77" s="292"/>
      <c r="IHO77" s="292"/>
      <c r="IHP77" s="292"/>
      <c r="IHQ77" s="292"/>
      <c r="IHR77" s="292"/>
      <c r="IHS77" s="905"/>
      <c r="IHT77" s="518"/>
      <c r="IHU77" s="518"/>
      <c r="IHV77" s="518"/>
      <c r="IHW77" s="292"/>
      <c r="IHX77" s="292"/>
      <c r="IHY77" s="292"/>
      <c r="IHZ77" s="292"/>
      <c r="IIA77" s="292"/>
      <c r="IIB77" s="292"/>
      <c r="IIC77" s="905"/>
      <c r="IID77" s="518"/>
      <c r="IIE77" s="518"/>
      <c r="IIF77" s="518"/>
      <c r="IIG77" s="292"/>
      <c r="IIH77" s="292"/>
      <c r="III77" s="292"/>
      <c r="IIJ77" s="292"/>
      <c r="IIK77" s="292"/>
      <c r="IIL77" s="292"/>
      <c r="IIM77" s="905"/>
      <c r="IIN77" s="518"/>
      <c r="IIO77" s="518"/>
      <c r="IIP77" s="518"/>
      <c r="IIQ77" s="292"/>
      <c r="IIR77" s="292"/>
      <c r="IIS77" s="292"/>
      <c r="IIT77" s="292"/>
      <c r="IIU77" s="292"/>
      <c r="IIV77" s="292"/>
      <c r="IIW77" s="905"/>
      <c r="IIX77" s="518"/>
      <c r="IIY77" s="518"/>
      <c r="IIZ77" s="518"/>
      <c r="IJA77" s="292"/>
      <c r="IJB77" s="292"/>
      <c r="IJC77" s="292"/>
      <c r="IJD77" s="292"/>
      <c r="IJE77" s="292"/>
      <c r="IJF77" s="292"/>
      <c r="IJG77" s="905"/>
      <c r="IJH77" s="518"/>
      <c r="IJI77" s="518"/>
      <c r="IJJ77" s="518"/>
      <c r="IJK77" s="292"/>
      <c r="IJL77" s="292"/>
      <c r="IJM77" s="292"/>
      <c r="IJN77" s="292"/>
      <c r="IJO77" s="292"/>
      <c r="IJP77" s="292"/>
      <c r="IJQ77" s="905"/>
      <c r="IJR77" s="518"/>
      <c r="IJS77" s="518"/>
      <c r="IJT77" s="518"/>
      <c r="IJU77" s="292"/>
      <c r="IJV77" s="292"/>
      <c r="IJW77" s="292"/>
      <c r="IJX77" s="292"/>
      <c r="IJY77" s="292"/>
      <c r="IJZ77" s="292"/>
      <c r="IKA77" s="905"/>
      <c r="IKB77" s="518"/>
      <c r="IKC77" s="518"/>
      <c r="IKD77" s="518"/>
      <c r="IKE77" s="292"/>
      <c r="IKF77" s="292"/>
      <c r="IKG77" s="292"/>
      <c r="IKH77" s="292"/>
      <c r="IKI77" s="292"/>
      <c r="IKJ77" s="292"/>
      <c r="IKK77" s="905"/>
      <c r="IKL77" s="518"/>
      <c r="IKM77" s="518"/>
      <c r="IKN77" s="518"/>
      <c r="IKO77" s="292"/>
      <c r="IKP77" s="292"/>
      <c r="IKQ77" s="292"/>
      <c r="IKR77" s="292"/>
      <c r="IKS77" s="292"/>
      <c r="IKT77" s="292"/>
      <c r="IKU77" s="905"/>
      <c r="IKV77" s="518"/>
      <c r="IKW77" s="518"/>
      <c r="IKX77" s="518"/>
      <c r="IKY77" s="292"/>
      <c r="IKZ77" s="292"/>
      <c r="ILA77" s="292"/>
      <c r="ILB77" s="292"/>
      <c r="ILC77" s="292"/>
      <c r="ILD77" s="292"/>
      <c r="ILE77" s="905"/>
      <c r="ILF77" s="518"/>
      <c r="ILG77" s="518"/>
      <c r="ILH77" s="518"/>
      <c r="ILI77" s="292"/>
      <c r="ILJ77" s="292"/>
      <c r="ILK77" s="292"/>
      <c r="ILL77" s="292"/>
      <c r="ILM77" s="292"/>
      <c r="ILN77" s="292"/>
      <c r="ILO77" s="905"/>
      <c r="ILP77" s="518"/>
      <c r="ILQ77" s="518"/>
      <c r="ILR77" s="518"/>
      <c r="ILS77" s="292"/>
      <c r="ILT77" s="292"/>
      <c r="ILU77" s="292"/>
      <c r="ILV77" s="292"/>
      <c r="ILW77" s="292"/>
      <c r="ILX77" s="292"/>
      <c r="ILY77" s="905"/>
      <c r="ILZ77" s="518"/>
      <c r="IMA77" s="518"/>
      <c r="IMB77" s="518"/>
      <c r="IMC77" s="292"/>
      <c r="IMD77" s="292"/>
      <c r="IME77" s="292"/>
      <c r="IMF77" s="292"/>
      <c r="IMG77" s="292"/>
      <c r="IMH77" s="292"/>
      <c r="IMI77" s="905"/>
      <c r="IMJ77" s="518"/>
      <c r="IMK77" s="518"/>
      <c r="IML77" s="518"/>
      <c r="IMM77" s="292"/>
      <c r="IMN77" s="292"/>
      <c r="IMO77" s="292"/>
      <c r="IMP77" s="292"/>
      <c r="IMQ77" s="292"/>
      <c r="IMR77" s="292"/>
      <c r="IMS77" s="905"/>
      <c r="IMT77" s="518"/>
      <c r="IMU77" s="518"/>
      <c r="IMV77" s="518"/>
      <c r="IMW77" s="292"/>
      <c r="IMX77" s="292"/>
      <c r="IMY77" s="292"/>
      <c r="IMZ77" s="292"/>
      <c r="INA77" s="292"/>
      <c r="INB77" s="292"/>
      <c r="INC77" s="905"/>
      <c r="IND77" s="518"/>
      <c r="INE77" s="518"/>
      <c r="INF77" s="518"/>
      <c r="ING77" s="292"/>
      <c r="INH77" s="292"/>
      <c r="INI77" s="292"/>
      <c r="INJ77" s="292"/>
      <c r="INK77" s="292"/>
      <c r="INL77" s="292"/>
      <c r="INM77" s="905"/>
      <c r="INN77" s="518"/>
      <c r="INO77" s="518"/>
      <c r="INP77" s="518"/>
      <c r="INQ77" s="292"/>
      <c r="INR77" s="292"/>
      <c r="INS77" s="292"/>
      <c r="INT77" s="292"/>
      <c r="INU77" s="292"/>
      <c r="INV77" s="292"/>
      <c r="INW77" s="905"/>
      <c r="INX77" s="518"/>
      <c r="INY77" s="518"/>
      <c r="INZ77" s="518"/>
      <c r="IOA77" s="292"/>
      <c r="IOB77" s="292"/>
      <c r="IOC77" s="292"/>
      <c r="IOD77" s="292"/>
      <c r="IOE77" s="292"/>
      <c r="IOF77" s="292"/>
      <c r="IOG77" s="905"/>
      <c r="IOH77" s="518"/>
      <c r="IOI77" s="518"/>
      <c r="IOJ77" s="518"/>
      <c r="IOK77" s="292"/>
      <c r="IOL77" s="292"/>
      <c r="IOM77" s="292"/>
      <c r="ION77" s="292"/>
      <c r="IOO77" s="292"/>
      <c r="IOP77" s="292"/>
      <c r="IOQ77" s="905"/>
      <c r="IOR77" s="518"/>
      <c r="IOS77" s="518"/>
      <c r="IOT77" s="518"/>
      <c r="IOU77" s="292"/>
      <c r="IOV77" s="292"/>
      <c r="IOW77" s="292"/>
      <c r="IOX77" s="292"/>
      <c r="IOY77" s="292"/>
      <c r="IOZ77" s="292"/>
      <c r="IPA77" s="905"/>
      <c r="IPB77" s="518"/>
      <c r="IPC77" s="518"/>
      <c r="IPD77" s="518"/>
      <c r="IPE77" s="292"/>
      <c r="IPF77" s="292"/>
      <c r="IPG77" s="292"/>
      <c r="IPH77" s="292"/>
      <c r="IPI77" s="292"/>
      <c r="IPJ77" s="292"/>
      <c r="IPK77" s="905"/>
      <c r="IPL77" s="518"/>
      <c r="IPM77" s="518"/>
      <c r="IPN77" s="518"/>
      <c r="IPO77" s="292"/>
      <c r="IPP77" s="292"/>
      <c r="IPQ77" s="292"/>
      <c r="IPR77" s="292"/>
      <c r="IPS77" s="292"/>
      <c r="IPT77" s="292"/>
      <c r="IPU77" s="905"/>
      <c r="IPV77" s="518"/>
      <c r="IPW77" s="518"/>
      <c r="IPX77" s="518"/>
      <c r="IPY77" s="292"/>
      <c r="IPZ77" s="292"/>
      <c r="IQA77" s="292"/>
      <c r="IQB77" s="292"/>
      <c r="IQC77" s="292"/>
      <c r="IQD77" s="292"/>
      <c r="IQE77" s="905"/>
      <c r="IQF77" s="518"/>
      <c r="IQG77" s="518"/>
      <c r="IQH77" s="518"/>
      <c r="IQI77" s="292"/>
      <c r="IQJ77" s="292"/>
      <c r="IQK77" s="292"/>
      <c r="IQL77" s="292"/>
      <c r="IQM77" s="292"/>
      <c r="IQN77" s="292"/>
      <c r="IQO77" s="905"/>
      <c r="IQP77" s="518"/>
      <c r="IQQ77" s="518"/>
      <c r="IQR77" s="518"/>
      <c r="IQS77" s="292"/>
      <c r="IQT77" s="292"/>
      <c r="IQU77" s="292"/>
      <c r="IQV77" s="292"/>
      <c r="IQW77" s="292"/>
      <c r="IQX77" s="292"/>
      <c r="IQY77" s="905"/>
      <c r="IQZ77" s="518"/>
      <c r="IRA77" s="518"/>
      <c r="IRB77" s="518"/>
      <c r="IRC77" s="292"/>
      <c r="IRD77" s="292"/>
      <c r="IRE77" s="292"/>
      <c r="IRF77" s="292"/>
      <c r="IRG77" s="292"/>
      <c r="IRH77" s="292"/>
      <c r="IRI77" s="905"/>
      <c r="IRJ77" s="518"/>
      <c r="IRK77" s="518"/>
      <c r="IRL77" s="518"/>
      <c r="IRM77" s="292"/>
      <c r="IRN77" s="292"/>
      <c r="IRO77" s="292"/>
      <c r="IRP77" s="292"/>
      <c r="IRQ77" s="292"/>
      <c r="IRR77" s="292"/>
      <c r="IRS77" s="905"/>
      <c r="IRT77" s="518"/>
      <c r="IRU77" s="518"/>
      <c r="IRV77" s="518"/>
      <c r="IRW77" s="292"/>
      <c r="IRX77" s="292"/>
      <c r="IRY77" s="292"/>
      <c r="IRZ77" s="292"/>
      <c r="ISA77" s="292"/>
      <c r="ISB77" s="292"/>
      <c r="ISC77" s="905"/>
      <c r="ISD77" s="518"/>
      <c r="ISE77" s="518"/>
      <c r="ISF77" s="518"/>
      <c r="ISG77" s="292"/>
      <c r="ISH77" s="292"/>
      <c r="ISI77" s="292"/>
      <c r="ISJ77" s="292"/>
      <c r="ISK77" s="292"/>
      <c r="ISL77" s="292"/>
      <c r="ISM77" s="905"/>
      <c r="ISN77" s="518"/>
      <c r="ISO77" s="518"/>
      <c r="ISP77" s="518"/>
      <c r="ISQ77" s="292"/>
      <c r="ISR77" s="292"/>
      <c r="ISS77" s="292"/>
      <c r="IST77" s="292"/>
      <c r="ISU77" s="292"/>
      <c r="ISV77" s="292"/>
      <c r="ISW77" s="905"/>
      <c r="ISX77" s="518"/>
      <c r="ISY77" s="518"/>
      <c r="ISZ77" s="518"/>
      <c r="ITA77" s="292"/>
      <c r="ITB77" s="292"/>
      <c r="ITC77" s="292"/>
      <c r="ITD77" s="292"/>
      <c r="ITE77" s="292"/>
      <c r="ITF77" s="292"/>
      <c r="ITG77" s="905"/>
      <c r="ITH77" s="518"/>
      <c r="ITI77" s="518"/>
      <c r="ITJ77" s="518"/>
      <c r="ITK77" s="292"/>
      <c r="ITL77" s="292"/>
      <c r="ITM77" s="292"/>
      <c r="ITN77" s="292"/>
      <c r="ITO77" s="292"/>
      <c r="ITP77" s="292"/>
      <c r="ITQ77" s="905"/>
      <c r="ITR77" s="518"/>
      <c r="ITS77" s="518"/>
      <c r="ITT77" s="518"/>
      <c r="ITU77" s="292"/>
      <c r="ITV77" s="292"/>
      <c r="ITW77" s="292"/>
      <c r="ITX77" s="292"/>
      <c r="ITY77" s="292"/>
      <c r="ITZ77" s="292"/>
      <c r="IUA77" s="905"/>
      <c r="IUB77" s="518"/>
      <c r="IUC77" s="518"/>
      <c r="IUD77" s="518"/>
      <c r="IUE77" s="292"/>
      <c r="IUF77" s="292"/>
      <c r="IUG77" s="292"/>
      <c r="IUH77" s="292"/>
      <c r="IUI77" s="292"/>
      <c r="IUJ77" s="292"/>
      <c r="IUK77" s="905"/>
      <c r="IUL77" s="518"/>
      <c r="IUM77" s="518"/>
      <c r="IUN77" s="518"/>
      <c r="IUO77" s="292"/>
      <c r="IUP77" s="292"/>
      <c r="IUQ77" s="292"/>
      <c r="IUR77" s="292"/>
      <c r="IUS77" s="292"/>
      <c r="IUT77" s="292"/>
      <c r="IUU77" s="905"/>
      <c r="IUV77" s="518"/>
      <c r="IUW77" s="518"/>
      <c r="IUX77" s="518"/>
      <c r="IUY77" s="292"/>
      <c r="IUZ77" s="292"/>
      <c r="IVA77" s="292"/>
      <c r="IVB77" s="292"/>
      <c r="IVC77" s="292"/>
      <c r="IVD77" s="292"/>
      <c r="IVE77" s="905"/>
      <c r="IVF77" s="518"/>
      <c r="IVG77" s="518"/>
      <c r="IVH77" s="518"/>
      <c r="IVI77" s="292"/>
      <c r="IVJ77" s="292"/>
      <c r="IVK77" s="292"/>
      <c r="IVL77" s="292"/>
      <c r="IVM77" s="292"/>
      <c r="IVN77" s="292"/>
      <c r="IVO77" s="905"/>
      <c r="IVP77" s="518"/>
      <c r="IVQ77" s="518"/>
      <c r="IVR77" s="518"/>
      <c r="IVS77" s="292"/>
      <c r="IVT77" s="292"/>
      <c r="IVU77" s="292"/>
      <c r="IVV77" s="292"/>
      <c r="IVW77" s="292"/>
      <c r="IVX77" s="292"/>
      <c r="IVY77" s="905"/>
      <c r="IVZ77" s="518"/>
      <c r="IWA77" s="518"/>
      <c r="IWB77" s="518"/>
      <c r="IWC77" s="292"/>
      <c r="IWD77" s="292"/>
      <c r="IWE77" s="292"/>
      <c r="IWF77" s="292"/>
      <c r="IWG77" s="292"/>
      <c r="IWH77" s="292"/>
      <c r="IWI77" s="905"/>
      <c r="IWJ77" s="518"/>
      <c r="IWK77" s="518"/>
      <c r="IWL77" s="518"/>
      <c r="IWM77" s="292"/>
      <c r="IWN77" s="292"/>
      <c r="IWO77" s="292"/>
      <c r="IWP77" s="292"/>
      <c r="IWQ77" s="292"/>
      <c r="IWR77" s="292"/>
      <c r="IWS77" s="905"/>
      <c r="IWT77" s="518"/>
      <c r="IWU77" s="518"/>
      <c r="IWV77" s="518"/>
      <c r="IWW77" s="292"/>
      <c r="IWX77" s="292"/>
      <c r="IWY77" s="292"/>
      <c r="IWZ77" s="292"/>
      <c r="IXA77" s="292"/>
      <c r="IXB77" s="292"/>
      <c r="IXC77" s="905"/>
      <c r="IXD77" s="518"/>
      <c r="IXE77" s="518"/>
      <c r="IXF77" s="518"/>
      <c r="IXG77" s="292"/>
      <c r="IXH77" s="292"/>
      <c r="IXI77" s="292"/>
      <c r="IXJ77" s="292"/>
      <c r="IXK77" s="292"/>
      <c r="IXL77" s="292"/>
      <c r="IXM77" s="905"/>
      <c r="IXN77" s="518"/>
      <c r="IXO77" s="518"/>
      <c r="IXP77" s="518"/>
      <c r="IXQ77" s="292"/>
      <c r="IXR77" s="292"/>
      <c r="IXS77" s="292"/>
      <c r="IXT77" s="292"/>
      <c r="IXU77" s="292"/>
      <c r="IXV77" s="292"/>
      <c r="IXW77" s="905"/>
      <c r="IXX77" s="518"/>
      <c r="IXY77" s="518"/>
      <c r="IXZ77" s="518"/>
      <c r="IYA77" s="292"/>
      <c r="IYB77" s="292"/>
      <c r="IYC77" s="292"/>
      <c r="IYD77" s="292"/>
      <c r="IYE77" s="292"/>
      <c r="IYF77" s="292"/>
      <c r="IYG77" s="905"/>
      <c r="IYH77" s="518"/>
      <c r="IYI77" s="518"/>
      <c r="IYJ77" s="518"/>
      <c r="IYK77" s="292"/>
      <c r="IYL77" s="292"/>
      <c r="IYM77" s="292"/>
      <c r="IYN77" s="292"/>
      <c r="IYO77" s="292"/>
      <c r="IYP77" s="292"/>
      <c r="IYQ77" s="905"/>
      <c r="IYR77" s="518"/>
      <c r="IYS77" s="518"/>
      <c r="IYT77" s="518"/>
      <c r="IYU77" s="292"/>
      <c r="IYV77" s="292"/>
      <c r="IYW77" s="292"/>
      <c r="IYX77" s="292"/>
      <c r="IYY77" s="292"/>
      <c r="IYZ77" s="292"/>
      <c r="IZA77" s="905"/>
      <c r="IZB77" s="518"/>
      <c r="IZC77" s="518"/>
      <c r="IZD77" s="518"/>
      <c r="IZE77" s="292"/>
      <c r="IZF77" s="292"/>
      <c r="IZG77" s="292"/>
      <c r="IZH77" s="292"/>
      <c r="IZI77" s="292"/>
      <c r="IZJ77" s="292"/>
      <c r="IZK77" s="905"/>
      <c r="IZL77" s="518"/>
      <c r="IZM77" s="518"/>
      <c r="IZN77" s="518"/>
      <c r="IZO77" s="292"/>
      <c r="IZP77" s="292"/>
      <c r="IZQ77" s="292"/>
      <c r="IZR77" s="292"/>
      <c r="IZS77" s="292"/>
      <c r="IZT77" s="292"/>
      <c r="IZU77" s="905"/>
      <c r="IZV77" s="518"/>
      <c r="IZW77" s="518"/>
      <c r="IZX77" s="518"/>
      <c r="IZY77" s="292"/>
      <c r="IZZ77" s="292"/>
      <c r="JAA77" s="292"/>
      <c r="JAB77" s="292"/>
      <c r="JAC77" s="292"/>
      <c r="JAD77" s="292"/>
      <c r="JAE77" s="905"/>
      <c r="JAF77" s="518"/>
      <c r="JAG77" s="518"/>
      <c r="JAH77" s="518"/>
      <c r="JAI77" s="292"/>
      <c r="JAJ77" s="292"/>
      <c r="JAK77" s="292"/>
      <c r="JAL77" s="292"/>
      <c r="JAM77" s="292"/>
      <c r="JAN77" s="292"/>
      <c r="JAO77" s="905"/>
      <c r="JAP77" s="518"/>
      <c r="JAQ77" s="518"/>
      <c r="JAR77" s="518"/>
      <c r="JAS77" s="292"/>
      <c r="JAT77" s="292"/>
      <c r="JAU77" s="292"/>
      <c r="JAV77" s="292"/>
      <c r="JAW77" s="292"/>
      <c r="JAX77" s="292"/>
      <c r="JAY77" s="905"/>
      <c r="JAZ77" s="518"/>
      <c r="JBA77" s="518"/>
      <c r="JBB77" s="518"/>
      <c r="JBC77" s="292"/>
      <c r="JBD77" s="292"/>
      <c r="JBE77" s="292"/>
      <c r="JBF77" s="292"/>
      <c r="JBG77" s="292"/>
      <c r="JBH77" s="292"/>
      <c r="JBI77" s="905"/>
      <c r="JBJ77" s="518"/>
      <c r="JBK77" s="518"/>
      <c r="JBL77" s="518"/>
      <c r="JBM77" s="292"/>
      <c r="JBN77" s="292"/>
      <c r="JBO77" s="292"/>
      <c r="JBP77" s="292"/>
      <c r="JBQ77" s="292"/>
      <c r="JBR77" s="292"/>
      <c r="JBS77" s="905"/>
      <c r="JBT77" s="518"/>
      <c r="JBU77" s="518"/>
      <c r="JBV77" s="518"/>
      <c r="JBW77" s="292"/>
      <c r="JBX77" s="292"/>
      <c r="JBY77" s="292"/>
      <c r="JBZ77" s="292"/>
      <c r="JCA77" s="292"/>
      <c r="JCB77" s="292"/>
      <c r="JCC77" s="905"/>
      <c r="JCD77" s="518"/>
      <c r="JCE77" s="518"/>
      <c r="JCF77" s="518"/>
      <c r="JCG77" s="292"/>
      <c r="JCH77" s="292"/>
      <c r="JCI77" s="292"/>
      <c r="JCJ77" s="292"/>
      <c r="JCK77" s="292"/>
      <c r="JCL77" s="292"/>
      <c r="JCM77" s="905"/>
      <c r="JCN77" s="518"/>
      <c r="JCO77" s="518"/>
      <c r="JCP77" s="518"/>
      <c r="JCQ77" s="292"/>
      <c r="JCR77" s="292"/>
      <c r="JCS77" s="292"/>
      <c r="JCT77" s="292"/>
      <c r="JCU77" s="292"/>
      <c r="JCV77" s="292"/>
      <c r="JCW77" s="905"/>
      <c r="JCX77" s="518"/>
      <c r="JCY77" s="518"/>
      <c r="JCZ77" s="518"/>
      <c r="JDA77" s="292"/>
      <c r="JDB77" s="292"/>
      <c r="JDC77" s="292"/>
      <c r="JDD77" s="292"/>
      <c r="JDE77" s="292"/>
      <c r="JDF77" s="292"/>
      <c r="JDG77" s="905"/>
      <c r="JDH77" s="518"/>
      <c r="JDI77" s="518"/>
      <c r="JDJ77" s="518"/>
      <c r="JDK77" s="292"/>
      <c r="JDL77" s="292"/>
      <c r="JDM77" s="292"/>
      <c r="JDN77" s="292"/>
      <c r="JDO77" s="292"/>
      <c r="JDP77" s="292"/>
      <c r="JDQ77" s="905"/>
      <c r="JDR77" s="518"/>
      <c r="JDS77" s="518"/>
      <c r="JDT77" s="518"/>
      <c r="JDU77" s="292"/>
      <c r="JDV77" s="292"/>
      <c r="JDW77" s="292"/>
      <c r="JDX77" s="292"/>
      <c r="JDY77" s="292"/>
      <c r="JDZ77" s="292"/>
      <c r="JEA77" s="905"/>
      <c r="JEB77" s="518"/>
      <c r="JEC77" s="518"/>
      <c r="JED77" s="518"/>
      <c r="JEE77" s="292"/>
      <c r="JEF77" s="292"/>
      <c r="JEG77" s="292"/>
      <c r="JEH77" s="292"/>
      <c r="JEI77" s="292"/>
      <c r="JEJ77" s="292"/>
      <c r="JEK77" s="905"/>
      <c r="JEL77" s="518"/>
      <c r="JEM77" s="518"/>
      <c r="JEN77" s="518"/>
      <c r="JEO77" s="292"/>
      <c r="JEP77" s="292"/>
      <c r="JEQ77" s="292"/>
      <c r="JER77" s="292"/>
      <c r="JES77" s="292"/>
      <c r="JET77" s="292"/>
      <c r="JEU77" s="905"/>
      <c r="JEV77" s="518"/>
      <c r="JEW77" s="518"/>
      <c r="JEX77" s="518"/>
      <c r="JEY77" s="292"/>
      <c r="JEZ77" s="292"/>
      <c r="JFA77" s="292"/>
      <c r="JFB77" s="292"/>
      <c r="JFC77" s="292"/>
      <c r="JFD77" s="292"/>
      <c r="JFE77" s="905"/>
      <c r="JFF77" s="518"/>
      <c r="JFG77" s="518"/>
      <c r="JFH77" s="518"/>
      <c r="JFI77" s="292"/>
      <c r="JFJ77" s="292"/>
      <c r="JFK77" s="292"/>
      <c r="JFL77" s="292"/>
      <c r="JFM77" s="292"/>
      <c r="JFN77" s="292"/>
      <c r="JFO77" s="905"/>
      <c r="JFP77" s="518"/>
      <c r="JFQ77" s="518"/>
      <c r="JFR77" s="518"/>
      <c r="JFS77" s="292"/>
      <c r="JFT77" s="292"/>
      <c r="JFU77" s="292"/>
      <c r="JFV77" s="292"/>
      <c r="JFW77" s="292"/>
      <c r="JFX77" s="292"/>
      <c r="JFY77" s="905"/>
      <c r="JFZ77" s="518"/>
      <c r="JGA77" s="518"/>
      <c r="JGB77" s="518"/>
      <c r="JGC77" s="292"/>
      <c r="JGD77" s="292"/>
      <c r="JGE77" s="292"/>
      <c r="JGF77" s="292"/>
      <c r="JGG77" s="292"/>
      <c r="JGH77" s="292"/>
      <c r="JGI77" s="905"/>
      <c r="JGJ77" s="518"/>
      <c r="JGK77" s="518"/>
      <c r="JGL77" s="518"/>
      <c r="JGM77" s="292"/>
      <c r="JGN77" s="292"/>
      <c r="JGO77" s="292"/>
      <c r="JGP77" s="292"/>
      <c r="JGQ77" s="292"/>
      <c r="JGR77" s="292"/>
      <c r="JGS77" s="905"/>
      <c r="JGT77" s="518"/>
      <c r="JGU77" s="518"/>
      <c r="JGV77" s="518"/>
      <c r="JGW77" s="292"/>
      <c r="JGX77" s="292"/>
      <c r="JGY77" s="292"/>
      <c r="JGZ77" s="292"/>
      <c r="JHA77" s="292"/>
      <c r="JHB77" s="292"/>
      <c r="JHC77" s="905"/>
      <c r="JHD77" s="518"/>
      <c r="JHE77" s="518"/>
      <c r="JHF77" s="518"/>
      <c r="JHG77" s="292"/>
      <c r="JHH77" s="292"/>
      <c r="JHI77" s="292"/>
      <c r="JHJ77" s="292"/>
      <c r="JHK77" s="292"/>
      <c r="JHL77" s="292"/>
      <c r="JHM77" s="905"/>
      <c r="JHN77" s="518"/>
      <c r="JHO77" s="518"/>
      <c r="JHP77" s="518"/>
      <c r="JHQ77" s="292"/>
      <c r="JHR77" s="292"/>
      <c r="JHS77" s="292"/>
      <c r="JHT77" s="292"/>
      <c r="JHU77" s="292"/>
      <c r="JHV77" s="292"/>
      <c r="JHW77" s="905"/>
      <c r="JHX77" s="518"/>
      <c r="JHY77" s="518"/>
      <c r="JHZ77" s="518"/>
      <c r="JIA77" s="292"/>
      <c r="JIB77" s="292"/>
      <c r="JIC77" s="292"/>
      <c r="JID77" s="292"/>
      <c r="JIE77" s="292"/>
      <c r="JIF77" s="292"/>
      <c r="JIG77" s="905"/>
      <c r="JIH77" s="518"/>
      <c r="JII77" s="518"/>
      <c r="JIJ77" s="518"/>
      <c r="JIK77" s="292"/>
      <c r="JIL77" s="292"/>
      <c r="JIM77" s="292"/>
      <c r="JIN77" s="292"/>
      <c r="JIO77" s="292"/>
      <c r="JIP77" s="292"/>
      <c r="JIQ77" s="905"/>
      <c r="JIR77" s="518"/>
      <c r="JIS77" s="518"/>
      <c r="JIT77" s="518"/>
      <c r="JIU77" s="292"/>
      <c r="JIV77" s="292"/>
      <c r="JIW77" s="292"/>
      <c r="JIX77" s="292"/>
      <c r="JIY77" s="292"/>
      <c r="JIZ77" s="292"/>
      <c r="JJA77" s="905"/>
      <c r="JJB77" s="518"/>
      <c r="JJC77" s="518"/>
      <c r="JJD77" s="518"/>
      <c r="JJE77" s="292"/>
      <c r="JJF77" s="292"/>
      <c r="JJG77" s="292"/>
      <c r="JJH77" s="292"/>
      <c r="JJI77" s="292"/>
      <c r="JJJ77" s="292"/>
      <c r="JJK77" s="905"/>
      <c r="JJL77" s="518"/>
      <c r="JJM77" s="518"/>
      <c r="JJN77" s="518"/>
      <c r="JJO77" s="292"/>
      <c r="JJP77" s="292"/>
      <c r="JJQ77" s="292"/>
      <c r="JJR77" s="292"/>
      <c r="JJS77" s="292"/>
      <c r="JJT77" s="292"/>
      <c r="JJU77" s="905"/>
      <c r="JJV77" s="518"/>
      <c r="JJW77" s="518"/>
      <c r="JJX77" s="518"/>
      <c r="JJY77" s="292"/>
      <c r="JJZ77" s="292"/>
      <c r="JKA77" s="292"/>
      <c r="JKB77" s="292"/>
      <c r="JKC77" s="292"/>
      <c r="JKD77" s="292"/>
      <c r="JKE77" s="905"/>
      <c r="JKF77" s="518"/>
      <c r="JKG77" s="518"/>
      <c r="JKH77" s="518"/>
      <c r="JKI77" s="292"/>
      <c r="JKJ77" s="292"/>
      <c r="JKK77" s="292"/>
      <c r="JKL77" s="292"/>
      <c r="JKM77" s="292"/>
      <c r="JKN77" s="292"/>
      <c r="JKO77" s="905"/>
      <c r="JKP77" s="518"/>
      <c r="JKQ77" s="518"/>
      <c r="JKR77" s="518"/>
      <c r="JKS77" s="292"/>
      <c r="JKT77" s="292"/>
      <c r="JKU77" s="292"/>
      <c r="JKV77" s="292"/>
      <c r="JKW77" s="292"/>
      <c r="JKX77" s="292"/>
      <c r="JKY77" s="905"/>
      <c r="JKZ77" s="518"/>
      <c r="JLA77" s="518"/>
      <c r="JLB77" s="518"/>
      <c r="JLC77" s="292"/>
      <c r="JLD77" s="292"/>
      <c r="JLE77" s="292"/>
      <c r="JLF77" s="292"/>
      <c r="JLG77" s="292"/>
      <c r="JLH77" s="292"/>
      <c r="JLI77" s="905"/>
      <c r="JLJ77" s="518"/>
      <c r="JLK77" s="518"/>
      <c r="JLL77" s="518"/>
      <c r="JLM77" s="292"/>
      <c r="JLN77" s="292"/>
      <c r="JLO77" s="292"/>
      <c r="JLP77" s="292"/>
      <c r="JLQ77" s="292"/>
      <c r="JLR77" s="292"/>
      <c r="JLS77" s="905"/>
      <c r="JLT77" s="518"/>
      <c r="JLU77" s="518"/>
      <c r="JLV77" s="518"/>
      <c r="JLW77" s="292"/>
      <c r="JLX77" s="292"/>
      <c r="JLY77" s="292"/>
      <c r="JLZ77" s="292"/>
      <c r="JMA77" s="292"/>
      <c r="JMB77" s="292"/>
      <c r="JMC77" s="905"/>
      <c r="JMD77" s="518"/>
      <c r="JME77" s="518"/>
      <c r="JMF77" s="518"/>
      <c r="JMG77" s="292"/>
      <c r="JMH77" s="292"/>
      <c r="JMI77" s="292"/>
      <c r="JMJ77" s="292"/>
      <c r="JMK77" s="292"/>
      <c r="JML77" s="292"/>
      <c r="JMM77" s="905"/>
      <c r="JMN77" s="518"/>
      <c r="JMO77" s="518"/>
      <c r="JMP77" s="518"/>
      <c r="JMQ77" s="292"/>
      <c r="JMR77" s="292"/>
      <c r="JMS77" s="292"/>
      <c r="JMT77" s="292"/>
      <c r="JMU77" s="292"/>
      <c r="JMV77" s="292"/>
      <c r="JMW77" s="905"/>
      <c r="JMX77" s="518"/>
      <c r="JMY77" s="518"/>
      <c r="JMZ77" s="518"/>
      <c r="JNA77" s="292"/>
      <c r="JNB77" s="292"/>
      <c r="JNC77" s="292"/>
      <c r="JND77" s="292"/>
      <c r="JNE77" s="292"/>
      <c r="JNF77" s="292"/>
      <c r="JNG77" s="905"/>
      <c r="JNH77" s="518"/>
      <c r="JNI77" s="518"/>
      <c r="JNJ77" s="518"/>
      <c r="JNK77" s="292"/>
      <c r="JNL77" s="292"/>
      <c r="JNM77" s="292"/>
      <c r="JNN77" s="292"/>
      <c r="JNO77" s="292"/>
      <c r="JNP77" s="292"/>
      <c r="JNQ77" s="905"/>
      <c r="JNR77" s="518"/>
      <c r="JNS77" s="518"/>
      <c r="JNT77" s="518"/>
      <c r="JNU77" s="292"/>
      <c r="JNV77" s="292"/>
      <c r="JNW77" s="292"/>
      <c r="JNX77" s="292"/>
      <c r="JNY77" s="292"/>
      <c r="JNZ77" s="292"/>
      <c r="JOA77" s="905"/>
      <c r="JOB77" s="518"/>
      <c r="JOC77" s="518"/>
      <c r="JOD77" s="518"/>
      <c r="JOE77" s="292"/>
      <c r="JOF77" s="292"/>
      <c r="JOG77" s="292"/>
      <c r="JOH77" s="292"/>
      <c r="JOI77" s="292"/>
      <c r="JOJ77" s="292"/>
      <c r="JOK77" s="905"/>
      <c r="JOL77" s="518"/>
      <c r="JOM77" s="518"/>
      <c r="JON77" s="518"/>
      <c r="JOO77" s="292"/>
      <c r="JOP77" s="292"/>
      <c r="JOQ77" s="292"/>
      <c r="JOR77" s="292"/>
      <c r="JOS77" s="292"/>
      <c r="JOT77" s="292"/>
      <c r="JOU77" s="905"/>
      <c r="JOV77" s="518"/>
      <c r="JOW77" s="518"/>
      <c r="JOX77" s="518"/>
      <c r="JOY77" s="292"/>
      <c r="JOZ77" s="292"/>
      <c r="JPA77" s="292"/>
      <c r="JPB77" s="292"/>
      <c r="JPC77" s="292"/>
      <c r="JPD77" s="292"/>
      <c r="JPE77" s="905"/>
      <c r="JPF77" s="518"/>
      <c r="JPG77" s="518"/>
      <c r="JPH77" s="518"/>
      <c r="JPI77" s="292"/>
      <c r="JPJ77" s="292"/>
      <c r="JPK77" s="292"/>
      <c r="JPL77" s="292"/>
      <c r="JPM77" s="292"/>
      <c r="JPN77" s="292"/>
      <c r="JPO77" s="905"/>
      <c r="JPP77" s="518"/>
      <c r="JPQ77" s="518"/>
      <c r="JPR77" s="518"/>
      <c r="JPS77" s="292"/>
      <c r="JPT77" s="292"/>
      <c r="JPU77" s="292"/>
      <c r="JPV77" s="292"/>
      <c r="JPW77" s="292"/>
      <c r="JPX77" s="292"/>
      <c r="JPY77" s="905"/>
      <c r="JPZ77" s="518"/>
      <c r="JQA77" s="518"/>
      <c r="JQB77" s="518"/>
      <c r="JQC77" s="292"/>
      <c r="JQD77" s="292"/>
      <c r="JQE77" s="292"/>
      <c r="JQF77" s="292"/>
      <c r="JQG77" s="292"/>
      <c r="JQH77" s="292"/>
      <c r="JQI77" s="905"/>
      <c r="JQJ77" s="518"/>
      <c r="JQK77" s="518"/>
      <c r="JQL77" s="518"/>
      <c r="JQM77" s="292"/>
      <c r="JQN77" s="292"/>
      <c r="JQO77" s="292"/>
      <c r="JQP77" s="292"/>
      <c r="JQQ77" s="292"/>
      <c r="JQR77" s="292"/>
      <c r="JQS77" s="905"/>
      <c r="JQT77" s="518"/>
      <c r="JQU77" s="518"/>
      <c r="JQV77" s="518"/>
      <c r="JQW77" s="292"/>
      <c r="JQX77" s="292"/>
      <c r="JQY77" s="292"/>
      <c r="JQZ77" s="292"/>
      <c r="JRA77" s="292"/>
      <c r="JRB77" s="292"/>
      <c r="JRC77" s="905"/>
      <c r="JRD77" s="518"/>
      <c r="JRE77" s="518"/>
      <c r="JRF77" s="518"/>
      <c r="JRG77" s="292"/>
      <c r="JRH77" s="292"/>
      <c r="JRI77" s="292"/>
      <c r="JRJ77" s="292"/>
      <c r="JRK77" s="292"/>
      <c r="JRL77" s="292"/>
      <c r="JRM77" s="905"/>
      <c r="JRN77" s="518"/>
      <c r="JRO77" s="518"/>
      <c r="JRP77" s="518"/>
      <c r="JRQ77" s="292"/>
      <c r="JRR77" s="292"/>
      <c r="JRS77" s="292"/>
      <c r="JRT77" s="292"/>
      <c r="JRU77" s="292"/>
      <c r="JRV77" s="292"/>
      <c r="JRW77" s="905"/>
      <c r="JRX77" s="518"/>
      <c r="JRY77" s="518"/>
      <c r="JRZ77" s="518"/>
      <c r="JSA77" s="292"/>
      <c r="JSB77" s="292"/>
      <c r="JSC77" s="292"/>
      <c r="JSD77" s="292"/>
      <c r="JSE77" s="292"/>
      <c r="JSF77" s="292"/>
      <c r="JSG77" s="905"/>
      <c r="JSH77" s="518"/>
      <c r="JSI77" s="518"/>
      <c r="JSJ77" s="518"/>
      <c r="JSK77" s="292"/>
      <c r="JSL77" s="292"/>
      <c r="JSM77" s="292"/>
      <c r="JSN77" s="292"/>
      <c r="JSO77" s="292"/>
      <c r="JSP77" s="292"/>
      <c r="JSQ77" s="905"/>
      <c r="JSR77" s="518"/>
      <c r="JSS77" s="518"/>
      <c r="JST77" s="518"/>
      <c r="JSU77" s="292"/>
      <c r="JSV77" s="292"/>
      <c r="JSW77" s="292"/>
      <c r="JSX77" s="292"/>
      <c r="JSY77" s="292"/>
      <c r="JSZ77" s="292"/>
      <c r="JTA77" s="905"/>
      <c r="JTB77" s="518"/>
      <c r="JTC77" s="518"/>
      <c r="JTD77" s="518"/>
      <c r="JTE77" s="292"/>
      <c r="JTF77" s="292"/>
      <c r="JTG77" s="292"/>
      <c r="JTH77" s="292"/>
      <c r="JTI77" s="292"/>
      <c r="JTJ77" s="292"/>
      <c r="JTK77" s="905"/>
      <c r="JTL77" s="518"/>
      <c r="JTM77" s="518"/>
      <c r="JTN77" s="518"/>
      <c r="JTO77" s="292"/>
      <c r="JTP77" s="292"/>
      <c r="JTQ77" s="292"/>
      <c r="JTR77" s="292"/>
      <c r="JTS77" s="292"/>
      <c r="JTT77" s="292"/>
      <c r="JTU77" s="905"/>
      <c r="JTV77" s="518"/>
      <c r="JTW77" s="518"/>
      <c r="JTX77" s="518"/>
      <c r="JTY77" s="292"/>
      <c r="JTZ77" s="292"/>
      <c r="JUA77" s="292"/>
      <c r="JUB77" s="292"/>
      <c r="JUC77" s="292"/>
      <c r="JUD77" s="292"/>
      <c r="JUE77" s="905"/>
      <c r="JUF77" s="518"/>
      <c r="JUG77" s="518"/>
      <c r="JUH77" s="518"/>
      <c r="JUI77" s="292"/>
      <c r="JUJ77" s="292"/>
      <c r="JUK77" s="292"/>
      <c r="JUL77" s="292"/>
      <c r="JUM77" s="292"/>
      <c r="JUN77" s="292"/>
      <c r="JUO77" s="905"/>
      <c r="JUP77" s="518"/>
      <c r="JUQ77" s="518"/>
      <c r="JUR77" s="518"/>
      <c r="JUS77" s="292"/>
      <c r="JUT77" s="292"/>
      <c r="JUU77" s="292"/>
      <c r="JUV77" s="292"/>
      <c r="JUW77" s="292"/>
      <c r="JUX77" s="292"/>
      <c r="JUY77" s="905"/>
      <c r="JUZ77" s="518"/>
      <c r="JVA77" s="518"/>
      <c r="JVB77" s="518"/>
      <c r="JVC77" s="292"/>
      <c r="JVD77" s="292"/>
      <c r="JVE77" s="292"/>
      <c r="JVF77" s="292"/>
      <c r="JVG77" s="292"/>
      <c r="JVH77" s="292"/>
      <c r="JVI77" s="905"/>
      <c r="JVJ77" s="518"/>
      <c r="JVK77" s="518"/>
      <c r="JVL77" s="518"/>
      <c r="JVM77" s="292"/>
      <c r="JVN77" s="292"/>
      <c r="JVO77" s="292"/>
      <c r="JVP77" s="292"/>
      <c r="JVQ77" s="292"/>
      <c r="JVR77" s="292"/>
      <c r="JVS77" s="905"/>
      <c r="JVT77" s="518"/>
      <c r="JVU77" s="518"/>
      <c r="JVV77" s="518"/>
      <c r="JVW77" s="292"/>
      <c r="JVX77" s="292"/>
      <c r="JVY77" s="292"/>
      <c r="JVZ77" s="292"/>
      <c r="JWA77" s="292"/>
      <c r="JWB77" s="292"/>
      <c r="JWC77" s="905"/>
      <c r="JWD77" s="518"/>
      <c r="JWE77" s="518"/>
      <c r="JWF77" s="518"/>
      <c r="JWG77" s="292"/>
      <c r="JWH77" s="292"/>
      <c r="JWI77" s="292"/>
      <c r="JWJ77" s="292"/>
      <c r="JWK77" s="292"/>
      <c r="JWL77" s="292"/>
      <c r="JWM77" s="905"/>
      <c r="JWN77" s="518"/>
      <c r="JWO77" s="518"/>
      <c r="JWP77" s="518"/>
      <c r="JWQ77" s="292"/>
      <c r="JWR77" s="292"/>
      <c r="JWS77" s="292"/>
      <c r="JWT77" s="292"/>
      <c r="JWU77" s="292"/>
      <c r="JWV77" s="292"/>
      <c r="JWW77" s="905"/>
      <c r="JWX77" s="518"/>
      <c r="JWY77" s="518"/>
      <c r="JWZ77" s="518"/>
      <c r="JXA77" s="292"/>
      <c r="JXB77" s="292"/>
      <c r="JXC77" s="292"/>
      <c r="JXD77" s="292"/>
      <c r="JXE77" s="292"/>
      <c r="JXF77" s="292"/>
      <c r="JXG77" s="905"/>
      <c r="JXH77" s="518"/>
      <c r="JXI77" s="518"/>
      <c r="JXJ77" s="518"/>
      <c r="JXK77" s="292"/>
      <c r="JXL77" s="292"/>
      <c r="JXM77" s="292"/>
      <c r="JXN77" s="292"/>
      <c r="JXO77" s="292"/>
      <c r="JXP77" s="292"/>
      <c r="JXQ77" s="905"/>
      <c r="JXR77" s="518"/>
      <c r="JXS77" s="518"/>
      <c r="JXT77" s="518"/>
      <c r="JXU77" s="292"/>
      <c r="JXV77" s="292"/>
      <c r="JXW77" s="292"/>
      <c r="JXX77" s="292"/>
      <c r="JXY77" s="292"/>
      <c r="JXZ77" s="292"/>
      <c r="JYA77" s="905"/>
      <c r="JYB77" s="518"/>
      <c r="JYC77" s="518"/>
      <c r="JYD77" s="518"/>
      <c r="JYE77" s="292"/>
      <c r="JYF77" s="292"/>
      <c r="JYG77" s="292"/>
      <c r="JYH77" s="292"/>
      <c r="JYI77" s="292"/>
      <c r="JYJ77" s="292"/>
      <c r="JYK77" s="905"/>
      <c r="JYL77" s="518"/>
      <c r="JYM77" s="518"/>
      <c r="JYN77" s="518"/>
      <c r="JYO77" s="292"/>
      <c r="JYP77" s="292"/>
      <c r="JYQ77" s="292"/>
      <c r="JYR77" s="292"/>
      <c r="JYS77" s="292"/>
      <c r="JYT77" s="292"/>
      <c r="JYU77" s="905"/>
      <c r="JYV77" s="518"/>
      <c r="JYW77" s="518"/>
      <c r="JYX77" s="518"/>
      <c r="JYY77" s="292"/>
      <c r="JYZ77" s="292"/>
      <c r="JZA77" s="292"/>
      <c r="JZB77" s="292"/>
      <c r="JZC77" s="292"/>
      <c r="JZD77" s="292"/>
      <c r="JZE77" s="905"/>
      <c r="JZF77" s="518"/>
      <c r="JZG77" s="518"/>
      <c r="JZH77" s="518"/>
      <c r="JZI77" s="292"/>
      <c r="JZJ77" s="292"/>
      <c r="JZK77" s="292"/>
      <c r="JZL77" s="292"/>
      <c r="JZM77" s="292"/>
      <c r="JZN77" s="292"/>
      <c r="JZO77" s="905"/>
      <c r="JZP77" s="518"/>
      <c r="JZQ77" s="518"/>
      <c r="JZR77" s="518"/>
      <c r="JZS77" s="292"/>
      <c r="JZT77" s="292"/>
      <c r="JZU77" s="292"/>
      <c r="JZV77" s="292"/>
      <c r="JZW77" s="292"/>
      <c r="JZX77" s="292"/>
      <c r="JZY77" s="905"/>
      <c r="JZZ77" s="518"/>
      <c r="KAA77" s="518"/>
      <c r="KAB77" s="518"/>
      <c r="KAC77" s="292"/>
      <c r="KAD77" s="292"/>
      <c r="KAE77" s="292"/>
      <c r="KAF77" s="292"/>
      <c r="KAG77" s="292"/>
      <c r="KAH77" s="292"/>
      <c r="KAI77" s="905"/>
      <c r="KAJ77" s="518"/>
      <c r="KAK77" s="518"/>
      <c r="KAL77" s="518"/>
      <c r="KAM77" s="292"/>
      <c r="KAN77" s="292"/>
      <c r="KAO77" s="292"/>
      <c r="KAP77" s="292"/>
      <c r="KAQ77" s="292"/>
      <c r="KAR77" s="292"/>
      <c r="KAS77" s="905"/>
      <c r="KAT77" s="518"/>
      <c r="KAU77" s="518"/>
      <c r="KAV77" s="518"/>
      <c r="KAW77" s="292"/>
      <c r="KAX77" s="292"/>
      <c r="KAY77" s="292"/>
      <c r="KAZ77" s="292"/>
      <c r="KBA77" s="292"/>
      <c r="KBB77" s="292"/>
      <c r="KBC77" s="905"/>
      <c r="KBD77" s="518"/>
      <c r="KBE77" s="518"/>
      <c r="KBF77" s="518"/>
      <c r="KBG77" s="292"/>
      <c r="KBH77" s="292"/>
      <c r="KBI77" s="292"/>
      <c r="KBJ77" s="292"/>
      <c r="KBK77" s="292"/>
      <c r="KBL77" s="292"/>
      <c r="KBM77" s="905"/>
      <c r="KBN77" s="518"/>
      <c r="KBO77" s="518"/>
      <c r="KBP77" s="518"/>
      <c r="KBQ77" s="292"/>
      <c r="KBR77" s="292"/>
      <c r="KBS77" s="292"/>
      <c r="KBT77" s="292"/>
      <c r="KBU77" s="292"/>
      <c r="KBV77" s="292"/>
      <c r="KBW77" s="905"/>
      <c r="KBX77" s="518"/>
      <c r="KBY77" s="518"/>
      <c r="KBZ77" s="518"/>
      <c r="KCA77" s="292"/>
      <c r="KCB77" s="292"/>
      <c r="KCC77" s="292"/>
      <c r="KCD77" s="292"/>
      <c r="KCE77" s="292"/>
      <c r="KCF77" s="292"/>
      <c r="KCG77" s="905"/>
      <c r="KCH77" s="518"/>
      <c r="KCI77" s="518"/>
      <c r="KCJ77" s="518"/>
      <c r="KCK77" s="292"/>
      <c r="KCL77" s="292"/>
      <c r="KCM77" s="292"/>
      <c r="KCN77" s="292"/>
      <c r="KCO77" s="292"/>
      <c r="KCP77" s="292"/>
      <c r="KCQ77" s="905"/>
      <c r="KCR77" s="518"/>
      <c r="KCS77" s="518"/>
      <c r="KCT77" s="518"/>
      <c r="KCU77" s="292"/>
      <c r="KCV77" s="292"/>
      <c r="KCW77" s="292"/>
      <c r="KCX77" s="292"/>
      <c r="KCY77" s="292"/>
      <c r="KCZ77" s="292"/>
      <c r="KDA77" s="905"/>
      <c r="KDB77" s="518"/>
      <c r="KDC77" s="518"/>
      <c r="KDD77" s="518"/>
      <c r="KDE77" s="292"/>
      <c r="KDF77" s="292"/>
      <c r="KDG77" s="292"/>
      <c r="KDH77" s="292"/>
      <c r="KDI77" s="292"/>
      <c r="KDJ77" s="292"/>
      <c r="KDK77" s="905"/>
      <c r="KDL77" s="518"/>
      <c r="KDM77" s="518"/>
      <c r="KDN77" s="518"/>
      <c r="KDO77" s="292"/>
      <c r="KDP77" s="292"/>
      <c r="KDQ77" s="292"/>
      <c r="KDR77" s="292"/>
      <c r="KDS77" s="292"/>
      <c r="KDT77" s="292"/>
      <c r="KDU77" s="905"/>
      <c r="KDV77" s="518"/>
      <c r="KDW77" s="518"/>
      <c r="KDX77" s="518"/>
      <c r="KDY77" s="292"/>
      <c r="KDZ77" s="292"/>
      <c r="KEA77" s="292"/>
      <c r="KEB77" s="292"/>
      <c r="KEC77" s="292"/>
      <c r="KED77" s="292"/>
      <c r="KEE77" s="905"/>
      <c r="KEF77" s="518"/>
      <c r="KEG77" s="518"/>
      <c r="KEH77" s="518"/>
      <c r="KEI77" s="292"/>
      <c r="KEJ77" s="292"/>
      <c r="KEK77" s="292"/>
      <c r="KEL77" s="292"/>
      <c r="KEM77" s="292"/>
      <c r="KEN77" s="292"/>
      <c r="KEO77" s="905"/>
      <c r="KEP77" s="518"/>
      <c r="KEQ77" s="518"/>
      <c r="KER77" s="518"/>
      <c r="KES77" s="292"/>
      <c r="KET77" s="292"/>
      <c r="KEU77" s="292"/>
      <c r="KEV77" s="292"/>
      <c r="KEW77" s="292"/>
      <c r="KEX77" s="292"/>
      <c r="KEY77" s="905"/>
      <c r="KEZ77" s="518"/>
      <c r="KFA77" s="518"/>
      <c r="KFB77" s="518"/>
      <c r="KFC77" s="292"/>
      <c r="KFD77" s="292"/>
      <c r="KFE77" s="292"/>
      <c r="KFF77" s="292"/>
      <c r="KFG77" s="292"/>
      <c r="KFH77" s="292"/>
      <c r="KFI77" s="905"/>
      <c r="KFJ77" s="518"/>
      <c r="KFK77" s="518"/>
      <c r="KFL77" s="518"/>
      <c r="KFM77" s="292"/>
      <c r="KFN77" s="292"/>
      <c r="KFO77" s="292"/>
      <c r="KFP77" s="292"/>
      <c r="KFQ77" s="292"/>
      <c r="KFR77" s="292"/>
      <c r="KFS77" s="905"/>
      <c r="KFT77" s="518"/>
      <c r="KFU77" s="518"/>
      <c r="KFV77" s="518"/>
      <c r="KFW77" s="292"/>
      <c r="KFX77" s="292"/>
      <c r="KFY77" s="292"/>
      <c r="KFZ77" s="292"/>
      <c r="KGA77" s="292"/>
      <c r="KGB77" s="292"/>
      <c r="KGC77" s="905"/>
      <c r="KGD77" s="518"/>
      <c r="KGE77" s="518"/>
      <c r="KGF77" s="518"/>
      <c r="KGG77" s="292"/>
      <c r="KGH77" s="292"/>
      <c r="KGI77" s="292"/>
      <c r="KGJ77" s="292"/>
      <c r="KGK77" s="292"/>
      <c r="KGL77" s="292"/>
      <c r="KGM77" s="905"/>
      <c r="KGN77" s="518"/>
      <c r="KGO77" s="518"/>
      <c r="KGP77" s="518"/>
      <c r="KGQ77" s="292"/>
      <c r="KGR77" s="292"/>
      <c r="KGS77" s="292"/>
      <c r="KGT77" s="292"/>
      <c r="KGU77" s="292"/>
      <c r="KGV77" s="292"/>
      <c r="KGW77" s="905"/>
      <c r="KGX77" s="518"/>
      <c r="KGY77" s="518"/>
      <c r="KGZ77" s="518"/>
      <c r="KHA77" s="292"/>
      <c r="KHB77" s="292"/>
      <c r="KHC77" s="292"/>
      <c r="KHD77" s="292"/>
      <c r="KHE77" s="292"/>
      <c r="KHF77" s="292"/>
      <c r="KHG77" s="905"/>
      <c r="KHH77" s="518"/>
      <c r="KHI77" s="518"/>
      <c r="KHJ77" s="518"/>
      <c r="KHK77" s="292"/>
      <c r="KHL77" s="292"/>
      <c r="KHM77" s="292"/>
      <c r="KHN77" s="292"/>
      <c r="KHO77" s="292"/>
      <c r="KHP77" s="292"/>
      <c r="KHQ77" s="905"/>
      <c r="KHR77" s="518"/>
      <c r="KHS77" s="518"/>
      <c r="KHT77" s="518"/>
      <c r="KHU77" s="292"/>
      <c r="KHV77" s="292"/>
      <c r="KHW77" s="292"/>
      <c r="KHX77" s="292"/>
      <c r="KHY77" s="292"/>
      <c r="KHZ77" s="292"/>
      <c r="KIA77" s="905"/>
      <c r="KIB77" s="518"/>
      <c r="KIC77" s="518"/>
      <c r="KID77" s="518"/>
      <c r="KIE77" s="292"/>
      <c r="KIF77" s="292"/>
      <c r="KIG77" s="292"/>
      <c r="KIH77" s="292"/>
      <c r="KII77" s="292"/>
      <c r="KIJ77" s="292"/>
      <c r="KIK77" s="905"/>
      <c r="KIL77" s="518"/>
      <c r="KIM77" s="518"/>
      <c r="KIN77" s="518"/>
      <c r="KIO77" s="292"/>
      <c r="KIP77" s="292"/>
      <c r="KIQ77" s="292"/>
      <c r="KIR77" s="292"/>
      <c r="KIS77" s="292"/>
      <c r="KIT77" s="292"/>
      <c r="KIU77" s="905"/>
      <c r="KIV77" s="518"/>
      <c r="KIW77" s="518"/>
      <c r="KIX77" s="518"/>
      <c r="KIY77" s="292"/>
      <c r="KIZ77" s="292"/>
      <c r="KJA77" s="292"/>
      <c r="KJB77" s="292"/>
      <c r="KJC77" s="292"/>
      <c r="KJD77" s="292"/>
      <c r="KJE77" s="905"/>
      <c r="KJF77" s="518"/>
      <c r="KJG77" s="518"/>
      <c r="KJH77" s="518"/>
      <c r="KJI77" s="292"/>
      <c r="KJJ77" s="292"/>
      <c r="KJK77" s="292"/>
      <c r="KJL77" s="292"/>
      <c r="KJM77" s="292"/>
      <c r="KJN77" s="292"/>
      <c r="KJO77" s="905"/>
      <c r="KJP77" s="518"/>
      <c r="KJQ77" s="518"/>
      <c r="KJR77" s="518"/>
      <c r="KJS77" s="292"/>
      <c r="KJT77" s="292"/>
      <c r="KJU77" s="292"/>
      <c r="KJV77" s="292"/>
      <c r="KJW77" s="292"/>
      <c r="KJX77" s="292"/>
      <c r="KJY77" s="905"/>
      <c r="KJZ77" s="518"/>
      <c r="KKA77" s="518"/>
      <c r="KKB77" s="518"/>
      <c r="KKC77" s="292"/>
      <c r="KKD77" s="292"/>
      <c r="KKE77" s="292"/>
      <c r="KKF77" s="292"/>
      <c r="KKG77" s="292"/>
      <c r="KKH77" s="292"/>
      <c r="KKI77" s="905"/>
      <c r="KKJ77" s="518"/>
      <c r="KKK77" s="518"/>
      <c r="KKL77" s="518"/>
      <c r="KKM77" s="292"/>
      <c r="KKN77" s="292"/>
      <c r="KKO77" s="292"/>
      <c r="KKP77" s="292"/>
      <c r="KKQ77" s="292"/>
      <c r="KKR77" s="292"/>
      <c r="KKS77" s="905"/>
      <c r="KKT77" s="518"/>
      <c r="KKU77" s="518"/>
      <c r="KKV77" s="518"/>
      <c r="KKW77" s="292"/>
      <c r="KKX77" s="292"/>
      <c r="KKY77" s="292"/>
      <c r="KKZ77" s="292"/>
      <c r="KLA77" s="292"/>
      <c r="KLB77" s="292"/>
      <c r="KLC77" s="905"/>
      <c r="KLD77" s="518"/>
      <c r="KLE77" s="518"/>
      <c r="KLF77" s="518"/>
      <c r="KLG77" s="292"/>
      <c r="KLH77" s="292"/>
      <c r="KLI77" s="292"/>
      <c r="KLJ77" s="292"/>
      <c r="KLK77" s="292"/>
      <c r="KLL77" s="292"/>
      <c r="KLM77" s="905"/>
      <c r="KLN77" s="518"/>
      <c r="KLO77" s="518"/>
      <c r="KLP77" s="518"/>
      <c r="KLQ77" s="292"/>
      <c r="KLR77" s="292"/>
      <c r="KLS77" s="292"/>
      <c r="KLT77" s="292"/>
      <c r="KLU77" s="292"/>
      <c r="KLV77" s="292"/>
      <c r="KLW77" s="905"/>
      <c r="KLX77" s="518"/>
      <c r="KLY77" s="518"/>
      <c r="KLZ77" s="518"/>
      <c r="KMA77" s="292"/>
      <c r="KMB77" s="292"/>
      <c r="KMC77" s="292"/>
      <c r="KMD77" s="292"/>
      <c r="KME77" s="292"/>
      <c r="KMF77" s="292"/>
      <c r="KMG77" s="905"/>
      <c r="KMH77" s="518"/>
      <c r="KMI77" s="518"/>
      <c r="KMJ77" s="518"/>
      <c r="KMK77" s="292"/>
      <c r="KML77" s="292"/>
      <c r="KMM77" s="292"/>
      <c r="KMN77" s="292"/>
      <c r="KMO77" s="292"/>
      <c r="KMP77" s="292"/>
      <c r="KMQ77" s="905"/>
      <c r="KMR77" s="518"/>
      <c r="KMS77" s="518"/>
      <c r="KMT77" s="518"/>
      <c r="KMU77" s="292"/>
      <c r="KMV77" s="292"/>
      <c r="KMW77" s="292"/>
      <c r="KMX77" s="292"/>
      <c r="KMY77" s="292"/>
      <c r="KMZ77" s="292"/>
      <c r="KNA77" s="905"/>
      <c r="KNB77" s="518"/>
      <c r="KNC77" s="518"/>
      <c r="KND77" s="518"/>
      <c r="KNE77" s="292"/>
      <c r="KNF77" s="292"/>
      <c r="KNG77" s="292"/>
      <c r="KNH77" s="292"/>
      <c r="KNI77" s="292"/>
      <c r="KNJ77" s="292"/>
      <c r="KNK77" s="905"/>
      <c r="KNL77" s="518"/>
      <c r="KNM77" s="518"/>
      <c r="KNN77" s="518"/>
      <c r="KNO77" s="292"/>
      <c r="KNP77" s="292"/>
      <c r="KNQ77" s="292"/>
      <c r="KNR77" s="292"/>
      <c r="KNS77" s="292"/>
      <c r="KNT77" s="292"/>
      <c r="KNU77" s="905"/>
      <c r="KNV77" s="518"/>
      <c r="KNW77" s="518"/>
      <c r="KNX77" s="518"/>
      <c r="KNY77" s="292"/>
      <c r="KNZ77" s="292"/>
      <c r="KOA77" s="292"/>
      <c r="KOB77" s="292"/>
      <c r="KOC77" s="292"/>
      <c r="KOD77" s="292"/>
      <c r="KOE77" s="905"/>
      <c r="KOF77" s="518"/>
      <c r="KOG77" s="518"/>
      <c r="KOH77" s="518"/>
      <c r="KOI77" s="292"/>
      <c r="KOJ77" s="292"/>
      <c r="KOK77" s="292"/>
      <c r="KOL77" s="292"/>
      <c r="KOM77" s="292"/>
      <c r="KON77" s="292"/>
      <c r="KOO77" s="905"/>
      <c r="KOP77" s="518"/>
      <c r="KOQ77" s="518"/>
      <c r="KOR77" s="518"/>
      <c r="KOS77" s="292"/>
      <c r="KOT77" s="292"/>
      <c r="KOU77" s="292"/>
      <c r="KOV77" s="292"/>
      <c r="KOW77" s="292"/>
      <c r="KOX77" s="292"/>
      <c r="KOY77" s="905"/>
      <c r="KOZ77" s="518"/>
      <c r="KPA77" s="518"/>
      <c r="KPB77" s="518"/>
      <c r="KPC77" s="292"/>
      <c r="KPD77" s="292"/>
      <c r="KPE77" s="292"/>
      <c r="KPF77" s="292"/>
      <c r="KPG77" s="292"/>
      <c r="KPH77" s="292"/>
      <c r="KPI77" s="905"/>
      <c r="KPJ77" s="518"/>
      <c r="KPK77" s="518"/>
      <c r="KPL77" s="518"/>
      <c r="KPM77" s="292"/>
      <c r="KPN77" s="292"/>
      <c r="KPO77" s="292"/>
      <c r="KPP77" s="292"/>
      <c r="KPQ77" s="292"/>
      <c r="KPR77" s="292"/>
      <c r="KPS77" s="905"/>
      <c r="KPT77" s="518"/>
      <c r="KPU77" s="518"/>
      <c r="KPV77" s="518"/>
      <c r="KPW77" s="292"/>
      <c r="KPX77" s="292"/>
      <c r="KPY77" s="292"/>
      <c r="KPZ77" s="292"/>
      <c r="KQA77" s="292"/>
      <c r="KQB77" s="292"/>
      <c r="KQC77" s="905"/>
      <c r="KQD77" s="518"/>
      <c r="KQE77" s="518"/>
      <c r="KQF77" s="518"/>
      <c r="KQG77" s="292"/>
      <c r="KQH77" s="292"/>
      <c r="KQI77" s="292"/>
      <c r="KQJ77" s="292"/>
      <c r="KQK77" s="292"/>
      <c r="KQL77" s="292"/>
      <c r="KQM77" s="905"/>
      <c r="KQN77" s="518"/>
      <c r="KQO77" s="518"/>
      <c r="KQP77" s="518"/>
      <c r="KQQ77" s="292"/>
      <c r="KQR77" s="292"/>
      <c r="KQS77" s="292"/>
      <c r="KQT77" s="292"/>
      <c r="KQU77" s="292"/>
      <c r="KQV77" s="292"/>
      <c r="KQW77" s="905"/>
      <c r="KQX77" s="518"/>
      <c r="KQY77" s="518"/>
      <c r="KQZ77" s="518"/>
      <c r="KRA77" s="292"/>
      <c r="KRB77" s="292"/>
      <c r="KRC77" s="292"/>
      <c r="KRD77" s="292"/>
      <c r="KRE77" s="292"/>
      <c r="KRF77" s="292"/>
      <c r="KRG77" s="905"/>
      <c r="KRH77" s="518"/>
      <c r="KRI77" s="518"/>
      <c r="KRJ77" s="518"/>
      <c r="KRK77" s="292"/>
      <c r="KRL77" s="292"/>
      <c r="KRM77" s="292"/>
      <c r="KRN77" s="292"/>
      <c r="KRO77" s="292"/>
      <c r="KRP77" s="292"/>
      <c r="KRQ77" s="905"/>
      <c r="KRR77" s="518"/>
      <c r="KRS77" s="518"/>
      <c r="KRT77" s="518"/>
      <c r="KRU77" s="292"/>
      <c r="KRV77" s="292"/>
      <c r="KRW77" s="292"/>
      <c r="KRX77" s="292"/>
      <c r="KRY77" s="292"/>
      <c r="KRZ77" s="292"/>
      <c r="KSA77" s="905"/>
      <c r="KSB77" s="518"/>
      <c r="KSC77" s="518"/>
      <c r="KSD77" s="518"/>
      <c r="KSE77" s="292"/>
      <c r="KSF77" s="292"/>
      <c r="KSG77" s="292"/>
      <c r="KSH77" s="292"/>
      <c r="KSI77" s="292"/>
      <c r="KSJ77" s="292"/>
      <c r="KSK77" s="905"/>
      <c r="KSL77" s="518"/>
      <c r="KSM77" s="518"/>
      <c r="KSN77" s="518"/>
      <c r="KSO77" s="292"/>
      <c r="KSP77" s="292"/>
      <c r="KSQ77" s="292"/>
      <c r="KSR77" s="292"/>
      <c r="KSS77" s="292"/>
      <c r="KST77" s="292"/>
      <c r="KSU77" s="905"/>
      <c r="KSV77" s="518"/>
      <c r="KSW77" s="518"/>
      <c r="KSX77" s="518"/>
      <c r="KSY77" s="292"/>
      <c r="KSZ77" s="292"/>
      <c r="KTA77" s="292"/>
      <c r="KTB77" s="292"/>
      <c r="KTC77" s="292"/>
      <c r="KTD77" s="292"/>
      <c r="KTE77" s="905"/>
      <c r="KTF77" s="518"/>
      <c r="KTG77" s="518"/>
      <c r="KTH77" s="518"/>
      <c r="KTI77" s="292"/>
      <c r="KTJ77" s="292"/>
      <c r="KTK77" s="292"/>
      <c r="KTL77" s="292"/>
      <c r="KTM77" s="292"/>
      <c r="KTN77" s="292"/>
      <c r="KTO77" s="905"/>
      <c r="KTP77" s="518"/>
      <c r="KTQ77" s="518"/>
      <c r="KTR77" s="518"/>
      <c r="KTS77" s="292"/>
      <c r="KTT77" s="292"/>
      <c r="KTU77" s="292"/>
      <c r="KTV77" s="292"/>
      <c r="KTW77" s="292"/>
      <c r="KTX77" s="292"/>
      <c r="KTY77" s="905"/>
      <c r="KTZ77" s="518"/>
      <c r="KUA77" s="518"/>
      <c r="KUB77" s="518"/>
      <c r="KUC77" s="292"/>
      <c r="KUD77" s="292"/>
      <c r="KUE77" s="292"/>
      <c r="KUF77" s="292"/>
      <c r="KUG77" s="292"/>
      <c r="KUH77" s="292"/>
      <c r="KUI77" s="905"/>
      <c r="KUJ77" s="518"/>
      <c r="KUK77" s="518"/>
      <c r="KUL77" s="518"/>
      <c r="KUM77" s="292"/>
      <c r="KUN77" s="292"/>
      <c r="KUO77" s="292"/>
      <c r="KUP77" s="292"/>
      <c r="KUQ77" s="292"/>
      <c r="KUR77" s="292"/>
      <c r="KUS77" s="905"/>
      <c r="KUT77" s="518"/>
      <c r="KUU77" s="518"/>
      <c r="KUV77" s="518"/>
      <c r="KUW77" s="292"/>
      <c r="KUX77" s="292"/>
      <c r="KUY77" s="292"/>
      <c r="KUZ77" s="292"/>
      <c r="KVA77" s="292"/>
      <c r="KVB77" s="292"/>
      <c r="KVC77" s="905"/>
      <c r="KVD77" s="518"/>
      <c r="KVE77" s="518"/>
      <c r="KVF77" s="518"/>
      <c r="KVG77" s="292"/>
      <c r="KVH77" s="292"/>
      <c r="KVI77" s="292"/>
      <c r="KVJ77" s="292"/>
      <c r="KVK77" s="292"/>
      <c r="KVL77" s="292"/>
      <c r="KVM77" s="905"/>
      <c r="KVN77" s="518"/>
      <c r="KVO77" s="518"/>
      <c r="KVP77" s="518"/>
      <c r="KVQ77" s="292"/>
      <c r="KVR77" s="292"/>
      <c r="KVS77" s="292"/>
      <c r="KVT77" s="292"/>
      <c r="KVU77" s="292"/>
      <c r="KVV77" s="292"/>
      <c r="KVW77" s="905"/>
      <c r="KVX77" s="518"/>
      <c r="KVY77" s="518"/>
      <c r="KVZ77" s="518"/>
      <c r="KWA77" s="292"/>
      <c r="KWB77" s="292"/>
      <c r="KWC77" s="292"/>
      <c r="KWD77" s="292"/>
      <c r="KWE77" s="292"/>
      <c r="KWF77" s="292"/>
      <c r="KWG77" s="905"/>
      <c r="KWH77" s="518"/>
      <c r="KWI77" s="518"/>
      <c r="KWJ77" s="518"/>
      <c r="KWK77" s="292"/>
      <c r="KWL77" s="292"/>
      <c r="KWM77" s="292"/>
      <c r="KWN77" s="292"/>
      <c r="KWO77" s="292"/>
      <c r="KWP77" s="292"/>
      <c r="KWQ77" s="905"/>
      <c r="KWR77" s="518"/>
      <c r="KWS77" s="518"/>
      <c r="KWT77" s="518"/>
      <c r="KWU77" s="292"/>
      <c r="KWV77" s="292"/>
      <c r="KWW77" s="292"/>
      <c r="KWX77" s="292"/>
      <c r="KWY77" s="292"/>
      <c r="KWZ77" s="292"/>
      <c r="KXA77" s="905"/>
      <c r="KXB77" s="518"/>
      <c r="KXC77" s="518"/>
      <c r="KXD77" s="518"/>
      <c r="KXE77" s="292"/>
      <c r="KXF77" s="292"/>
      <c r="KXG77" s="292"/>
      <c r="KXH77" s="292"/>
      <c r="KXI77" s="292"/>
      <c r="KXJ77" s="292"/>
      <c r="KXK77" s="905"/>
      <c r="KXL77" s="518"/>
      <c r="KXM77" s="518"/>
      <c r="KXN77" s="518"/>
      <c r="KXO77" s="292"/>
      <c r="KXP77" s="292"/>
      <c r="KXQ77" s="292"/>
      <c r="KXR77" s="292"/>
      <c r="KXS77" s="292"/>
      <c r="KXT77" s="292"/>
      <c r="KXU77" s="905"/>
      <c r="KXV77" s="518"/>
      <c r="KXW77" s="518"/>
      <c r="KXX77" s="518"/>
      <c r="KXY77" s="292"/>
      <c r="KXZ77" s="292"/>
      <c r="KYA77" s="292"/>
      <c r="KYB77" s="292"/>
      <c r="KYC77" s="292"/>
      <c r="KYD77" s="292"/>
      <c r="KYE77" s="905"/>
      <c r="KYF77" s="518"/>
      <c r="KYG77" s="518"/>
      <c r="KYH77" s="518"/>
      <c r="KYI77" s="292"/>
      <c r="KYJ77" s="292"/>
      <c r="KYK77" s="292"/>
      <c r="KYL77" s="292"/>
      <c r="KYM77" s="292"/>
      <c r="KYN77" s="292"/>
      <c r="KYO77" s="905"/>
      <c r="KYP77" s="518"/>
      <c r="KYQ77" s="518"/>
      <c r="KYR77" s="518"/>
      <c r="KYS77" s="292"/>
      <c r="KYT77" s="292"/>
      <c r="KYU77" s="292"/>
      <c r="KYV77" s="292"/>
      <c r="KYW77" s="292"/>
      <c r="KYX77" s="292"/>
      <c r="KYY77" s="905"/>
      <c r="KYZ77" s="518"/>
      <c r="KZA77" s="518"/>
      <c r="KZB77" s="518"/>
      <c r="KZC77" s="292"/>
      <c r="KZD77" s="292"/>
      <c r="KZE77" s="292"/>
      <c r="KZF77" s="292"/>
      <c r="KZG77" s="292"/>
      <c r="KZH77" s="292"/>
      <c r="KZI77" s="905"/>
      <c r="KZJ77" s="518"/>
      <c r="KZK77" s="518"/>
      <c r="KZL77" s="518"/>
      <c r="KZM77" s="292"/>
      <c r="KZN77" s="292"/>
      <c r="KZO77" s="292"/>
      <c r="KZP77" s="292"/>
      <c r="KZQ77" s="292"/>
      <c r="KZR77" s="292"/>
      <c r="KZS77" s="905"/>
      <c r="KZT77" s="518"/>
      <c r="KZU77" s="518"/>
      <c r="KZV77" s="518"/>
      <c r="KZW77" s="292"/>
      <c r="KZX77" s="292"/>
      <c r="KZY77" s="292"/>
      <c r="KZZ77" s="292"/>
      <c r="LAA77" s="292"/>
      <c r="LAB77" s="292"/>
      <c r="LAC77" s="905"/>
      <c r="LAD77" s="518"/>
      <c r="LAE77" s="518"/>
      <c r="LAF77" s="518"/>
      <c r="LAG77" s="292"/>
      <c r="LAH77" s="292"/>
      <c r="LAI77" s="292"/>
      <c r="LAJ77" s="292"/>
      <c r="LAK77" s="292"/>
      <c r="LAL77" s="292"/>
      <c r="LAM77" s="905"/>
      <c r="LAN77" s="518"/>
      <c r="LAO77" s="518"/>
      <c r="LAP77" s="518"/>
      <c r="LAQ77" s="292"/>
      <c r="LAR77" s="292"/>
      <c r="LAS77" s="292"/>
      <c r="LAT77" s="292"/>
      <c r="LAU77" s="292"/>
      <c r="LAV77" s="292"/>
      <c r="LAW77" s="905"/>
      <c r="LAX77" s="518"/>
      <c r="LAY77" s="518"/>
      <c r="LAZ77" s="518"/>
      <c r="LBA77" s="292"/>
      <c r="LBB77" s="292"/>
      <c r="LBC77" s="292"/>
      <c r="LBD77" s="292"/>
      <c r="LBE77" s="292"/>
      <c r="LBF77" s="292"/>
      <c r="LBG77" s="905"/>
      <c r="LBH77" s="518"/>
      <c r="LBI77" s="518"/>
      <c r="LBJ77" s="518"/>
      <c r="LBK77" s="292"/>
      <c r="LBL77" s="292"/>
      <c r="LBM77" s="292"/>
      <c r="LBN77" s="292"/>
      <c r="LBO77" s="292"/>
      <c r="LBP77" s="292"/>
      <c r="LBQ77" s="905"/>
      <c r="LBR77" s="518"/>
      <c r="LBS77" s="518"/>
      <c r="LBT77" s="518"/>
      <c r="LBU77" s="292"/>
      <c r="LBV77" s="292"/>
      <c r="LBW77" s="292"/>
      <c r="LBX77" s="292"/>
      <c r="LBY77" s="292"/>
      <c r="LBZ77" s="292"/>
      <c r="LCA77" s="905"/>
      <c r="LCB77" s="518"/>
      <c r="LCC77" s="518"/>
      <c r="LCD77" s="518"/>
      <c r="LCE77" s="292"/>
      <c r="LCF77" s="292"/>
      <c r="LCG77" s="292"/>
      <c r="LCH77" s="292"/>
      <c r="LCI77" s="292"/>
      <c r="LCJ77" s="292"/>
      <c r="LCK77" s="905"/>
      <c r="LCL77" s="518"/>
      <c r="LCM77" s="518"/>
      <c r="LCN77" s="518"/>
      <c r="LCO77" s="292"/>
      <c r="LCP77" s="292"/>
      <c r="LCQ77" s="292"/>
      <c r="LCR77" s="292"/>
      <c r="LCS77" s="292"/>
      <c r="LCT77" s="292"/>
      <c r="LCU77" s="905"/>
      <c r="LCV77" s="518"/>
      <c r="LCW77" s="518"/>
      <c r="LCX77" s="518"/>
      <c r="LCY77" s="292"/>
      <c r="LCZ77" s="292"/>
      <c r="LDA77" s="292"/>
      <c r="LDB77" s="292"/>
      <c r="LDC77" s="292"/>
      <c r="LDD77" s="292"/>
      <c r="LDE77" s="905"/>
      <c r="LDF77" s="518"/>
      <c r="LDG77" s="518"/>
      <c r="LDH77" s="518"/>
      <c r="LDI77" s="292"/>
      <c r="LDJ77" s="292"/>
      <c r="LDK77" s="292"/>
      <c r="LDL77" s="292"/>
      <c r="LDM77" s="292"/>
      <c r="LDN77" s="292"/>
      <c r="LDO77" s="905"/>
      <c r="LDP77" s="518"/>
      <c r="LDQ77" s="518"/>
      <c r="LDR77" s="518"/>
      <c r="LDS77" s="292"/>
      <c r="LDT77" s="292"/>
      <c r="LDU77" s="292"/>
      <c r="LDV77" s="292"/>
      <c r="LDW77" s="292"/>
      <c r="LDX77" s="292"/>
      <c r="LDY77" s="905"/>
      <c r="LDZ77" s="518"/>
      <c r="LEA77" s="518"/>
      <c r="LEB77" s="518"/>
      <c r="LEC77" s="292"/>
      <c r="LED77" s="292"/>
      <c r="LEE77" s="292"/>
      <c r="LEF77" s="292"/>
      <c r="LEG77" s="292"/>
      <c r="LEH77" s="292"/>
      <c r="LEI77" s="905"/>
      <c r="LEJ77" s="518"/>
      <c r="LEK77" s="518"/>
      <c r="LEL77" s="518"/>
      <c r="LEM77" s="292"/>
      <c r="LEN77" s="292"/>
      <c r="LEO77" s="292"/>
      <c r="LEP77" s="292"/>
      <c r="LEQ77" s="292"/>
      <c r="LER77" s="292"/>
      <c r="LES77" s="905"/>
      <c r="LET77" s="518"/>
      <c r="LEU77" s="518"/>
      <c r="LEV77" s="518"/>
      <c r="LEW77" s="292"/>
      <c r="LEX77" s="292"/>
      <c r="LEY77" s="292"/>
      <c r="LEZ77" s="292"/>
      <c r="LFA77" s="292"/>
      <c r="LFB77" s="292"/>
      <c r="LFC77" s="905"/>
      <c r="LFD77" s="518"/>
      <c r="LFE77" s="518"/>
      <c r="LFF77" s="518"/>
      <c r="LFG77" s="292"/>
      <c r="LFH77" s="292"/>
      <c r="LFI77" s="292"/>
      <c r="LFJ77" s="292"/>
      <c r="LFK77" s="292"/>
      <c r="LFL77" s="292"/>
      <c r="LFM77" s="905"/>
      <c r="LFN77" s="518"/>
      <c r="LFO77" s="518"/>
      <c r="LFP77" s="518"/>
      <c r="LFQ77" s="292"/>
      <c r="LFR77" s="292"/>
      <c r="LFS77" s="292"/>
      <c r="LFT77" s="292"/>
      <c r="LFU77" s="292"/>
      <c r="LFV77" s="292"/>
      <c r="LFW77" s="905"/>
      <c r="LFX77" s="518"/>
      <c r="LFY77" s="518"/>
      <c r="LFZ77" s="518"/>
      <c r="LGA77" s="292"/>
      <c r="LGB77" s="292"/>
      <c r="LGC77" s="292"/>
      <c r="LGD77" s="292"/>
      <c r="LGE77" s="292"/>
      <c r="LGF77" s="292"/>
      <c r="LGG77" s="905"/>
      <c r="LGH77" s="518"/>
      <c r="LGI77" s="518"/>
      <c r="LGJ77" s="518"/>
      <c r="LGK77" s="292"/>
      <c r="LGL77" s="292"/>
      <c r="LGM77" s="292"/>
      <c r="LGN77" s="292"/>
      <c r="LGO77" s="292"/>
      <c r="LGP77" s="292"/>
      <c r="LGQ77" s="905"/>
      <c r="LGR77" s="518"/>
      <c r="LGS77" s="518"/>
      <c r="LGT77" s="518"/>
      <c r="LGU77" s="292"/>
      <c r="LGV77" s="292"/>
      <c r="LGW77" s="292"/>
      <c r="LGX77" s="292"/>
      <c r="LGY77" s="292"/>
      <c r="LGZ77" s="292"/>
      <c r="LHA77" s="905"/>
      <c r="LHB77" s="518"/>
      <c r="LHC77" s="518"/>
      <c r="LHD77" s="518"/>
      <c r="LHE77" s="292"/>
      <c r="LHF77" s="292"/>
      <c r="LHG77" s="292"/>
      <c r="LHH77" s="292"/>
      <c r="LHI77" s="292"/>
      <c r="LHJ77" s="292"/>
      <c r="LHK77" s="905"/>
      <c r="LHL77" s="518"/>
      <c r="LHM77" s="518"/>
      <c r="LHN77" s="518"/>
      <c r="LHO77" s="292"/>
      <c r="LHP77" s="292"/>
      <c r="LHQ77" s="292"/>
      <c r="LHR77" s="292"/>
      <c r="LHS77" s="292"/>
      <c r="LHT77" s="292"/>
      <c r="LHU77" s="905"/>
      <c r="LHV77" s="518"/>
      <c r="LHW77" s="518"/>
      <c r="LHX77" s="518"/>
      <c r="LHY77" s="292"/>
      <c r="LHZ77" s="292"/>
      <c r="LIA77" s="292"/>
      <c r="LIB77" s="292"/>
      <c r="LIC77" s="292"/>
      <c r="LID77" s="292"/>
      <c r="LIE77" s="905"/>
      <c r="LIF77" s="518"/>
      <c r="LIG77" s="518"/>
      <c r="LIH77" s="518"/>
      <c r="LII77" s="292"/>
      <c r="LIJ77" s="292"/>
      <c r="LIK77" s="292"/>
      <c r="LIL77" s="292"/>
      <c r="LIM77" s="292"/>
      <c r="LIN77" s="292"/>
      <c r="LIO77" s="905"/>
      <c r="LIP77" s="518"/>
      <c r="LIQ77" s="518"/>
      <c r="LIR77" s="518"/>
      <c r="LIS77" s="292"/>
      <c r="LIT77" s="292"/>
      <c r="LIU77" s="292"/>
      <c r="LIV77" s="292"/>
      <c r="LIW77" s="292"/>
      <c r="LIX77" s="292"/>
      <c r="LIY77" s="905"/>
      <c r="LIZ77" s="518"/>
      <c r="LJA77" s="518"/>
      <c r="LJB77" s="518"/>
      <c r="LJC77" s="292"/>
      <c r="LJD77" s="292"/>
      <c r="LJE77" s="292"/>
      <c r="LJF77" s="292"/>
      <c r="LJG77" s="292"/>
      <c r="LJH77" s="292"/>
      <c r="LJI77" s="905"/>
      <c r="LJJ77" s="518"/>
      <c r="LJK77" s="518"/>
      <c r="LJL77" s="518"/>
      <c r="LJM77" s="292"/>
      <c r="LJN77" s="292"/>
      <c r="LJO77" s="292"/>
      <c r="LJP77" s="292"/>
      <c r="LJQ77" s="292"/>
      <c r="LJR77" s="292"/>
      <c r="LJS77" s="905"/>
      <c r="LJT77" s="518"/>
      <c r="LJU77" s="518"/>
      <c r="LJV77" s="518"/>
      <c r="LJW77" s="292"/>
      <c r="LJX77" s="292"/>
      <c r="LJY77" s="292"/>
      <c r="LJZ77" s="292"/>
      <c r="LKA77" s="292"/>
      <c r="LKB77" s="292"/>
      <c r="LKC77" s="905"/>
      <c r="LKD77" s="518"/>
      <c r="LKE77" s="518"/>
      <c r="LKF77" s="518"/>
      <c r="LKG77" s="292"/>
      <c r="LKH77" s="292"/>
      <c r="LKI77" s="292"/>
      <c r="LKJ77" s="292"/>
      <c r="LKK77" s="292"/>
      <c r="LKL77" s="292"/>
      <c r="LKM77" s="905"/>
      <c r="LKN77" s="518"/>
      <c r="LKO77" s="518"/>
      <c r="LKP77" s="518"/>
      <c r="LKQ77" s="292"/>
      <c r="LKR77" s="292"/>
      <c r="LKS77" s="292"/>
      <c r="LKT77" s="292"/>
      <c r="LKU77" s="292"/>
      <c r="LKV77" s="292"/>
      <c r="LKW77" s="905"/>
      <c r="LKX77" s="518"/>
      <c r="LKY77" s="518"/>
      <c r="LKZ77" s="518"/>
      <c r="LLA77" s="292"/>
      <c r="LLB77" s="292"/>
      <c r="LLC77" s="292"/>
      <c r="LLD77" s="292"/>
      <c r="LLE77" s="292"/>
      <c r="LLF77" s="292"/>
      <c r="LLG77" s="905"/>
      <c r="LLH77" s="518"/>
      <c r="LLI77" s="518"/>
      <c r="LLJ77" s="518"/>
      <c r="LLK77" s="292"/>
      <c r="LLL77" s="292"/>
      <c r="LLM77" s="292"/>
      <c r="LLN77" s="292"/>
      <c r="LLO77" s="292"/>
      <c r="LLP77" s="292"/>
      <c r="LLQ77" s="905"/>
      <c r="LLR77" s="518"/>
      <c r="LLS77" s="518"/>
      <c r="LLT77" s="518"/>
      <c r="LLU77" s="292"/>
      <c r="LLV77" s="292"/>
      <c r="LLW77" s="292"/>
      <c r="LLX77" s="292"/>
      <c r="LLY77" s="292"/>
      <c r="LLZ77" s="292"/>
      <c r="LMA77" s="905"/>
      <c r="LMB77" s="518"/>
      <c r="LMC77" s="518"/>
      <c r="LMD77" s="518"/>
      <c r="LME77" s="292"/>
      <c r="LMF77" s="292"/>
      <c r="LMG77" s="292"/>
      <c r="LMH77" s="292"/>
      <c r="LMI77" s="292"/>
      <c r="LMJ77" s="292"/>
      <c r="LMK77" s="905"/>
      <c r="LML77" s="518"/>
      <c r="LMM77" s="518"/>
      <c r="LMN77" s="518"/>
      <c r="LMO77" s="292"/>
      <c r="LMP77" s="292"/>
      <c r="LMQ77" s="292"/>
      <c r="LMR77" s="292"/>
      <c r="LMS77" s="292"/>
      <c r="LMT77" s="292"/>
      <c r="LMU77" s="905"/>
      <c r="LMV77" s="518"/>
      <c r="LMW77" s="518"/>
      <c r="LMX77" s="518"/>
      <c r="LMY77" s="292"/>
      <c r="LMZ77" s="292"/>
      <c r="LNA77" s="292"/>
      <c r="LNB77" s="292"/>
      <c r="LNC77" s="292"/>
      <c r="LND77" s="292"/>
      <c r="LNE77" s="905"/>
      <c r="LNF77" s="518"/>
      <c r="LNG77" s="518"/>
      <c r="LNH77" s="518"/>
      <c r="LNI77" s="292"/>
      <c r="LNJ77" s="292"/>
      <c r="LNK77" s="292"/>
      <c r="LNL77" s="292"/>
      <c r="LNM77" s="292"/>
      <c r="LNN77" s="292"/>
      <c r="LNO77" s="905"/>
      <c r="LNP77" s="518"/>
      <c r="LNQ77" s="518"/>
      <c r="LNR77" s="518"/>
      <c r="LNS77" s="292"/>
      <c r="LNT77" s="292"/>
      <c r="LNU77" s="292"/>
      <c r="LNV77" s="292"/>
      <c r="LNW77" s="292"/>
      <c r="LNX77" s="292"/>
      <c r="LNY77" s="905"/>
      <c r="LNZ77" s="518"/>
      <c r="LOA77" s="518"/>
      <c r="LOB77" s="518"/>
      <c r="LOC77" s="292"/>
      <c r="LOD77" s="292"/>
      <c r="LOE77" s="292"/>
      <c r="LOF77" s="292"/>
      <c r="LOG77" s="292"/>
      <c r="LOH77" s="292"/>
      <c r="LOI77" s="905"/>
      <c r="LOJ77" s="518"/>
      <c r="LOK77" s="518"/>
      <c r="LOL77" s="518"/>
      <c r="LOM77" s="292"/>
      <c r="LON77" s="292"/>
      <c r="LOO77" s="292"/>
      <c r="LOP77" s="292"/>
      <c r="LOQ77" s="292"/>
      <c r="LOR77" s="292"/>
      <c r="LOS77" s="905"/>
      <c r="LOT77" s="518"/>
      <c r="LOU77" s="518"/>
      <c r="LOV77" s="518"/>
      <c r="LOW77" s="292"/>
      <c r="LOX77" s="292"/>
      <c r="LOY77" s="292"/>
      <c r="LOZ77" s="292"/>
      <c r="LPA77" s="292"/>
      <c r="LPB77" s="292"/>
      <c r="LPC77" s="905"/>
      <c r="LPD77" s="518"/>
      <c r="LPE77" s="518"/>
      <c r="LPF77" s="518"/>
      <c r="LPG77" s="292"/>
      <c r="LPH77" s="292"/>
      <c r="LPI77" s="292"/>
      <c r="LPJ77" s="292"/>
      <c r="LPK77" s="292"/>
      <c r="LPL77" s="292"/>
      <c r="LPM77" s="905"/>
      <c r="LPN77" s="518"/>
      <c r="LPO77" s="518"/>
      <c r="LPP77" s="518"/>
      <c r="LPQ77" s="292"/>
      <c r="LPR77" s="292"/>
      <c r="LPS77" s="292"/>
      <c r="LPT77" s="292"/>
      <c r="LPU77" s="292"/>
      <c r="LPV77" s="292"/>
      <c r="LPW77" s="905"/>
      <c r="LPX77" s="518"/>
      <c r="LPY77" s="518"/>
      <c r="LPZ77" s="518"/>
      <c r="LQA77" s="292"/>
      <c r="LQB77" s="292"/>
      <c r="LQC77" s="292"/>
      <c r="LQD77" s="292"/>
      <c r="LQE77" s="292"/>
      <c r="LQF77" s="292"/>
      <c r="LQG77" s="905"/>
      <c r="LQH77" s="518"/>
      <c r="LQI77" s="518"/>
      <c r="LQJ77" s="518"/>
      <c r="LQK77" s="292"/>
      <c r="LQL77" s="292"/>
      <c r="LQM77" s="292"/>
      <c r="LQN77" s="292"/>
      <c r="LQO77" s="292"/>
      <c r="LQP77" s="292"/>
      <c r="LQQ77" s="905"/>
      <c r="LQR77" s="518"/>
      <c r="LQS77" s="518"/>
      <c r="LQT77" s="518"/>
      <c r="LQU77" s="292"/>
      <c r="LQV77" s="292"/>
      <c r="LQW77" s="292"/>
      <c r="LQX77" s="292"/>
      <c r="LQY77" s="292"/>
      <c r="LQZ77" s="292"/>
      <c r="LRA77" s="905"/>
      <c r="LRB77" s="518"/>
      <c r="LRC77" s="518"/>
      <c r="LRD77" s="518"/>
      <c r="LRE77" s="292"/>
      <c r="LRF77" s="292"/>
      <c r="LRG77" s="292"/>
      <c r="LRH77" s="292"/>
      <c r="LRI77" s="292"/>
      <c r="LRJ77" s="292"/>
      <c r="LRK77" s="905"/>
      <c r="LRL77" s="518"/>
      <c r="LRM77" s="518"/>
      <c r="LRN77" s="518"/>
      <c r="LRO77" s="292"/>
      <c r="LRP77" s="292"/>
      <c r="LRQ77" s="292"/>
      <c r="LRR77" s="292"/>
      <c r="LRS77" s="292"/>
      <c r="LRT77" s="292"/>
      <c r="LRU77" s="905"/>
      <c r="LRV77" s="518"/>
      <c r="LRW77" s="518"/>
      <c r="LRX77" s="518"/>
      <c r="LRY77" s="292"/>
      <c r="LRZ77" s="292"/>
      <c r="LSA77" s="292"/>
      <c r="LSB77" s="292"/>
      <c r="LSC77" s="292"/>
      <c r="LSD77" s="292"/>
      <c r="LSE77" s="905"/>
      <c r="LSF77" s="518"/>
      <c r="LSG77" s="518"/>
      <c r="LSH77" s="518"/>
      <c r="LSI77" s="292"/>
      <c r="LSJ77" s="292"/>
      <c r="LSK77" s="292"/>
      <c r="LSL77" s="292"/>
      <c r="LSM77" s="292"/>
      <c r="LSN77" s="292"/>
      <c r="LSO77" s="905"/>
      <c r="LSP77" s="518"/>
      <c r="LSQ77" s="518"/>
      <c r="LSR77" s="518"/>
      <c r="LSS77" s="292"/>
      <c r="LST77" s="292"/>
      <c r="LSU77" s="292"/>
      <c r="LSV77" s="292"/>
      <c r="LSW77" s="292"/>
      <c r="LSX77" s="292"/>
      <c r="LSY77" s="905"/>
      <c r="LSZ77" s="518"/>
      <c r="LTA77" s="518"/>
      <c r="LTB77" s="518"/>
      <c r="LTC77" s="292"/>
      <c r="LTD77" s="292"/>
      <c r="LTE77" s="292"/>
      <c r="LTF77" s="292"/>
      <c r="LTG77" s="292"/>
      <c r="LTH77" s="292"/>
      <c r="LTI77" s="905"/>
      <c r="LTJ77" s="518"/>
      <c r="LTK77" s="518"/>
      <c r="LTL77" s="518"/>
      <c r="LTM77" s="292"/>
      <c r="LTN77" s="292"/>
      <c r="LTO77" s="292"/>
      <c r="LTP77" s="292"/>
      <c r="LTQ77" s="292"/>
      <c r="LTR77" s="292"/>
      <c r="LTS77" s="905"/>
      <c r="LTT77" s="518"/>
      <c r="LTU77" s="518"/>
      <c r="LTV77" s="518"/>
      <c r="LTW77" s="292"/>
      <c r="LTX77" s="292"/>
      <c r="LTY77" s="292"/>
      <c r="LTZ77" s="292"/>
      <c r="LUA77" s="292"/>
      <c r="LUB77" s="292"/>
      <c r="LUC77" s="905"/>
      <c r="LUD77" s="518"/>
      <c r="LUE77" s="518"/>
      <c r="LUF77" s="518"/>
      <c r="LUG77" s="292"/>
      <c r="LUH77" s="292"/>
      <c r="LUI77" s="292"/>
      <c r="LUJ77" s="292"/>
      <c r="LUK77" s="292"/>
      <c r="LUL77" s="292"/>
      <c r="LUM77" s="905"/>
      <c r="LUN77" s="518"/>
      <c r="LUO77" s="518"/>
      <c r="LUP77" s="518"/>
      <c r="LUQ77" s="292"/>
      <c r="LUR77" s="292"/>
      <c r="LUS77" s="292"/>
      <c r="LUT77" s="292"/>
      <c r="LUU77" s="292"/>
      <c r="LUV77" s="292"/>
      <c r="LUW77" s="905"/>
      <c r="LUX77" s="518"/>
      <c r="LUY77" s="518"/>
      <c r="LUZ77" s="518"/>
      <c r="LVA77" s="292"/>
      <c r="LVB77" s="292"/>
      <c r="LVC77" s="292"/>
      <c r="LVD77" s="292"/>
      <c r="LVE77" s="292"/>
      <c r="LVF77" s="292"/>
      <c r="LVG77" s="905"/>
      <c r="LVH77" s="518"/>
      <c r="LVI77" s="518"/>
      <c r="LVJ77" s="518"/>
      <c r="LVK77" s="292"/>
      <c r="LVL77" s="292"/>
      <c r="LVM77" s="292"/>
      <c r="LVN77" s="292"/>
      <c r="LVO77" s="292"/>
      <c r="LVP77" s="292"/>
      <c r="LVQ77" s="905"/>
      <c r="LVR77" s="518"/>
      <c r="LVS77" s="518"/>
      <c r="LVT77" s="518"/>
      <c r="LVU77" s="292"/>
      <c r="LVV77" s="292"/>
      <c r="LVW77" s="292"/>
      <c r="LVX77" s="292"/>
      <c r="LVY77" s="292"/>
      <c r="LVZ77" s="292"/>
      <c r="LWA77" s="905"/>
      <c r="LWB77" s="518"/>
      <c r="LWC77" s="518"/>
      <c r="LWD77" s="518"/>
      <c r="LWE77" s="292"/>
      <c r="LWF77" s="292"/>
      <c r="LWG77" s="292"/>
      <c r="LWH77" s="292"/>
      <c r="LWI77" s="292"/>
      <c r="LWJ77" s="292"/>
      <c r="LWK77" s="905"/>
      <c r="LWL77" s="518"/>
      <c r="LWM77" s="518"/>
      <c r="LWN77" s="518"/>
      <c r="LWO77" s="292"/>
      <c r="LWP77" s="292"/>
      <c r="LWQ77" s="292"/>
      <c r="LWR77" s="292"/>
      <c r="LWS77" s="292"/>
      <c r="LWT77" s="292"/>
      <c r="LWU77" s="905"/>
      <c r="LWV77" s="518"/>
      <c r="LWW77" s="518"/>
      <c r="LWX77" s="518"/>
      <c r="LWY77" s="292"/>
      <c r="LWZ77" s="292"/>
      <c r="LXA77" s="292"/>
      <c r="LXB77" s="292"/>
      <c r="LXC77" s="292"/>
      <c r="LXD77" s="292"/>
      <c r="LXE77" s="905"/>
      <c r="LXF77" s="518"/>
      <c r="LXG77" s="518"/>
      <c r="LXH77" s="518"/>
      <c r="LXI77" s="292"/>
      <c r="LXJ77" s="292"/>
      <c r="LXK77" s="292"/>
      <c r="LXL77" s="292"/>
      <c r="LXM77" s="292"/>
      <c r="LXN77" s="292"/>
      <c r="LXO77" s="905"/>
      <c r="LXP77" s="518"/>
      <c r="LXQ77" s="518"/>
      <c r="LXR77" s="518"/>
      <c r="LXS77" s="292"/>
      <c r="LXT77" s="292"/>
      <c r="LXU77" s="292"/>
      <c r="LXV77" s="292"/>
      <c r="LXW77" s="292"/>
      <c r="LXX77" s="292"/>
      <c r="LXY77" s="905"/>
      <c r="LXZ77" s="518"/>
      <c r="LYA77" s="518"/>
      <c r="LYB77" s="518"/>
      <c r="LYC77" s="292"/>
      <c r="LYD77" s="292"/>
      <c r="LYE77" s="292"/>
      <c r="LYF77" s="292"/>
      <c r="LYG77" s="292"/>
      <c r="LYH77" s="292"/>
      <c r="LYI77" s="905"/>
      <c r="LYJ77" s="518"/>
      <c r="LYK77" s="518"/>
      <c r="LYL77" s="518"/>
      <c r="LYM77" s="292"/>
      <c r="LYN77" s="292"/>
      <c r="LYO77" s="292"/>
      <c r="LYP77" s="292"/>
      <c r="LYQ77" s="292"/>
      <c r="LYR77" s="292"/>
      <c r="LYS77" s="905"/>
      <c r="LYT77" s="518"/>
      <c r="LYU77" s="518"/>
      <c r="LYV77" s="518"/>
      <c r="LYW77" s="292"/>
      <c r="LYX77" s="292"/>
      <c r="LYY77" s="292"/>
      <c r="LYZ77" s="292"/>
      <c r="LZA77" s="292"/>
      <c r="LZB77" s="292"/>
      <c r="LZC77" s="905"/>
      <c r="LZD77" s="518"/>
      <c r="LZE77" s="518"/>
      <c r="LZF77" s="518"/>
      <c r="LZG77" s="292"/>
      <c r="LZH77" s="292"/>
      <c r="LZI77" s="292"/>
      <c r="LZJ77" s="292"/>
      <c r="LZK77" s="292"/>
      <c r="LZL77" s="292"/>
      <c r="LZM77" s="905"/>
      <c r="LZN77" s="518"/>
      <c r="LZO77" s="518"/>
      <c r="LZP77" s="518"/>
      <c r="LZQ77" s="292"/>
      <c r="LZR77" s="292"/>
      <c r="LZS77" s="292"/>
      <c r="LZT77" s="292"/>
      <c r="LZU77" s="292"/>
      <c r="LZV77" s="292"/>
      <c r="LZW77" s="905"/>
      <c r="LZX77" s="518"/>
      <c r="LZY77" s="518"/>
      <c r="LZZ77" s="518"/>
      <c r="MAA77" s="292"/>
      <c r="MAB77" s="292"/>
      <c r="MAC77" s="292"/>
      <c r="MAD77" s="292"/>
      <c r="MAE77" s="292"/>
      <c r="MAF77" s="292"/>
      <c r="MAG77" s="905"/>
      <c r="MAH77" s="518"/>
      <c r="MAI77" s="518"/>
      <c r="MAJ77" s="518"/>
      <c r="MAK77" s="292"/>
      <c r="MAL77" s="292"/>
      <c r="MAM77" s="292"/>
      <c r="MAN77" s="292"/>
      <c r="MAO77" s="292"/>
      <c r="MAP77" s="292"/>
      <c r="MAQ77" s="905"/>
      <c r="MAR77" s="518"/>
      <c r="MAS77" s="518"/>
      <c r="MAT77" s="518"/>
      <c r="MAU77" s="292"/>
      <c r="MAV77" s="292"/>
      <c r="MAW77" s="292"/>
      <c r="MAX77" s="292"/>
      <c r="MAY77" s="292"/>
      <c r="MAZ77" s="292"/>
      <c r="MBA77" s="905"/>
      <c r="MBB77" s="518"/>
      <c r="MBC77" s="518"/>
      <c r="MBD77" s="518"/>
      <c r="MBE77" s="292"/>
      <c r="MBF77" s="292"/>
      <c r="MBG77" s="292"/>
      <c r="MBH77" s="292"/>
      <c r="MBI77" s="292"/>
      <c r="MBJ77" s="292"/>
      <c r="MBK77" s="905"/>
      <c r="MBL77" s="518"/>
      <c r="MBM77" s="518"/>
      <c r="MBN77" s="518"/>
      <c r="MBO77" s="292"/>
      <c r="MBP77" s="292"/>
      <c r="MBQ77" s="292"/>
      <c r="MBR77" s="292"/>
      <c r="MBS77" s="292"/>
      <c r="MBT77" s="292"/>
      <c r="MBU77" s="905"/>
      <c r="MBV77" s="518"/>
      <c r="MBW77" s="518"/>
      <c r="MBX77" s="518"/>
      <c r="MBY77" s="292"/>
      <c r="MBZ77" s="292"/>
      <c r="MCA77" s="292"/>
      <c r="MCB77" s="292"/>
      <c r="MCC77" s="292"/>
      <c r="MCD77" s="292"/>
      <c r="MCE77" s="905"/>
      <c r="MCF77" s="518"/>
      <c r="MCG77" s="518"/>
      <c r="MCH77" s="518"/>
      <c r="MCI77" s="292"/>
      <c r="MCJ77" s="292"/>
      <c r="MCK77" s="292"/>
      <c r="MCL77" s="292"/>
      <c r="MCM77" s="292"/>
      <c r="MCN77" s="292"/>
      <c r="MCO77" s="905"/>
      <c r="MCP77" s="518"/>
      <c r="MCQ77" s="518"/>
      <c r="MCR77" s="518"/>
      <c r="MCS77" s="292"/>
      <c r="MCT77" s="292"/>
      <c r="MCU77" s="292"/>
      <c r="MCV77" s="292"/>
      <c r="MCW77" s="292"/>
      <c r="MCX77" s="292"/>
      <c r="MCY77" s="905"/>
      <c r="MCZ77" s="518"/>
      <c r="MDA77" s="518"/>
      <c r="MDB77" s="518"/>
      <c r="MDC77" s="292"/>
      <c r="MDD77" s="292"/>
      <c r="MDE77" s="292"/>
      <c r="MDF77" s="292"/>
      <c r="MDG77" s="292"/>
      <c r="MDH77" s="292"/>
      <c r="MDI77" s="905"/>
      <c r="MDJ77" s="518"/>
      <c r="MDK77" s="518"/>
      <c r="MDL77" s="518"/>
      <c r="MDM77" s="292"/>
      <c r="MDN77" s="292"/>
      <c r="MDO77" s="292"/>
      <c r="MDP77" s="292"/>
      <c r="MDQ77" s="292"/>
      <c r="MDR77" s="292"/>
      <c r="MDS77" s="905"/>
      <c r="MDT77" s="518"/>
      <c r="MDU77" s="518"/>
      <c r="MDV77" s="518"/>
      <c r="MDW77" s="292"/>
      <c r="MDX77" s="292"/>
      <c r="MDY77" s="292"/>
      <c r="MDZ77" s="292"/>
      <c r="MEA77" s="292"/>
      <c r="MEB77" s="292"/>
      <c r="MEC77" s="905"/>
      <c r="MED77" s="518"/>
      <c r="MEE77" s="518"/>
      <c r="MEF77" s="518"/>
      <c r="MEG77" s="292"/>
      <c r="MEH77" s="292"/>
      <c r="MEI77" s="292"/>
      <c r="MEJ77" s="292"/>
      <c r="MEK77" s="292"/>
      <c r="MEL77" s="292"/>
      <c r="MEM77" s="905"/>
      <c r="MEN77" s="518"/>
      <c r="MEO77" s="518"/>
      <c r="MEP77" s="518"/>
      <c r="MEQ77" s="292"/>
      <c r="MER77" s="292"/>
      <c r="MES77" s="292"/>
      <c r="MET77" s="292"/>
      <c r="MEU77" s="292"/>
      <c r="MEV77" s="292"/>
      <c r="MEW77" s="905"/>
      <c r="MEX77" s="518"/>
      <c r="MEY77" s="518"/>
      <c r="MEZ77" s="518"/>
      <c r="MFA77" s="292"/>
      <c r="MFB77" s="292"/>
      <c r="MFC77" s="292"/>
      <c r="MFD77" s="292"/>
      <c r="MFE77" s="292"/>
      <c r="MFF77" s="292"/>
      <c r="MFG77" s="905"/>
      <c r="MFH77" s="518"/>
      <c r="MFI77" s="518"/>
      <c r="MFJ77" s="518"/>
      <c r="MFK77" s="292"/>
      <c r="MFL77" s="292"/>
      <c r="MFM77" s="292"/>
      <c r="MFN77" s="292"/>
      <c r="MFO77" s="292"/>
      <c r="MFP77" s="292"/>
      <c r="MFQ77" s="905"/>
      <c r="MFR77" s="518"/>
      <c r="MFS77" s="518"/>
      <c r="MFT77" s="518"/>
      <c r="MFU77" s="292"/>
      <c r="MFV77" s="292"/>
      <c r="MFW77" s="292"/>
      <c r="MFX77" s="292"/>
      <c r="MFY77" s="292"/>
      <c r="MFZ77" s="292"/>
      <c r="MGA77" s="905"/>
      <c r="MGB77" s="518"/>
      <c r="MGC77" s="518"/>
      <c r="MGD77" s="518"/>
      <c r="MGE77" s="292"/>
      <c r="MGF77" s="292"/>
      <c r="MGG77" s="292"/>
      <c r="MGH77" s="292"/>
      <c r="MGI77" s="292"/>
      <c r="MGJ77" s="292"/>
      <c r="MGK77" s="905"/>
      <c r="MGL77" s="518"/>
      <c r="MGM77" s="518"/>
      <c r="MGN77" s="518"/>
      <c r="MGO77" s="292"/>
      <c r="MGP77" s="292"/>
      <c r="MGQ77" s="292"/>
      <c r="MGR77" s="292"/>
      <c r="MGS77" s="292"/>
      <c r="MGT77" s="292"/>
      <c r="MGU77" s="905"/>
      <c r="MGV77" s="518"/>
      <c r="MGW77" s="518"/>
      <c r="MGX77" s="518"/>
      <c r="MGY77" s="292"/>
      <c r="MGZ77" s="292"/>
      <c r="MHA77" s="292"/>
      <c r="MHB77" s="292"/>
      <c r="MHC77" s="292"/>
      <c r="MHD77" s="292"/>
      <c r="MHE77" s="905"/>
      <c r="MHF77" s="518"/>
      <c r="MHG77" s="518"/>
      <c r="MHH77" s="518"/>
      <c r="MHI77" s="292"/>
      <c r="MHJ77" s="292"/>
      <c r="MHK77" s="292"/>
      <c r="MHL77" s="292"/>
      <c r="MHM77" s="292"/>
      <c r="MHN77" s="292"/>
      <c r="MHO77" s="905"/>
      <c r="MHP77" s="518"/>
      <c r="MHQ77" s="518"/>
      <c r="MHR77" s="518"/>
      <c r="MHS77" s="292"/>
      <c r="MHT77" s="292"/>
      <c r="MHU77" s="292"/>
      <c r="MHV77" s="292"/>
      <c r="MHW77" s="292"/>
      <c r="MHX77" s="292"/>
      <c r="MHY77" s="905"/>
      <c r="MHZ77" s="518"/>
      <c r="MIA77" s="518"/>
      <c r="MIB77" s="518"/>
      <c r="MIC77" s="292"/>
      <c r="MID77" s="292"/>
      <c r="MIE77" s="292"/>
      <c r="MIF77" s="292"/>
      <c r="MIG77" s="292"/>
      <c r="MIH77" s="292"/>
      <c r="MII77" s="905"/>
      <c r="MIJ77" s="518"/>
      <c r="MIK77" s="518"/>
      <c r="MIL77" s="518"/>
      <c r="MIM77" s="292"/>
      <c r="MIN77" s="292"/>
      <c r="MIO77" s="292"/>
      <c r="MIP77" s="292"/>
      <c r="MIQ77" s="292"/>
      <c r="MIR77" s="292"/>
      <c r="MIS77" s="905"/>
      <c r="MIT77" s="518"/>
      <c r="MIU77" s="518"/>
      <c r="MIV77" s="518"/>
      <c r="MIW77" s="292"/>
      <c r="MIX77" s="292"/>
      <c r="MIY77" s="292"/>
      <c r="MIZ77" s="292"/>
      <c r="MJA77" s="292"/>
      <c r="MJB77" s="292"/>
      <c r="MJC77" s="905"/>
      <c r="MJD77" s="518"/>
      <c r="MJE77" s="518"/>
      <c r="MJF77" s="518"/>
      <c r="MJG77" s="292"/>
      <c r="MJH77" s="292"/>
      <c r="MJI77" s="292"/>
      <c r="MJJ77" s="292"/>
      <c r="MJK77" s="292"/>
      <c r="MJL77" s="292"/>
      <c r="MJM77" s="905"/>
      <c r="MJN77" s="518"/>
      <c r="MJO77" s="518"/>
      <c r="MJP77" s="518"/>
      <c r="MJQ77" s="292"/>
      <c r="MJR77" s="292"/>
      <c r="MJS77" s="292"/>
      <c r="MJT77" s="292"/>
      <c r="MJU77" s="292"/>
      <c r="MJV77" s="292"/>
      <c r="MJW77" s="905"/>
      <c r="MJX77" s="518"/>
      <c r="MJY77" s="518"/>
      <c r="MJZ77" s="518"/>
      <c r="MKA77" s="292"/>
      <c r="MKB77" s="292"/>
      <c r="MKC77" s="292"/>
      <c r="MKD77" s="292"/>
      <c r="MKE77" s="292"/>
      <c r="MKF77" s="292"/>
      <c r="MKG77" s="905"/>
      <c r="MKH77" s="518"/>
      <c r="MKI77" s="518"/>
      <c r="MKJ77" s="518"/>
      <c r="MKK77" s="292"/>
      <c r="MKL77" s="292"/>
      <c r="MKM77" s="292"/>
      <c r="MKN77" s="292"/>
      <c r="MKO77" s="292"/>
      <c r="MKP77" s="292"/>
      <c r="MKQ77" s="905"/>
      <c r="MKR77" s="518"/>
      <c r="MKS77" s="518"/>
      <c r="MKT77" s="518"/>
      <c r="MKU77" s="292"/>
      <c r="MKV77" s="292"/>
      <c r="MKW77" s="292"/>
      <c r="MKX77" s="292"/>
      <c r="MKY77" s="292"/>
      <c r="MKZ77" s="292"/>
      <c r="MLA77" s="905"/>
      <c r="MLB77" s="518"/>
      <c r="MLC77" s="518"/>
      <c r="MLD77" s="518"/>
      <c r="MLE77" s="292"/>
      <c r="MLF77" s="292"/>
      <c r="MLG77" s="292"/>
      <c r="MLH77" s="292"/>
      <c r="MLI77" s="292"/>
      <c r="MLJ77" s="292"/>
      <c r="MLK77" s="905"/>
      <c r="MLL77" s="518"/>
      <c r="MLM77" s="518"/>
      <c r="MLN77" s="518"/>
      <c r="MLO77" s="292"/>
      <c r="MLP77" s="292"/>
      <c r="MLQ77" s="292"/>
      <c r="MLR77" s="292"/>
      <c r="MLS77" s="292"/>
      <c r="MLT77" s="292"/>
      <c r="MLU77" s="905"/>
      <c r="MLV77" s="518"/>
      <c r="MLW77" s="518"/>
      <c r="MLX77" s="518"/>
      <c r="MLY77" s="292"/>
      <c r="MLZ77" s="292"/>
      <c r="MMA77" s="292"/>
      <c r="MMB77" s="292"/>
      <c r="MMC77" s="292"/>
      <c r="MMD77" s="292"/>
      <c r="MME77" s="905"/>
      <c r="MMF77" s="518"/>
      <c r="MMG77" s="518"/>
      <c r="MMH77" s="518"/>
      <c r="MMI77" s="292"/>
      <c r="MMJ77" s="292"/>
      <c r="MMK77" s="292"/>
      <c r="MML77" s="292"/>
      <c r="MMM77" s="292"/>
      <c r="MMN77" s="292"/>
      <c r="MMO77" s="905"/>
      <c r="MMP77" s="518"/>
      <c r="MMQ77" s="518"/>
      <c r="MMR77" s="518"/>
      <c r="MMS77" s="292"/>
      <c r="MMT77" s="292"/>
      <c r="MMU77" s="292"/>
      <c r="MMV77" s="292"/>
      <c r="MMW77" s="292"/>
      <c r="MMX77" s="292"/>
      <c r="MMY77" s="905"/>
      <c r="MMZ77" s="518"/>
      <c r="MNA77" s="518"/>
      <c r="MNB77" s="518"/>
      <c r="MNC77" s="292"/>
      <c r="MND77" s="292"/>
      <c r="MNE77" s="292"/>
      <c r="MNF77" s="292"/>
      <c r="MNG77" s="292"/>
      <c r="MNH77" s="292"/>
      <c r="MNI77" s="905"/>
      <c r="MNJ77" s="518"/>
      <c r="MNK77" s="518"/>
      <c r="MNL77" s="518"/>
      <c r="MNM77" s="292"/>
      <c r="MNN77" s="292"/>
      <c r="MNO77" s="292"/>
      <c r="MNP77" s="292"/>
      <c r="MNQ77" s="292"/>
      <c r="MNR77" s="292"/>
      <c r="MNS77" s="905"/>
      <c r="MNT77" s="518"/>
      <c r="MNU77" s="518"/>
      <c r="MNV77" s="518"/>
      <c r="MNW77" s="292"/>
      <c r="MNX77" s="292"/>
      <c r="MNY77" s="292"/>
      <c r="MNZ77" s="292"/>
      <c r="MOA77" s="292"/>
      <c r="MOB77" s="292"/>
      <c r="MOC77" s="905"/>
      <c r="MOD77" s="518"/>
      <c r="MOE77" s="518"/>
      <c r="MOF77" s="518"/>
      <c r="MOG77" s="292"/>
      <c r="MOH77" s="292"/>
      <c r="MOI77" s="292"/>
      <c r="MOJ77" s="292"/>
      <c r="MOK77" s="292"/>
      <c r="MOL77" s="292"/>
      <c r="MOM77" s="905"/>
      <c r="MON77" s="518"/>
      <c r="MOO77" s="518"/>
      <c r="MOP77" s="518"/>
      <c r="MOQ77" s="292"/>
      <c r="MOR77" s="292"/>
      <c r="MOS77" s="292"/>
      <c r="MOT77" s="292"/>
      <c r="MOU77" s="292"/>
      <c r="MOV77" s="292"/>
      <c r="MOW77" s="905"/>
      <c r="MOX77" s="518"/>
      <c r="MOY77" s="518"/>
      <c r="MOZ77" s="518"/>
      <c r="MPA77" s="292"/>
      <c r="MPB77" s="292"/>
      <c r="MPC77" s="292"/>
      <c r="MPD77" s="292"/>
      <c r="MPE77" s="292"/>
      <c r="MPF77" s="292"/>
      <c r="MPG77" s="905"/>
      <c r="MPH77" s="518"/>
      <c r="MPI77" s="518"/>
      <c r="MPJ77" s="518"/>
      <c r="MPK77" s="292"/>
      <c r="MPL77" s="292"/>
      <c r="MPM77" s="292"/>
      <c r="MPN77" s="292"/>
      <c r="MPO77" s="292"/>
      <c r="MPP77" s="292"/>
      <c r="MPQ77" s="905"/>
      <c r="MPR77" s="518"/>
      <c r="MPS77" s="518"/>
      <c r="MPT77" s="518"/>
      <c r="MPU77" s="292"/>
      <c r="MPV77" s="292"/>
      <c r="MPW77" s="292"/>
      <c r="MPX77" s="292"/>
      <c r="MPY77" s="292"/>
      <c r="MPZ77" s="292"/>
      <c r="MQA77" s="905"/>
      <c r="MQB77" s="518"/>
      <c r="MQC77" s="518"/>
      <c r="MQD77" s="518"/>
      <c r="MQE77" s="292"/>
      <c r="MQF77" s="292"/>
      <c r="MQG77" s="292"/>
      <c r="MQH77" s="292"/>
      <c r="MQI77" s="292"/>
      <c r="MQJ77" s="292"/>
      <c r="MQK77" s="905"/>
      <c r="MQL77" s="518"/>
      <c r="MQM77" s="518"/>
      <c r="MQN77" s="518"/>
      <c r="MQO77" s="292"/>
      <c r="MQP77" s="292"/>
      <c r="MQQ77" s="292"/>
      <c r="MQR77" s="292"/>
      <c r="MQS77" s="292"/>
      <c r="MQT77" s="292"/>
      <c r="MQU77" s="905"/>
      <c r="MQV77" s="518"/>
      <c r="MQW77" s="518"/>
      <c r="MQX77" s="518"/>
      <c r="MQY77" s="292"/>
      <c r="MQZ77" s="292"/>
      <c r="MRA77" s="292"/>
      <c r="MRB77" s="292"/>
      <c r="MRC77" s="292"/>
      <c r="MRD77" s="292"/>
      <c r="MRE77" s="905"/>
      <c r="MRF77" s="518"/>
      <c r="MRG77" s="518"/>
      <c r="MRH77" s="518"/>
      <c r="MRI77" s="292"/>
      <c r="MRJ77" s="292"/>
      <c r="MRK77" s="292"/>
      <c r="MRL77" s="292"/>
      <c r="MRM77" s="292"/>
      <c r="MRN77" s="292"/>
      <c r="MRO77" s="905"/>
      <c r="MRP77" s="518"/>
      <c r="MRQ77" s="518"/>
      <c r="MRR77" s="518"/>
      <c r="MRS77" s="292"/>
      <c r="MRT77" s="292"/>
      <c r="MRU77" s="292"/>
      <c r="MRV77" s="292"/>
      <c r="MRW77" s="292"/>
      <c r="MRX77" s="292"/>
      <c r="MRY77" s="905"/>
      <c r="MRZ77" s="518"/>
      <c r="MSA77" s="518"/>
      <c r="MSB77" s="518"/>
      <c r="MSC77" s="292"/>
      <c r="MSD77" s="292"/>
      <c r="MSE77" s="292"/>
      <c r="MSF77" s="292"/>
      <c r="MSG77" s="292"/>
      <c r="MSH77" s="292"/>
      <c r="MSI77" s="905"/>
      <c r="MSJ77" s="518"/>
      <c r="MSK77" s="518"/>
      <c r="MSL77" s="518"/>
      <c r="MSM77" s="292"/>
      <c r="MSN77" s="292"/>
      <c r="MSO77" s="292"/>
      <c r="MSP77" s="292"/>
      <c r="MSQ77" s="292"/>
      <c r="MSR77" s="292"/>
      <c r="MSS77" s="905"/>
      <c r="MST77" s="518"/>
      <c r="MSU77" s="518"/>
      <c r="MSV77" s="518"/>
      <c r="MSW77" s="292"/>
      <c r="MSX77" s="292"/>
      <c r="MSY77" s="292"/>
      <c r="MSZ77" s="292"/>
      <c r="MTA77" s="292"/>
      <c r="MTB77" s="292"/>
      <c r="MTC77" s="905"/>
      <c r="MTD77" s="518"/>
      <c r="MTE77" s="518"/>
      <c r="MTF77" s="518"/>
      <c r="MTG77" s="292"/>
      <c r="MTH77" s="292"/>
      <c r="MTI77" s="292"/>
      <c r="MTJ77" s="292"/>
      <c r="MTK77" s="292"/>
      <c r="MTL77" s="292"/>
      <c r="MTM77" s="905"/>
      <c r="MTN77" s="518"/>
      <c r="MTO77" s="518"/>
      <c r="MTP77" s="518"/>
      <c r="MTQ77" s="292"/>
      <c r="MTR77" s="292"/>
      <c r="MTS77" s="292"/>
      <c r="MTT77" s="292"/>
      <c r="MTU77" s="292"/>
      <c r="MTV77" s="292"/>
      <c r="MTW77" s="905"/>
      <c r="MTX77" s="518"/>
      <c r="MTY77" s="518"/>
      <c r="MTZ77" s="518"/>
      <c r="MUA77" s="292"/>
      <c r="MUB77" s="292"/>
      <c r="MUC77" s="292"/>
      <c r="MUD77" s="292"/>
      <c r="MUE77" s="292"/>
      <c r="MUF77" s="292"/>
      <c r="MUG77" s="905"/>
      <c r="MUH77" s="518"/>
      <c r="MUI77" s="518"/>
      <c r="MUJ77" s="518"/>
      <c r="MUK77" s="292"/>
      <c r="MUL77" s="292"/>
      <c r="MUM77" s="292"/>
      <c r="MUN77" s="292"/>
      <c r="MUO77" s="292"/>
      <c r="MUP77" s="292"/>
      <c r="MUQ77" s="905"/>
      <c r="MUR77" s="518"/>
      <c r="MUS77" s="518"/>
      <c r="MUT77" s="518"/>
      <c r="MUU77" s="292"/>
      <c r="MUV77" s="292"/>
      <c r="MUW77" s="292"/>
      <c r="MUX77" s="292"/>
      <c r="MUY77" s="292"/>
      <c r="MUZ77" s="292"/>
      <c r="MVA77" s="905"/>
      <c r="MVB77" s="518"/>
      <c r="MVC77" s="518"/>
      <c r="MVD77" s="518"/>
      <c r="MVE77" s="292"/>
      <c r="MVF77" s="292"/>
      <c r="MVG77" s="292"/>
      <c r="MVH77" s="292"/>
      <c r="MVI77" s="292"/>
      <c r="MVJ77" s="292"/>
      <c r="MVK77" s="905"/>
      <c r="MVL77" s="518"/>
      <c r="MVM77" s="518"/>
      <c r="MVN77" s="518"/>
      <c r="MVO77" s="292"/>
      <c r="MVP77" s="292"/>
      <c r="MVQ77" s="292"/>
      <c r="MVR77" s="292"/>
      <c r="MVS77" s="292"/>
      <c r="MVT77" s="292"/>
      <c r="MVU77" s="905"/>
      <c r="MVV77" s="518"/>
      <c r="MVW77" s="518"/>
      <c r="MVX77" s="518"/>
      <c r="MVY77" s="292"/>
      <c r="MVZ77" s="292"/>
      <c r="MWA77" s="292"/>
      <c r="MWB77" s="292"/>
      <c r="MWC77" s="292"/>
      <c r="MWD77" s="292"/>
      <c r="MWE77" s="905"/>
      <c r="MWF77" s="518"/>
      <c r="MWG77" s="518"/>
      <c r="MWH77" s="518"/>
      <c r="MWI77" s="292"/>
      <c r="MWJ77" s="292"/>
      <c r="MWK77" s="292"/>
      <c r="MWL77" s="292"/>
      <c r="MWM77" s="292"/>
      <c r="MWN77" s="292"/>
      <c r="MWO77" s="905"/>
      <c r="MWP77" s="518"/>
      <c r="MWQ77" s="518"/>
      <c r="MWR77" s="518"/>
      <c r="MWS77" s="292"/>
      <c r="MWT77" s="292"/>
      <c r="MWU77" s="292"/>
      <c r="MWV77" s="292"/>
      <c r="MWW77" s="292"/>
      <c r="MWX77" s="292"/>
      <c r="MWY77" s="905"/>
      <c r="MWZ77" s="518"/>
      <c r="MXA77" s="518"/>
      <c r="MXB77" s="518"/>
      <c r="MXC77" s="292"/>
      <c r="MXD77" s="292"/>
      <c r="MXE77" s="292"/>
      <c r="MXF77" s="292"/>
      <c r="MXG77" s="292"/>
      <c r="MXH77" s="292"/>
      <c r="MXI77" s="905"/>
      <c r="MXJ77" s="518"/>
      <c r="MXK77" s="518"/>
      <c r="MXL77" s="518"/>
      <c r="MXM77" s="292"/>
      <c r="MXN77" s="292"/>
      <c r="MXO77" s="292"/>
      <c r="MXP77" s="292"/>
      <c r="MXQ77" s="292"/>
      <c r="MXR77" s="292"/>
      <c r="MXS77" s="905"/>
      <c r="MXT77" s="518"/>
      <c r="MXU77" s="518"/>
      <c r="MXV77" s="518"/>
      <c r="MXW77" s="292"/>
      <c r="MXX77" s="292"/>
      <c r="MXY77" s="292"/>
      <c r="MXZ77" s="292"/>
      <c r="MYA77" s="292"/>
      <c r="MYB77" s="292"/>
      <c r="MYC77" s="905"/>
      <c r="MYD77" s="518"/>
      <c r="MYE77" s="518"/>
      <c r="MYF77" s="518"/>
      <c r="MYG77" s="292"/>
      <c r="MYH77" s="292"/>
      <c r="MYI77" s="292"/>
      <c r="MYJ77" s="292"/>
      <c r="MYK77" s="292"/>
      <c r="MYL77" s="292"/>
      <c r="MYM77" s="905"/>
      <c r="MYN77" s="518"/>
      <c r="MYO77" s="518"/>
      <c r="MYP77" s="518"/>
      <c r="MYQ77" s="292"/>
      <c r="MYR77" s="292"/>
      <c r="MYS77" s="292"/>
      <c r="MYT77" s="292"/>
      <c r="MYU77" s="292"/>
      <c r="MYV77" s="292"/>
      <c r="MYW77" s="905"/>
      <c r="MYX77" s="518"/>
      <c r="MYY77" s="518"/>
      <c r="MYZ77" s="518"/>
      <c r="MZA77" s="292"/>
      <c r="MZB77" s="292"/>
      <c r="MZC77" s="292"/>
      <c r="MZD77" s="292"/>
      <c r="MZE77" s="292"/>
      <c r="MZF77" s="292"/>
      <c r="MZG77" s="905"/>
      <c r="MZH77" s="518"/>
      <c r="MZI77" s="518"/>
      <c r="MZJ77" s="518"/>
      <c r="MZK77" s="292"/>
      <c r="MZL77" s="292"/>
      <c r="MZM77" s="292"/>
      <c r="MZN77" s="292"/>
      <c r="MZO77" s="292"/>
      <c r="MZP77" s="292"/>
      <c r="MZQ77" s="905"/>
      <c r="MZR77" s="518"/>
      <c r="MZS77" s="518"/>
      <c r="MZT77" s="518"/>
      <c r="MZU77" s="292"/>
      <c r="MZV77" s="292"/>
      <c r="MZW77" s="292"/>
      <c r="MZX77" s="292"/>
      <c r="MZY77" s="292"/>
      <c r="MZZ77" s="292"/>
      <c r="NAA77" s="905"/>
      <c r="NAB77" s="518"/>
      <c r="NAC77" s="518"/>
      <c r="NAD77" s="518"/>
      <c r="NAE77" s="292"/>
      <c r="NAF77" s="292"/>
      <c r="NAG77" s="292"/>
      <c r="NAH77" s="292"/>
      <c r="NAI77" s="292"/>
      <c r="NAJ77" s="292"/>
      <c r="NAK77" s="905"/>
      <c r="NAL77" s="518"/>
      <c r="NAM77" s="518"/>
      <c r="NAN77" s="518"/>
      <c r="NAO77" s="292"/>
      <c r="NAP77" s="292"/>
      <c r="NAQ77" s="292"/>
      <c r="NAR77" s="292"/>
      <c r="NAS77" s="292"/>
      <c r="NAT77" s="292"/>
      <c r="NAU77" s="905"/>
      <c r="NAV77" s="518"/>
      <c r="NAW77" s="518"/>
      <c r="NAX77" s="518"/>
      <c r="NAY77" s="292"/>
      <c r="NAZ77" s="292"/>
      <c r="NBA77" s="292"/>
      <c r="NBB77" s="292"/>
      <c r="NBC77" s="292"/>
      <c r="NBD77" s="292"/>
      <c r="NBE77" s="905"/>
      <c r="NBF77" s="518"/>
      <c r="NBG77" s="518"/>
      <c r="NBH77" s="518"/>
      <c r="NBI77" s="292"/>
      <c r="NBJ77" s="292"/>
      <c r="NBK77" s="292"/>
      <c r="NBL77" s="292"/>
      <c r="NBM77" s="292"/>
      <c r="NBN77" s="292"/>
      <c r="NBO77" s="905"/>
      <c r="NBP77" s="518"/>
      <c r="NBQ77" s="518"/>
      <c r="NBR77" s="518"/>
      <c r="NBS77" s="292"/>
      <c r="NBT77" s="292"/>
      <c r="NBU77" s="292"/>
      <c r="NBV77" s="292"/>
      <c r="NBW77" s="292"/>
      <c r="NBX77" s="292"/>
      <c r="NBY77" s="905"/>
      <c r="NBZ77" s="518"/>
      <c r="NCA77" s="518"/>
      <c r="NCB77" s="518"/>
      <c r="NCC77" s="292"/>
      <c r="NCD77" s="292"/>
      <c r="NCE77" s="292"/>
      <c r="NCF77" s="292"/>
      <c r="NCG77" s="292"/>
      <c r="NCH77" s="292"/>
      <c r="NCI77" s="905"/>
      <c r="NCJ77" s="518"/>
      <c r="NCK77" s="518"/>
      <c r="NCL77" s="518"/>
      <c r="NCM77" s="292"/>
      <c r="NCN77" s="292"/>
      <c r="NCO77" s="292"/>
      <c r="NCP77" s="292"/>
      <c r="NCQ77" s="292"/>
      <c r="NCR77" s="292"/>
      <c r="NCS77" s="905"/>
      <c r="NCT77" s="518"/>
      <c r="NCU77" s="518"/>
      <c r="NCV77" s="518"/>
      <c r="NCW77" s="292"/>
      <c r="NCX77" s="292"/>
      <c r="NCY77" s="292"/>
      <c r="NCZ77" s="292"/>
      <c r="NDA77" s="292"/>
      <c r="NDB77" s="292"/>
      <c r="NDC77" s="905"/>
      <c r="NDD77" s="518"/>
      <c r="NDE77" s="518"/>
      <c r="NDF77" s="518"/>
      <c r="NDG77" s="292"/>
      <c r="NDH77" s="292"/>
      <c r="NDI77" s="292"/>
      <c r="NDJ77" s="292"/>
      <c r="NDK77" s="292"/>
      <c r="NDL77" s="292"/>
      <c r="NDM77" s="905"/>
      <c r="NDN77" s="518"/>
      <c r="NDO77" s="518"/>
      <c r="NDP77" s="518"/>
      <c r="NDQ77" s="292"/>
      <c r="NDR77" s="292"/>
      <c r="NDS77" s="292"/>
      <c r="NDT77" s="292"/>
      <c r="NDU77" s="292"/>
      <c r="NDV77" s="292"/>
      <c r="NDW77" s="905"/>
      <c r="NDX77" s="518"/>
      <c r="NDY77" s="518"/>
      <c r="NDZ77" s="518"/>
      <c r="NEA77" s="292"/>
      <c r="NEB77" s="292"/>
      <c r="NEC77" s="292"/>
      <c r="NED77" s="292"/>
      <c r="NEE77" s="292"/>
      <c r="NEF77" s="292"/>
      <c r="NEG77" s="905"/>
      <c r="NEH77" s="518"/>
      <c r="NEI77" s="518"/>
      <c r="NEJ77" s="518"/>
      <c r="NEK77" s="292"/>
      <c r="NEL77" s="292"/>
      <c r="NEM77" s="292"/>
      <c r="NEN77" s="292"/>
      <c r="NEO77" s="292"/>
      <c r="NEP77" s="292"/>
      <c r="NEQ77" s="905"/>
      <c r="NER77" s="518"/>
      <c r="NES77" s="518"/>
      <c r="NET77" s="518"/>
      <c r="NEU77" s="292"/>
      <c r="NEV77" s="292"/>
      <c r="NEW77" s="292"/>
      <c r="NEX77" s="292"/>
      <c r="NEY77" s="292"/>
      <c r="NEZ77" s="292"/>
      <c r="NFA77" s="905"/>
      <c r="NFB77" s="518"/>
      <c r="NFC77" s="518"/>
      <c r="NFD77" s="518"/>
      <c r="NFE77" s="292"/>
      <c r="NFF77" s="292"/>
      <c r="NFG77" s="292"/>
      <c r="NFH77" s="292"/>
      <c r="NFI77" s="292"/>
      <c r="NFJ77" s="292"/>
      <c r="NFK77" s="905"/>
      <c r="NFL77" s="518"/>
      <c r="NFM77" s="518"/>
      <c r="NFN77" s="518"/>
      <c r="NFO77" s="292"/>
      <c r="NFP77" s="292"/>
      <c r="NFQ77" s="292"/>
      <c r="NFR77" s="292"/>
      <c r="NFS77" s="292"/>
      <c r="NFT77" s="292"/>
      <c r="NFU77" s="905"/>
      <c r="NFV77" s="518"/>
      <c r="NFW77" s="518"/>
      <c r="NFX77" s="518"/>
      <c r="NFY77" s="292"/>
      <c r="NFZ77" s="292"/>
      <c r="NGA77" s="292"/>
      <c r="NGB77" s="292"/>
      <c r="NGC77" s="292"/>
      <c r="NGD77" s="292"/>
      <c r="NGE77" s="905"/>
      <c r="NGF77" s="518"/>
      <c r="NGG77" s="518"/>
      <c r="NGH77" s="518"/>
      <c r="NGI77" s="292"/>
      <c r="NGJ77" s="292"/>
      <c r="NGK77" s="292"/>
      <c r="NGL77" s="292"/>
      <c r="NGM77" s="292"/>
      <c r="NGN77" s="292"/>
      <c r="NGO77" s="905"/>
      <c r="NGP77" s="518"/>
      <c r="NGQ77" s="518"/>
      <c r="NGR77" s="518"/>
      <c r="NGS77" s="292"/>
      <c r="NGT77" s="292"/>
      <c r="NGU77" s="292"/>
      <c r="NGV77" s="292"/>
      <c r="NGW77" s="292"/>
      <c r="NGX77" s="292"/>
      <c r="NGY77" s="905"/>
      <c r="NGZ77" s="518"/>
      <c r="NHA77" s="518"/>
      <c r="NHB77" s="518"/>
      <c r="NHC77" s="292"/>
      <c r="NHD77" s="292"/>
      <c r="NHE77" s="292"/>
      <c r="NHF77" s="292"/>
      <c r="NHG77" s="292"/>
      <c r="NHH77" s="292"/>
      <c r="NHI77" s="905"/>
      <c r="NHJ77" s="518"/>
      <c r="NHK77" s="518"/>
      <c r="NHL77" s="518"/>
      <c r="NHM77" s="292"/>
      <c r="NHN77" s="292"/>
      <c r="NHO77" s="292"/>
      <c r="NHP77" s="292"/>
      <c r="NHQ77" s="292"/>
      <c r="NHR77" s="292"/>
      <c r="NHS77" s="905"/>
      <c r="NHT77" s="518"/>
      <c r="NHU77" s="518"/>
      <c r="NHV77" s="518"/>
      <c r="NHW77" s="292"/>
      <c r="NHX77" s="292"/>
      <c r="NHY77" s="292"/>
      <c r="NHZ77" s="292"/>
      <c r="NIA77" s="292"/>
      <c r="NIB77" s="292"/>
      <c r="NIC77" s="905"/>
      <c r="NID77" s="518"/>
      <c r="NIE77" s="518"/>
      <c r="NIF77" s="518"/>
      <c r="NIG77" s="292"/>
      <c r="NIH77" s="292"/>
      <c r="NII77" s="292"/>
      <c r="NIJ77" s="292"/>
      <c r="NIK77" s="292"/>
      <c r="NIL77" s="292"/>
      <c r="NIM77" s="905"/>
      <c r="NIN77" s="518"/>
      <c r="NIO77" s="518"/>
      <c r="NIP77" s="518"/>
      <c r="NIQ77" s="292"/>
      <c r="NIR77" s="292"/>
      <c r="NIS77" s="292"/>
      <c r="NIT77" s="292"/>
      <c r="NIU77" s="292"/>
      <c r="NIV77" s="292"/>
      <c r="NIW77" s="905"/>
      <c r="NIX77" s="518"/>
      <c r="NIY77" s="518"/>
      <c r="NIZ77" s="518"/>
      <c r="NJA77" s="292"/>
      <c r="NJB77" s="292"/>
      <c r="NJC77" s="292"/>
      <c r="NJD77" s="292"/>
      <c r="NJE77" s="292"/>
      <c r="NJF77" s="292"/>
      <c r="NJG77" s="905"/>
      <c r="NJH77" s="518"/>
      <c r="NJI77" s="518"/>
      <c r="NJJ77" s="518"/>
      <c r="NJK77" s="292"/>
      <c r="NJL77" s="292"/>
      <c r="NJM77" s="292"/>
      <c r="NJN77" s="292"/>
      <c r="NJO77" s="292"/>
      <c r="NJP77" s="292"/>
      <c r="NJQ77" s="905"/>
      <c r="NJR77" s="518"/>
      <c r="NJS77" s="518"/>
      <c r="NJT77" s="518"/>
      <c r="NJU77" s="292"/>
      <c r="NJV77" s="292"/>
      <c r="NJW77" s="292"/>
      <c r="NJX77" s="292"/>
      <c r="NJY77" s="292"/>
      <c r="NJZ77" s="292"/>
      <c r="NKA77" s="905"/>
      <c r="NKB77" s="518"/>
      <c r="NKC77" s="518"/>
      <c r="NKD77" s="518"/>
      <c r="NKE77" s="292"/>
      <c r="NKF77" s="292"/>
      <c r="NKG77" s="292"/>
      <c r="NKH77" s="292"/>
      <c r="NKI77" s="292"/>
      <c r="NKJ77" s="292"/>
      <c r="NKK77" s="905"/>
      <c r="NKL77" s="518"/>
      <c r="NKM77" s="518"/>
      <c r="NKN77" s="518"/>
      <c r="NKO77" s="292"/>
      <c r="NKP77" s="292"/>
      <c r="NKQ77" s="292"/>
      <c r="NKR77" s="292"/>
      <c r="NKS77" s="292"/>
      <c r="NKT77" s="292"/>
      <c r="NKU77" s="905"/>
      <c r="NKV77" s="518"/>
      <c r="NKW77" s="518"/>
      <c r="NKX77" s="518"/>
      <c r="NKY77" s="292"/>
      <c r="NKZ77" s="292"/>
      <c r="NLA77" s="292"/>
      <c r="NLB77" s="292"/>
      <c r="NLC77" s="292"/>
      <c r="NLD77" s="292"/>
      <c r="NLE77" s="905"/>
      <c r="NLF77" s="518"/>
      <c r="NLG77" s="518"/>
      <c r="NLH77" s="518"/>
      <c r="NLI77" s="292"/>
      <c r="NLJ77" s="292"/>
      <c r="NLK77" s="292"/>
      <c r="NLL77" s="292"/>
      <c r="NLM77" s="292"/>
      <c r="NLN77" s="292"/>
      <c r="NLO77" s="905"/>
      <c r="NLP77" s="518"/>
      <c r="NLQ77" s="518"/>
      <c r="NLR77" s="518"/>
      <c r="NLS77" s="292"/>
      <c r="NLT77" s="292"/>
      <c r="NLU77" s="292"/>
      <c r="NLV77" s="292"/>
      <c r="NLW77" s="292"/>
      <c r="NLX77" s="292"/>
      <c r="NLY77" s="905"/>
      <c r="NLZ77" s="518"/>
      <c r="NMA77" s="518"/>
      <c r="NMB77" s="518"/>
      <c r="NMC77" s="292"/>
      <c r="NMD77" s="292"/>
      <c r="NME77" s="292"/>
      <c r="NMF77" s="292"/>
      <c r="NMG77" s="292"/>
      <c r="NMH77" s="292"/>
      <c r="NMI77" s="905"/>
      <c r="NMJ77" s="518"/>
      <c r="NMK77" s="518"/>
      <c r="NML77" s="518"/>
      <c r="NMM77" s="292"/>
      <c r="NMN77" s="292"/>
      <c r="NMO77" s="292"/>
      <c r="NMP77" s="292"/>
      <c r="NMQ77" s="292"/>
      <c r="NMR77" s="292"/>
      <c r="NMS77" s="905"/>
      <c r="NMT77" s="518"/>
      <c r="NMU77" s="518"/>
      <c r="NMV77" s="518"/>
      <c r="NMW77" s="292"/>
      <c r="NMX77" s="292"/>
      <c r="NMY77" s="292"/>
      <c r="NMZ77" s="292"/>
      <c r="NNA77" s="292"/>
      <c r="NNB77" s="292"/>
      <c r="NNC77" s="905"/>
      <c r="NND77" s="518"/>
      <c r="NNE77" s="518"/>
      <c r="NNF77" s="518"/>
      <c r="NNG77" s="292"/>
      <c r="NNH77" s="292"/>
      <c r="NNI77" s="292"/>
      <c r="NNJ77" s="292"/>
      <c r="NNK77" s="292"/>
      <c r="NNL77" s="292"/>
      <c r="NNM77" s="905"/>
      <c r="NNN77" s="518"/>
      <c r="NNO77" s="518"/>
      <c r="NNP77" s="518"/>
      <c r="NNQ77" s="292"/>
      <c r="NNR77" s="292"/>
      <c r="NNS77" s="292"/>
      <c r="NNT77" s="292"/>
      <c r="NNU77" s="292"/>
      <c r="NNV77" s="292"/>
      <c r="NNW77" s="905"/>
      <c r="NNX77" s="518"/>
      <c r="NNY77" s="518"/>
      <c r="NNZ77" s="518"/>
      <c r="NOA77" s="292"/>
      <c r="NOB77" s="292"/>
      <c r="NOC77" s="292"/>
      <c r="NOD77" s="292"/>
      <c r="NOE77" s="292"/>
      <c r="NOF77" s="292"/>
      <c r="NOG77" s="905"/>
      <c r="NOH77" s="518"/>
      <c r="NOI77" s="518"/>
      <c r="NOJ77" s="518"/>
      <c r="NOK77" s="292"/>
      <c r="NOL77" s="292"/>
      <c r="NOM77" s="292"/>
      <c r="NON77" s="292"/>
      <c r="NOO77" s="292"/>
      <c r="NOP77" s="292"/>
      <c r="NOQ77" s="905"/>
      <c r="NOR77" s="518"/>
      <c r="NOS77" s="518"/>
      <c r="NOT77" s="518"/>
      <c r="NOU77" s="292"/>
      <c r="NOV77" s="292"/>
      <c r="NOW77" s="292"/>
      <c r="NOX77" s="292"/>
      <c r="NOY77" s="292"/>
      <c r="NOZ77" s="292"/>
      <c r="NPA77" s="905"/>
      <c r="NPB77" s="518"/>
      <c r="NPC77" s="518"/>
      <c r="NPD77" s="518"/>
      <c r="NPE77" s="292"/>
      <c r="NPF77" s="292"/>
      <c r="NPG77" s="292"/>
      <c r="NPH77" s="292"/>
      <c r="NPI77" s="292"/>
      <c r="NPJ77" s="292"/>
      <c r="NPK77" s="905"/>
      <c r="NPL77" s="518"/>
      <c r="NPM77" s="518"/>
      <c r="NPN77" s="518"/>
      <c r="NPO77" s="292"/>
      <c r="NPP77" s="292"/>
      <c r="NPQ77" s="292"/>
      <c r="NPR77" s="292"/>
      <c r="NPS77" s="292"/>
      <c r="NPT77" s="292"/>
      <c r="NPU77" s="905"/>
      <c r="NPV77" s="518"/>
      <c r="NPW77" s="518"/>
      <c r="NPX77" s="518"/>
      <c r="NPY77" s="292"/>
      <c r="NPZ77" s="292"/>
      <c r="NQA77" s="292"/>
      <c r="NQB77" s="292"/>
      <c r="NQC77" s="292"/>
      <c r="NQD77" s="292"/>
      <c r="NQE77" s="905"/>
      <c r="NQF77" s="518"/>
      <c r="NQG77" s="518"/>
      <c r="NQH77" s="518"/>
      <c r="NQI77" s="292"/>
      <c r="NQJ77" s="292"/>
      <c r="NQK77" s="292"/>
      <c r="NQL77" s="292"/>
      <c r="NQM77" s="292"/>
      <c r="NQN77" s="292"/>
      <c r="NQO77" s="905"/>
      <c r="NQP77" s="518"/>
      <c r="NQQ77" s="518"/>
      <c r="NQR77" s="518"/>
      <c r="NQS77" s="292"/>
      <c r="NQT77" s="292"/>
      <c r="NQU77" s="292"/>
      <c r="NQV77" s="292"/>
      <c r="NQW77" s="292"/>
      <c r="NQX77" s="292"/>
      <c r="NQY77" s="905"/>
      <c r="NQZ77" s="518"/>
      <c r="NRA77" s="518"/>
      <c r="NRB77" s="518"/>
      <c r="NRC77" s="292"/>
      <c r="NRD77" s="292"/>
      <c r="NRE77" s="292"/>
      <c r="NRF77" s="292"/>
      <c r="NRG77" s="292"/>
      <c r="NRH77" s="292"/>
      <c r="NRI77" s="905"/>
      <c r="NRJ77" s="518"/>
      <c r="NRK77" s="518"/>
      <c r="NRL77" s="518"/>
      <c r="NRM77" s="292"/>
      <c r="NRN77" s="292"/>
      <c r="NRO77" s="292"/>
      <c r="NRP77" s="292"/>
      <c r="NRQ77" s="292"/>
      <c r="NRR77" s="292"/>
      <c r="NRS77" s="905"/>
      <c r="NRT77" s="518"/>
      <c r="NRU77" s="518"/>
      <c r="NRV77" s="518"/>
      <c r="NRW77" s="292"/>
      <c r="NRX77" s="292"/>
      <c r="NRY77" s="292"/>
      <c r="NRZ77" s="292"/>
      <c r="NSA77" s="292"/>
      <c r="NSB77" s="292"/>
      <c r="NSC77" s="905"/>
      <c r="NSD77" s="518"/>
      <c r="NSE77" s="518"/>
      <c r="NSF77" s="518"/>
      <c r="NSG77" s="292"/>
      <c r="NSH77" s="292"/>
      <c r="NSI77" s="292"/>
      <c r="NSJ77" s="292"/>
      <c r="NSK77" s="292"/>
      <c r="NSL77" s="292"/>
      <c r="NSM77" s="905"/>
      <c r="NSN77" s="518"/>
      <c r="NSO77" s="518"/>
      <c r="NSP77" s="518"/>
      <c r="NSQ77" s="292"/>
      <c r="NSR77" s="292"/>
      <c r="NSS77" s="292"/>
      <c r="NST77" s="292"/>
      <c r="NSU77" s="292"/>
      <c r="NSV77" s="292"/>
      <c r="NSW77" s="905"/>
      <c r="NSX77" s="518"/>
      <c r="NSY77" s="518"/>
      <c r="NSZ77" s="518"/>
      <c r="NTA77" s="292"/>
      <c r="NTB77" s="292"/>
      <c r="NTC77" s="292"/>
      <c r="NTD77" s="292"/>
      <c r="NTE77" s="292"/>
      <c r="NTF77" s="292"/>
      <c r="NTG77" s="905"/>
      <c r="NTH77" s="518"/>
      <c r="NTI77" s="518"/>
      <c r="NTJ77" s="518"/>
      <c r="NTK77" s="292"/>
      <c r="NTL77" s="292"/>
      <c r="NTM77" s="292"/>
      <c r="NTN77" s="292"/>
      <c r="NTO77" s="292"/>
      <c r="NTP77" s="292"/>
      <c r="NTQ77" s="905"/>
      <c r="NTR77" s="518"/>
      <c r="NTS77" s="518"/>
      <c r="NTT77" s="518"/>
      <c r="NTU77" s="292"/>
      <c r="NTV77" s="292"/>
      <c r="NTW77" s="292"/>
      <c r="NTX77" s="292"/>
      <c r="NTY77" s="292"/>
      <c r="NTZ77" s="292"/>
      <c r="NUA77" s="905"/>
      <c r="NUB77" s="518"/>
      <c r="NUC77" s="518"/>
      <c r="NUD77" s="518"/>
      <c r="NUE77" s="292"/>
      <c r="NUF77" s="292"/>
      <c r="NUG77" s="292"/>
      <c r="NUH77" s="292"/>
      <c r="NUI77" s="292"/>
      <c r="NUJ77" s="292"/>
      <c r="NUK77" s="905"/>
      <c r="NUL77" s="518"/>
      <c r="NUM77" s="518"/>
      <c r="NUN77" s="518"/>
      <c r="NUO77" s="292"/>
      <c r="NUP77" s="292"/>
      <c r="NUQ77" s="292"/>
      <c r="NUR77" s="292"/>
      <c r="NUS77" s="292"/>
      <c r="NUT77" s="292"/>
      <c r="NUU77" s="905"/>
      <c r="NUV77" s="518"/>
      <c r="NUW77" s="518"/>
      <c r="NUX77" s="518"/>
      <c r="NUY77" s="292"/>
      <c r="NUZ77" s="292"/>
      <c r="NVA77" s="292"/>
      <c r="NVB77" s="292"/>
      <c r="NVC77" s="292"/>
      <c r="NVD77" s="292"/>
      <c r="NVE77" s="905"/>
      <c r="NVF77" s="518"/>
      <c r="NVG77" s="518"/>
      <c r="NVH77" s="518"/>
      <c r="NVI77" s="292"/>
      <c r="NVJ77" s="292"/>
      <c r="NVK77" s="292"/>
      <c r="NVL77" s="292"/>
      <c r="NVM77" s="292"/>
      <c r="NVN77" s="292"/>
      <c r="NVO77" s="905"/>
      <c r="NVP77" s="518"/>
      <c r="NVQ77" s="518"/>
      <c r="NVR77" s="518"/>
      <c r="NVS77" s="292"/>
      <c r="NVT77" s="292"/>
      <c r="NVU77" s="292"/>
      <c r="NVV77" s="292"/>
      <c r="NVW77" s="292"/>
      <c r="NVX77" s="292"/>
      <c r="NVY77" s="905"/>
      <c r="NVZ77" s="518"/>
      <c r="NWA77" s="518"/>
      <c r="NWB77" s="518"/>
      <c r="NWC77" s="292"/>
      <c r="NWD77" s="292"/>
      <c r="NWE77" s="292"/>
      <c r="NWF77" s="292"/>
      <c r="NWG77" s="292"/>
      <c r="NWH77" s="292"/>
      <c r="NWI77" s="905"/>
      <c r="NWJ77" s="518"/>
      <c r="NWK77" s="518"/>
      <c r="NWL77" s="518"/>
      <c r="NWM77" s="292"/>
      <c r="NWN77" s="292"/>
      <c r="NWO77" s="292"/>
      <c r="NWP77" s="292"/>
      <c r="NWQ77" s="292"/>
      <c r="NWR77" s="292"/>
      <c r="NWS77" s="905"/>
      <c r="NWT77" s="518"/>
      <c r="NWU77" s="518"/>
      <c r="NWV77" s="518"/>
      <c r="NWW77" s="292"/>
      <c r="NWX77" s="292"/>
      <c r="NWY77" s="292"/>
      <c r="NWZ77" s="292"/>
      <c r="NXA77" s="292"/>
      <c r="NXB77" s="292"/>
      <c r="NXC77" s="905"/>
      <c r="NXD77" s="518"/>
      <c r="NXE77" s="518"/>
      <c r="NXF77" s="518"/>
      <c r="NXG77" s="292"/>
      <c r="NXH77" s="292"/>
      <c r="NXI77" s="292"/>
      <c r="NXJ77" s="292"/>
      <c r="NXK77" s="292"/>
      <c r="NXL77" s="292"/>
      <c r="NXM77" s="905"/>
      <c r="NXN77" s="518"/>
      <c r="NXO77" s="518"/>
      <c r="NXP77" s="518"/>
      <c r="NXQ77" s="292"/>
      <c r="NXR77" s="292"/>
      <c r="NXS77" s="292"/>
      <c r="NXT77" s="292"/>
      <c r="NXU77" s="292"/>
      <c r="NXV77" s="292"/>
      <c r="NXW77" s="905"/>
      <c r="NXX77" s="518"/>
      <c r="NXY77" s="518"/>
      <c r="NXZ77" s="518"/>
      <c r="NYA77" s="292"/>
      <c r="NYB77" s="292"/>
      <c r="NYC77" s="292"/>
      <c r="NYD77" s="292"/>
      <c r="NYE77" s="292"/>
      <c r="NYF77" s="292"/>
      <c r="NYG77" s="905"/>
      <c r="NYH77" s="518"/>
      <c r="NYI77" s="518"/>
      <c r="NYJ77" s="518"/>
      <c r="NYK77" s="292"/>
      <c r="NYL77" s="292"/>
      <c r="NYM77" s="292"/>
      <c r="NYN77" s="292"/>
      <c r="NYO77" s="292"/>
      <c r="NYP77" s="292"/>
      <c r="NYQ77" s="905"/>
      <c r="NYR77" s="518"/>
      <c r="NYS77" s="518"/>
      <c r="NYT77" s="518"/>
      <c r="NYU77" s="292"/>
      <c r="NYV77" s="292"/>
      <c r="NYW77" s="292"/>
      <c r="NYX77" s="292"/>
      <c r="NYY77" s="292"/>
      <c r="NYZ77" s="292"/>
      <c r="NZA77" s="905"/>
      <c r="NZB77" s="518"/>
      <c r="NZC77" s="518"/>
      <c r="NZD77" s="518"/>
      <c r="NZE77" s="292"/>
      <c r="NZF77" s="292"/>
      <c r="NZG77" s="292"/>
      <c r="NZH77" s="292"/>
      <c r="NZI77" s="292"/>
      <c r="NZJ77" s="292"/>
      <c r="NZK77" s="905"/>
      <c r="NZL77" s="518"/>
      <c r="NZM77" s="518"/>
      <c r="NZN77" s="518"/>
      <c r="NZO77" s="292"/>
      <c r="NZP77" s="292"/>
      <c r="NZQ77" s="292"/>
      <c r="NZR77" s="292"/>
      <c r="NZS77" s="292"/>
      <c r="NZT77" s="292"/>
      <c r="NZU77" s="905"/>
      <c r="NZV77" s="518"/>
      <c r="NZW77" s="518"/>
      <c r="NZX77" s="518"/>
      <c r="NZY77" s="292"/>
      <c r="NZZ77" s="292"/>
      <c r="OAA77" s="292"/>
      <c r="OAB77" s="292"/>
      <c r="OAC77" s="292"/>
      <c r="OAD77" s="292"/>
      <c r="OAE77" s="905"/>
      <c r="OAF77" s="518"/>
      <c r="OAG77" s="518"/>
      <c r="OAH77" s="518"/>
      <c r="OAI77" s="292"/>
      <c r="OAJ77" s="292"/>
      <c r="OAK77" s="292"/>
      <c r="OAL77" s="292"/>
      <c r="OAM77" s="292"/>
      <c r="OAN77" s="292"/>
      <c r="OAO77" s="905"/>
      <c r="OAP77" s="518"/>
      <c r="OAQ77" s="518"/>
      <c r="OAR77" s="518"/>
      <c r="OAS77" s="292"/>
      <c r="OAT77" s="292"/>
      <c r="OAU77" s="292"/>
      <c r="OAV77" s="292"/>
      <c r="OAW77" s="292"/>
      <c r="OAX77" s="292"/>
      <c r="OAY77" s="905"/>
      <c r="OAZ77" s="518"/>
      <c r="OBA77" s="518"/>
      <c r="OBB77" s="518"/>
      <c r="OBC77" s="292"/>
      <c r="OBD77" s="292"/>
      <c r="OBE77" s="292"/>
      <c r="OBF77" s="292"/>
      <c r="OBG77" s="292"/>
      <c r="OBH77" s="292"/>
      <c r="OBI77" s="905"/>
      <c r="OBJ77" s="518"/>
      <c r="OBK77" s="518"/>
      <c r="OBL77" s="518"/>
      <c r="OBM77" s="292"/>
      <c r="OBN77" s="292"/>
      <c r="OBO77" s="292"/>
      <c r="OBP77" s="292"/>
      <c r="OBQ77" s="292"/>
      <c r="OBR77" s="292"/>
      <c r="OBS77" s="905"/>
      <c r="OBT77" s="518"/>
      <c r="OBU77" s="518"/>
      <c r="OBV77" s="518"/>
      <c r="OBW77" s="292"/>
      <c r="OBX77" s="292"/>
      <c r="OBY77" s="292"/>
      <c r="OBZ77" s="292"/>
      <c r="OCA77" s="292"/>
      <c r="OCB77" s="292"/>
      <c r="OCC77" s="905"/>
      <c r="OCD77" s="518"/>
      <c r="OCE77" s="518"/>
      <c r="OCF77" s="518"/>
      <c r="OCG77" s="292"/>
      <c r="OCH77" s="292"/>
      <c r="OCI77" s="292"/>
      <c r="OCJ77" s="292"/>
      <c r="OCK77" s="292"/>
      <c r="OCL77" s="292"/>
      <c r="OCM77" s="905"/>
      <c r="OCN77" s="518"/>
      <c r="OCO77" s="518"/>
      <c r="OCP77" s="518"/>
      <c r="OCQ77" s="292"/>
      <c r="OCR77" s="292"/>
      <c r="OCS77" s="292"/>
      <c r="OCT77" s="292"/>
      <c r="OCU77" s="292"/>
      <c r="OCV77" s="292"/>
      <c r="OCW77" s="905"/>
      <c r="OCX77" s="518"/>
      <c r="OCY77" s="518"/>
      <c r="OCZ77" s="518"/>
      <c r="ODA77" s="292"/>
      <c r="ODB77" s="292"/>
      <c r="ODC77" s="292"/>
      <c r="ODD77" s="292"/>
      <c r="ODE77" s="292"/>
      <c r="ODF77" s="292"/>
      <c r="ODG77" s="905"/>
      <c r="ODH77" s="518"/>
      <c r="ODI77" s="518"/>
      <c r="ODJ77" s="518"/>
      <c r="ODK77" s="292"/>
      <c r="ODL77" s="292"/>
      <c r="ODM77" s="292"/>
      <c r="ODN77" s="292"/>
      <c r="ODO77" s="292"/>
      <c r="ODP77" s="292"/>
      <c r="ODQ77" s="905"/>
      <c r="ODR77" s="518"/>
      <c r="ODS77" s="518"/>
      <c r="ODT77" s="518"/>
      <c r="ODU77" s="292"/>
      <c r="ODV77" s="292"/>
      <c r="ODW77" s="292"/>
      <c r="ODX77" s="292"/>
      <c r="ODY77" s="292"/>
      <c r="ODZ77" s="292"/>
      <c r="OEA77" s="905"/>
      <c r="OEB77" s="518"/>
      <c r="OEC77" s="518"/>
      <c r="OED77" s="518"/>
      <c r="OEE77" s="292"/>
      <c r="OEF77" s="292"/>
      <c r="OEG77" s="292"/>
      <c r="OEH77" s="292"/>
      <c r="OEI77" s="292"/>
      <c r="OEJ77" s="292"/>
      <c r="OEK77" s="905"/>
      <c r="OEL77" s="518"/>
      <c r="OEM77" s="518"/>
      <c r="OEN77" s="518"/>
      <c r="OEO77" s="292"/>
      <c r="OEP77" s="292"/>
      <c r="OEQ77" s="292"/>
      <c r="OER77" s="292"/>
      <c r="OES77" s="292"/>
      <c r="OET77" s="292"/>
      <c r="OEU77" s="905"/>
      <c r="OEV77" s="518"/>
      <c r="OEW77" s="518"/>
      <c r="OEX77" s="518"/>
      <c r="OEY77" s="292"/>
      <c r="OEZ77" s="292"/>
      <c r="OFA77" s="292"/>
      <c r="OFB77" s="292"/>
      <c r="OFC77" s="292"/>
      <c r="OFD77" s="292"/>
      <c r="OFE77" s="905"/>
      <c r="OFF77" s="518"/>
      <c r="OFG77" s="518"/>
      <c r="OFH77" s="518"/>
      <c r="OFI77" s="292"/>
      <c r="OFJ77" s="292"/>
      <c r="OFK77" s="292"/>
      <c r="OFL77" s="292"/>
      <c r="OFM77" s="292"/>
      <c r="OFN77" s="292"/>
      <c r="OFO77" s="905"/>
      <c r="OFP77" s="518"/>
      <c r="OFQ77" s="518"/>
      <c r="OFR77" s="518"/>
      <c r="OFS77" s="292"/>
      <c r="OFT77" s="292"/>
      <c r="OFU77" s="292"/>
      <c r="OFV77" s="292"/>
      <c r="OFW77" s="292"/>
      <c r="OFX77" s="292"/>
      <c r="OFY77" s="905"/>
      <c r="OFZ77" s="518"/>
      <c r="OGA77" s="518"/>
      <c r="OGB77" s="518"/>
      <c r="OGC77" s="292"/>
      <c r="OGD77" s="292"/>
      <c r="OGE77" s="292"/>
      <c r="OGF77" s="292"/>
      <c r="OGG77" s="292"/>
      <c r="OGH77" s="292"/>
      <c r="OGI77" s="905"/>
      <c r="OGJ77" s="518"/>
      <c r="OGK77" s="518"/>
      <c r="OGL77" s="518"/>
      <c r="OGM77" s="292"/>
      <c r="OGN77" s="292"/>
      <c r="OGO77" s="292"/>
      <c r="OGP77" s="292"/>
      <c r="OGQ77" s="292"/>
      <c r="OGR77" s="292"/>
      <c r="OGS77" s="905"/>
      <c r="OGT77" s="518"/>
      <c r="OGU77" s="518"/>
      <c r="OGV77" s="518"/>
      <c r="OGW77" s="292"/>
      <c r="OGX77" s="292"/>
      <c r="OGY77" s="292"/>
      <c r="OGZ77" s="292"/>
      <c r="OHA77" s="292"/>
      <c r="OHB77" s="292"/>
      <c r="OHC77" s="905"/>
      <c r="OHD77" s="518"/>
      <c r="OHE77" s="518"/>
      <c r="OHF77" s="518"/>
      <c r="OHG77" s="292"/>
      <c r="OHH77" s="292"/>
      <c r="OHI77" s="292"/>
      <c r="OHJ77" s="292"/>
      <c r="OHK77" s="292"/>
      <c r="OHL77" s="292"/>
      <c r="OHM77" s="905"/>
      <c r="OHN77" s="518"/>
      <c r="OHO77" s="518"/>
      <c r="OHP77" s="518"/>
      <c r="OHQ77" s="292"/>
      <c r="OHR77" s="292"/>
      <c r="OHS77" s="292"/>
      <c r="OHT77" s="292"/>
      <c r="OHU77" s="292"/>
      <c r="OHV77" s="292"/>
      <c r="OHW77" s="905"/>
      <c r="OHX77" s="518"/>
      <c r="OHY77" s="518"/>
      <c r="OHZ77" s="518"/>
      <c r="OIA77" s="292"/>
      <c r="OIB77" s="292"/>
      <c r="OIC77" s="292"/>
      <c r="OID77" s="292"/>
      <c r="OIE77" s="292"/>
      <c r="OIF77" s="292"/>
      <c r="OIG77" s="905"/>
      <c r="OIH77" s="518"/>
      <c r="OII77" s="518"/>
      <c r="OIJ77" s="518"/>
      <c r="OIK77" s="292"/>
      <c r="OIL77" s="292"/>
      <c r="OIM77" s="292"/>
      <c r="OIN77" s="292"/>
      <c r="OIO77" s="292"/>
      <c r="OIP77" s="292"/>
      <c r="OIQ77" s="905"/>
      <c r="OIR77" s="518"/>
      <c r="OIS77" s="518"/>
      <c r="OIT77" s="518"/>
      <c r="OIU77" s="292"/>
      <c r="OIV77" s="292"/>
      <c r="OIW77" s="292"/>
      <c r="OIX77" s="292"/>
      <c r="OIY77" s="292"/>
      <c r="OIZ77" s="292"/>
      <c r="OJA77" s="905"/>
      <c r="OJB77" s="518"/>
      <c r="OJC77" s="518"/>
      <c r="OJD77" s="518"/>
      <c r="OJE77" s="292"/>
      <c r="OJF77" s="292"/>
      <c r="OJG77" s="292"/>
      <c r="OJH77" s="292"/>
      <c r="OJI77" s="292"/>
      <c r="OJJ77" s="292"/>
      <c r="OJK77" s="905"/>
      <c r="OJL77" s="518"/>
      <c r="OJM77" s="518"/>
      <c r="OJN77" s="518"/>
      <c r="OJO77" s="292"/>
      <c r="OJP77" s="292"/>
      <c r="OJQ77" s="292"/>
      <c r="OJR77" s="292"/>
      <c r="OJS77" s="292"/>
      <c r="OJT77" s="292"/>
      <c r="OJU77" s="905"/>
      <c r="OJV77" s="518"/>
      <c r="OJW77" s="518"/>
      <c r="OJX77" s="518"/>
      <c r="OJY77" s="292"/>
      <c r="OJZ77" s="292"/>
      <c r="OKA77" s="292"/>
      <c r="OKB77" s="292"/>
      <c r="OKC77" s="292"/>
      <c r="OKD77" s="292"/>
      <c r="OKE77" s="905"/>
      <c r="OKF77" s="518"/>
      <c r="OKG77" s="518"/>
      <c r="OKH77" s="518"/>
      <c r="OKI77" s="292"/>
      <c r="OKJ77" s="292"/>
      <c r="OKK77" s="292"/>
      <c r="OKL77" s="292"/>
      <c r="OKM77" s="292"/>
      <c r="OKN77" s="292"/>
      <c r="OKO77" s="905"/>
      <c r="OKP77" s="518"/>
      <c r="OKQ77" s="518"/>
      <c r="OKR77" s="518"/>
      <c r="OKS77" s="292"/>
      <c r="OKT77" s="292"/>
      <c r="OKU77" s="292"/>
      <c r="OKV77" s="292"/>
      <c r="OKW77" s="292"/>
      <c r="OKX77" s="292"/>
      <c r="OKY77" s="905"/>
      <c r="OKZ77" s="518"/>
      <c r="OLA77" s="518"/>
      <c r="OLB77" s="518"/>
      <c r="OLC77" s="292"/>
      <c r="OLD77" s="292"/>
      <c r="OLE77" s="292"/>
      <c r="OLF77" s="292"/>
      <c r="OLG77" s="292"/>
      <c r="OLH77" s="292"/>
      <c r="OLI77" s="905"/>
      <c r="OLJ77" s="518"/>
      <c r="OLK77" s="518"/>
      <c r="OLL77" s="518"/>
      <c r="OLM77" s="292"/>
      <c r="OLN77" s="292"/>
      <c r="OLO77" s="292"/>
      <c r="OLP77" s="292"/>
      <c r="OLQ77" s="292"/>
      <c r="OLR77" s="292"/>
      <c r="OLS77" s="905"/>
      <c r="OLT77" s="518"/>
      <c r="OLU77" s="518"/>
      <c r="OLV77" s="518"/>
      <c r="OLW77" s="292"/>
      <c r="OLX77" s="292"/>
      <c r="OLY77" s="292"/>
      <c r="OLZ77" s="292"/>
      <c r="OMA77" s="292"/>
      <c r="OMB77" s="292"/>
      <c r="OMC77" s="905"/>
      <c r="OMD77" s="518"/>
      <c r="OME77" s="518"/>
      <c r="OMF77" s="518"/>
      <c r="OMG77" s="292"/>
      <c r="OMH77" s="292"/>
      <c r="OMI77" s="292"/>
      <c r="OMJ77" s="292"/>
      <c r="OMK77" s="292"/>
      <c r="OML77" s="292"/>
      <c r="OMM77" s="905"/>
      <c r="OMN77" s="518"/>
      <c r="OMO77" s="518"/>
      <c r="OMP77" s="518"/>
      <c r="OMQ77" s="292"/>
      <c r="OMR77" s="292"/>
      <c r="OMS77" s="292"/>
      <c r="OMT77" s="292"/>
      <c r="OMU77" s="292"/>
      <c r="OMV77" s="292"/>
      <c r="OMW77" s="905"/>
      <c r="OMX77" s="518"/>
      <c r="OMY77" s="518"/>
      <c r="OMZ77" s="518"/>
      <c r="ONA77" s="292"/>
      <c r="ONB77" s="292"/>
      <c r="ONC77" s="292"/>
      <c r="OND77" s="292"/>
      <c r="ONE77" s="292"/>
      <c r="ONF77" s="292"/>
      <c r="ONG77" s="905"/>
      <c r="ONH77" s="518"/>
      <c r="ONI77" s="518"/>
      <c r="ONJ77" s="518"/>
      <c r="ONK77" s="292"/>
      <c r="ONL77" s="292"/>
      <c r="ONM77" s="292"/>
      <c r="ONN77" s="292"/>
      <c r="ONO77" s="292"/>
      <c r="ONP77" s="292"/>
      <c r="ONQ77" s="905"/>
      <c r="ONR77" s="518"/>
      <c r="ONS77" s="518"/>
      <c r="ONT77" s="518"/>
      <c r="ONU77" s="292"/>
      <c r="ONV77" s="292"/>
      <c r="ONW77" s="292"/>
      <c r="ONX77" s="292"/>
      <c r="ONY77" s="292"/>
      <c r="ONZ77" s="292"/>
      <c r="OOA77" s="905"/>
      <c r="OOB77" s="518"/>
      <c r="OOC77" s="518"/>
      <c r="OOD77" s="518"/>
      <c r="OOE77" s="292"/>
      <c r="OOF77" s="292"/>
      <c r="OOG77" s="292"/>
      <c r="OOH77" s="292"/>
      <c r="OOI77" s="292"/>
      <c r="OOJ77" s="292"/>
      <c r="OOK77" s="905"/>
      <c r="OOL77" s="518"/>
      <c r="OOM77" s="518"/>
      <c r="OON77" s="518"/>
      <c r="OOO77" s="292"/>
      <c r="OOP77" s="292"/>
      <c r="OOQ77" s="292"/>
      <c r="OOR77" s="292"/>
      <c r="OOS77" s="292"/>
      <c r="OOT77" s="292"/>
      <c r="OOU77" s="905"/>
      <c r="OOV77" s="518"/>
      <c r="OOW77" s="518"/>
      <c r="OOX77" s="518"/>
      <c r="OOY77" s="292"/>
      <c r="OOZ77" s="292"/>
      <c r="OPA77" s="292"/>
      <c r="OPB77" s="292"/>
      <c r="OPC77" s="292"/>
      <c r="OPD77" s="292"/>
      <c r="OPE77" s="905"/>
      <c r="OPF77" s="518"/>
      <c r="OPG77" s="518"/>
      <c r="OPH77" s="518"/>
      <c r="OPI77" s="292"/>
      <c r="OPJ77" s="292"/>
      <c r="OPK77" s="292"/>
      <c r="OPL77" s="292"/>
      <c r="OPM77" s="292"/>
      <c r="OPN77" s="292"/>
      <c r="OPO77" s="905"/>
      <c r="OPP77" s="518"/>
      <c r="OPQ77" s="518"/>
      <c r="OPR77" s="518"/>
      <c r="OPS77" s="292"/>
      <c r="OPT77" s="292"/>
      <c r="OPU77" s="292"/>
      <c r="OPV77" s="292"/>
      <c r="OPW77" s="292"/>
      <c r="OPX77" s="292"/>
      <c r="OPY77" s="905"/>
      <c r="OPZ77" s="518"/>
      <c r="OQA77" s="518"/>
      <c r="OQB77" s="518"/>
      <c r="OQC77" s="292"/>
      <c r="OQD77" s="292"/>
      <c r="OQE77" s="292"/>
      <c r="OQF77" s="292"/>
      <c r="OQG77" s="292"/>
      <c r="OQH77" s="292"/>
      <c r="OQI77" s="905"/>
      <c r="OQJ77" s="518"/>
      <c r="OQK77" s="518"/>
      <c r="OQL77" s="518"/>
      <c r="OQM77" s="292"/>
      <c r="OQN77" s="292"/>
      <c r="OQO77" s="292"/>
      <c r="OQP77" s="292"/>
      <c r="OQQ77" s="292"/>
      <c r="OQR77" s="292"/>
      <c r="OQS77" s="905"/>
      <c r="OQT77" s="518"/>
      <c r="OQU77" s="518"/>
      <c r="OQV77" s="518"/>
      <c r="OQW77" s="292"/>
      <c r="OQX77" s="292"/>
      <c r="OQY77" s="292"/>
      <c r="OQZ77" s="292"/>
      <c r="ORA77" s="292"/>
      <c r="ORB77" s="292"/>
      <c r="ORC77" s="905"/>
      <c r="ORD77" s="518"/>
      <c r="ORE77" s="518"/>
      <c r="ORF77" s="518"/>
      <c r="ORG77" s="292"/>
      <c r="ORH77" s="292"/>
      <c r="ORI77" s="292"/>
      <c r="ORJ77" s="292"/>
      <c r="ORK77" s="292"/>
      <c r="ORL77" s="292"/>
      <c r="ORM77" s="905"/>
      <c r="ORN77" s="518"/>
      <c r="ORO77" s="518"/>
      <c r="ORP77" s="518"/>
      <c r="ORQ77" s="292"/>
      <c r="ORR77" s="292"/>
      <c r="ORS77" s="292"/>
      <c r="ORT77" s="292"/>
      <c r="ORU77" s="292"/>
      <c r="ORV77" s="292"/>
      <c r="ORW77" s="905"/>
      <c r="ORX77" s="518"/>
      <c r="ORY77" s="518"/>
      <c r="ORZ77" s="518"/>
      <c r="OSA77" s="292"/>
      <c r="OSB77" s="292"/>
      <c r="OSC77" s="292"/>
      <c r="OSD77" s="292"/>
      <c r="OSE77" s="292"/>
      <c r="OSF77" s="292"/>
      <c r="OSG77" s="905"/>
      <c r="OSH77" s="518"/>
      <c r="OSI77" s="518"/>
      <c r="OSJ77" s="518"/>
      <c r="OSK77" s="292"/>
      <c r="OSL77" s="292"/>
      <c r="OSM77" s="292"/>
      <c r="OSN77" s="292"/>
      <c r="OSO77" s="292"/>
      <c r="OSP77" s="292"/>
      <c r="OSQ77" s="905"/>
      <c r="OSR77" s="518"/>
      <c r="OSS77" s="518"/>
      <c r="OST77" s="518"/>
      <c r="OSU77" s="292"/>
      <c r="OSV77" s="292"/>
      <c r="OSW77" s="292"/>
      <c r="OSX77" s="292"/>
      <c r="OSY77" s="292"/>
      <c r="OSZ77" s="292"/>
      <c r="OTA77" s="905"/>
      <c r="OTB77" s="518"/>
      <c r="OTC77" s="518"/>
      <c r="OTD77" s="518"/>
      <c r="OTE77" s="292"/>
      <c r="OTF77" s="292"/>
      <c r="OTG77" s="292"/>
      <c r="OTH77" s="292"/>
      <c r="OTI77" s="292"/>
      <c r="OTJ77" s="292"/>
      <c r="OTK77" s="905"/>
      <c r="OTL77" s="518"/>
      <c r="OTM77" s="518"/>
      <c r="OTN77" s="518"/>
      <c r="OTO77" s="292"/>
      <c r="OTP77" s="292"/>
      <c r="OTQ77" s="292"/>
      <c r="OTR77" s="292"/>
      <c r="OTS77" s="292"/>
      <c r="OTT77" s="292"/>
      <c r="OTU77" s="905"/>
      <c r="OTV77" s="518"/>
      <c r="OTW77" s="518"/>
      <c r="OTX77" s="518"/>
      <c r="OTY77" s="292"/>
      <c r="OTZ77" s="292"/>
      <c r="OUA77" s="292"/>
      <c r="OUB77" s="292"/>
      <c r="OUC77" s="292"/>
      <c r="OUD77" s="292"/>
      <c r="OUE77" s="905"/>
      <c r="OUF77" s="518"/>
      <c r="OUG77" s="518"/>
      <c r="OUH77" s="518"/>
      <c r="OUI77" s="292"/>
      <c r="OUJ77" s="292"/>
      <c r="OUK77" s="292"/>
      <c r="OUL77" s="292"/>
      <c r="OUM77" s="292"/>
      <c r="OUN77" s="292"/>
      <c r="OUO77" s="905"/>
      <c r="OUP77" s="518"/>
      <c r="OUQ77" s="518"/>
      <c r="OUR77" s="518"/>
      <c r="OUS77" s="292"/>
      <c r="OUT77" s="292"/>
      <c r="OUU77" s="292"/>
      <c r="OUV77" s="292"/>
      <c r="OUW77" s="292"/>
      <c r="OUX77" s="292"/>
      <c r="OUY77" s="905"/>
      <c r="OUZ77" s="518"/>
      <c r="OVA77" s="518"/>
      <c r="OVB77" s="518"/>
      <c r="OVC77" s="292"/>
      <c r="OVD77" s="292"/>
      <c r="OVE77" s="292"/>
      <c r="OVF77" s="292"/>
      <c r="OVG77" s="292"/>
      <c r="OVH77" s="292"/>
      <c r="OVI77" s="905"/>
      <c r="OVJ77" s="518"/>
      <c r="OVK77" s="518"/>
      <c r="OVL77" s="518"/>
      <c r="OVM77" s="292"/>
      <c r="OVN77" s="292"/>
      <c r="OVO77" s="292"/>
      <c r="OVP77" s="292"/>
      <c r="OVQ77" s="292"/>
      <c r="OVR77" s="292"/>
      <c r="OVS77" s="905"/>
      <c r="OVT77" s="518"/>
      <c r="OVU77" s="518"/>
      <c r="OVV77" s="518"/>
      <c r="OVW77" s="292"/>
      <c r="OVX77" s="292"/>
      <c r="OVY77" s="292"/>
      <c r="OVZ77" s="292"/>
      <c r="OWA77" s="292"/>
      <c r="OWB77" s="292"/>
      <c r="OWC77" s="905"/>
      <c r="OWD77" s="518"/>
      <c r="OWE77" s="518"/>
      <c r="OWF77" s="518"/>
      <c r="OWG77" s="292"/>
      <c r="OWH77" s="292"/>
      <c r="OWI77" s="292"/>
      <c r="OWJ77" s="292"/>
      <c r="OWK77" s="292"/>
      <c r="OWL77" s="292"/>
      <c r="OWM77" s="905"/>
      <c r="OWN77" s="518"/>
      <c r="OWO77" s="518"/>
      <c r="OWP77" s="518"/>
      <c r="OWQ77" s="292"/>
      <c r="OWR77" s="292"/>
      <c r="OWS77" s="292"/>
      <c r="OWT77" s="292"/>
      <c r="OWU77" s="292"/>
      <c r="OWV77" s="292"/>
      <c r="OWW77" s="905"/>
      <c r="OWX77" s="518"/>
      <c r="OWY77" s="518"/>
      <c r="OWZ77" s="518"/>
      <c r="OXA77" s="292"/>
      <c r="OXB77" s="292"/>
      <c r="OXC77" s="292"/>
      <c r="OXD77" s="292"/>
      <c r="OXE77" s="292"/>
      <c r="OXF77" s="292"/>
      <c r="OXG77" s="905"/>
      <c r="OXH77" s="518"/>
      <c r="OXI77" s="518"/>
      <c r="OXJ77" s="518"/>
      <c r="OXK77" s="292"/>
      <c r="OXL77" s="292"/>
      <c r="OXM77" s="292"/>
      <c r="OXN77" s="292"/>
      <c r="OXO77" s="292"/>
      <c r="OXP77" s="292"/>
      <c r="OXQ77" s="905"/>
      <c r="OXR77" s="518"/>
      <c r="OXS77" s="518"/>
      <c r="OXT77" s="518"/>
      <c r="OXU77" s="292"/>
      <c r="OXV77" s="292"/>
      <c r="OXW77" s="292"/>
      <c r="OXX77" s="292"/>
      <c r="OXY77" s="292"/>
      <c r="OXZ77" s="292"/>
      <c r="OYA77" s="905"/>
      <c r="OYB77" s="518"/>
      <c r="OYC77" s="518"/>
      <c r="OYD77" s="518"/>
      <c r="OYE77" s="292"/>
      <c r="OYF77" s="292"/>
      <c r="OYG77" s="292"/>
      <c r="OYH77" s="292"/>
      <c r="OYI77" s="292"/>
      <c r="OYJ77" s="292"/>
      <c r="OYK77" s="905"/>
      <c r="OYL77" s="518"/>
      <c r="OYM77" s="518"/>
      <c r="OYN77" s="518"/>
      <c r="OYO77" s="292"/>
      <c r="OYP77" s="292"/>
      <c r="OYQ77" s="292"/>
      <c r="OYR77" s="292"/>
      <c r="OYS77" s="292"/>
      <c r="OYT77" s="292"/>
      <c r="OYU77" s="905"/>
      <c r="OYV77" s="518"/>
      <c r="OYW77" s="518"/>
      <c r="OYX77" s="518"/>
      <c r="OYY77" s="292"/>
      <c r="OYZ77" s="292"/>
      <c r="OZA77" s="292"/>
      <c r="OZB77" s="292"/>
      <c r="OZC77" s="292"/>
      <c r="OZD77" s="292"/>
      <c r="OZE77" s="905"/>
      <c r="OZF77" s="518"/>
      <c r="OZG77" s="518"/>
      <c r="OZH77" s="518"/>
      <c r="OZI77" s="292"/>
      <c r="OZJ77" s="292"/>
      <c r="OZK77" s="292"/>
      <c r="OZL77" s="292"/>
      <c r="OZM77" s="292"/>
      <c r="OZN77" s="292"/>
      <c r="OZO77" s="905"/>
      <c r="OZP77" s="518"/>
      <c r="OZQ77" s="518"/>
      <c r="OZR77" s="518"/>
      <c r="OZS77" s="292"/>
      <c r="OZT77" s="292"/>
      <c r="OZU77" s="292"/>
      <c r="OZV77" s="292"/>
      <c r="OZW77" s="292"/>
      <c r="OZX77" s="292"/>
      <c r="OZY77" s="905"/>
      <c r="OZZ77" s="518"/>
      <c r="PAA77" s="518"/>
      <c r="PAB77" s="518"/>
      <c r="PAC77" s="292"/>
      <c r="PAD77" s="292"/>
      <c r="PAE77" s="292"/>
      <c r="PAF77" s="292"/>
      <c r="PAG77" s="292"/>
      <c r="PAH77" s="292"/>
      <c r="PAI77" s="905"/>
      <c r="PAJ77" s="518"/>
      <c r="PAK77" s="518"/>
      <c r="PAL77" s="518"/>
      <c r="PAM77" s="292"/>
      <c r="PAN77" s="292"/>
      <c r="PAO77" s="292"/>
      <c r="PAP77" s="292"/>
      <c r="PAQ77" s="292"/>
      <c r="PAR77" s="292"/>
      <c r="PAS77" s="905"/>
      <c r="PAT77" s="518"/>
      <c r="PAU77" s="518"/>
      <c r="PAV77" s="518"/>
      <c r="PAW77" s="292"/>
      <c r="PAX77" s="292"/>
      <c r="PAY77" s="292"/>
      <c r="PAZ77" s="292"/>
      <c r="PBA77" s="292"/>
      <c r="PBB77" s="292"/>
      <c r="PBC77" s="905"/>
      <c r="PBD77" s="518"/>
      <c r="PBE77" s="518"/>
      <c r="PBF77" s="518"/>
      <c r="PBG77" s="292"/>
      <c r="PBH77" s="292"/>
      <c r="PBI77" s="292"/>
      <c r="PBJ77" s="292"/>
      <c r="PBK77" s="292"/>
      <c r="PBL77" s="292"/>
      <c r="PBM77" s="905"/>
      <c r="PBN77" s="518"/>
      <c r="PBO77" s="518"/>
      <c r="PBP77" s="518"/>
      <c r="PBQ77" s="292"/>
      <c r="PBR77" s="292"/>
      <c r="PBS77" s="292"/>
      <c r="PBT77" s="292"/>
      <c r="PBU77" s="292"/>
      <c r="PBV77" s="292"/>
      <c r="PBW77" s="905"/>
      <c r="PBX77" s="518"/>
      <c r="PBY77" s="518"/>
      <c r="PBZ77" s="518"/>
      <c r="PCA77" s="292"/>
      <c r="PCB77" s="292"/>
      <c r="PCC77" s="292"/>
      <c r="PCD77" s="292"/>
      <c r="PCE77" s="292"/>
      <c r="PCF77" s="292"/>
      <c r="PCG77" s="905"/>
      <c r="PCH77" s="518"/>
      <c r="PCI77" s="518"/>
      <c r="PCJ77" s="518"/>
      <c r="PCK77" s="292"/>
      <c r="PCL77" s="292"/>
      <c r="PCM77" s="292"/>
      <c r="PCN77" s="292"/>
      <c r="PCO77" s="292"/>
      <c r="PCP77" s="292"/>
      <c r="PCQ77" s="905"/>
      <c r="PCR77" s="518"/>
      <c r="PCS77" s="518"/>
      <c r="PCT77" s="518"/>
      <c r="PCU77" s="292"/>
      <c r="PCV77" s="292"/>
      <c r="PCW77" s="292"/>
      <c r="PCX77" s="292"/>
      <c r="PCY77" s="292"/>
      <c r="PCZ77" s="292"/>
      <c r="PDA77" s="905"/>
      <c r="PDB77" s="518"/>
      <c r="PDC77" s="518"/>
      <c r="PDD77" s="518"/>
      <c r="PDE77" s="292"/>
      <c r="PDF77" s="292"/>
      <c r="PDG77" s="292"/>
      <c r="PDH77" s="292"/>
      <c r="PDI77" s="292"/>
      <c r="PDJ77" s="292"/>
      <c r="PDK77" s="905"/>
      <c r="PDL77" s="518"/>
      <c r="PDM77" s="518"/>
      <c r="PDN77" s="518"/>
      <c r="PDO77" s="292"/>
      <c r="PDP77" s="292"/>
      <c r="PDQ77" s="292"/>
      <c r="PDR77" s="292"/>
      <c r="PDS77" s="292"/>
      <c r="PDT77" s="292"/>
      <c r="PDU77" s="905"/>
      <c r="PDV77" s="518"/>
      <c r="PDW77" s="518"/>
      <c r="PDX77" s="518"/>
      <c r="PDY77" s="292"/>
      <c r="PDZ77" s="292"/>
      <c r="PEA77" s="292"/>
      <c r="PEB77" s="292"/>
      <c r="PEC77" s="292"/>
      <c r="PED77" s="292"/>
      <c r="PEE77" s="905"/>
      <c r="PEF77" s="518"/>
      <c r="PEG77" s="518"/>
      <c r="PEH77" s="518"/>
      <c r="PEI77" s="292"/>
      <c r="PEJ77" s="292"/>
      <c r="PEK77" s="292"/>
      <c r="PEL77" s="292"/>
      <c r="PEM77" s="292"/>
      <c r="PEN77" s="292"/>
      <c r="PEO77" s="905"/>
      <c r="PEP77" s="518"/>
      <c r="PEQ77" s="518"/>
      <c r="PER77" s="518"/>
      <c r="PES77" s="292"/>
      <c r="PET77" s="292"/>
      <c r="PEU77" s="292"/>
      <c r="PEV77" s="292"/>
      <c r="PEW77" s="292"/>
      <c r="PEX77" s="292"/>
      <c r="PEY77" s="905"/>
      <c r="PEZ77" s="518"/>
      <c r="PFA77" s="518"/>
      <c r="PFB77" s="518"/>
      <c r="PFC77" s="292"/>
      <c r="PFD77" s="292"/>
      <c r="PFE77" s="292"/>
      <c r="PFF77" s="292"/>
      <c r="PFG77" s="292"/>
      <c r="PFH77" s="292"/>
      <c r="PFI77" s="905"/>
      <c r="PFJ77" s="518"/>
      <c r="PFK77" s="518"/>
      <c r="PFL77" s="518"/>
      <c r="PFM77" s="292"/>
      <c r="PFN77" s="292"/>
      <c r="PFO77" s="292"/>
      <c r="PFP77" s="292"/>
      <c r="PFQ77" s="292"/>
      <c r="PFR77" s="292"/>
      <c r="PFS77" s="905"/>
      <c r="PFT77" s="518"/>
      <c r="PFU77" s="518"/>
      <c r="PFV77" s="518"/>
      <c r="PFW77" s="292"/>
      <c r="PFX77" s="292"/>
      <c r="PFY77" s="292"/>
      <c r="PFZ77" s="292"/>
      <c r="PGA77" s="292"/>
      <c r="PGB77" s="292"/>
      <c r="PGC77" s="905"/>
      <c r="PGD77" s="518"/>
      <c r="PGE77" s="518"/>
      <c r="PGF77" s="518"/>
      <c r="PGG77" s="292"/>
      <c r="PGH77" s="292"/>
      <c r="PGI77" s="292"/>
      <c r="PGJ77" s="292"/>
      <c r="PGK77" s="292"/>
      <c r="PGL77" s="292"/>
      <c r="PGM77" s="905"/>
      <c r="PGN77" s="518"/>
      <c r="PGO77" s="518"/>
      <c r="PGP77" s="518"/>
      <c r="PGQ77" s="292"/>
      <c r="PGR77" s="292"/>
      <c r="PGS77" s="292"/>
      <c r="PGT77" s="292"/>
      <c r="PGU77" s="292"/>
      <c r="PGV77" s="292"/>
      <c r="PGW77" s="905"/>
      <c r="PGX77" s="518"/>
      <c r="PGY77" s="518"/>
      <c r="PGZ77" s="518"/>
      <c r="PHA77" s="292"/>
      <c r="PHB77" s="292"/>
      <c r="PHC77" s="292"/>
      <c r="PHD77" s="292"/>
      <c r="PHE77" s="292"/>
      <c r="PHF77" s="292"/>
      <c r="PHG77" s="905"/>
      <c r="PHH77" s="518"/>
      <c r="PHI77" s="518"/>
      <c r="PHJ77" s="518"/>
      <c r="PHK77" s="292"/>
      <c r="PHL77" s="292"/>
      <c r="PHM77" s="292"/>
      <c r="PHN77" s="292"/>
      <c r="PHO77" s="292"/>
      <c r="PHP77" s="292"/>
      <c r="PHQ77" s="905"/>
      <c r="PHR77" s="518"/>
      <c r="PHS77" s="518"/>
      <c r="PHT77" s="518"/>
      <c r="PHU77" s="292"/>
      <c r="PHV77" s="292"/>
      <c r="PHW77" s="292"/>
      <c r="PHX77" s="292"/>
      <c r="PHY77" s="292"/>
      <c r="PHZ77" s="292"/>
      <c r="PIA77" s="905"/>
      <c r="PIB77" s="518"/>
      <c r="PIC77" s="518"/>
      <c r="PID77" s="518"/>
      <c r="PIE77" s="292"/>
      <c r="PIF77" s="292"/>
      <c r="PIG77" s="292"/>
      <c r="PIH77" s="292"/>
      <c r="PII77" s="292"/>
      <c r="PIJ77" s="292"/>
      <c r="PIK77" s="905"/>
      <c r="PIL77" s="518"/>
      <c r="PIM77" s="518"/>
      <c r="PIN77" s="518"/>
      <c r="PIO77" s="292"/>
      <c r="PIP77" s="292"/>
      <c r="PIQ77" s="292"/>
      <c r="PIR77" s="292"/>
      <c r="PIS77" s="292"/>
      <c r="PIT77" s="292"/>
      <c r="PIU77" s="905"/>
      <c r="PIV77" s="518"/>
      <c r="PIW77" s="518"/>
      <c r="PIX77" s="518"/>
      <c r="PIY77" s="292"/>
      <c r="PIZ77" s="292"/>
      <c r="PJA77" s="292"/>
      <c r="PJB77" s="292"/>
      <c r="PJC77" s="292"/>
      <c r="PJD77" s="292"/>
      <c r="PJE77" s="905"/>
      <c r="PJF77" s="518"/>
      <c r="PJG77" s="518"/>
      <c r="PJH77" s="518"/>
      <c r="PJI77" s="292"/>
      <c r="PJJ77" s="292"/>
      <c r="PJK77" s="292"/>
      <c r="PJL77" s="292"/>
      <c r="PJM77" s="292"/>
      <c r="PJN77" s="292"/>
      <c r="PJO77" s="905"/>
      <c r="PJP77" s="518"/>
      <c r="PJQ77" s="518"/>
      <c r="PJR77" s="518"/>
      <c r="PJS77" s="292"/>
      <c r="PJT77" s="292"/>
      <c r="PJU77" s="292"/>
      <c r="PJV77" s="292"/>
      <c r="PJW77" s="292"/>
      <c r="PJX77" s="292"/>
      <c r="PJY77" s="905"/>
      <c r="PJZ77" s="518"/>
      <c r="PKA77" s="518"/>
      <c r="PKB77" s="518"/>
      <c r="PKC77" s="292"/>
      <c r="PKD77" s="292"/>
      <c r="PKE77" s="292"/>
      <c r="PKF77" s="292"/>
      <c r="PKG77" s="292"/>
      <c r="PKH77" s="292"/>
      <c r="PKI77" s="905"/>
      <c r="PKJ77" s="518"/>
      <c r="PKK77" s="518"/>
      <c r="PKL77" s="518"/>
      <c r="PKM77" s="292"/>
      <c r="PKN77" s="292"/>
      <c r="PKO77" s="292"/>
      <c r="PKP77" s="292"/>
      <c r="PKQ77" s="292"/>
      <c r="PKR77" s="292"/>
      <c r="PKS77" s="905"/>
      <c r="PKT77" s="518"/>
      <c r="PKU77" s="518"/>
      <c r="PKV77" s="518"/>
      <c r="PKW77" s="292"/>
      <c r="PKX77" s="292"/>
      <c r="PKY77" s="292"/>
      <c r="PKZ77" s="292"/>
      <c r="PLA77" s="292"/>
      <c r="PLB77" s="292"/>
      <c r="PLC77" s="905"/>
      <c r="PLD77" s="518"/>
      <c r="PLE77" s="518"/>
      <c r="PLF77" s="518"/>
      <c r="PLG77" s="292"/>
      <c r="PLH77" s="292"/>
      <c r="PLI77" s="292"/>
      <c r="PLJ77" s="292"/>
      <c r="PLK77" s="292"/>
      <c r="PLL77" s="292"/>
      <c r="PLM77" s="905"/>
      <c r="PLN77" s="518"/>
      <c r="PLO77" s="518"/>
      <c r="PLP77" s="518"/>
      <c r="PLQ77" s="292"/>
      <c r="PLR77" s="292"/>
      <c r="PLS77" s="292"/>
      <c r="PLT77" s="292"/>
      <c r="PLU77" s="292"/>
      <c r="PLV77" s="292"/>
      <c r="PLW77" s="905"/>
      <c r="PLX77" s="518"/>
      <c r="PLY77" s="518"/>
      <c r="PLZ77" s="518"/>
      <c r="PMA77" s="292"/>
      <c r="PMB77" s="292"/>
      <c r="PMC77" s="292"/>
      <c r="PMD77" s="292"/>
      <c r="PME77" s="292"/>
      <c r="PMF77" s="292"/>
      <c r="PMG77" s="905"/>
      <c r="PMH77" s="518"/>
      <c r="PMI77" s="518"/>
      <c r="PMJ77" s="518"/>
      <c r="PMK77" s="292"/>
      <c r="PML77" s="292"/>
      <c r="PMM77" s="292"/>
      <c r="PMN77" s="292"/>
      <c r="PMO77" s="292"/>
      <c r="PMP77" s="292"/>
      <c r="PMQ77" s="905"/>
      <c r="PMR77" s="518"/>
      <c r="PMS77" s="518"/>
      <c r="PMT77" s="518"/>
      <c r="PMU77" s="292"/>
      <c r="PMV77" s="292"/>
      <c r="PMW77" s="292"/>
      <c r="PMX77" s="292"/>
      <c r="PMY77" s="292"/>
      <c r="PMZ77" s="292"/>
      <c r="PNA77" s="905"/>
      <c r="PNB77" s="518"/>
      <c r="PNC77" s="518"/>
      <c r="PND77" s="518"/>
      <c r="PNE77" s="292"/>
      <c r="PNF77" s="292"/>
      <c r="PNG77" s="292"/>
      <c r="PNH77" s="292"/>
      <c r="PNI77" s="292"/>
      <c r="PNJ77" s="292"/>
      <c r="PNK77" s="905"/>
      <c r="PNL77" s="518"/>
      <c r="PNM77" s="518"/>
      <c r="PNN77" s="518"/>
      <c r="PNO77" s="292"/>
      <c r="PNP77" s="292"/>
      <c r="PNQ77" s="292"/>
      <c r="PNR77" s="292"/>
      <c r="PNS77" s="292"/>
      <c r="PNT77" s="292"/>
      <c r="PNU77" s="905"/>
      <c r="PNV77" s="518"/>
      <c r="PNW77" s="518"/>
      <c r="PNX77" s="518"/>
      <c r="PNY77" s="292"/>
      <c r="PNZ77" s="292"/>
      <c r="POA77" s="292"/>
      <c r="POB77" s="292"/>
      <c r="POC77" s="292"/>
      <c r="POD77" s="292"/>
      <c r="POE77" s="905"/>
      <c r="POF77" s="518"/>
      <c r="POG77" s="518"/>
      <c r="POH77" s="518"/>
      <c r="POI77" s="292"/>
      <c r="POJ77" s="292"/>
      <c r="POK77" s="292"/>
      <c r="POL77" s="292"/>
      <c r="POM77" s="292"/>
      <c r="PON77" s="292"/>
      <c r="POO77" s="905"/>
      <c r="POP77" s="518"/>
      <c r="POQ77" s="518"/>
      <c r="POR77" s="518"/>
      <c r="POS77" s="292"/>
      <c r="POT77" s="292"/>
      <c r="POU77" s="292"/>
      <c r="POV77" s="292"/>
      <c r="POW77" s="292"/>
      <c r="POX77" s="292"/>
      <c r="POY77" s="905"/>
      <c r="POZ77" s="518"/>
      <c r="PPA77" s="518"/>
      <c r="PPB77" s="518"/>
      <c r="PPC77" s="292"/>
      <c r="PPD77" s="292"/>
      <c r="PPE77" s="292"/>
      <c r="PPF77" s="292"/>
      <c r="PPG77" s="292"/>
      <c r="PPH77" s="292"/>
      <c r="PPI77" s="905"/>
      <c r="PPJ77" s="518"/>
      <c r="PPK77" s="518"/>
      <c r="PPL77" s="518"/>
      <c r="PPM77" s="292"/>
      <c r="PPN77" s="292"/>
      <c r="PPO77" s="292"/>
      <c r="PPP77" s="292"/>
      <c r="PPQ77" s="292"/>
      <c r="PPR77" s="292"/>
      <c r="PPS77" s="905"/>
      <c r="PPT77" s="518"/>
      <c r="PPU77" s="518"/>
      <c r="PPV77" s="518"/>
      <c r="PPW77" s="292"/>
      <c r="PPX77" s="292"/>
      <c r="PPY77" s="292"/>
      <c r="PPZ77" s="292"/>
      <c r="PQA77" s="292"/>
      <c r="PQB77" s="292"/>
      <c r="PQC77" s="905"/>
      <c r="PQD77" s="518"/>
      <c r="PQE77" s="518"/>
      <c r="PQF77" s="518"/>
      <c r="PQG77" s="292"/>
      <c r="PQH77" s="292"/>
      <c r="PQI77" s="292"/>
      <c r="PQJ77" s="292"/>
      <c r="PQK77" s="292"/>
      <c r="PQL77" s="292"/>
      <c r="PQM77" s="905"/>
      <c r="PQN77" s="518"/>
      <c r="PQO77" s="518"/>
      <c r="PQP77" s="518"/>
      <c r="PQQ77" s="292"/>
      <c r="PQR77" s="292"/>
      <c r="PQS77" s="292"/>
      <c r="PQT77" s="292"/>
      <c r="PQU77" s="292"/>
      <c r="PQV77" s="292"/>
      <c r="PQW77" s="905"/>
      <c r="PQX77" s="518"/>
      <c r="PQY77" s="518"/>
      <c r="PQZ77" s="518"/>
      <c r="PRA77" s="292"/>
      <c r="PRB77" s="292"/>
      <c r="PRC77" s="292"/>
      <c r="PRD77" s="292"/>
      <c r="PRE77" s="292"/>
      <c r="PRF77" s="292"/>
      <c r="PRG77" s="905"/>
      <c r="PRH77" s="518"/>
      <c r="PRI77" s="518"/>
      <c r="PRJ77" s="518"/>
      <c r="PRK77" s="292"/>
      <c r="PRL77" s="292"/>
      <c r="PRM77" s="292"/>
      <c r="PRN77" s="292"/>
      <c r="PRO77" s="292"/>
      <c r="PRP77" s="292"/>
      <c r="PRQ77" s="905"/>
      <c r="PRR77" s="518"/>
      <c r="PRS77" s="518"/>
      <c r="PRT77" s="518"/>
      <c r="PRU77" s="292"/>
      <c r="PRV77" s="292"/>
      <c r="PRW77" s="292"/>
      <c r="PRX77" s="292"/>
      <c r="PRY77" s="292"/>
      <c r="PRZ77" s="292"/>
      <c r="PSA77" s="905"/>
      <c r="PSB77" s="518"/>
      <c r="PSC77" s="518"/>
      <c r="PSD77" s="518"/>
      <c r="PSE77" s="292"/>
      <c r="PSF77" s="292"/>
      <c r="PSG77" s="292"/>
      <c r="PSH77" s="292"/>
      <c r="PSI77" s="292"/>
      <c r="PSJ77" s="292"/>
      <c r="PSK77" s="905"/>
      <c r="PSL77" s="518"/>
      <c r="PSM77" s="518"/>
      <c r="PSN77" s="518"/>
      <c r="PSO77" s="292"/>
      <c r="PSP77" s="292"/>
      <c r="PSQ77" s="292"/>
      <c r="PSR77" s="292"/>
      <c r="PSS77" s="292"/>
      <c r="PST77" s="292"/>
      <c r="PSU77" s="905"/>
      <c r="PSV77" s="518"/>
      <c r="PSW77" s="518"/>
      <c r="PSX77" s="518"/>
      <c r="PSY77" s="292"/>
      <c r="PSZ77" s="292"/>
      <c r="PTA77" s="292"/>
      <c r="PTB77" s="292"/>
      <c r="PTC77" s="292"/>
      <c r="PTD77" s="292"/>
      <c r="PTE77" s="905"/>
      <c r="PTF77" s="518"/>
      <c r="PTG77" s="518"/>
      <c r="PTH77" s="518"/>
      <c r="PTI77" s="292"/>
      <c r="PTJ77" s="292"/>
      <c r="PTK77" s="292"/>
      <c r="PTL77" s="292"/>
      <c r="PTM77" s="292"/>
      <c r="PTN77" s="292"/>
      <c r="PTO77" s="905"/>
      <c r="PTP77" s="518"/>
      <c r="PTQ77" s="518"/>
      <c r="PTR77" s="518"/>
      <c r="PTS77" s="292"/>
      <c r="PTT77" s="292"/>
      <c r="PTU77" s="292"/>
      <c r="PTV77" s="292"/>
      <c r="PTW77" s="292"/>
      <c r="PTX77" s="292"/>
      <c r="PTY77" s="905"/>
      <c r="PTZ77" s="518"/>
      <c r="PUA77" s="518"/>
      <c r="PUB77" s="518"/>
      <c r="PUC77" s="292"/>
      <c r="PUD77" s="292"/>
      <c r="PUE77" s="292"/>
      <c r="PUF77" s="292"/>
      <c r="PUG77" s="292"/>
      <c r="PUH77" s="292"/>
      <c r="PUI77" s="905"/>
      <c r="PUJ77" s="518"/>
      <c r="PUK77" s="518"/>
      <c r="PUL77" s="518"/>
      <c r="PUM77" s="292"/>
      <c r="PUN77" s="292"/>
      <c r="PUO77" s="292"/>
      <c r="PUP77" s="292"/>
      <c r="PUQ77" s="292"/>
      <c r="PUR77" s="292"/>
      <c r="PUS77" s="905"/>
      <c r="PUT77" s="518"/>
      <c r="PUU77" s="518"/>
      <c r="PUV77" s="518"/>
      <c r="PUW77" s="292"/>
      <c r="PUX77" s="292"/>
      <c r="PUY77" s="292"/>
      <c r="PUZ77" s="292"/>
      <c r="PVA77" s="292"/>
      <c r="PVB77" s="292"/>
      <c r="PVC77" s="905"/>
      <c r="PVD77" s="518"/>
      <c r="PVE77" s="518"/>
      <c r="PVF77" s="518"/>
      <c r="PVG77" s="292"/>
      <c r="PVH77" s="292"/>
      <c r="PVI77" s="292"/>
      <c r="PVJ77" s="292"/>
      <c r="PVK77" s="292"/>
      <c r="PVL77" s="292"/>
      <c r="PVM77" s="905"/>
      <c r="PVN77" s="518"/>
      <c r="PVO77" s="518"/>
      <c r="PVP77" s="518"/>
      <c r="PVQ77" s="292"/>
      <c r="PVR77" s="292"/>
      <c r="PVS77" s="292"/>
      <c r="PVT77" s="292"/>
      <c r="PVU77" s="292"/>
      <c r="PVV77" s="292"/>
      <c r="PVW77" s="905"/>
      <c r="PVX77" s="518"/>
      <c r="PVY77" s="518"/>
      <c r="PVZ77" s="518"/>
      <c r="PWA77" s="292"/>
      <c r="PWB77" s="292"/>
      <c r="PWC77" s="292"/>
      <c r="PWD77" s="292"/>
      <c r="PWE77" s="292"/>
      <c r="PWF77" s="292"/>
      <c r="PWG77" s="905"/>
      <c r="PWH77" s="518"/>
      <c r="PWI77" s="518"/>
      <c r="PWJ77" s="518"/>
      <c r="PWK77" s="292"/>
      <c r="PWL77" s="292"/>
      <c r="PWM77" s="292"/>
      <c r="PWN77" s="292"/>
      <c r="PWO77" s="292"/>
      <c r="PWP77" s="292"/>
      <c r="PWQ77" s="905"/>
      <c r="PWR77" s="518"/>
      <c r="PWS77" s="518"/>
      <c r="PWT77" s="518"/>
      <c r="PWU77" s="292"/>
      <c r="PWV77" s="292"/>
      <c r="PWW77" s="292"/>
      <c r="PWX77" s="292"/>
      <c r="PWY77" s="292"/>
      <c r="PWZ77" s="292"/>
      <c r="PXA77" s="905"/>
      <c r="PXB77" s="518"/>
      <c r="PXC77" s="518"/>
      <c r="PXD77" s="518"/>
      <c r="PXE77" s="292"/>
      <c r="PXF77" s="292"/>
      <c r="PXG77" s="292"/>
      <c r="PXH77" s="292"/>
      <c r="PXI77" s="292"/>
      <c r="PXJ77" s="292"/>
      <c r="PXK77" s="905"/>
      <c r="PXL77" s="518"/>
      <c r="PXM77" s="518"/>
      <c r="PXN77" s="518"/>
      <c r="PXO77" s="292"/>
      <c r="PXP77" s="292"/>
      <c r="PXQ77" s="292"/>
      <c r="PXR77" s="292"/>
      <c r="PXS77" s="292"/>
      <c r="PXT77" s="292"/>
      <c r="PXU77" s="905"/>
      <c r="PXV77" s="518"/>
      <c r="PXW77" s="518"/>
      <c r="PXX77" s="518"/>
      <c r="PXY77" s="292"/>
      <c r="PXZ77" s="292"/>
      <c r="PYA77" s="292"/>
      <c r="PYB77" s="292"/>
      <c r="PYC77" s="292"/>
      <c r="PYD77" s="292"/>
      <c r="PYE77" s="905"/>
      <c r="PYF77" s="518"/>
      <c r="PYG77" s="518"/>
      <c r="PYH77" s="518"/>
      <c r="PYI77" s="292"/>
      <c r="PYJ77" s="292"/>
      <c r="PYK77" s="292"/>
      <c r="PYL77" s="292"/>
      <c r="PYM77" s="292"/>
      <c r="PYN77" s="292"/>
      <c r="PYO77" s="905"/>
      <c r="PYP77" s="518"/>
      <c r="PYQ77" s="518"/>
      <c r="PYR77" s="518"/>
      <c r="PYS77" s="292"/>
      <c r="PYT77" s="292"/>
      <c r="PYU77" s="292"/>
      <c r="PYV77" s="292"/>
      <c r="PYW77" s="292"/>
      <c r="PYX77" s="292"/>
      <c r="PYY77" s="905"/>
      <c r="PYZ77" s="518"/>
      <c r="PZA77" s="518"/>
      <c r="PZB77" s="518"/>
      <c r="PZC77" s="292"/>
      <c r="PZD77" s="292"/>
      <c r="PZE77" s="292"/>
      <c r="PZF77" s="292"/>
      <c r="PZG77" s="292"/>
      <c r="PZH77" s="292"/>
      <c r="PZI77" s="905"/>
      <c r="PZJ77" s="518"/>
      <c r="PZK77" s="518"/>
      <c r="PZL77" s="518"/>
      <c r="PZM77" s="292"/>
      <c r="PZN77" s="292"/>
      <c r="PZO77" s="292"/>
      <c r="PZP77" s="292"/>
      <c r="PZQ77" s="292"/>
      <c r="PZR77" s="292"/>
      <c r="PZS77" s="905"/>
      <c r="PZT77" s="518"/>
      <c r="PZU77" s="518"/>
      <c r="PZV77" s="518"/>
      <c r="PZW77" s="292"/>
      <c r="PZX77" s="292"/>
      <c r="PZY77" s="292"/>
      <c r="PZZ77" s="292"/>
      <c r="QAA77" s="292"/>
      <c r="QAB77" s="292"/>
      <c r="QAC77" s="905"/>
      <c r="QAD77" s="518"/>
      <c r="QAE77" s="518"/>
      <c r="QAF77" s="518"/>
      <c r="QAG77" s="292"/>
      <c r="QAH77" s="292"/>
      <c r="QAI77" s="292"/>
      <c r="QAJ77" s="292"/>
      <c r="QAK77" s="292"/>
      <c r="QAL77" s="292"/>
      <c r="QAM77" s="905"/>
      <c r="QAN77" s="518"/>
      <c r="QAO77" s="518"/>
      <c r="QAP77" s="518"/>
      <c r="QAQ77" s="292"/>
      <c r="QAR77" s="292"/>
      <c r="QAS77" s="292"/>
      <c r="QAT77" s="292"/>
      <c r="QAU77" s="292"/>
      <c r="QAV77" s="292"/>
      <c r="QAW77" s="905"/>
      <c r="QAX77" s="518"/>
      <c r="QAY77" s="518"/>
      <c r="QAZ77" s="518"/>
      <c r="QBA77" s="292"/>
      <c r="QBB77" s="292"/>
      <c r="QBC77" s="292"/>
      <c r="QBD77" s="292"/>
      <c r="QBE77" s="292"/>
      <c r="QBF77" s="292"/>
      <c r="QBG77" s="905"/>
      <c r="QBH77" s="518"/>
      <c r="QBI77" s="518"/>
      <c r="QBJ77" s="518"/>
      <c r="QBK77" s="292"/>
      <c r="QBL77" s="292"/>
      <c r="QBM77" s="292"/>
      <c r="QBN77" s="292"/>
      <c r="QBO77" s="292"/>
      <c r="QBP77" s="292"/>
      <c r="QBQ77" s="905"/>
      <c r="QBR77" s="518"/>
      <c r="QBS77" s="518"/>
      <c r="QBT77" s="518"/>
      <c r="QBU77" s="292"/>
      <c r="QBV77" s="292"/>
      <c r="QBW77" s="292"/>
      <c r="QBX77" s="292"/>
      <c r="QBY77" s="292"/>
      <c r="QBZ77" s="292"/>
      <c r="QCA77" s="905"/>
      <c r="QCB77" s="518"/>
      <c r="QCC77" s="518"/>
      <c r="QCD77" s="518"/>
      <c r="QCE77" s="292"/>
      <c r="QCF77" s="292"/>
      <c r="QCG77" s="292"/>
      <c r="QCH77" s="292"/>
      <c r="QCI77" s="292"/>
      <c r="QCJ77" s="292"/>
      <c r="QCK77" s="905"/>
      <c r="QCL77" s="518"/>
      <c r="QCM77" s="518"/>
      <c r="QCN77" s="518"/>
      <c r="QCO77" s="292"/>
      <c r="QCP77" s="292"/>
      <c r="QCQ77" s="292"/>
      <c r="QCR77" s="292"/>
      <c r="QCS77" s="292"/>
      <c r="QCT77" s="292"/>
      <c r="QCU77" s="905"/>
      <c r="QCV77" s="518"/>
      <c r="QCW77" s="518"/>
      <c r="QCX77" s="518"/>
      <c r="QCY77" s="292"/>
      <c r="QCZ77" s="292"/>
      <c r="QDA77" s="292"/>
      <c r="QDB77" s="292"/>
      <c r="QDC77" s="292"/>
      <c r="QDD77" s="292"/>
      <c r="QDE77" s="905"/>
      <c r="QDF77" s="518"/>
      <c r="QDG77" s="518"/>
      <c r="QDH77" s="518"/>
      <c r="QDI77" s="292"/>
      <c r="QDJ77" s="292"/>
      <c r="QDK77" s="292"/>
      <c r="QDL77" s="292"/>
      <c r="QDM77" s="292"/>
      <c r="QDN77" s="292"/>
      <c r="QDO77" s="905"/>
      <c r="QDP77" s="518"/>
      <c r="QDQ77" s="518"/>
      <c r="QDR77" s="518"/>
      <c r="QDS77" s="292"/>
      <c r="QDT77" s="292"/>
      <c r="QDU77" s="292"/>
      <c r="QDV77" s="292"/>
      <c r="QDW77" s="292"/>
      <c r="QDX77" s="292"/>
      <c r="QDY77" s="905"/>
      <c r="QDZ77" s="518"/>
      <c r="QEA77" s="518"/>
      <c r="QEB77" s="518"/>
      <c r="QEC77" s="292"/>
      <c r="QED77" s="292"/>
      <c r="QEE77" s="292"/>
      <c r="QEF77" s="292"/>
      <c r="QEG77" s="292"/>
      <c r="QEH77" s="292"/>
      <c r="QEI77" s="905"/>
      <c r="QEJ77" s="518"/>
      <c r="QEK77" s="518"/>
      <c r="QEL77" s="518"/>
      <c r="QEM77" s="292"/>
      <c r="QEN77" s="292"/>
      <c r="QEO77" s="292"/>
      <c r="QEP77" s="292"/>
      <c r="QEQ77" s="292"/>
      <c r="QER77" s="292"/>
      <c r="QES77" s="905"/>
      <c r="QET77" s="518"/>
      <c r="QEU77" s="518"/>
      <c r="QEV77" s="518"/>
      <c r="QEW77" s="292"/>
      <c r="QEX77" s="292"/>
      <c r="QEY77" s="292"/>
      <c r="QEZ77" s="292"/>
      <c r="QFA77" s="292"/>
      <c r="QFB77" s="292"/>
      <c r="QFC77" s="905"/>
      <c r="QFD77" s="518"/>
      <c r="QFE77" s="518"/>
      <c r="QFF77" s="518"/>
      <c r="QFG77" s="292"/>
      <c r="QFH77" s="292"/>
      <c r="QFI77" s="292"/>
      <c r="QFJ77" s="292"/>
      <c r="QFK77" s="292"/>
      <c r="QFL77" s="292"/>
      <c r="QFM77" s="905"/>
      <c r="QFN77" s="518"/>
      <c r="QFO77" s="518"/>
      <c r="QFP77" s="518"/>
      <c r="QFQ77" s="292"/>
      <c r="QFR77" s="292"/>
      <c r="QFS77" s="292"/>
      <c r="QFT77" s="292"/>
      <c r="QFU77" s="292"/>
      <c r="QFV77" s="292"/>
      <c r="QFW77" s="905"/>
      <c r="QFX77" s="518"/>
      <c r="QFY77" s="518"/>
      <c r="QFZ77" s="518"/>
      <c r="QGA77" s="292"/>
      <c r="QGB77" s="292"/>
      <c r="QGC77" s="292"/>
      <c r="QGD77" s="292"/>
      <c r="QGE77" s="292"/>
      <c r="QGF77" s="292"/>
      <c r="QGG77" s="905"/>
      <c r="QGH77" s="518"/>
      <c r="QGI77" s="518"/>
      <c r="QGJ77" s="518"/>
      <c r="QGK77" s="292"/>
      <c r="QGL77" s="292"/>
      <c r="QGM77" s="292"/>
      <c r="QGN77" s="292"/>
      <c r="QGO77" s="292"/>
      <c r="QGP77" s="292"/>
      <c r="QGQ77" s="905"/>
      <c r="QGR77" s="518"/>
      <c r="QGS77" s="518"/>
      <c r="QGT77" s="518"/>
      <c r="QGU77" s="292"/>
      <c r="QGV77" s="292"/>
      <c r="QGW77" s="292"/>
      <c r="QGX77" s="292"/>
      <c r="QGY77" s="292"/>
      <c r="QGZ77" s="292"/>
      <c r="QHA77" s="905"/>
      <c r="QHB77" s="518"/>
      <c r="QHC77" s="518"/>
      <c r="QHD77" s="518"/>
      <c r="QHE77" s="292"/>
      <c r="QHF77" s="292"/>
      <c r="QHG77" s="292"/>
      <c r="QHH77" s="292"/>
      <c r="QHI77" s="292"/>
      <c r="QHJ77" s="292"/>
      <c r="QHK77" s="905"/>
      <c r="QHL77" s="518"/>
      <c r="QHM77" s="518"/>
      <c r="QHN77" s="518"/>
      <c r="QHO77" s="292"/>
      <c r="QHP77" s="292"/>
      <c r="QHQ77" s="292"/>
      <c r="QHR77" s="292"/>
      <c r="QHS77" s="292"/>
      <c r="QHT77" s="292"/>
      <c r="QHU77" s="905"/>
      <c r="QHV77" s="518"/>
      <c r="QHW77" s="518"/>
      <c r="QHX77" s="518"/>
      <c r="QHY77" s="292"/>
      <c r="QHZ77" s="292"/>
      <c r="QIA77" s="292"/>
      <c r="QIB77" s="292"/>
      <c r="QIC77" s="292"/>
      <c r="QID77" s="292"/>
      <c r="QIE77" s="905"/>
      <c r="QIF77" s="518"/>
      <c r="QIG77" s="518"/>
      <c r="QIH77" s="518"/>
      <c r="QII77" s="292"/>
      <c r="QIJ77" s="292"/>
      <c r="QIK77" s="292"/>
      <c r="QIL77" s="292"/>
      <c r="QIM77" s="292"/>
      <c r="QIN77" s="292"/>
      <c r="QIO77" s="905"/>
      <c r="QIP77" s="518"/>
      <c r="QIQ77" s="518"/>
      <c r="QIR77" s="518"/>
      <c r="QIS77" s="292"/>
      <c r="QIT77" s="292"/>
      <c r="QIU77" s="292"/>
      <c r="QIV77" s="292"/>
      <c r="QIW77" s="292"/>
      <c r="QIX77" s="292"/>
      <c r="QIY77" s="905"/>
      <c r="QIZ77" s="518"/>
      <c r="QJA77" s="518"/>
      <c r="QJB77" s="518"/>
      <c r="QJC77" s="292"/>
      <c r="QJD77" s="292"/>
      <c r="QJE77" s="292"/>
      <c r="QJF77" s="292"/>
      <c r="QJG77" s="292"/>
      <c r="QJH77" s="292"/>
      <c r="QJI77" s="905"/>
      <c r="QJJ77" s="518"/>
      <c r="QJK77" s="518"/>
      <c r="QJL77" s="518"/>
      <c r="QJM77" s="292"/>
      <c r="QJN77" s="292"/>
      <c r="QJO77" s="292"/>
      <c r="QJP77" s="292"/>
      <c r="QJQ77" s="292"/>
      <c r="QJR77" s="292"/>
      <c r="QJS77" s="905"/>
      <c r="QJT77" s="518"/>
      <c r="QJU77" s="518"/>
      <c r="QJV77" s="518"/>
      <c r="QJW77" s="292"/>
      <c r="QJX77" s="292"/>
      <c r="QJY77" s="292"/>
      <c r="QJZ77" s="292"/>
      <c r="QKA77" s="292"/>
      <c r="QKB77" s="292"/>
      <c r="QKC77" s="905"/>
      <c r="QKD77" s="518"/>
      <c r="QKE77" s="518"/>
      <c r="QKF77" s="518"/>
      <c r="QKG77" s="292"/>
      <c r="QKH77" s="292"/>
      <c r="QKI77" s="292"/>
      <c r="QKJ77" s="292"/>
      <c r="QKK77" s="292"/>
      <c r="QKL77" s="292"/>
      <c r="QKM77" s="905"/>
      <c r="QKN77" s="518"/>
      <c r="QKO77" s="518"/>
      <c r="QKP77" s="518"/>
      <c r="QKQ77" s="292"/>
      <c r="QKR77" s="292"/>
      <c r="QKS77" s="292"/>
      <c r="QKT77" s="292"/>
      <c r="QKU77" s="292"/>
      <c r="QKV77" s="292"/>
      <c r="QKW77" s="905"/>
      <c r="QKX77" s="518"/>
      <c r="QKY77" s="518"/>
      <c r="QKZ77" s="518"/>
      <c r="QLA77" s="292"/>
      <c r="QLB77" s="292"/>
      <c r="QLC77" s="292"/>
      <c r="QLD77" s="292"/>
      <c r="QLE77" s="292"/>
      <c r="QLF77" s="292"/>
      <c r="QLG77" s="905"/>
      <c r="QLH77" s="518"/>
      <c r="QLI77" s="518"/>
      <c r="QLJ77" s="518"/>
      <c r="QLK77" s="292"/>
      <c r="QLL77" s="292"/>
      <c r="QLM77" s="292"/>
      <c r="QLN77" s="292"/>
      <c r="QLO77" s="292"/>
      <c r="QLP77" s="292"/>
      <c r="QLQ77" s="905"/>
      <c r="QLR77" s="518"/>
      <c r="QLS77" s="518"/>
      <c r="QLT77" s="518"/>
      <c r="QLU77" s="292"/>
      <c r="QLV77" s="292"/>
      <c r="QLW77" s="292"/>
      <c r="QLX77" s="292"/>
      <c r="QLY77" s="292"/>
      <c r="QLZ77" s="292"/>
      <c r="QMA77" s="905"/>
      <c r="QMB77" s="518"/>
      <c r="QMC77" s="518"/>
      <c r="QMD77" s="518"/>
      <c r="QME77" s="292"/>
      <c r="QMF77" s="292"/>
      <c r="QMG77" s="292"/>
      <c r="QMH77" s="292"/>
      <c r="QMI77" s="292"/>
      <c r="QMJ77" s="292"/>
      <c r="QMK77" s="905"/>
      <c r="QML77" s="518"/>
      <c r="QMM77" s="518"/>
      <c r="QMN77" s="518"/>
      <c r="QMO77" s="292"/>
      <c r="QMP77" s="292"/>
      <c r="QMQ77" s="292"/>
      <c r="QMR77" s="292"/>
      <c r="QMS77" s="292"/>
      <c r="QMT77" s="292"/>
      <c r="QMU77" s="905"/>
      <c r="QMV77" s="518"/>
      <c r="QMW77" s="518"/>
      <c r="QMX77" s="518"/>
      <c r="QMY77" s="292"/>
      <c r="QMZ77" s="292"/>
      <c r="QNA77" s="292"/>
      <c r="QNB77" s="292"/>
      <c r="QNC77" s="292"/>
      <c r="QND77" s="292"/>
      <c r="QNE77" s="905"/>
      <c r="QNF77" s="518"/>
      <c r="QNG77" s="518"/>
      <c r="QNH77" s="518"/>
      <c r="QNI77" s="292"/>
      <c r="QNJ77" s="292"/>
      <c r="QNK77" s="292"/>
      <c r="QNL77" s="292"/>
      <c r="QNM77" s="292"/>
      <c r="QNN77" s="292"/>
      <c r="QNO77" s="905"/>
      <c r="QNP77" s="518"/>
      <c r="QNQ77" s="518"/>
      <c r="QNR77" s="518"/>
      <c r="QNS77" s="292"/>
      <c r="QNT77" s="292"/>
      <c r="QNU77" s="292"/>
      <c r="QNV77" s="292"/>
      <c r="QNW77" s="292"/>
      <c r="QNX77" s="292"/>
      <c r="QNY77" s="905"/>
      <c r="QNZ77" s="518"/>
      <c r="QOA77" s="518"/>
      <c r="QOB77" s="518"/>
      <c r="QOC77" s="292"/>
      <c r="QOD77" s="292"/>
      <c r="QOE77" s="292"/>
      <c r="QOF77" s="292"/>
      <c r="QOG77" s="292"/>
      <c r="QOH77" s="292"/>
      <c r="QOI77" s="905"/>
      <c r="QOJ77" s="518"/>
      <c r="QOK77" s="518"/>
      <c r="QOL77" s="518"/>
      <c r="QOM77" s="292"/>
      <c r="QON77" s="292"/>
      <c r="QOO77" s="292"/>
      <c r="QOP77" s="292"/>
      <c r="QOQ77" s="292"/>
      <c r="QOR77" s="292"/>
      <c r="QOS77" s="905"/>
      <c r="QOT77" s="518"/>
      <c r="QOU77" s="518"/>
      <c r="QOV77" s="518"/>
      <c r="QOW77" s="292"/>
      <c r="QOX77" s="292"/>
      <c r="QOY77" s="292"/>
      <c r="QOZ77" s="292"/>
      <c r="QPA77" s="292"/>
      <c r="QPB77" s="292"/>
      <c r="QPC77" s="905"/>
      <c r="QPD77" s="518"/>
      <c r="QPE77" s="518"/>
      <c r="QPF77" s="518"/>
      <c r="QPG77" s="292"/>
      <c r="QPH77" s="292"/>
      <c r="QPI77" s="292"/>
      <c r="QPJ77" s="292"/>
      <c r="QPK77" s="292"/>
      <c r="QPL77" s="292"/>
      <c r="QPM77" s="905"/>
      <c r="QPN77" s="518"/>
      <c r="QPO77" s="518"/>
      <c r="QPP77" s="518"/>
      <c r="QPQ77" s="292"/>
      <c r="QPR77" s="292"/>
      <c r="QPS77" s="292"/>
      <c r="QPT77" s="292"/>
      <c r="QPU77" s="292"/>
      <c r="QPV77" s="292"/>
      <c r="QPW77" s="905"/>
      <c r="QPX77" s="518"/>
      <c r="QPY77" s="518"/>
      <c r="QPZ77" s="518"/>
      <c r="QQA77" s="292"/>
      <c r="QQB77" s="292"/>
      <c r="QQC77" s="292"/>
      <c r="QQD77" s="292"/>
      <c r="QQE77" s="292"/>
      <c r="QQF77" s="292"/>
      <c r="QQG77" s="905"/>
      <c r="QQH77" s="518"/>
      <c r="QQI77" s="518"/>
      <c r="QQJ77" s="518"/>
      <c r="QQK77" s="292"/>
      <c r="QQL77" s="292"/>
      <c r="QQM77" s="292"/>
      <c r="QQN77" s="292"/>
      <c r="QQO77" s="292"/>
      <c r="QQP77" s="292"/>
      <c r="QQQ77" s="905"/>
      <c r="QQR77" s="518"/>
      <c r="QQS77" s="518"/>
      <c r="QQT77" s="518"/>
      <c r="QQU77" s="292"/>
      <c r="QQV77" s="292"/>
      <c r="QQW77" s="292"/>
      <c r="QQX77" s="292"/>
      <c r="QQY77" s="292"/>
      <c r="QQZ77" s="292"/>
      <c r="QRA77" s="905"/>
      <c r="QRB77" s="518"/>
      <c r="QRC77" s="518"/>
      <c r="QRD77" s="518"/>
      <c r="QRE77" s="292"/>
      <c r="QRF77" s="292"/>
      <c r="QRG77" s="292"/>
      <c r="QRH77" s="292"/>
      <c r="QRI77" s="292"/>
      <c r="QRJ77" s="292"/>
      <c r="QRK77" s="905"/>
      <c r="QRL77" s="518"/>
      <c r="QRM77" s="518"/>
      <c r="QRN77" s="518"/>
      <c r="QRO77" s="292"/>
      <c r="QRP77" s="292"/>
      <c r="QRQ77" s="292"/>
      <c r="QRR77" s="292"/>
      <c r="QRS77" s="292"/>
      <c r="QRT77" s="292"/>
      <c r="QRU77" s="905"/>
      <c r="QRV77" s="518"/>
      <c r="QRW77" s="518"/>
      <c r="QRX77" s="518"/>
      <c r="QRY77" s="292"/>
      <c r="QRZ77" s="292"/>
      <c r="QSA77" s="292"/>
      <c r="QSB77" s="292"/>
      <c r="QSC77" s="292"/>
      <c r="QSD77" s="292"/>
      <c r="QSE77" s="905"/>
      <c r="QSF77" s="518"/>
      <c r="QSG77" s="518"/>
      <c r="QSH77" s="518"/>
      <c r="QSI77" s="292"/>
      <c r="QSJ77" s="292"/>
      <c r="QSK77" s="292"/>
      <c r="QSL77" s="292"/>
      <c r="QSM77" s="292"/>
      <c r="QSN77" s="292"/>
      <c r="QSO77" s="905"/>
      <c r="QSP77" s="518"/>
      <c r="QSQ77" s="518"/>
      <c r="QSR77" s="518"/>
      <c r="QSS77" s="292"/>
      <c r="QST77" s="292"/>
      <c r="QSU77" s="292"/>
      <c r="QSV77" s="292"/>
      <c r="QSW77" s="292"/>
      <c r="QSX77" s="292"/>
      <c r="QSY77" s="905"/>
      <c r="QSZ77" s="518"/>
      <c r="QTA77" s="518"/>
      <c r="QTB77" s="518"/>
      <c r="QTC77" s="292"/>
      <c r="QTD77" s="292"/>
      <c r="QTE77" s="292"/>
      <c r="QTF77" s="292"/>
      <c r="QTG77" s="292"/>
      <c r="QTH77" s="292"/>
      <c r="QTI77" s="905"/>
      <c r="QTJ77" s="518"/>
      <c r="QTK77" s="518"/>
      <c r="QTL77" s="518"/>
      <c r="QTM77" s="292"/>
      <c r="QTN77" s="292"/>
      <c r="QTO77" s="292"/>
      <c r="QTP77" s="292"/>
      <c r="QTQ77" s="292"/>
      <c r="QTR77" s="292"/>
      <c r="QTS77" s="905"/>
      <c r="QTT77" s="518"/>
      <c r="QTU77" s="518"/>
      <c r="QTV77" s="518"/>
      <c r="QTW77" s="292"/>
      <c r="QTX77" s="292"/>
      <c r="QTY77" s="292"/>
      <c r="QTZ77" s="292"/>
      <c r="QUA77" s="292"/>
      <c r="QUB77" s="292"/>
      <c r="QUC77" s="905"/>
      <c r="QUD77" s="518"/>
      <c r="QUE77" s="518"/>
      <c r="QUF77" s="518"/>
      <c r="QUG77" s="292"/>
      <c r="QUH77" s="292"/>
      <c r="QUI77" s="292"/>
      <c r="QUJ77" s="292"/>
      <c r="QUK77" s="292"/>
      <c r="QUL77" s="292"/>
      <c r="QUM77" s="905"/>
      <c r="QUN77" s="518"/>
      <c r="QUO77" s="518"/>
      <c r="QUP77" s="518"/>
      <c r="QUQ77" s="292"/>
      <c r="QUR77" s="292"/>
      <c r="QUS77" s="292"/>
      <c r="QUT77" s="292"/>
      <c r="QUU77" s="292"/>
      <c r="QUV77" s="292"/>
      <c r="QUW77" s="905"/>
      <c r="QUX77" s="518"/>
      <c r="QUY77" s="518"/>
      <c r="QUZ77" s="518"/>
      <c r="QVA77" s="292"/>
      <c r="QVB77" s="292"/>
      <c r="QVC77" s="292"/>
      <c r="QVD77" s="292"/>
      <c r="QVE77" s="292"/>
      <c r="QVF77" s="292"/>
      <c r="QVG77" s="905"/>
      <c r="QVH77" s="518"/>
      <c r="QVI77" s="518"/>
      <c r="QVJ77" s="518"/>
      <c r="QVK77" s="292"/>
      <c r="QVL77" s="292"/>
      <c r="QVM77" s="292"/>
      <c r="QVN77" s="292"/>
      <c r="QVO77" s="292"/>
      <c r="QVP77" s="292"/>
      <c r="QVQ77" s="905"/>
      <c r="QVR77" s="518"/>
      <c r="QVS77" s="518"/>
      <c r="QVT77" s="518"/>
      <c r="QVU77" s="292"/>
      <c r="QVV77" s="292"/>
      <c r="QVW77" s="292"/>
      <c r="QVX77" s="292"/>
      <c r="QVY77" s="292"/>
      <c r="QVZ77" s="292"/>
      <c r="QWA77" s="905"/>
      <c r="QWB77" s="518"/>
      <c r="QWC77" s="518"/>
      <c r="QWD77" s="518"/>
      <c r="QWE77" s="292"/>
      <c r="QWF77" s="292"/>
      <c r="QWG77" s="292"/>
      <c r="QWH77" s="292"/>
      <c r="QWI77" s="292"/>
      <c r="QWJ77" s="292"/>
      <c r="QWK77" s="905"/>
      <c r="QWL77" s="518"/>
      <c r="QWM77" s="518"/>
      <c r="QWN77" s="518"/>
      <c r="QWO77" s="292"/>
      <c r="QWP77" s="292"/>
      <c r="QWQ77" s="292"/>
      <c r="QWR77" s="292"/>
      <c r="QWS77" s="292"/>
      <c r="QWT77" s="292"/>
      <c r="QWU77" s="905"/>
      <c r="QWV77" s="518"/>
      <c r="QWW77" s="518"/>
      <c r="QWX77" s="518"/>
      <c r="QWY77" s="292"/>
      <c r="QWZ77" s="292"/>
      <c r="QXA77" s="292"/>
      <c r="QXB77" s="292"/>
      <c r="QXC77" s="292"/>
      <c r="QXD77" s="292"/>
      <c r="QXE77" s="905"/>
      <c r="QXF77" s="518"/>
      <c r="QXG77" s="518"/>
      <c r="QXH77" s="518"/>
      <c r="QXI77" s="292"/>
      <c r="QXJ77" s="292"/>
      <c r="QXK77" s="292"/>
      <c r="QXL77" s="292"/>
      <c r="QXM77" s="292"/>
      <c r="QXN77" s="292"/>
      <c r="QXO77" s="905"/>
      <c r="QXP77" s="518"/>
      <c r="QXQ77" s="518"/>
      <c r="QXR77" s="518"/>
      <c r="QXS77" s="292"/>
      <c r="QXT77" s="292"/>
      <c r="QXU77" s="292"/>
      <c r="QXV77" s="292"/>
      <c r="QXW77" s="292"/>
      <c r="QXX77" s="292"/>
      <c r="QXY77" s="905"/>
      <c r="QXZ77" s="518"/>
      <c r="QYA77" s="518"/>
      <c r="QYB77" s="518"/>
      <c r="QYC77" s="292"/>
      <c r="QYD77" s="292"/>
      <c r="QYE77" s="292"/>
      <c r="QYF77" s="292"/>
      <c r="QYG77" s="292"/>
      <c r="QYH77" s="292"/>
      <c r="QYI77" s="905"/>
      <c r="QYJ77" s="518"/>
      <c r="QYK77" s="518"/>
      <c r="QYL77" s="518"/>
      <c r="QYM77" s="292"/>
      <c r="QYN77" s="292"/>
      <c r="QYO77" s="292"/>
      <c r="QYP77" s="292"/>
      <c r="QYQ77" s="292"/>
      <c r="QYR77" s="292"/>
      <c r="QYS77" s="905"/>
      <c r="QYT77" s="518"/>
      <c r="QYU77" s="518"/>
      <c r="QYV77" s="518"/>
      <c r="QYW77" s="292"/>
      <c r="QYX77" s="292"/>
      <c r="QYY77" s="292"/>
      <c r="QYZ77" s="292"/>
      <c r="QZA77" s="292"/>
      <c r="QZB77" s="292"/>
      <c r="QZC77" s="905"/>
      <c r="QZD77" s="518"/>
      <c r="QZE77" s="518"/>
      <c r="QZF77" s="518"/>
      <c r="QZG77" s="292"/>
      <c r="QZH77" s="292"/>
      <c r="QZI77" s="292"/>
      <c r="QZJ77" s="292"/>
      <c r="QZK77" s="292"/>
      <c r="QZL77" s="292"/>
      <c r="QZM77" s="905"/>
      <c r="QZN77" s="518"/>
      <c r="QZO77" s="518"/>
      <c r="QZP77" s="518"/>
      <c r="QZQ77" s="292"/>
      <c r="QZR77" s="292"/>
      <c r="QZS77" s="292"/>
      <c r="QZT77" s="292"/>
      <c r="QZU77" s="292"/>
      <c r="QZV77" s="292"/>
      <c r="QZW77" s="905"/>
      <c r="QZX77" s="518"/>
      <c r="QZY77" s="518"/>
      <c r="QZZ77" s="518"/>
      <c r="RAA77" s="292"/>
      <c r="RAB77" s="292"/>
      <c r="RAC77" s="292"/>
      <c r="RAD77" s="292"/>
      <c r="RAE77" s="292"/>
      <c r="RAF77" s="292"/>
      <c r="RAG77" s="905"/>
      <c r="RAH77" s="518"/>
      <c r="RAI77" s="518"/>
      <c r="RAJ77" s="518"/>
      <c r="RAK77" s="292"/>
      <c r="RAL77" s="292"/>
      <c r="RAM77" s="292"/>
      <c r="RAN77" s="292"/>
      <c r="RAO77" s="292"/>
      <c r="RAP77" s="292"/>
      <c r="RAQ77" s="905"/>
      <c r="RAR77" s="518"/>
      <c r="RAS77" s="518"/>
      <c r="RAT77" s="518"/>
      <c r="RAU77" s="292"/>
      <c r="RAV77" s="292"/>
      <c r="RAW77" s="292"/>
      <c r="RAX77" s="292"/>
      <c r="RAY77" s="292"/>
      <c r="RAZ77" s="292"/>
      <c r="RBA77" s="905"/>
      <c r="RBB77" s="518"/>
      <c r="RBC77" s="518"/>
      <c r="RBD77" s="518"/>
      <c r="RBE77" s="292"/>
      <c r="RBF77" s="292"/>
      <c r="RBG77" s="292"/>
      <c r="RBH77" s="292"/>
      <c r="RBI77" s="292"/>
      <c r="RBJ77" s="292"/>
      <c r="RBK77" s="905"/>
      <c r="RBL77" s="518"/>
      <c r="RBM77" s="518"/>
      <c r="RBN77" s="518"/>
      <c r="RBO77" s="292"/>
      <c r="RBP77" s="292"/>
      <c r="RBQ77" s="292"/>
      <c r="RBR77" s="292"/>
      <c r="RBS77" s="292"/>
      <c r="RBT77" s="292"/>
      <c r="RBU77" s="905"/>
      <c r="RBV77" s="518"/>
      <c r="RBW77" s="518"/>
      <c r="RBX77" s="518"/>
      <c r="RBY77" s="292"/>
      <c r="RBZ77" s="292"/>
      <c r="RCA77" s="292"/>
      <c r="RCB77" s="292"/>
      <c r="RCC77" s="292"/>
      <c r="RCD77" s="292"/>
      <c r="RCE77" s="905"/>
      <c r="RCF77" s="518"/>
      <c r="RCG77" s="518"/>
      <c r="RCH77" s="518"/>
      <c r="RCI77" s="292"/>
      <c r="RCJ77" s="292"/>
      <c r="RCK77" s="292"/>
      <c r="RCL77" s="292"/>
      <c r="RCM77" s="292"/>
      <c r="RCN77" s="292"/>
      <c r="RCO77" s="905"/>
      <c r="RCP77" s="518"/>
      <c r="RCQ77" s="518"/>
      <c r="RCR77" s="518"/>
      <c r="RCS77" s="292"/>
      <c r="RCT77" s="292"/>
      <c r="RCU77" s="292"/>
      <c r="RCV77" s="292"/>
      <c r="RCW77" s="292"/>
      <c r="RCX77" s="292"/>
      <c r="RCY77" s="905"/>
      <c r="RCZ77" s="518"/>
      <c r="RDA77" s="518"/>
      <c r="RDB77" s="518"/>
      <c r="RDC77" s="292"/>
      <c r="RDD77" s="292"/>
      <c r="RDE77" s="292"/>
      <c r="RDF77" s="292"/>
      <c r="RDG77" s="292"/>
      <c r="RDH77" s="292"/>
      <c r="RDI77" s="905"/>
      <c r="RDJ77" s="518"/>
      <c r="RDK77" s="518"/>
      <c r="RDL77" s="518"/>
      <c r="RDM77" s="292"/>
      <c r="RDN77" s="292"/>
      <c r="RDO77" s="292"/>
      <c r="RDP77" s="292"/>
      <c r="RDQ77" s="292"/>
      <c r="RDR77" s="292"/>
      <c r="RDS77" s="905"/>
      <c r="RDT77" s="518"/>
      <c r="RDU77" s="518"/>
      <c r="RDV77" s="518"/>
      <c r="RDW77" s="292"/>
      <c r="RDX77" s="292"/>
      <c r="RDY77" s="292"/>
      <c r="RDZ77" s="292"/>
      <c r="REA77" s="292"/>
      <c r="REB77" s="292"/>
      <c r="REC77" s="905"/>
      <c r="RED77" s="518"/>
      <c r="REE77" s="518"/>
      <c r="REF77" s="518"/>
      <c r="REG77" s="292"/>
      <c r="REH77" s="292"/>
      <c r="REI77" s="292"/>
      <c r="REJ77" s="292"/>
      <c r="REK77" s="292"/>
      <c r="REL77" s="292"/>
      <c r="REM77" s="905"/>
      <c r="REN77" s="518"/>
      <c r="REO77" s="518"/>
      <c r="REP77" s="518"/>
      <c r="REQ77" s="292"/>
      <c r="RER77" s="292"/>
      <c r="RES77" s="292"/>
      <c r="RET77" s="292"/>
      <c r="REU77" s="292"/>
      <c r="REV77" s="292"/>
      <c r="REW77" s="905"/>
      <c r="REX77" s="518"/>
      <c r="REY77" s="518"/>
      <c r="REZ77" s="518"/>
      <c r="RFA77" s="292"/>
      <c r="RFB77" s="292"/>
      <c r="RFC77" s="292"/>
      <c r="RFD77" s="292"/>
      <c r="RFE77" s="292"/>
      <c r="RFF77" s="292"/>
      <c r="RFG77" s="905"/>
      <c r="RFH77" s="518"/>
      <c r="RFI77" s="518"/>
      <c r="RFJ77" s="518"/>
      <c r="RFK77" s="292"/>
      <c r="RFL77" s="292"/>
      <c r="RFM77" s="292"/>
      <c r="RFN77" s="292"/>
      <c r="RFO77" s="292"/>
      <c r="RFP77" s="292"/>
      <c r="RFQ77" s="905"/>
      <c r="RFR77" s="518"/>
      <c r="RFS77" s="518"/>
      <c r="RFT77" s="518"/>
      <c r="RFU77" s="292"/>
      <c r="RFV77" s="292"/>
      <c r="RFW77" s="292"/>
      <c r="RFX77" s="292"/>
      <c r="RFY77" s="292"/>
      <c r="RFZ77" s="292"/>
      <c r="RGA77" s="905"/>
      <c r="RGB77" s="518"/>
      <c r="RGC77" s="518"/>
      <c r="RGD77" s="518"/>
      <c r="RGE77" s="292"/>
      <c r="RGF77" s="292"/>
      <c r="RGG77" s="292"/>
      <c r="RGH77" s="292"/>
      <c r="RGI77" s="292"/>
      <c r="RGJ77" s="292"/>
      <c r="RGK77" s="905"/>
      <c r="RGL77" s="518"/>
      <c r="RGM77" s="518"/>
      <c r="RGN77" s="518"/>
      <c r="RGO77" s="292"/>
      <c r="RGP77" s="292"/>
      <c r="RGQ77" s="292"/>
      <c r="RGR77" s="292"/>
      <c r="RGS77" s="292"/>
      <c r="RGT77" s="292"/>
      <c r="RGU77" s="905"/>
      <c r="RGV77" s="518"/>
      <c r="RGW77" s="518"/>
      <c r="RGX77" s="518"/>
      <c r="RGY77" s="292"/>
      <c r="RGZ77" s="292"/>
      <c r="RHA77" s="292"/>
      <c r="RHB77" s="292"/>
      <c r="RHC77" s="292"/>
      <c r="RHD77" s="292"/>
      <c r="RHE77" s="905"/>
      <c r="RHF77" s="518"/>
      <c r="RHG77" s="518"/>
      <c r="RHH77" s="518"/>
      <c r="RHI77" s="292"/>
      <c r="RHJ77" s="292"/>
      <c r="RHK77" s="292"/>
      <c r="RHL77" s="292"/>
      <c r="RHM77" s="292"/>
      <c r="RHN77" s="292"/>
      <c r="RHO77" s="905"/>
      <c r="RHP77" s="518"/>
      <c r="RHQ77" s="518"/>
      <c r="RHR77" s="518"/>
      <c r="RHS77" s="292"/>
      <c r="RHT77" s="292"/>
      <c r="RHU77" s="292"/>
      <c r="RHV77" s="292"/>
      <c r="RHW77" s="292"/>
      <c r="RHX77" s="292"/>
      <c r="RHY77" s="905"/>
      <c r="RHZ77" s="518"/>
      <c r="RIA77" s="518"/>
      <c r="RIB77" s="518"/>
      <c r="RIC77" s="292"/>
      <c r="RID77" s="292"/>
      <c r="RIE77" s="292"/>
      <c r="RIF77" s="292"/>
      <c r="RIG77" s="292"/>
      <c r="RIH77" s="292"/>
      <c r="RII77" s="905"/>
      <c r="RIJ77" s="518"/>
      <c r="RIK77" s="518"/>
      <c r="RIL77" s="518"/>
      <c r="RIM77" s="292"/>
      <c r="RIN77" s="292"/>
      <c r="RIO77" s="292"/>
      <c r="RIP77" s="292"/>
      <c r="RIQ77" s="292"/>
      <c r="RIR77" s="292"/>
      <c r="RIS77" s="905"/>
      <c r="RIT77" s="518"/>
      <c r="RIU77" s="518"/>
      <c r="RIV77" s="518"/>
      <c r="RIW77" s="292"/>
      <c r="RIX77" s="292"/>
      <c r="RIY77" s="292"/>
      <c r="RIZ77" s="292"/>
      <c r="RJA77" s="292"/>
      <c r="RJB77" s="292"/>
      <c r="RJC77" s="905"/>
      <c r="RJD77" s="518"/>
      <c r="RJE77" s="518"/>
      <c r="RJF77" s="518"/>
      <c r="RJG77" s="292"/>
      <c r="RJH77" s="292"/>
      <c r="RJI77" s="292"/>
      <c r="RJJ77" s="292"/>
      <c r="RJK77" s="292"/>
      <c r="RJL77" s="292"/>
      <c r="RJM77" s="905"/>
      <c r="RJN77" s="518"/>
      <c r="RJO77" s="518"/>
      <c r="RJP77" s="518"/>
      <c r="RJQ77" s="292"/>
      <c r="RJR77" s="292"/>
      <c r="RJS77" s="292"/>
      <c r="RJT77" s="292"/>
      <c r="RJU77" s="292"/>
      <c r="RJV77" s="292"/>
      <c r="RJW77" s="905"/>
      <c r="RJX77" s="518"/>
      <c r="RJY77" s="518"/>
      <c r="RJZ77" s="518"/>
      <c r="RKA77" s="292"/>
      <c r="RKB77" s="292"/>
      <c r="RKC77" s="292"/>
      <c r="RKD77" s="292"/>
      <c r="RKE77" s="292"/>
      <c r="RKF77" s="292"/>
      <c r="RKG77" s="905"/>
      <c r="RKH77" s="518"/>
      <c r="RKI77" s="518"/>
      <c r="RKJ77" s="518"/>
      <c r="RKK77" s="292"/>
      <c r="RKL77" s="292"/>
      <c r="RKM77" s="292"/>
      <c r="RKN77" s="292"/>
      <c r="RKO77" s="292"/>
      <c r="RKP77" s="292"/>
      <c r="RKQ77" s="905"/>
      <c r="RKR77" s="518"/>
      <c r="RKS77" s="518"/>
      <c r="RKT77" s="518"/>
      <c r="RKU77" s="292"/>
      <c r="RKV77" s="292"/>
      <c r="RKW77" s="292"/>
      <c r="RKX77" s="292"/>
      <c r="RKY77" s="292"/>
      <c r="RKZ77" s="292"/>
      <c r="RLA77" s="905"/>
      <c r="RLB77" s="518"/>
      <c r="RLC77" s="518"/>
      <c r="RLD77" s="518"/>
      <c r="RLE77" s="292"/>
      <c r="RLF77" s="292"/>
      <c r="RLG77" s="292"/>
      <c r="RLH77" s="292"/>
      <c r="RLI77" s="292"/>
      <c r="RLJ77" s="292"/>
      <c r="RLK77" s="905"/>
      <c r="RLL77" s="518"/>
      <c r="RLM77" s="518"/>
      <c r="RLN77" s="518"/>
      <c r="RLO77" s="292"/>
      <c r="RLP77" s="292"/>
      <c r="RLQ77" s="292"/>
      <c r="RLR77" s="292"/>
      <c r="RLS77" s="292"/>
      <c r="RLT77" s="292"/>
      <c r="RLU77" s="905"/>
      <c r="RLV77" s="518"/>
      <c r="RLW77" s="518"/>
      <c r="RLX77" s="518"/>
      <c r="RLY77" s="292"/>
      <c r="RLZ77" s="292"/>
      <c r="RMA77" s="292"/>
      <c r="RMB77" s="292"/>
      <c r="RMC77" s="292"/>
      <c r="RMD77" s="292"/>
      <c r="RME77" s="905"/>
      <c r="RMF77" s="518"/>
      <c r="RMG77" s="518"/>
      <c r="RMH77" s="518"/>
      <c r="RMI77" s="292"/>
      <c r="RMJ77" s="292"/>
      <c r="RMK77" s="292"/>
      <c r="RML77" s="292"/>
      <c r="RMM77" s="292"/>
      <c r="RMN77" s="292"/>
      <c r="RMO77" s="905"/>
      <c r="RMP77" s="518"/>
      <c r="RMQ77" s="518"/>
      <c r="RMR77" s="518"/>
      <c r="RMS77" s="292"/>
      <c r="RMT77" s="292"/>
      <c r="RMU77" s="292"/>
      <c r="RMV77" s="292"/>
      <c r="RMW77" s="292"/>
      <c r="RMX77" s="292"/>
      <c r="RMY77" s="905"/>
      <c r="RMZ77" s="518"/>
      <c r="RNA77" s="518"/>
      <c r="RNB77" s="518"/>
      <c r="RNC77" s="292"/>
      <c r="RND77" s="292"/>
      <c r="RNE77" s="292"/>
      <c r="RNF77" s="292"/>
      <c r="RNG77" s="292"/>
      <c r="RNH77" s="292"/>
      <c r="RNI77" s="905"/>
      <c r="RNJ77" s="518"/>
      <c r="RNK77" s="518"/>
      <c r="RNL77" s="518"/>
      <c r="RNM77" s="292"/>
      <c r="RNN77" s="292"/>
      <c r="RNO77" s="292"/>
      <c r="RNP77" s="292"/>
      <c r="RNQ77" s="292"/>
      <c r="RNR77" s="292"/>
      <c r="RNS77" s="905"/>
      <c r="RNT77" s="518"/>
      <c r="RNU77" s="518"/>
      <c r="RNV77" s="518"/>
      <c r="RNW77" s="292"/>
      <c r="RNX77" s="292"/>
      <c r="RNY77" s="292"/>
      <c r="RNZ77" s="292"/>
      <c r="ROA77" s="292"/>
      <c r="ROB77" s="292"/>
      <c r="ROC77" s="905"/>
      <c r="ROD77" s="518"/>
      <c r="ROE77" s="518"/>
      <c r="ROF77" s="518"/>
      <c r="ROG77" s="292"/>
      <c r="ROH77" s="292"/>
      <c r="ROI77" s="292"/>
      <c r="ROJ77" s="292"/>
      <c r="ROK77" s="292"/>
      <c r="ROL77" s="292"/>
      <c r="ROM77" s="905"/>
      <c r="RON77" s="518"/>
      <c r="ROO77" s="518"/>
      <c r="ROP77" s="518"/>
      <c r="ROQ77" s="292"/>
      <c r="ROR77" s="292"/>
      <c r="ROS77" s="292"/>
      <c r="ROT77" s="292"/>
      <c r="ROU77" s="292"/>
      <c r="ROV77" s="292"/>
      <c r="ROW77" s="905"/>
      <c r="ROX77" s="518"/>
      <c r="ROY77" s="518"/>
      <c r="ROZ77" s="518"/>
      <c r="RPA77" s="292"/>
      <c r="RPB77" s="292"/>
      <c r="RPC77" s="292"/>
      <c r="RPD77" s="292"/>
      <c r="RPE77" s="292"/>
      <c r="RPF77" s="292"/>
      <c r="RPG77" s="905"/>
      <c r="RPH77" s="518"/>
      <c r="RPI77" s="518"/>
      <c r="RPJ77" s="518"/>
      <c r="RPK77" s="292"/>
      <c r="RPL77" s="292"/>
      <c r="RPM77" s="292"/>
      <c r="RPN77" s="292"/>
      <c r="RPO77" s="292"/>
      <c r="RPP77" s="292"/>
      <c r="RPQ77" s="905"/>
      <c r="RPR77" s="518"/>
      <c r="RPS77" s="518"/>
      <c r="RPT77" s="518"/>
      <c r="RPU77" s="292"/>
      <c r="RPV77" s="292"/>
      <c r="RPW77" s="292"/>
      <c r="RPX77" s="292"/>
      <c r="RPY77" s="292"/>
      <c r="RPZ77" s="292"/>
      <c r="RQA77" s="905"/>
      <c r="RQB77" s="518"/>
      <c r="RQC77" s="518"/>
      <c r="RQD77" s="518"/>
      <c r="RQE77" s="292"/>
      <c r="RQF77" s="292"/>
      <c r="RQG77" s="292"/>
      <c r="RQH77" s="292"/>
      <c r="RQI77" s="292"/>
      <c r="RQJ77" s="292"/>
      <c r="RQK77" s="905"/>
      <c r="RQL77" s="518"/>
      <c r="RQM77" s="518"/>
      <c r="RQN77" s="518"/>
      <c r="RQO77" s="292"/>
      <c r="RQP77" s="292"/>
      <c r="RQQ77" s="292"/>
      <c r="RQR77" s="292"/>
      <c r="RQS77" s="292"/>
      <c r="RQT77" s="292"/>
      <c r="RQU77" s="905"/>
      <c r="RQV77" s="518"/>
      <c r="RQW77" s="518"/>
      <c r="RQX77" s="518"/>
      <c r="RQY77" s="292"/>
      <c r="RQZ77" s="292"/>
      <c r="RRA77" s="292"/>
      <c r="RRB77" s="292"/>
      <c r="RRC77" s="292"/>
      <c r="RRD77" s="292"/>
      <c r="RRE77" s="905"/>
      <c r="RRF77" s="518"/>
      <c r="RRG77" s="518"/>
      <c r="RRH77" s="518"/>
      <c r="RRI77" s="292"/>
      <c r="RRJ77" s="292"/>
      <c r="RRK77" s="292"/>
      <c r="RRL77" s="292"/>
      <c r="RRM77" s="292"/>
      <c r="RRN77" s="292"/>
      <c r="RRO77" s="905"/>
      <c r="RRP77" s="518"/>
      <c r="RRQ77" s="518"/>
      <c r="RRR77" s="518"/>
      <c r="RRS77" s="292"/>
      <c r="RRT77" s="292"/>
      <c r="RRU77" s="292"/>
      <c r="RRV77" s="292"/>
      <c r="RRW77" s="292"/>
      <c r="RRX77" s="292"/>
      <c r="RRY77" s="905"/>
      <c r="RRZ77" s="518"/>
      <c r="RSA77" s="518"/>
      <c r="RSB77" s="518"/>
      <c r="RSC77" s="292"/>
      <c r="RSD77" s="292"/>
      <c r="RSE77" s="292"/>
      <c r="RSF77" s="292"/>
      <c r="RSG77" s="292"/>
      <c r="RSH77" s="292"/>
      <c r="RSI77" s="905"/>
      <c r="RSJ77" s="518"/>
      <c r="RSK77" s="518"/>
      <c r="RSL77" s="518"/>
      <c r="RSM77" s="292"/>
      <c r="RSN77" s="292"/>
      <c r="RSO77" s="292"/>
      <c r="RSP77" s="292"/>
      <c r="RSQ77" s="292"/>
      <c r="RSR77" s="292"/>
      <c r="RSS77" s="905"/>
      <c r="RST77" s="518"/>
      <c r="RSU77" s="518"/>
      <c r="RSV77" s="518"/>
      <c r="RSW77" s="292"/>
      <c r="RSX77" s="292"/>
      <c r="RSY77" s="292"/>
      <c r="RSZ77" s="292"/>
      <c r="RTA77" s="292"/>
      <c r="RTB77" s="292"/>
      <c r="RTC77" s="905"/>
      <c r="RTD77" s="518"/>
      <c r="RTE77" s="518"/>
      <c r="RTF77" s="518"/>
      <c r="RTG77" s="292"/>
      <c r="RTH77" s="292"/>
      <c r="RTI77" s="292"/>
      <c r="RTJ77" s="292"/>
      <c r="RTK77" s="292"/>
      <c r="RTL77" s="292"/>
      <c r="RTM77" s="905"/>
      <c r="RTN77" s="518"/>
      <c r="RTO77" s="518"/>
      <c r="RTP77" s="518"/>
      <c r="RTQ77" s="292"/>
      <c r="RTR77" s="292"/>
      <c r="RTS77" s="292"/>
      <c r="RTT77" s="292"/>
      <c r="RTU77" s="292"/>
      <c r="RTV77" s="292"/>
      <c r="RTW77" s="905"/>
      <c r="RTX77" s="518"/>
      <c r="RTY77" s="518"/>
      <c r="RTZ77" s="518"/>
      <c r="RUA77" s="292"/>
      <c r="RUB77" s="292"/>
      <c r="RUC77" s="292"/>
      <c r="RUD77" s="292"/>
      <c r="RUE77" s="292"/>
      <c r="RUF77" s="292"/>
      <c r="RUG77" s="905"/>
      <c r="RUH77" s="518"/>
      <c r="RUI77" s="518"/>
      <c r="RUJ77" s="518"/>
      <c r="RUK77" s="292"/>
      <c r="RUL77" s="292"/>
      <c r="RUM77" s="292"/>
      <c r="RUN77" s="292"/>
      <c r="RUO77" s="292"/>
      <c r="RUP77" s="292"/>
      <c r="RUQ77" s="905"/>
      <c r="RUR77" s="518"/>
      <c r="RUS77" s="518"/>
      <c r="RUT77" s="518"/>
      <c r="RUU77" s="292"/>
      <c r="RUV77" s="292"/>
      <c r="RUW77" s="292"/>
      <c r="RUX77" s="292"/>
      <c r="RUY77" s="292"/>
      <c r="RUZ77" s="292"/>
      <c r="RVA77" s="905"/>
      <c r="RVB77" s="518"/>
      <c r="RVC77" s="518"/>
      <c r="RVD77" s="518"/>
      <c r="RVE77" s="292"/>
      <c r="RVF77" s="292"/>
      <c r="RVG77" s="292"/>
      <c r="RVH77" s="292"/>
      <c r="RVI77" s="292"/>
      <c r="RVJ77" s="292"/>
      <c r="RVK77" s="905"/>
      <c r="RVL77" s="518"/>
      <c r="RVM77" s="518"/>
      <c r="RVN77" s="518"/>
      <c r="RVO77" s="292"/>
      <c r="RVP77" s="292"/>
      <c r="RVQ77" s="292"/>
      <c r="RVR77" s="292"/>
      <c r="RVS77" s="292"/>
      <c r="RVT77" s="292"/>
      <c r="RVU77" s="905"/>
      <c r="RVV77" s="518"/>
      <c r="RVW77" s="518"/>
      <c r="RVX77" s="518"/>
      <c r="RVY77" s="292"/>
      <c r="RVZ77" s="292"/>
      <c r="RWA77" s="292"/>
      <c r="RWB77" s="292"/>
      <c r="RWC77" s="292"/>
      <c r="RWD77" s="292"/>
      <c r="RWE77" s="905"/>
      <c r="RWF77" s="518"/>
      <c r="RWG77" s="518"/>
      <c r="RWH77" s="518"/>
      <c r="RWI77" s="292"/>
      <c r="RWJ77" s="292"/>
      <c r="RWK77" s="292"/>
      <c r="RWL77" s="292"/>
      <c r="RWM77" s="292"/>
      <c r="RWN77" s="292"/>
      <c r="RWO77" s="905"/>
      <c r="RWP77" s="518"/>
      <c r="RWQ77" s="518"/>
      <c r="RWR77" s="518"/>
      <c r="RWS77" s="292"/>
      <c r="RWT77" s="292"/>
      <c r="RWU77" s="292"/>
      <c r="RWV77" s="292"/>
      <c r="RWW77" s="292"/>
      <c r="RWX77" s="292"/>
      <c r="RWY77" s="905"/>
      <c r="RWZ77" s="518"/>
      <c r="RXA77" s="518"/>
      <c r="RXB77" s="518"/>
      <c r="RXC77" s="292"/>
      <c r="RXD77" s="292"/>
      <c r="RXE77" s="292"/>
      <c r="RXF77" s="292"/>
      <c r="RXG77" s="292"/>
      <c r="RXH77" s="292"/>
      <c r="RXI77" s="905"/>
      <c r="RXJ77" s="518"/>
      <c r="RXK77" s="518"/>
      <c r="RXL77" s="518"/>
      <c r="RXM77" s="292"/>
      <c r="RXN77" s="292"/>
      <c r="RXO77" s="292"/>
      <c r="RXP77" s="292"/>
      <c r="RXQ77" s="292"/>
      <c r="RXR77" s="292"/>
      <c r="RXS77" s="905"/>
      <c r="RXT77" s="518"/>
      <c r="RXU77" s="518"/>
      <c r="RXV77" s="518"/>
      <c r="RXW77" s="292"/>
      <c r="RXX77" s="292"/>
      <c r="RXY77" s="292"/>
      <c r="RXZ77" s="292"/>
      <c r="RYA77" s="292"/>
      <c r="RYB77" s="292"/>
      <c r="RYC77" s="905"/>
      <c r="RYD77" s="518"/>
      <c r="RYE77" s="518"/>
      <c r="RYF77" s="518"/>
      <c r="RYG77" s="292"/>
      <c r="RYH77" s="292"/>
      <c r="RYI77" s="292"/>
      <c r="RYJ77" s="292"/>
      <c r="RYK77" s="292"/>
      <c r="RYL77" s="292"/>
      <c r="RYM77" s="905"/>
      <c r="RYN77" s="518"/>
      <c r="RYO77" s="518"/>
      <c r="RYP77" s="518"/>
      <c r="RYQ77" s="292"/>
      <c r="RYR77" s="292"/>
      <c r="RYS77" s="292"/>
      <c r="RYT77" s="292"/>
      <c r="RYU77" s="292"/>
      <c r="RYV77" s="292"/>
      <c r="RYW77" s="905"/>
      <c r="RYX77" s="518"/>
      <c r="RYY77" s="518"/>
      <c r="RYZ77" s="518"/>
      <c r="RZA77" s="292"/>
      <c r="RZB77" s="292"/>
      <c r="RZC77" s="292"/>
      <c r="RZD77" s="292"/>
      <c r="RZE77" s="292"/>
      <c r="RZF77" s="292"/>
      <c r="RZG77" s="905"/>
      <c r="RZH77" s="518"/>
      <c r="RZI77" s="518"/>
      <c r="RZJ77" s="518"/>
      <c r="RZK77" s="292"/>
      <c r="RZL77" s="292"/>
      <c r="RZM77" s="292"/>
      <c r="RZN77" s="292"/>
      <c r="RZO77" s="292"/>
      <c r="RZP77" s="292"/>
      <c r="RZQ77" s="905"/>
      <c r="RZR77" s="518"/>
      <c r="RZS77" s="518"/>
      <c r="RZT77" s="518"/>
      <c r="RZU77" s="292"/>
      <c r="RZV77" s="292"/>
      <c r="RZW77" s="292"/>
      <c r="RZX77" s="292"/>
      <c r="RZY77" s="292"/>
      <c r="RZZ77" s="292"/>
      <c r="SAA77" s="905"/>
      <c r="SAB77" s="518"/>
      <c r="SAC77" s="518"/>
      <c r="SAD77" s="518"/>
      <c r="SAE77" s="292"/>
      <c r="SAF77" s="292"/>
      <c r="SAG77" s="292"/>
      <c r="SAH77" s="292"/>
      <c r="SAI77" s="292"/>
      <c r="SAJ77" s="292"/>
      <c r="SAK77" s="905"/>
      <c r="SAL77" s="518"/>
      <c r="SAM77" s="518"/>
      <c r="SAN77" s="518"/>
      <c r="SAO77" s="292"/>
      <c r="SAP77" s="292"/>
      <c r="SAQ77" s="292"/>
      <c r="SAR77" s="292"/>
      <c r="SAS77" s="292"/>
      <c r="SAT77" s="292"/>
      <c r="SAU77" s="905"/>
      <c r="SAV77" s="518"/>
      <c r="SAW77" s="518"/>
      <c r="SAX77" s="518"/>
      <c r="SAY77" s="292"/>
      <c r="SAZ77" s="292"/>
      <c r="SBA77" s="292"/>
      <c r="SBB77" s="292"/>
      <c r="SBC77" s="292"/>
      <c r="SBD77" s="292"/>
      <c r="SBE77" s="905"/>
      <c r="SBF77" s="518"/>
      <c r="SBG77" s="518"/>
      <c r="SBH77" s="518"/>
      <c r="SBI77" s="292"/>
      <c r="SBJ77" s="292"/>
      <c r="SBK77" s="292"/>
      <c r="SBL77" s="292"/>
      <c r="SBM77" s="292"/>
      <c r="SBN77" s="292"/>
      <c r="SBO77" s="905"/>
      <c r="SBP77" s="518"/>
      <c r="SBQ77" s="518"/>
      <c r="SBR77" s="518"/>
      <c r="SBS77" s="292"/>
      <c r="SBT77" s="292"/>
      <c r="SBU77" s="292"/>
      <c r="SBV77" s="292"/>
      <c r="SBW77" s="292"/>
      <c r="SBX77" s="292"/>
      <c r="SBY77" s="905"/>
      <c r="SBZ77" s="518"/>
      <c r="SCA77" s="518"/>
      <c r="SCB77" s="518"/>
      <c r="SCC77" s="292"/>
      <c r="SCD77" s="292"/>
      <c r="SCE77" s="292"/>
      <c r="SCF77" s="292"/>
      <c r="SCG77" s="292"/>
      <c r="SCH77" s="292"/>
      <c r="SCI77" s="905"/>
      <c r="SCJ77" s="518"/>
      <c r="SCK77" s="518"/>
      <c r="SCL77" s="518"/>
      <c r="SCM77" s="292"/>
      <c r="SCN77" s="292"/>
      <c r="SCO77" s="292"/>
      <c r="SCP77" s="292"/>
      <c r="SCQ77" s="292"/>
      <c r="SCR77" s="292"/>
      <c r="SCS77" s="905"/>
      <c r="SCT77" s="518"/>
      <c r="SCU77" s="518"/>
      <c r="SCV77" s="518"/>
      <c r="SCW77" s="292"/>
      <c r="SCX77" s="292"/>
      <c r="SCY77" s="292"/>
      <c r="SCZ77" s="292"/>
      <c r="SDA77" s="292"/>
      <c r="SDB77" s="292"/>
      <c r="SDC77" s="905"/>
      <c r="SDD77" s="518"/>
      <c r="SDE77" s="518"/>
      <c r="SDF77" s="518"/>
      <c r="SDG77" s="292"/>
      <c r="SDH77" s="292"/>
      <c r="SDI77" s="292"/>
      <c r="SDJ77" s="292"/>
      <c r="SDK77" s="292"/>
      <c r="SDL77" s="292"/>
      <c r="SDM77" s="905"/>
      <c r="SDN77" s="518"/>
      <c r="SDO77" s="518"/>
      <c r="SDP77" s="518"/>
      <c r="SDQ77" s="292"/>
      <c r="SDR77" s="292"/>
      <c r="SDS77" s="292"/>
      <c r="SDT77" s="292"/>
      <c r="SDU77" s="292"/>
      <c r="SDV77" s="292"/>
      <c r="SDW77" s="905"/>
      <c r="SDX77" s="518"/>
      <c r="SDY77" s="518"/>
      <c r="SDZ77" s="518"/>
      <c r="SEA77" s="292"/>
      <c r="SEB77" s="292"/>
      <c r="SEC77" s="292"/>
      <c r="SED77" s="292"/>
      <c r="SEE77" s="292"/>
      <c r="SEF77" s="292"/>
      <c r="SEG77" s="905"/>
      <c r="SEH77" s="518"/>
      <c r="SEI77" s="518"/>
      <c r="SEJ77" s="518"/>
      <c r="SEK77" s="292"/>
      <c r="SEL77" s="292"/>
      <c r="SEM77" s="292"/>
      <c r="SEN77" s="292"/>
      <c r="SEO77" s="292"/>
      <c r="SEP77" s="292"/>
      <c r="SEQ77" s="905"/>
      <c r="SER77" s="518"/>
      <c r="SES77" s="518"/>
      <c r="SET77" s="518"/>
      <c r="SEU77" s="292"/>
      <c r="SEV77" s="292"/>
      <c r="SEW77" s="292"/>
      <c r="SEX77" s="292"/>
      <c r="SEY77" s="292"/>
      <c r="SEZ77" s="292"/>
      <c r="SFA77" s="905"/>
      <c r="SFB77" s="518"/>
      <c r="SFC77" s="518"/>
      <c r="SFD77" s="518"/>
      <c r="SFE77" s="292"/>
      <c r="SFF77" s="292"/>
      <c r="SFG77" s="292"/>
      <c r="SFH77" s="292"/>
      <c r="SFI77" s="292"/>
      <c r="SFJ77" s="292"/>
      <c r="SFK77" s="905"/>
      <c r="SFL77" s="518"/>
      <c r="SFM77" s="518"/>
      <c r="SFN77" s="518"/>
      <c r="SFO77" s="292"/>
      <c r="SFP77" s="292"/>
      <c r="SFQ77" s="292"/>
      <c r="SFR77" s="292"/>
      <c r="SFS77" s="292"/>
      <c r="SFT77" s="292"/>
      <c r="SFU77" s="905"/>
      <c r="SFV77" s="518"/>
      <c r="SFW77" s="518"/>
      <c r="SFX77" s="518"/>
      <c r="SFY77" s="292"/>
      <c r="SFZ77" s="292"/>
      <c r="SGA77" s="292"/>
      <c r="SGB77" s="292"/>
      <c r="SGC77" s="292"/>
      <c r="SGD77" s="292"/>
      <c r="SGE77" s="905"/>
      <c r="SGF77" s="518"/>
      <c r="SGG77" s="518"/>
      <c r="SGH77" s="518"/>
      <c r="SGI77" s="292"/>
      <c r="SGJ77" s="292"/>
      <c r="SGK77" s="292"/>
      <c r="SGL77" s="292"/>
      <c r="SGM77" s="292"/>
      <c r="SGN77" s="292"/>
      <c r="SGO77" s="905"/>
      <c r="SGP77" s="518"/>
      <c r="SGQ77" s="518"/>
      <c r="SGR77" s="518"/>
      <c r="SGS77" s="292"/>
      <c r="SGT77" s="292"/>
      <c r="SGU77" s="292"/>
      <c r="SGV77" s="292"/>
      <c r="SGW77" s="292"/>
      <c r="SGX77" s="292"/>
      <c r="SGY77" s="905"/>
      <c r="SGZ77" s="518"/>
      <c r="SHA77" s="518"/>
      <c r="SHB77" s="518"/>
      <c r="SHC77" s="292"/>
      <c r="SHD77" s="292"/>
      <c r="SHE77" s="292"/>
      <c r="SHF77" s="292"/>
      <c r="SHG77" s="292"/>
      <c r="SHH77" s="292"/>
      <c r="SHI77" s="905"/>
      <c r="SHJ77" s="518"/>
      <c r="SHK77" s="518"/>
      <c r="SHL77" s="518"/>
      <c r="SHM77" s="292"/>
      <c r="SHN77" s="292"/>
      <c r="SHO77" s="292"/>
      <c r="SHP77" s="292"/>
      <c r="SHQ77" s="292"/>
      <c r="SHR77" s="292"/>
      <c r="SHS77" s="905"/>
      <c r="SHT77" s="518"/>
      <c r="SHU77" s="518"/>
      <c r="SHV77" s="518"/>
      <c r="SHW77" s="292"/>
      <c r="SHX77" s="292"/>
      <c r="SHY77" s="292"/>
      <c r="SHZ77" s="292"/>
      <c r="SIA77" s="292"/>
      <c r="SIB77" s="292"/>
      <c r="SIC77" s="905"/>
      <c r="SID77" s="518"/>
      <c r="SIE77" s="518"/>
      <c r="SIF77" s="518"/>
      <c r="SIG77" s="292"/>
      <c r="SIH77" s="292"/>
      <c r="SII77" s="292"/>
      <c r="SIJ77" s="292"/>
      <c r="SIK77" s="292"/>
      <c r="SIL77" s="292"/>
      <c r="SIM77" s="905"/>
      <c r="SIN77" s="518"/>
      <c r="SIO77" s="518"/>
      <c r="SIP77" s="518"/>
      <c r="SIQ77" s="292"/>
      <c r="SIR77" s="292"/>
      <c r="SIS77" s="292"/>
      <c r="SIT77" s="292"/>
      <c r="SIU77" s="292"/>
      <c r="SIV77" s="292"/>
      <c r="SIW77" s="905"/>
      <c r="SIX77" s="518"/>
      <c r="SIY77" s="518"/>
      <c r="SIZ77" s="518"/>
      <c r="SJA77" s="292"/>
      <c r="SJB77" s="292"/>
      <c r="SJC77" s="292"/>
      <c r="SJD77" s="292"/>
      <c r="SJE77" s="292"/>
      <c r="SJF77" s="292"/>
      <c r="SJG77" s="905"/>
      <c r="SJH77" s="518"/>
      <c r="SJI77" s="518"/>
      <c r="SJJ77" s="518"/>
      <c r="SJK77" s="292"/>
      <c r="SJL77" s="292"/>
      <c r="SJM77" s="292"/>
      <c r="SJN77" s="292"/>
      <c r="SJO77" s="292"/>
      <c r="SJP77" s="292"/>
      <c r="SJQ77" s="905"/>
      <c r="SJR77" s="518"/>
      <c r="SJS77" s="518"/>
      <c r="SJT77" s="518"/>
      <c r="SJU77" s="292"/>
      <c r="SJV77" s="292"/>
      <c r="SJW77" s="292"/>
      <c r="SJX77" s="292"/>
      <c r="SJY77" s="292"/>
      <c r="SJZ77" s="292"/>
      <c r="SKA77" s="905"/>
      <c r="SKB77" s="518"/>
      <c r="SKC77" s="518"/>
      <c r="SKD77" s="518"/>
      <c r="SKE77" s="292"/>
      <c r="SKF77" s="292"/>
      <c r="SKG77" s="292"/>
      <c r="SKH77" s="292"/>
      <c r="SKI77" s="292"/>
      <c r="SKJ77" s="292"/>
      <c r="SKK77" s="905"/>
      <c r="SKL77" s="518"/>
      <c r="SKM77" s="518"/>
      <c r="SKN77" s="518"/>
      <c r="SKO77" s="292"/>
      <c r="SKP77" s="292"/>
      <c r="SKQ77" s="292"/>
      <c r="SKR77" s="292"/>
      <c r="SKS77" s="292"/>
      <c r="SKT77" s="292"/>
      <c r="SKU77" s="905"/>
      <c r="SKV77" s="518"/>
      <c r="SKW77" s="518"/>
      <c r="SKX77" s="518"/>
      <c r="SKY77" s="292"/>
      <c r="SKZ77" s="292"/>
      <c r="SLA77" s="292"/>
      <c r="SLB77" s="292"/>
      <c r="SLC77" s="292"/>
      <c r="SLD77" s="292"/>
      <c r="SLE77" s="905"/>
      <c r="SLF77" s="518"/>
      <c r="SLG77" s="518"/>
      <c r="SLH77" s="518"/>
      <c r="SLI77" s="292"/>
      <c r="SLJ77" s="292"/>
      <c r="SLK77" s="292"/>
      <c r="SLL77" s="292"/>
      <c r="SLM77" s="292"/>
      <c r="SLN77" s="292"/>
      <c r="SLO77" s="905"/>
      <c r="SLP77" s="518"/>
      <c r="SLQ77" s="518"/>
      <c r="SLR77" s="518"/>
      <c r="SLS77" s="292"/>
      <c r="SLT77" s="292"/>
      <c r="SLU77" s="292"/>
      <c r="SLV77" s="292"/>
      <c r="SLW77" s="292"/>
      <c r="SLX77" s="292"/>
      <c r="SLY77" s="905"/>
      <c r="SLZ77" s="518"/>
      <c r="SMA77" s="518"/>
      <c r="SMB77" s="518"/>
      <c r="SMC77" s="292"/>
      <c r="SMD77" s="292"/>
      <c r="SME77" s="292"/>
      <c r="SMF77" s="292"/>
      <c r="SMG77" s="292"/>
      <c r="SMH77" s="292"/>
      <c r="SMI77" s="905"/>
      <c r="SMJ77" s="518"/>
      <c r="SMK77" s="518"/>
      <c r="SML77" s="518"/>
      <c r="SMM77" s="292"/>
      <c r="SMN77" s="292"/>
      <c r="SMO77" s="292"/>
      <c r="SMP77" s="292"/>
      <c r="SMQ77" s="292"/>
      <c r="SMR77" s="292"/>
      <c r="SMS77" s="905"/>
      <c r="SMT77" s="518"/>
      <c r="SMU77" s="518"/>
      <c r="SMV77" s="518"/>
      <c r="SMW77" s="292"/>
      <c r="SMX77" s="292"/>
      <c r="SMY77" s="292"/>
      <c r="SMZ77" s="292"/>
      <c r="SNA77" s="292"/>
      <c r="SNB77" s="292"/>
      <c r="SNC77" s="905"/>
      <c r="SND77" s="518"/>
      <c r="SNE77" s="518"/>
      <c r="SNF77" s="518"/>
      <c r="SNG77" s="292"/>
      <c r="SNH77" s="292"/>
      <c r="SNI77" s="292"/>
      <c r="SNJ77" s="292"/>
      <c r="SNK77" s="292"/>
      <c r="SNL77" s="292"/>
      <c r="SNM77" s="905"/>
      <c r="SNN77" s="518"/>
      <c r="SNO77" s="518"/>
      <c r="SNP77" s="518"/>
      <c r="SNQ77" s="292"/>
      <c r="SNR77" s="292"/>
      <c r="SNS77" s="292"/>
      <c r="SNT77" s="292"/>
      <c r="SNU77" s="292"/>
      <c r="SNV77" s="292"/>
      <c r="SNW77" s="905"/>
      <c r="SNX77" s="518"/>
      <c r="SNY77" s="518"/>
      <c r="SNZ77" s="518"/>
      <c r="SOA77" s="292"/>
      <c r="SOB77" s="292"/>
      <c r="SOC77" s="292"/>
      <c r="SOD77" s="292"/>
      <c r="SOE77" s="292"/>
      <c r="SOF77" s="292"/>
      <c r="SOG77" s="905"/>
      <c r="SOH77" s="518"/>
      <c r="SOI77" s="518"/>
      <c r="SOJ77" s="518"/>
      <c r="SOK77" s="292"/>
      <c r="SOL77" s="292"/>
      <c r="SOM77" s="292"/>
      <c r="SON77" s="292"/>
      <c r="SOO77" s="292"/>
      <c r="SOP77" s="292"/>
      <c r="SOQ77" s="905"/>
      <c r="SOR77" s="518"/>
      <c r="SOS77" s="518"/>
      <c r="SOT77" s="518"/>
      <c r="SOU77" s="292"/>
      <c r="SOV77" s="292"/>
      <c r="SOW77" s="292"/>
      <c r="SOX77" s="292"/>
      <c r="SOY77" s="292"/>
      <c r="SOZ77" s="292"/>
      <c r="SPA77" s="905"/>
      <c r="SPB77" s="518"/>
      <c r="SPC77" s="518"/>
      <c r="SPD77" s="518"/>
      <c r="SPE77" s="292"/>
      <c r="SPF77" s="292"/>
      <c r="SPG77" s="292"/>
      <c r="SPH77" s="292"/>
      <c r="SPI77" s="292"/>
      <c r="SPJ77" s="292"/>
      <c r="SPK77" s="905"/>
      <c r="SPL77" s="518"/>
      <c r="SPM77" s="518"/>
      <c r="SPN77" s="518"/>
      <c r="SPO77" s="292"/>
      <c r="SPP77" s="292"/>
      <c r="SPQ77" s="292"/>
      <c r="SPR77" s="292"/>
      <c r="SPS77" s="292"/>
      <c r="SPT77" s="292"/>
      <c r="SPU77" s="905"/>
      <c r="SPV77" s="518"/>
      <c r="SPW77" s="518"/>
      <c r="SPX77" s="518"/>
      <c r="SPY77" s="292"/>
      <c r="SPZ77" s="292"/>
      <c r="SQA77" s="292"/>
      <c r="SQB77" s="292"/>
      <c r="SQC77" s="292"/>
      <c r="SQD77" s="292"/>
      <c r="SQE77" s="905"/>
      <c r="SQF77" s="518"/>
      <c r="SQG77" s="518"/>
      <c r="SQH77" s="518"/>
      <c r="SQI77" s="292"/>
      <c r="SQJ77" s="292"/>
      <c r="SQK77" s="292"/>
      <c r="SQL77" s="292"/>
      <c r="SQM77" s="292"/>
      <c r="SQN77" s="292"/>
      <c r="SQO77" s="905"/>
      <c r="SQP77" s="518"/>
      <c r="SQQ77" s="518"/>
      <c r="SQR77" s="518"/>
      <c r="SQS77" s="292"/>
      <c r="SQT77" s="292"/>
      <c r="SQU77" s="292"/>
      <c r="SQV77" s="292"/>
      <c r="SQW77" s="292"/>
      <c r="SQX77" s="292"/>
      <c r="SQY77" s="905"/>
      <c r="SQZ77" s="518"/>
      <c r="SRA77" s="518"/>
      <c r="SRB77" s="518"/>
      <c r="SRC77" s="292"/>
      <c r="SRD77" s="292"/>
      <c r="SRE77" s="292"/>
      <c r="SRF77" s="292"/>
      <c r="SRG77" s="292"/>
      <c r="SRH77" s="292"/>
      <c r="SRI77" s="905"/>
      <c r="SRJ77" s="518"/>
      <c r="SRK77" s="518"/>
      <c r="SRL77" s="518"/>
      <c r="SRM77" s="292"/>
      <c r="SRN77" s="292"/>
      <c r="SRO77" s="292"/>
      <c r="SRP77" s="292"/>
      <c r="SRQ77" s="292"/>
      <c r="SRR77" s="292"/>
      <c r="SRS77" s="905"/>
      <c r="SRT77" s="518"/>
      <c r="SRU77" s="518"/>
      <c r="SRV77" s="518"/>
      <c r="SRW77" s="292"/>
      <c r="SRX77" s="292"/>
      <c r="SRY77" s="292"/>
      <c r="SRZ77" s="292"/>
      <c r="SSA77" s="292"/>
      <c r="SSB77" s="292"/>
      <c r="SSC77" s="905"/>
      <c r="SSD77" s="518"/>
      <c r="SSE77" s="518"/>
      <c r="SSF77" s="518"/>
      <c r="SSG77" s="292"/>
      <c r="SSH77" s="292"/>
      <c r="SSI77" s="292"/>
      <c r="SSJ77" s="292"/>
      <c r="SSK77" s="292"/>
      <c r="SSL77" s="292"/>
      <c r="SSM77" s="905"/>
      <c r="SSN77" s="518"/>
      <c r="SSO77" s="518"/>
      <c r="SSP77" s="518"/>
      <c r="SSQ77" s="292"/>
      <c r="SSR77" s="292"/>
      <c r="SSS77" s="292"/>
      <c r="SST77" s="292"/>
      <c r="SSU77" s="292"/>
      <c r="SSV77" s="292"/>
      <c r="SSW77" s="905"/>
      <c r="SSX77" s="518"/>
      <c r="SSY77" s="518"/>
      <c r="SSZ77" s="518"/>
      <c r="STA77" s="292"/>
      <c r="STB77" s="292"/>
      <c r="STC77" s="292"/>
      <c r="STD77" s="292"/>
      <c r="STE77" s="292"/>
      <c r="STF77" s="292"/>
      <c r="STG77" s="905"/>
      <c r="STH77" s="518"/>
      <c r="STI77" s="518"/>
      <c r="STJ77" s="518"/>
      <c r="STK77" s="292"/>
      <c r="STL77" s="292"/>
      <c r="STM77" s="292"/>
      <c r="STN77" s="292"/>
      <c r="STO77" s="292"/>
      <c r="STP77" s="292"/>
      <c r="STQ77" s="905"/>
      <c r="STR77" s="518"/>
      <c r="STS77" s="518"/>
      <c r="STT77" s="518"/>
      <c r="STU77" s="292"/>
      <c r="STV77" s="292"/>
      <c r="STW77" s="292"/>
      <c r="STX77" s="292"/>
      <c r="STY77" s="292"/>
      <c r="STZ77" s="292"/>
      <c r="SUA77" s="905"/>
      <c r="SUB77" s="518"/>
      <c r="SUC77" s="518"/>
      <c r="SUD77" s="518"/>
      <c r="SUE77" s="292"/>
      <c r="SUF77" s="292"/>
      <c r="SUG77" s="292"/>
      <c r="SUH77" s="292"/>
      <c r="SUI77" s="292"/>
      <c r="SUJ77" s="292"/>
      <c r="SUK77" s="905"/>
      <c r="SUL77" s="518"/>
      <c r="SUM77" s="518"/>
      <c r="SUN77" s="518"/>
      <c r="SUO77" s="292"/>
      <c r="SUP77" s="292"/>
      <c r="SUQ77" s="292"/>
      <c r="SUR77" s="292"/>
      <c r="SUS77" s="292"/>
      <c r="SUT77" s="292"/>
      <c r="SUU77" s="905"/>
      <c r="SUV77" s="518"/>
      <c r="SUW77" s="518"/>
      <c r="SUX77" s="518"/>
      <c r="SUY77" s="292"/>
      <c r="SUZ77" s="292"/>
      <c r="SVA77" s="292"/>
      <c r="SVB77" s="292"/>
      <c r="SVC77" s="292"/>
      <c r="SVD77" s="292"/>
      <c r="SVE77" s="905"/>
      <c r="SVF77" s="518"/>
      <c r="SVG77" s="518"/>
      <c r="SVH77" s="518"/>
      <c r="SVI77" s="292"/>
      <c r="SVJ77" s="292"/>
      <c r="SVK77" s="292"/>
      <c r="SVL77" s="292"/>
      <c r="SVM77" s="292"/>
      <c r="SVN77" s="292"/>
      <c r="SVO77" s="905"/>
      <c r="SVP77" s="518"/>
      <c r="SVQ77" s="518"/>
      <c r="SVR77" s="518"/>
      <c r="SVS77" s="292"/>
      <c r="SVT77" s="292"/>
      <c r="SVU77" s="292"/>
      <c r="SVV77" s="292"/>
      <c r="SVW77" s="292"/>
      <c r="SVX77" s="292"/>
      <c r="SVY77" s="905"/>
      <c r="SVZ77" s="518"/>
      <c r="SWA77" s="518"/>
      <c r="SWB77" s="518"/>
      <c r="SWC77" s="292"/>
      <c r="SWD77" s="292"/>
      <c r="SWE77" s="292"/>
      <c r="SWF77" s="292"/>
      <c r="SWG77" s="292"/>
      <c r="SWH77" s="292"/>
      <c r="SWI77" s="905"/>
      <c r="SWJ77" s="518"/>
      <c r="SWK77" s="518"/>
      <c r="SWL77" s="518"/>
      <c r="SWM77" s="292"/>
      <c r="SWN77" s="292"/>
      <c r="SWO77" s="292"/>
      <c r="SWP77" s="292"/>
      <c r="SWQ77" s="292"/>
      <c r="SWR77" s="292"/>
      <c r="SWS77" s="905"/>
      <c r="SWT77" s="518"/>
      <c r="SWU77" s="518"/>
      <c r="SWV77" s="518"/>
      <c r="SWW77" s="292"/>
      <c r="SWX77" s="292"/>
      <c r="SWY77" s="292"/>
      <c r="SWZ77" s="292"/>
      <c r="SXA77" s="292"/>
      <c r="SXB77" s="292"/>
      <c r="SXC77" s="905"/>
      <c r="SXD77" s="518"/>
      <c r="SXE77" s="518"/>
      <c r="SXF77" s="518"/>
      <c r="SXG77" s="292"/>
      <c r="SXH77" s="292"/>
      <c r="SXI77" s="292"/>
      <c r="SXJ77" s="292"/>
      <c r="SXK77" s="292"/>
      <c r="SXL77" s="292"/>
      <c r="SXM77" s="905"/>
      <c r="SXN77" s="518"/>
      <c r="SXO77" s="518"/>
      <c r="SXP77" s="518"/>
      <c r="SXQ77" s="292"/>
      <c r="SXR77" s="292"/>
      <c r="SXS77" s="292"/>
      <c r="SXT77" s="292"/>
      <c r="SXU77" s="292"/>
      <c r="SXV77" s="292"/>
      <c r="SXW77" s="905"/>
      <c r="SXX77" s="518"/>
      <c r="SXY77" s="518"/>
      <c r="SXZ77" s="518"/>
      <c r="SYA77" s="292"/>
      <c r="SYB77" s="292"/>
      <c r="SYC77" s="292"/>
      <c r="SYD77" s="292"/>
      <c r="SYE77" s="292"/>
      <c r="SYF77" s="292"/>
      <c r="SYG77" s="905"/>
      <c r="SYH77" s="518"/>
      <c r="SYI77" s="518"/>
      <c r="SYJ77" s="518"/>
      <c r="SYK77" s="292"/>
      <c r="SYL77" s="292"/>
      <c r="SYM77" s="292"/>
      <c r="SYN77" s="292"/>
      <c r="SYO77" s="292"/>
      <c r="SYP77" s="292"/>
      <c r="SYQ77" s="905"/>
      <c r="SYR77" s="518"/>
      <c r="SYS77" s="518"/>
      <c r="SYT77" s="518"/>
      <c r="SYU77" s="292"/>
      <c r="SYV77" s="292"/>
      <c r="SYW77" s="292"/>
      <c r="SYX77" s="292"/>
      <c r="SYY77" s="292"/>
      <c r="SYZ77" s="292"/>
      <c r="SZA77" s="905"/>
      <c r="SZB77" s="518"/>
      <c r="SZC77" s="518"/>
      <c r="SZD77" s="518"/>
      <c r="SZE77" s="292"/>
      <c r="SZF77" s="292"/>
      <c r="SZG77" s="292"/>
      <c r="SZH77" s="292"/>
      <c r="SZI77" s="292"/>
      <c r="SZJ77" s="292"/>
      <c r="SZK77" s="905"/>
      <c r="SZL77" s="518"/>
      <c r="SZM77" s="518"/>
      <c r="SZN77" s="518"/>
      <c r="SZO77" s="292"/>
      <c r="SZP77" s="292"/>
      <c r="SZQ77" s="292"/>
      <c r="SZR77" s="292"/>
      <c r="SZS77" s="292"/>
      <c r="SZT77" s="292"/>
      <c r="SZU77" s="905"/>
      <c r="SZV77" s="518"/>
      <c r="SZW77" s="518"/>
      <c r="SZX77" s="518"/>
      <c r="SZY77" s="292"/>
      <c r="SZZ77" s="292"/>
      <c r="TAA77" s="292"/>
      <c r="TAB77" s="292"/>
      <c r="TAC77" s="292"/>
      <c r="TAD77" s="292"/>
      <c r="TAE77" s="905"/>
      <c r="TAF77" s="518"/>
      <c r="TAG77" s="518"/>
      <c r="TAH77" s="518"/>
      <c r="TAI77" s="292"/>
      <c r="TAJ77" s="292"/>
      <c r="TAK77" s="292"/>
      <c r="TAL77" s="292"/>
      <c r="TAM77" s="292"/>
      <c r="TAN77" s="292"/>
      <c r="TAO77" s="905"/>
      <c r="TAP77" s="518"/>
      <c r="TAQ77" s="518"/>
      <c r="TAR77" s="518"/>
      <c r="TAS77" s="292"/>
      <c r="TAT77" s="292"/>
      <c r="TAU77" s="292"/>
      <c r="TAV77" s="292"/>
      <c r="TAW77" s="292"/>
      <c r="TAX77" s="292"/>
      <c r="TAY77" s="905"/>
      <c r="TAZ77" s="518"/>
      <c r="TBA77" s="518"/>
      <c r="TBB77" s="518"/>
      <c r="TBC77" s="292"/>
      <c r="TBD77" s="292"/>
      <c r="TBE77" s="292"/>
      <c r="TBF77" s="292"/>
      <c r="TBG77" s="292"/>
      <c r="TBH77" s="292"/>
      <c r="TBI77" s="905"/>
      <c r="TBJ77" s="518"/>
      <c r="TBK77" s="518"/>
      <c r="TBL77" s="518"/>
      <c r="TBM77" s="292"/>
      <c r="TBN77" s="292"/>
      <c r="TBO77" s="292"/>
      <c r="TBP77" s="292"/>
      <c r="TBQ77" s="292"/>
      <c r="TBR77" s="292"/>
      <c r="TBS77" s="905"/>
      <c r="TBT77" s="518"/>
      <c r="TBU77" s="518"/>
      <c r="TBV77" s="518"/>
      <c r="TBW77" s="292"/>
      <c r="TBX77" s="292"/>
      <c r="TBY77" s="292"/>
      <c r="TBZ77" s="292"/>
      <c r="TCA77" s="292"/>
      <c r="TCB77" s="292"/>
      <c r="TCC77" s="905"/>
      <c r="TCD77" s="518"/>
      <c r="TCE77" s="518"/>
      <c r="TCF77" s="518"/>
      <c r="TCG77" s="292"/>
      <c r="TCH77" s="292"/>
      <c r="TCI77" s="292"/>
      <c r="TCJ77" s="292"/>
      <c r="TCK77" s="292"/>
      <c r="TCL77" s="292"/>
      <c r="TCM77" s="905"/>
      <c r="TCN77" s="518"/>
      <c r="TCO77" s="518"/>
      <c r="TCP77" s="518"/>
      <c r="TCQ77" s="292"/>
      <c r="TCR77" s="292"/>
      <c r="TCS77" s="292"/>
      <c r="TCT77" s="292"/>
      <c r="TCU77" s="292"/>
      <c r="TCV77" s="292"/>
      <c r="TCW77" s="905"/>
      <c r="TCX77" s="518"/>
      <c r="TCY77" s="518"/>
      <c r="TCZ77" s="518"/>
      <c r="TDA77" s="292"/>
      <c r="TDB77" s="292"/>
      <c r="TDC77" s="292"/>
      <c r="TDD77" s="292"/>
      <c r="TDE77" s="292"/>
      <c r="TDF77" s="292"/>
      <c r="TDG77" s="905"/>
      <c r="TDH77" s="518"/>
      <c r="TDI77" s="518"/>
      <c r="TDJ77" s="518"/>
      <c r="TDK77" s="292"/>
      <c r="TDL77" s="292"/>
      <c r="TDM77" s="292"/>
      <c r="TDN77" s="292"/>
      <c r="TDO77" s="292"/>
      <c r="TDP77" s="292"/>
      <c r="TDQ77" s="905"/>
      <c r="TDR77" s="518"/>
      <c r="TDS77" s="518"/>
      <c r="TDT77" s="518"/>
      <c r="TDU77" s="292"/>
      <c r="TDV77" s="292"/>
      <c r="TDW77" s="292"/>
      <c r="TDX77" s="292"/>
      <c r="TDY77" s="292"/>
      <c r="TDZ77" s="292"/>
      <c r="TEA77" s="905"/>
      <c r="TEB77" s="518"/>
      <c r="TEC77" s="518"/>
      <c r="TED77" s="518"/>
      <c r="TEE77" s="292"/>
      <c r="TEF77" s="292"/>
      <c r="TEG77" s="292"/>
      <c r="TEH77" s="292"/>
      <c r="TEI77" s="292"/>
      <c r="TEJ77" s="292"/>
      <c r="TEK77" s="905"/>
      <c r="TEL77" s="518"/>
      <c r="TEM77" s="518"/>
      <c r="TEN77" s="518"/>
      <c r="TEO77" s="292"/>
      <c r="TEP77" s="292"/>
      <c r="TEQ77" s="292"/>
      <c r="TER77" s="292"/>
      <c r="TES77" s="292"/>
      <c r="TET77" s="292"/>
      <c r="TEU77" s="905"/>
      <c r="TEV77" s="518"/>
      <c r="TEW77" s="518"/>
      <c r="TEX77" s="518"/>
      <c r="TEY77" s="292"/>
      <c r="TEZ77" s="292"/>
      <c r="TFA77" s="292"/>
      <c r="TFB77" s="292"/>
      <c r="TFC77" s="292"/>
      <c r="TFD77" s="292"/>
      <c r="TFE77" s="905"/>
      <c r="TFF77" s="518"/>
      <c r="TFG77" s="518"/>
      <c r="TFH77" s="518"/>
      <c r="TFI77" s="292"/>
      <c r="TFJ77" s="292"/>
      <c r="TFK77" s="292"/>
      <c r="TFL77" s="292"/>
      <c r="TFM77" s="292"/>
      <c r="TFN77" s="292"/>
      <c r="TFO77" s="905"/>
      <c r="TFP77" s="518"/>
      <c r="TFQ77" s="518"/>
      <c r="TFR77" s="518"/>
      <c r="TFS77" s="292"/>
      <c r="TFT77" s="292"/>
      <c r="TFU77" s="292"/>
      <c r="TFV77" s="292"/>
      <c r="TFW77" s="292"/>
      <c r="TFX77" s="292"/>
      <c r="TFY77" s="905"/>
      <c r="TFZ77" s="518"/>
      <c r="TGA77" s="518"/>
      <c r="TGB77" s="518"/>
      <c r="TGC77" s="292"/>
      <c r="TGD77" s="292"/>
      <c r="TGE77" s="292"/>
      <c r="TGF77" s="292"/>
      <c r="TGG77" s="292"/>
      <c r="TGH77" s="292"/>
      <c r="TGI77" s="905"/>
      <c r="TGJ77" s="518"/>
      <c r="TGK77" s="518"/>
      <c r="TGL77" s="518"/>
      <c r="TGM77" s="292"/>
      <c r="TGN77" s="292"/>
      <c r="TGO77" s="292"/>
      <c r="TGP77" s="292"/>
      <c r="TGQ77" s="292"/>
      <c r="TGR77" s="292"/>
      <c r="TGS77" s="905"/>
      <c r="TGT77" s="518"/>
      <c r="TGU77" s="518"/>
      <c r="TGV77" s="518"/>
      <c r="TGW77" s="292"/>
      <c r="TGX77" s="292"/>
      <c r="TGY77" s="292"/>
      <c r="TGZ77" s="292"/>
      <c r="THA77" s="292"/>
      <c r="THB77" s="292"/>
      <c r="THC77" s="905"/>
      <c r="THD77" s="518"/>
      <c r="THE77" s="518"/>
      <c r="THF77" s="518"/>
      <c r="THG77" s="292"/>
      <c r="THH77" s="292"/>
      <c r="THI77" s="292"/>
      <c r="THJ77" s="292"/>
      <c r="THK77" s="292"/>
      <c r="THL77" s="292"/>
      <c r="THM77" s="905"/>
      <c r="THN77" s="518"/>
      <c r="THO77" s="518"/>
      <c r="THP77" s="518"/>
      <c r="THQ77" s="292"/>
      <c r="THR77" s="292"/>
      <c r="THS77" s="292"/>
      <c r="THT77" s="292"/>
      <c r="THU77" s="292"/>
      <c r="THV77" s="292"/>
      <c r="THW77" s="905"/>
      <c r="THX77" s="518"/>
      <c r="THY77" s="518"/>
      <c r="THZ77" s="518"/>
      <c r="TIA77" s="292"/>
      <c r="TIB77" s="292"/>
      <c r="TIC77" s="292"/>
      <c r="TID77" s="292"/>
      <c r="TIE77" s="292"/>
      <c r="TIF77" s="292"/>
      <c r="TIG77" s="905"/>
      <c r="TIH77" s="518"/>
      <c r="TII77" s="518"/>
      <c r="TIJ77" s="518"/>
      <c r="TIK77" s="292"/>
      <c r="TIL77" s="292"/>
      <c r="TIM77" s="292"/>
      <c r="TIN77" s="292"/>
      <c r="TIO77" s="292"/>
      <c r="TIP77" s="292"/>
      <c r="TIQ77" s="905"/>
      <c r="TIR77" s="518"/>
      <c r="TIS77" s="518"/>
      <c r="TIT77" s="518"/>
      <c r="TIU77" s="292"/>
      <c r="TIV77" s="292"/>
      <c r="TIW77" s="292"/>
      <c r="TIX77" s="292"/>
      <c r="TIY77" s="292"/>
      <c r="TIZ77" s="292"/>
      <c r="TJA77" s="905"/>
      <c r="TJB77" s="518"/>
      <c r="TJC77" s="518"/>
      <c r="TJD77" s="518"/>
      <c r="TJE77" s="292"/>
      <c r="TJF77" s="292"/>
      <c r="TJG77" s="292"/>
      <c r="TJH77" s="292"/>
      <c r="TJI77" s="292"/>
      <c r="TJJ77" s="292"/>
      <c r="TJK77" s="905"/>
      <c r="TJL77" s="518"/>
      <c r="TJM77" s="518"/>
      <c r="TJN77" s="518"/>
      <c r="TJO77" s="292"/>
      <c r="TJP77" s="292"/>
      <c r="TJQ77" s="292"/>
      <c r="TJR77" s="292"/>
      <c r="TJS77" s="292"/>
      <c r="TJT77" s="292"/>
      <c r="TJU77" s="905"/>
      <c r="TJV77" s="518"/>
      <c r="TJW77" s="518"/>
      <c r="TJX77" s="518"/>
      <c r="TJY77" s="292"/>
      <c r="TJZ77" s="292"/>
      <c r="TKA77" s="292"/>
      <c r="TKB77" s="292"/>
      <c r="TKC77" s="292"/>
      <c r="TKD77" s="292"/>
      <c r="TKE77" s="905"/>
      <c r="TKF77" s="518"/>
      <c r="TKG77" s="518"/>
      <c r="TKH77" s="518"/>
      <c r="TKI77" s="292"/>
      <c r="TKJ77" s="292"/>
      <c r="TKK77" s="292"/>
      <c r="TKL77" s="292"/>
      <c r="TKM77" s="292"/>
      <c r="TKN77" s="292"/>
      <c r="TKO77" s="905"/>
      <c r="TKP77" s="518"/>
      <c r="TKQ77" s="518"/>
      <c r="TKR77" s="518"/>
      <c r="TKS77" s="292"/>
      <c r="TKT77" s="292"/>
      <c r="TKU77" s="292"/>
      <c r="TKV77" s="292"/>
      <c r="TKW77" s="292"/>
      <c r="TKX77" s="292"/>
      <c r="TKY77" s="905"/>
      <c r="TKZ77" s="518"/>
      <c r="TLA77" s="518"/>
      <c r="TLB77" s="518"/>
      <c r="TLC77" s="292"/>
      <c r="TLD77" s="292"/>
      <c r="TLE77" s="292"/>
      <c r="TLF77" s="292"/>
      <c r="TLG77" s="292"/>
      <c r="TLH77" s="292"/>
      <c r="TLI77" s="905"/>
      <c r="TLJ77" s="518"/>
      <c r="TLK77" s="518"/>
      <c r="TLL77" s="518"/>
      <c r="TLM77" s="292"/>
      <c r="TLN77" s="292"/>
      <c r="TLO77" s="292"/>
      <c r="TLP77" s="292"/>
      <c r="TLQ77" s="292"/>
      <c r="TLR77" s="292"/>
      <c r="TLS77" s="905"/>
      <c r="TLT77" s="518"/>
      <c r="TLU77" s="518"/>
      <c r="TLV77" s="518"/>
      <c r="TLW77" s="292"/>
      <c r="TLX77" s="292"/>
      <c r="TLY77" s="292"/>
      <c r="TLZ77" s="292"/>
      <c r="TMA77" s="292"/>
      <c r="TMB77" s="292"/>
      <c r="TMC77" s="905"/>
      <c r="TMD77" s="518"/>
      <c r="TME77" s="518"/>
      <c r="TMF77" s="518"/>
      <c r="TMG77" s="292"/>
      <c r="TMH77" s="292"/>
      <c r="TMI77" s="292"/>
      <c r="TMJ77" s="292"/>
      <c r="TMK77" s="292"/>
      <c r="TML77" s="292"/>
      <c r="TMM77" s="905"/>
      <c r="TMN77" s="518"/>
      <c r="TMO77" s="518"/>
      <c r="TMP77" s="518"/>
      <c r="TMQ77" s="292"/>
      <c r="TMR77" s="292"/>
      <c r="TMS77" s="292"/>
      <c r="TMT77" s="292"/>
      <c r="TMU77" s="292"/>
      <c r="TMV77" s="292"/>
      <c r="TMW77" s="905"/>
      <c r="TMX77" s="518"/>
      <c r="TMY77" s="518"/>
      <c r="TMZ77" s="518"/>
      <c r="TNA77" s="292"/>
      <c r="TNB77" s="292"/>
      <c r="TNC77" s="292"/>
      <c r="TND77" s="292"/>
      <c r="TNE77" s="292"/>
      <c r="TNF77" s="292"/>
      <c r="TNG77" s="905"/>
      <c r="TNH77" s="518"/>
      <c r="TNI77" s="518"/>
      <c r="TNJ77" s="518"/>
      <c r="TNK77" s="292"/>
      <c r="TNL77" s="292"/>
      <c r="TNM77" s="292"/>
      <c r="TNN77" s="292"/>
      <c r="TNO77" s="292"/>
      <c r="TNP77" s="292"/>
      <c r="TNQ77" s="905"/>
      <c r="TNR77" s="518"/>
      <c r="TNS77" s="518"/>
      <c r="TNT77" s="518"/>
      <c r="TNU77" s="292"/>
      <c r="TNV77" s="292"/>
      <c r="TNW77" s="292"/>
      <c r="TNX77" s="292"/>
      <c r="TNY77" s="292"/>
      <c r="TNZ77" s="292"/>
      <c r="TOA77" s="905"/>
      <c r="TOB77" s="518"/>
      <c r="TOC77" s="518"/>
      <c r="TOD77" s="518"/>
      <c r="TOE77" s="292"/>
      <c r="TOF77" s="292"/>
      <c r="TOG77" s="292"/>
      <c r="TOH77" s="292"/>
      <c r="TOI77" s="292"/>
      <c r="TOJ77" s="292"/>
      <c r="TOK77" s="905"/>
      <c r="TOL77" s="518"/>
      <c r="TOM77" s="518"/>
      <c r="TON77" s="518"/>
      <c r="TOO77" s="292"/>
      <c r="TOP77" s="292"/>
      <c r="TOQ77" s="292"/>
      <c r="TOR77" s="292"/>
      <c r="TOS77" s="292"/>
      <c r="TOT77" s="292"/>
      <c r="TOU77" s="905"/>
      <c r="TOV77" s="518"/>
      <c r="TOW77" s="518"/>
      <c r="TOX77" s="518"/>
      <c r="TOY77" s="292"/>
      <c r="TOZ77" s="292"/>
      <c r="TPA77" s="292"/>
      <c r="TPB77" s="292"/>
      <c r="TPC77" s="292"/>
      <c r="TPD77" s="292"/>
      <c r="TPE77" s="905"/>
      <c r="TPF77" s="518"/>
      <c r="TPG77" s="518"/>
      <c r="TPH77" s="518"/>
      <c r="TPI77" s="292"/>
      <c r="TPJ77" s="292"/>
      <c r="TPK77" s="292"/>
      <c r="TPL77" s="292"/>
      <c r="TPM77" s="292"/>
      <c r="TPN77" s="292"/>
      <c r="TPO77" s="905"/>
      <c r="TPP77" s="518"/>
      <c r="TPQ77" s="518"/>
      <c r="TPR77" s="518"/>
      <c r="TPS77" s="292"/>
      <c r="TPT77" s="292"/>
      <c r="TPU77" s="292"/>
      <c r="TPV77" s="292"/>
      <c r="TPW77" s="292"/>
      <c r="TPX77" s="292"/>
      <c r="TPY77" s="905"/>
      <c r="TPZ77" s="518"/>
      <c r="TQA77" s="518"/>
      <c r="TQB77" s="518"/>
      <c r="TQC77" s="292"/>
      <c r="TQD77" s="292"/>
      <c r="TQE77" s="292"/>
      <c r="TQF77" s="292"/>
      <c r="TQG77" s="292"/>
      <c r="TQH77" s="292"/>
      <c r="TQI77" s="905"/>
      <c r="TQJ77" s="518"/>
      <c r="TQK77" s="518"/>
      <c r="TQL77" s="518"/>
      <c r="TQM77" s="292"/>
      <c r="TQN77" s="292"/>
      <c r="TQO77" s="292"/>
      <c r="TQP77" s="292"/>
      <c r="TQQ77" s="292"/>
      <c r="TQR77" s="292"/>
      <c r="TQS77" s="905"/>
      <c r="TQT77" s="518"/>
      <c r="TQU77" s="518"/>
      <c r="TQV77" s="518"/>
      <c r="TQW77" s="292"/>
      <c r="TQX77" s="292"/>
      <c r="TQY77" s="292"/>
      <c r="TQZ77" s="292"/>
      <c r="TRA77" s="292"/>
      <c r="TRB77" s="292"/>
      <c r="TRC77" s="905"/>
      <c r="TRD77" s="518"/>
      <c r="TRE77" s="518"/>
      <c r="TRF77" s="518"/>
      <c r="TRG77" s="292"/>
      <c r="TRH77" s="292"/>
      <c r="TRI77" s="292"/>
      <c r="TRJ77" s="292"/>
      <c r="TRK77" s="292"/>
      <c r="TRL77" s="292"/>
      <c r="TRM77" s="905"/>
      <c r="TRN77" s="518"/>
      <c r="TRO77" s="518"/>
      <c r="TRP77" s="518"/>
      <c r="TRQ77" s="292"/>
      <c r="TRR77" s="292"/>
      <c r="TRS77" s="292"/>
      <c r="TRT77" s="292"/>
      <c r="TRU77" s="292"/>
      <c r="TRV77" s="292"/>
      <c r="TRW77" s="905"/>
      <c r="TRX77" s="518"/>
      <c r="TRY77" s="518"/>
      <c r="TRZ77" s="518"/>
      <c r="TSA77" s="292"/>
      <c r="TSB77" s="292"/>
      <c r="TSC77" s="292"/>
      <c r="TSD77" s="292"/>
      <c r="TSE77" s="292"/>
      <c r="TSF77" s="292"/>
      <c r="TSG77" s="905"/>
      <c r="TSH77" s="518"/>
      <c r="TSI77" s="518"/>
      <c r="TSJ77" s="518"/>
      <c r="TSK77" s="292"/>
      <c r="TSL77" s="292"/>
      <c r="TSM77" s="292"/>
      <c r="TSN77" s="292"/>
      <c r="TSO77" s="292"/>
      <c r="TSP77" s="292"/>
      <c r="TSQ77" s="905"/>
      <c r="TSR77" s="518"/>
      <c r="TSS77" s="518"/>
      <c r="TST77" s="518"/>
      <c r="TSU77" s="292"/>
      <c r="TSV77" s="292"/>
      <c r="TSW77" s="292"/>
      <c r="TSX77" s="292"/>
      <c r="TSY77" s="292"/>
      <c r="TSZ77" s="292"/>
      <c r="TTA77" s="905"/>
      <c r="TTB77" s="518"/>
      <c r="TTC77" s="518"/>
      <c r="TTD77" s="518"/>
      <c r="TTE77" s="292"/>
      <c r="TTF77" s="292"/>
      <c r="TTG77" s="292"/>
      <c r="TTH77" s="292"/>
      <c r="TTI77" s="292"/>
      <c r="TTJ77" s="292"/>
      <c r="TTK77" s="905"/>
      <c r="TTL77" s="518"/>
      <c r="TTM77" s="518"/>
      <c r="TTN77" s="518"/>
      <c r="TTO77" s="292"/>
      <c r="TTP77" s="292"/>
      <c r="TTQ77" s="292"/>
      <c r="TTR77" s="292"/>
      <c r="TTS77" s="292"/>
      <c r="TTT77" s="292"/>
      <c r="TTU77" s="905"/>
      <c r="TTV77" s="518"/>
      <c r="TTW77" s="518"/>
      <c r="TTX77" s="518"/>
      <c r="TTY77" s="292"/>
      <c r="TTZ77" s="292"/>
      <c r="TUA77" s="292"/>
      <c r="TUB77" s="292"/>
      <c r="TUC77" s="292"/>
      <c r="TUD77" s="292"/>
      <c r="TUE77" s="905"/>
      <c r="TUF77" s="518"/>
      <c r="TUG77" s="518"/>
      <c r="TUH77" s="518"/>
      <c r="TUI77" s="292"/>
      <c r="TUJ77" s="292"/>
      <c r="TUK77" s="292"/>
      <c r="TUL77" s="292"/>
      <c r="TUM77" s="292"/>
      <c r="TUN77" s="292"/>
      <c r="TUO77" s="905"/>
      <c r="TUP77" s="518"/>
      <c r="TUQ77" s="518"/>
      <c r="TUR77" s="518"/>
      <c r="TUS77" s="292"/>
      <c r="TUT77" s="292"/>
      <c r="TUU77" s="292"/>
      <c r="TUV77" s="292"/>
      <c r="TUW77" s="292"/>
      <c r="TUX77" s="292"/>
      <c r="TUY77" s="905"/>
      <c r="TUZ77" s="518"/>
      <c r="TVA77" s="518"/>
      <c r="TVB77" s="518"/>
      <c r="TVC77" s="292"/>
      <c r="TVD77" s="292"/>
      <c r="TVE77" s="292"/>
      <c r="TVF77" s="292"/>
      <c r="TVG77" s="292"/>
      <c r="TVH77" s="292"/>
      <c r="TVI77" s="905"/>
      <c r="TVJ77" s="518"/>
      <c r="TVK77" s="518"/>
      <c r="TVL77" s="518"/>
      <c r="TVM77" s="292"/>
      <c r="TVN77" s="292"/>
      <c r="TVO77" s="292"/>
      <c r="TVP77" s="292"/>
      <c r="TVQ77" s="292"/>
      <c r="TVR77" s="292"/>
      <c r="TVS77" s="905"/>
      <c r="TVT77" s="518"/>
      <c r="TVU77" s="518"/>
      <c r="TVV77" s="518"/>
      <c r="TVW77" s="292"/>
      <c r="TVX77" s="292"/>
      <c r="TVY77" s="292"/>
      <c r="TVZ77" s="292"/>
      <c r="TWA77" s="292"/>
      <c r="TWB77" s="292"/>
      <c r="TWC77" s="905"/>
      <c r="TWD77" s="518"/>
      <c r="TWE77" s="518"/>
      <c r="TWF77" s="518"/>
      <c r="TWG77" s="292"/>
      <c r="TWH77" s="292"/>
      <c r="TWI77" s="292"/>
      <c r="TWJ77" s="292"/>
      <c r="TWK77" s="292"/>
      <c r="TWL77" s="292"/>
      <c r="TWM77" s="905"/>
      <c r="TWN77" s="518"/>
      <c r="TWO77" s="518"/>
      <c r="TWP77" s="518"/>
      <c r="TWQ77" s="292"/>
      <c r="TWR77" s="292"/>
      <c r="TWS77" s="292"/>
      <c r="TWT77" s="292"/>
      <c r="TWU77" s="292"/>
      <c r="TWV77" s="292"/>
      <c r="TWW77" s="905"/>
      <c r="TWX77" s="518"/>
      <c r="TWY77" s="518"/>
      <c r="TWZ77" s="518"/>
      <c r="TXA77" s="292"/>
      <c r="TXB77" s="292"/>
      <c r="TXC77" s="292"/>
      <c r="TXD77" s="292"/>
      <c r="TXE77" s="292"/>
      <c r="TXF77" s="292"/>
      <c r="TXG77" s="905"/>
      <c r="TXH77" s="518"/>
      <c r="TXI77" s="518"/>
      <c r="TXJ77" s="518"/>
      <c r="TXK77" s="292"/>
      <c r="TXL77" s="292"/>
      <c r="TXM77" s="292"/>
      <c r="TXN77" s="292"/>
      <c r="TXO77" s="292"/>
      <c r="TXP77" s="292"/>
      <c r="TXQ77" s="905"/>
      <c r="TXR77" s="518"/>
      <c r="TXS77" s="518"/>
      <c r="TXT77" s="518"/>
      <c r="TXU77" s="292"/>
      <c r="TXV77" s="292"/>
      <c r="TXW77" s="292"/>
      <c r="TXX77" s="292"/>
      <c r="TXY77" s="292"/>
      <c r="TXZ77" s="292"/>
      <c r="TYA77" s="905"/>
      <c r="TYB77" s="518"/>
      <c r="TYC77" s="518"/>
      <c r="TYD77" s="518"/>
      <c r="TYE77" s="292"/>
      <c r="TYF77" s="292"/>
      <c r="TYG77" s="292"/>
      <c r="TYH77" s="292"/>
      <c r="TYI77" s="292"/>
      <c r="TYJ77" s="292"/>
      <c r="TYK77" s="905"/>
      <c r="TYL77" s="518"/>
      <c r="TYM77" s="518"/>
      <c r="TYN77" s="518"/>
      <c r="TYO77" s="292"/>
      <c r="TYP77" s="292"/>
      <c r="TYQ77" s="292"/>
      <c r="TYR77" s="292"/>
      <c r="TYS77" s="292"/>
      <c r="TYT77" s="292"/>
      <c r="TYU77" s="905"/>
      <c r="TYV77" s="518"/>
      <c r="TYW77" s="518"/>
      <c r="TYX77" s="518"/>
      <c r="TYY77" s="292"/>
      <c r="TYZ77" s="292"/>
      <c r="TZA77" s="292"/>
      <c r="TZB77" s="292"/>
      <c r="TZC77" s="292"/>
      <c r="TZD77" s="292"/>
      <c r="TZE77" s="905"/>
      <c r="TZF77" s="518"/>
      <c r="TZG77" s="518"/>
      <c r="TZH77" s="518"/>
      <c r="TZI77" s="292"/>
      <c r="TZJ77" s="292"/>
      <c r="TZK77" s="292"/>
      <c r="TZL77" s="292"/>
      <c r="TZM77" s="292"/>
      <c r="TZN77" s="292"/>
      <c r="TZO77" s="905"/>
      <c r="TZP77" s="518"/>
      <c r="TZQ77" s="518"/>
      <c r="TZR77" s="518"/>
      <c r="TZS77" s="292"/>
      <c r="TZT77" s="292"/>
      <c r="TZU77" s="292"/>
      <c r="TZV77" s="292"/>
      <c r="TZW77" s="292"/>
      <c r="TZX77" s="292"/>
      <c r="TZY77" s="905"/>
      <c r="TZZ77" s="518"/>
      <c r="UAA77" s="518"/>
      <c r="UAB77" s="518"/>
      <c r="UAC77" s="292"/>
      <c r="UAD77" s="292"/>
      <c r="UAE77" s="292"/>
      <c r="UAF77" s="292"/>
      <c r="UAG77" s="292"/>
      <c r="UAH77" s="292"/>
      <c r="UAI77" s="905"/>
      <c r="UAJ77" s="518"/>
      <c r="UAK77" s="518"/>
      <c r="UAL77" s="518"/>
      <c r="UAM77" s="292"/>
      <c r="UAN77" s="292"/>
      <c r="UAO77" s="292"/>
      <c r="UAP77" s="292"/>
      <c r="UAQ77" s="292"/>
      <c r="UAR77" s="292"/>
      <c r="UAS77" s="905"/>
      <c r="UAT77" s="518"/>
      <c r="UAU77" s="518"/>
      <c r="UAV77" s="518"/>
      <c r="UAW77" s="292"/>
      <c r="UAX77" s="292"/>
      <c r="UAY77" s="292"/>
      <c r="UAZ77" s="292"/>
      <c r="UBA77" s="292"/>
      <c r="UBB77" s="292"/>
      <c r="UBC77" s="905"/>
      <c r="UBD77" s="518"/>
      <c r="UBE77" s="518"/>
      <c r="UBF77" s="518"/>
      <c r="UBG77" s="292"/>
      <c r="UBH77" s="292"/>
      <c r="UBI77" s="292"/>
      <c r="UBJ77" s="292"/>
      <c r="UBK77" s="292"/>
      <c r="UBL77" s="292"/>
      <c r="UBM77" s="905"/>
      <c r="UBN77" s="518"/>
      <c r="UBO77" s="518"/>
      <c r="UBP77" s="518"/>
      <c r="UBQ77" s="292"/>
      <c r="UBR77" s="292"/>
      <c r="UBS77" s="292"/>
      <c r="UBT77" s="292"/>
      <c r="UBU77" s="292"/>
      <c r="UBV77" s="292"/>
      <c r="UBW77" s="905"/>
      <c r="UBX77" s="518"/>
      <c r="UBY77" s="518"/>
      <c r="UBZ77" s="518"/>
      <c r="UCA77" s="292"/>
      <c r="UCB77" s="292"/>
      <c r="UCC77" s="292"/>
      <c r="UCD77" s="292"/>
      <c r="UCE77" s="292"/>
      <c r="UCF77" s="292"/>
      <c r="UCG77" s="905"/>
      <c r="UCH77" s="518"/>
      <c r="UCI77" s="518"/>
      <c r="UCJ77" s="518"/>
      <c r="UCK77" s="292"/>
      <c r="UCL77" s="292"/>
      <c r="UCM77" s="292"/>
      <c r="UCN77" s="292"/>
      <c r="UCO77" s="292"/>
      <c r="UCP77" s="292"/>
      <c r="UCQ77" s="905"/>
      <c r="UCR77" s="518"/>
      <c r="UCS77" s="518"/>
      <c r="UCT77" s="518"/>
      <c r="UCU77" s="292"/>
      <c r="UCV77" s="292"/>
      <c r="UCW77" s="292"/>
      <c r="UCX77" s="292"/>
      <c r="UCY77" s="292"/>
      <c r="UCZ77" s="292"/>
      <c r="UDA77" s="905"/>
      <c r="UDB77" s="518"/>
      <c r="UDC77" s="518"/>
      <c r="UDD77" s="518"/>
      <c r="UDE77" s="292"/>
      <c r="UDF77" s="292"/>
      <c r="UDG77" s="292"/>
      <c r="UDH77" s="292"/>
      <c r="UDI77" s="292"/>
      <c r="UDJ77" s="292"/>
      <c r="UDK77" s="905"/>
      <c r="UDL77" s="518"/>
      <c r="UDM77" s="518"/>
      <c r="UDN77" s="518"/>
      <c r="UDO77" s="292"/>
      <c r="UDP77" s="292"/>
      <c r="UDQ77" s="292"/>
      <c r="UDR77" s="292"/>
      <c r="UDS77" s="292"/>
      <c r="UDT77" s="292"/>
      <c r="UDU77" s="905"/>
      <c r="UDV77" s="518"/>
      <c r="UDW77" s="518"/>
      <c r="UDX77" s="518"/>
      <c r="UDY77" s="292"/>
      <c r="UDZ77" s="292"/>
      <c r="UEA77" s="292"/>
      <c r="UEB77" s="292"/>
      <c r="UEC77" s="292"/>
      <c r="UED77" s="292"/>
      <c r="UEE77" s="905"/>
      <c r="UEF77" s="518"/>
      <c r="UEG77" s="518"/>
      <c r="UEH77" s="518"/>
      <c r="UEI77" s="292"/>
      <c r="UEJ77" s="292"/>
      <c r="UEK77" s="292"/>
      <c r="UEL77" s="292"/>
      <c r="UEM77" s="292"/>
      <c r="UEN77" s="292"/>
      <c r="UEO77" s="905"/>
      <c r="UEP77" s="518"/>
      <c r="UEQ77" s="518"/>
      <c r="UER77" s="518"/>
      <c r="UES77" s="292"/>
      <c r="UET77" s="292"/>
      <c r="UEU77" s="292"/>
      <c r="UEV77" s="292"/>
      <c r="UEW77" s="292"/>
      <c r="UEX77" s="292"/>
      <c r="UEY77" s="905"/>
      <c r="UEZ77" s="518"/>
      <c r="UFA77" s="518"/>
      <c r="UFB77" s="518"/>
      <c r="UFC77" s="292"/>
      <c r="UFD77" s="292"/>
      <c r="UFE77" s="292"/>
      <c r="UFF77" s="292"/>
      <c r="UFG77" s="292"/>
      <c r="UFH77" s="292"/>
      <c r="UFI77" s="905"/>
      <c r="UFJ77" s="518"/>
      <c r="UFK77" s="518"/>
      <c r="UFL77" s="518"/>
      <c r="UFM77" s="292"/>
      <c r="UFN77" s="292"/>
      <c r="UFO77" s="292"/>
      <c r="UFP77" s="292"/>
      <c r="UFQ77" s="292"/>
      <c r="UFR77" s="292"/>
      <c r="UFS77" s="905"/>
      <c r="UFT77" s="518"/>
      <c r="UFU77" s="518"/>
      <c r="UFV77" s="518"/>
      <c r="UFW77" s="292"/>
      <c r="UFX77" s="292"/>
      <c r="UFY77" s="292"/>
      <c r="UFZ77" s="292"/>
      <c r="UGA77" s="292"/>
      <c r="UGB77" s="292"/>
      <c r="UGC77" s="905"/>
      <c r="UGD77" s="518"/>
      <c r="UGE77" s="518"/>
      <c r="UGF77" s="518"/>
      <c r="UGG77" s="292"/>
      <c r="UGH77" s="292"/>
      <c r="UGI77" s="292"/>
      <c r="UGJ77" s="292"/>
      <c r="UGK77" s="292"/>
      <c r="UGL77" s="292"/>
      <c r="UGM77" s="905"/>
      <c r="UGN77" s="518"/>
      <c r="UGO77" s="518"/>
      <c r="UGP77" s="518"/>
      <c r="UGQ77" s="292"/>
      <c r="UGR77" s="292"/>
      <c r="UGS77" s="292"/>
      <c r="UGT77" s="292"/>
      <c r="UGU77" s="292"/>
      <c r="UGV77" s="292"/>
      <c r="UGW77" s="905"/>
      <c r="UGX77" s="518"/>
      <c r="UGY77" s="518"/>
      <c r="UGZ77" s="518"/>
      <c r="UHA77" s="292"/>
      <c r="UHB77" s="292"/>
      <c r="UHC77" s="292"/>
      <c r="UHD77" s="292"/>
      <c r="UHE77" s="292"/>
      <c r="UHF77" s="292"/>
      <c r="UHG77" s="905"/>
      <c r="UHH77" s="518"/>
      <c r="UHI77" s="518"/>
      <c r="UHJ77" s="518"/>
      <c r="UHK77" s="292"/>
      <c r="UHL77" s="292"/>
      <c r="UHM77" s="292"/>
      <c r="UHN77" s="292"/>
      <c r="UHO77" s="292"/>
      <c r="UHP77" s="292"/>
      <c r="UHQ77" s="905"/>
      <c r="UHR77" s="518"/>
      <c r="UHS77" s="518"/>
      <c r="UHT77" s="518"/>
      <c r="UHU77" s="292"/>
      <c r="UHV77" s="292"/>
      <c r="UHW77" s="292"/>
      <c r="UHX77" s="292"/>
      <c r="UHY77" s="292"/>
      <c r="UHZ77" s="292"/>
      <c r="UIA77" s="905"/>
      <c r="UIB77" s="518"/>
      <c r="UIC77" s="518"/>
      <c r="UID77" s="518"/>
      <c r="UIE77" s="292"/>
      <c r="UIF77" s="292"/>
      <c r="UIG77" s="292"/>
      <c r="UIH77" s="292"/>
      <c r="UII77" s="292"/>
      <c r="UIJ77" s="292"/>
      <c r="UIK77" s="905"/>
      <c r="UIL77" s="518"/>
      <c r="UIM77" s="518"/>
      <c r="UIN77" s="518"/>
      <c r="UIO77" s="292"/>
      <c r="UIP77" s="292"/>
      <c r="UIQ77" s="292"/>
      <c r="UIR77" s="292"/>
      <c r="UIS77" s="292"/>
      <c r="UIT77" s="292"/>
      <c r="UIU77" s="905"/>
      <c r="UIV77" s="518"/>
      <c r="UIW77" s="518"/>
      <c r="UIX77" s="518"/>
      <c r="UIY77" s="292"/>
      <c r="UIZ77" s="292"/>
      <c r="UJA77" s="292"/>
      <c r="UJB77" s="292"/>
      <c r="UJC77" s="292"/>
      <c r="UJD77" s="292"/>
      <c r="UJE77" s="905"/>
      <c r="UJF77" s="518"/>
      <c r="UJG77" s="518"/>
      <c r="UJH77" s="518"/>
      <c r="UJI77" s="292"/>
      <c r="UJJ77" s="292"/>
      <c r="UJK77" s="292"/>
      <c r="UJL77" s="292"/>
      <c r="UJM77" s="292"/>
      <c r="UJN77" s="292"/>
      <c r="UJO77" s="905"/>
      <c r="UJP77" s="518"/>
      <c r="UJQ77" s="518"/>
      <c r="UJR77" s="518"/>
      <c r="UJS77" s="292"/>
      <c r="UJT77" s="292"/>
      <c r="UJU77" s="292"/>
      <c r="UJV77" s="292"/>
      <c r="UJW77" s="292"/>
      <c r="UJX77" s="292"/>
      <c r="UJY77" s="905"/>
      <c r="UJZ77" s="518"/>
      <c r="UKA77" s="518"/>
      <c r="UKB77" s="518"/>
      <c r="UKC77" s="292"/>
      <c r="UKD77" s="292"/>
      <c r="UKE77" s="292"/>
      <c r="UKF77" s="292"/>
      <c r="UKG77" s="292"/>
      <c r="UKH77" s="292"/>
      <c r="UKI77" s="905"/>
      <c r="UKJ77" s="518"/>
      <c r="UKK77" s="518"/>
      <c r="UKL77" s="518"/>
      <c r="UKM77" s="292"/>
      <c r="UKN77" s="292"/>
      <c r="UKO77" s="292"/>
      <c r="UKP77" s="292"/>
      <c r="UKQ77" s="292"/>
      <c r="UKR77" s="292"/>
      <c r="UKS77" s="905"/>
      <c r="UKT77" s="518"/>
      <c r="UKU77" s="518"/>
      <c r="UKV77" s="518"/>
      <c r="UKW77" s="292"/>
      <c r="UKX77" s="292"/>
      <c r="UKY77" s="292"/>
      <c r="UKZ77" s="292"/>
      <c r="ULA77" s="292"/>
      <c r="ULB77" s="292"/>
      <c r="ULC77" s="905"/>
      <c r="ULD77" s="518"/>
      <c r="ULE77" s="518"/>
      <c r="ULF77" s="518"/>
      <c r="ULG77" s="292"/>
      <c r="ULH77" s="292"/>
      <c r="ULI77" s="292"/>
      <c r="ULJ77" s="292"/>
      <c r="ULK77" s="292"/>
      <c r="ULL77" s="292"/>
      <c r="ULM77" s="905"/>
      <c r="ULN77" s="518"/>
      <c r="ULO77" s="518"/>
      <c r="ULP77" s="518"/>
      <c r="ULQ77" s="292"/>
      <c r="ULR77" s="292"/>
      <c r="ULS77" s="292"/>
      <c r="ULT77" s="292"/>
      <c r="ULU77" s="292"/>
      <c r="ULV77" s="292"/>
      <c r="ULW77" s="905"/>
      <c r="ULX77" s="518"/>
      <c r="ULY77" s="518"/>
      <c r="ULZ77" s="518"/>
      <c r="UMA77" s="292"/>
      <c r="UMB77" s="292"/>
      <c r="UMC77" s="292"/>
      <c r="UMD77" s="292"/>
      <c r="UME77" s="292"/>
      <c r="UMF77" s="292"/>
      <c r="UMG77" s="905"/>
      <c r="UMH77" s="518"/>
      <c r="UMI77" s="518"/>
      <c r="UMJ77" s="518"/>
      <c r="UMK77" s="292"/>
      <c r="UML77" s="292"/>
      <c r="UMM77" s="292"/>
      <c r="UMN77" s="292"/>
      <c r="UMO77" s="292"/>
      <c r="UMP77" s="292"/>
      <c r="UMQ77" s="905"/>
      <c r="UMR77" s="518"/>
      <c r="UMS77" s="518"/>
      <c r="UMT77" s="518"/>
      <c r="UMU77" s="292"/>
      <c r="UMV77" s="292"/>
      <c r="UMW77" s="292"/>
      <c r="UMX77" s="292"/>
      <c r="UMY77" s="292"/>
      <c r="UMZ77" s="292"/>
      <c r="UNA77" s="905"/>
      <c r="UNB77" s="518"/>
      <c r="UNC77" s="518"/>
      <c r="UND77" s="518"/>
      <c r="UNE77" s="292"/>
      <c r="UNF77" s="292"/>
      <c r="UNG77" s="292"/>
      <c r="UNH77" s="292"/>
      <c r="UNI77" s="292"/>
      <c r="UNJ77" s="292"/>
      <c r="UNK77" s="905"/>
      <c r="UNL77" s="518"/>
      <c r="UNM77" s="518"/>
      <c r="UNN77" s="518"/>
      <c r="UNO77" s="292"/>
      <c r="UNP77" s="292"/>
      <c r="UNQ77" s="292"/>
      <c r="UNR77" s="292"/>
      <c r="UNS77" s="292"/>
      <c r="UNT77" s="292"/>
      <c r="UNU77" s="905"/>
      <c r="UNV77" s="518"/>
      <c r="UNW77" s="518"/>
      <c r="UNX77" s="518"/>
      <c r="UNY77" s="292"/>
      <c r="UNZ77" s="292"/>
      <c r="UOA77" s="292"/>
      <c r="UOB77" s="292"/>
      <c r="UOC77" s="292"/>
      <c r="UOD77" s="292"/>
      <c r="UOE77" s="905"/>
      <c r="UOF77" s="518"/>
      <c r="UOG77" s="518"/>
      <c r="UOH77" s="518"/>
      <c r="UOI77" s="292"/>
      <c r="UOJ77" s="292"/>
      <c r="UOK77" s="292"/>
      <c r="UOL77" s="292"/>
      <c r="UOM77" s="292"/>
      <c r="UON77" s="292"/>
      <c r="UOO77" s="905"/>
      <c r="UOP77" s="518"/>
      <c r="UOQ77" s="518"/>
      <c r="UOR77" s="518"/>
      <c r="UOS77" s="292"/>
      <c r="UOT77" s="292"/>
      <c r="UOU77" s="292"/>
      <c r="UOV77" s="292"/>
      <c r="UOW77" s="292"/>
      <c r="UOX77" s="292"/>
      <c r="UOY77" s="905"/>
      <c r="UOZ77" s="518"/>
      <c r="UPA77" s="518"/>
      <c r="UPB77" s="518"/>
      <c r="UPC77" s="292"/>
      <c r="UPD77" s="292"/>
      <c r="UPE77" s="292"/>
      <c r="UPF77" s="292"/>
      <c r="UPG77" s="292"/>
      <c r="UPH77" s="292"/>
      <c r="UPI77" s="905"/>
      <c r="UPJ77" s="518"/>
      <c r="UPK77" s="518"/>
      <c r="UPL77" s="518"/>
      <c r="UPM77" s="292"/>
      <c r="UPN77" s="292"/>
      <c r="UPO77" s="292"/>
      <c r="UPP77" s="292"/>
      <c r="UPQ77" s="292"/>
      <c r="UPR77" s="292"/>
      <c r="UPS77" s="905"/>
      <c r="UPT77" s="518"/>
      <c r="UPU77" s="518"/>
      <c r="UPV77" s="518"/>
      <c r="UPW77" s="292"/>
      <c r="UPX77" s="292"/>
      <c r="UPY77" s="292"/>
      <c r="UPZ77" s="292"/>
      <c r="UQA77" s="292"/>
      <c r="UQB77" s="292"/>
      <c r="UQC77" s="905"/>
      <c r="UQD77" s="518"/>
      <c r="UQE77" s="518"/>
      <c r="UQF77" s="518"/>
      <c r="UQG77" s="292"/>
      <c r="UQH77" s="292"/>
      <c r="UQI77" s="292"/>
      <c r="UQJ77" s="292"/>
      <c r="UQK77" s="292"/>
      <c r="UQL77" s="292"/>
      <c r="UQM77" s="905"/>
      <c r="UQN77" s="518"/>
      <c r="UQO77" s="518"/>
      <c r="UQP77" s="518"/>
      <c r="UQQ77" s="292"/>
      <c r="UQR77" s="292"/>
      <c r="UQS77" s="292"/>
      <c r="UQT77" s="292"/>
      <c r="UQU77" s="292"/>
      <c r="UQV77" s="292"/>
      <c r="UQW77" s="905"/>
      <c r="UQX77" s="518"/>
      <c r="UQY77" s="518"/>
      <c r="UQZ77" s="518"/>
      <c r="URA77" s="292"/>
      <c r="URB77" s="292"/>
      <c r="URC77" s="292"/>
      <c r="URD77" s="292"/>
      <c r="URE77" s="292"/>
      <c r="URF77" s="292"/>
      <c r="URG77" s="905"/>
      <c r="URH77" s="518"/>
      <c r="URI77" s="518"/>
      <c r="URJ77" s="518"/>
      <c r="URK77" s="292"/>
      <c r="URL77" s="292"/>
      <c r="URM77" s="292"/>
      <c r="URN77" s="292"/>
      <c r="URO77" s="292"/>
      <c r="URP77" s="292"/>
      <c r="URQ77" s="905"/>
      <c r="URR77" s="518"/>
      <c r="URS77" s="518"/>
      <c r="URT77" s="518"/>
      <c r="URU77" s="292"/>
      <c r="URV77" s="292"/>
      <c r="URW77" s="292"/>
      <c r="URX77" s="292"/>
      <c r="URY77" s="292"/>
      <c r="URZ77" s="292"/>
      <c r="USA77" s="905"/>
      <c r="USB77" s="518"/>
      <c r="USC77" s="518"/>
      <c r="USD77" s="518"/>
      <c r="USE77" s="292"/>
      <c r="USF77" s="292"/>
      <c r="USG77" s="292"/>
      <c r="USH77" s="292"/>
      <c r="USI77" s="292"/>
      <c r="USJ77" s="292"/>
      <c r="USK77" s="905"/>
      <c r="USL77" s="518"/>
      <c r="USM77" s="518"/>
      <c r="USN77" s="518"/>
      <c r="USO77" s="292"/>
      <c r="USP77" s="292"/>
      <c r="USQ77" s="292"/>
      <c r="USR77" s="292"/>
      <c r="USS77" s="292"/>
      <c r="UST77" s="292"/>
      <c r="USU77" s="905"/>
      <c r="USV77" s="518"/>
      <c r="USW77" s="518"/>
      <c r="USX77" s="518"/>
      <c r="USY77" s="292"/>
      <c r="USZ77" s="292"/>
      <c r="UTA77" s="292"/>
      <c r="UTB77" s="292"/>
      <c r="UTC77" s="292"/>
      <c r="UTD77" s="292"/>
      <c r="UTE77" s="905"/>
      <c r="UTF77" s="518"/>
      <c r="UTG77" s="518"/>
      <c r="UTH77" s="518"/>
      <c r="UTI77" s="292"/>
      <c r="UTJ77" s="292"/>
      <c r="UTK77" s="292"/>
      <c r="UTL77" s="292"/>
      <c r="UTM77" s="292"/>
      <c r="UTN77" s="292"/>
      <c r="UTO77" s="905"/>
      <c r="UTP77" s="518"/>
      <c r="UTQ77" s="518"/>
      <c r="UTR77" s="518"/>
      <c r="UTS77" s="292"/>
      <c r="UTT77" s="292"/>
      <c r="UTU77" s="292"/>
      <c r="UTV77" s="292"/>
      <c r="UTW77" s="292"/>
      <c r="UTX77" s="292"/>
      <c r="UTY77" s="905"/>
      <c r="UTZ77" s="518"/>
      <c r="UUA77" s="518"/>
      <c r="UUB77" s="518"/>
      <c r="UUC77" s="292"/>
      <c r="UUD77" s="292"/>
      <c r="UUE77" s="292"/>
      <c r="UUF77" s="292"/>
      <c r="UUG77" s="292"/>
      <c r="UUH77" s="292"/>
      <c r="UUI77" s="905"/>
      <c r="UUJ77" s="518"/>
      <c r="UUK77" s="518"/>
      <c r="UUL77" s="518"/>
      <c r="UUM77" s="292"/>
      <c r="UUN77" s="292"/>
      <c r="UUO77" s="292"/>
      <c r="UUP77" s="292"/>
      <c r="UUQ77" s="292"/>
      <c r="UUR77" s="292"/>
      <c r="UUS77" s="905"/>
      <c r="UUT77" s="518"/>
      <c r="UUU77" s="518"/>
      <c r="UUV77" s="518"/>
      <c r="UUW77" s="292"/>
      <c r="UUX77" s="292"/>
      <c r="UUY77" s="292"/>
      <c r="UUZ77" s="292"/>
      <c r="UVA77" s="292"/>
      <c r="UVB77" s="292"/>
      <c r="UVC77" s="905"/>
      <c r="UVD77" s="518"/>
      <c r="UVE77" s="518"/>
      <c r="UVF77" s="518"/>
      <c r="UVG77" s="292"/>
      <c r="UVH77" s="292"/>
      <c r="UVI77" s="292"/>
      <c r="UVJ77" s="292"/>
      <c r="UVK77" s="292"/>
      <c r="UVL77" s="292"/>
      <c r="UVM77" s="905"/>
      <c r="UVN77" s="518"/>
      <c r="UVO77" s="518"/>
      <c r="UVP77" s="518"/>
      <c r="UVQ77" s="292"/>
      <c r="UVR77" s="292"/>
      <c r="UVS77" s="292"/>
      <c r="UVT77" s="292"/>
      <c r="UVU77" s="292"/>
      <c r="UVV77" s="292"/>
      <c r="UVW77" s="905"/>
      <c r="UVX77" s="518"/>
      <c r="UVY77" s="518"/>
      <c r="UVZ77" s="518"/>
      <c r="UWA77" s="292"/>
      <c r="UWB77" s="292"/>
      <c r="UWC77" s="292"/>
      <c r="UWD77" s="292"/>
      <c r="UWE77" s="292"/>
      <c r="UWF77" s="292"/>
      <c r="UWG77" s="905"/>
      <c r="UWH77" s="518"/>
      <c r="UWI77" s="518"/>
      <c r="UWJ77" s="518"/>
      <c r="UWK77" s="292"/>
      <c r="UWL77" s="292"/>
      <c r="UWM77" s="292"/>
      <c r="UWN77" s="292"/>
      <c r="UWO77" s="292"/>
      <c r="UWP77" s="292"/>
      <c r="UWQ77" s="905"/>
      <c r="UWR77" s="518"/>
      <c r="UWS77" s="518"/>
      <c r="UWT77" s="518"/>
      <c r="UWU77" s="292"/>
      <c r="UWV77" s="292"/>
      <c r="UWW77" s="292"/>
      <c r="UWX77" s="292"/>
      <c r="UWY77" s="292"/>
      <c r="UWZ77" s="292"/>
      <c r="UXA77" s="905"/>
      <c r="UXB77" s="518"/>
      <c r="UXC77" s="518"/>
      <c r="UXD77" s="518"/>
      <c r="UXE77" s="292"/>
      <c r="UXF77" s="292"/>
      <c r="UXG77" s="292"/>
      <c r="UXH77" s="292"/>
      <c r="UXI77" s="292"/>
      <c r="UXJ77" s="292"/>
      <c r="UXK77" s="905"/>
      <c r="UXL77" s="518"/>
      <c r="UXM77" s="518"/>
      <c r="UXN77" s="518"/>
      <c r="UXO77" s="292"/>
      <c r="UXP77" s="292"/>
      <c r="UXQ77" s="292"/>
      <c r="UXR77" s="292"/>
      <c r="UXS77" s="292"/>
      <c r="UXT77" s="292"/>
      <c r="UXU77" s="905"/>
      <c r="UXV77" s="518"/>
      <c r="UXW77" s="518"/>
      <c r="UXX77" s="518"/>
      <c r="UXY77" s="292"/>
      <c r="UXZ77" s="292"/>
      <c r="UYA77" s="292"/>
      <c r="UYB77" s="292"/>
      <c r="UYC77" s="292"/>
      <c r="UYD77" s="292"/>
      <c r="UYE77" s="905"/>
      <c r="UYF77" s="518"/>
      <c r="UYG77" s="518"/>
      <c r="UYH77" s="518"/>
      <c r="UYI77" s="292"/>
      <c r="UYJ77" s="292"/>
      <c r="UYK77" s="292"/>
      <c r="UYL77" s="292"/>
      <c r="UYM77" s="292"/>
      <c r="UYN77" s="292"/>
      <c r="UYO77" s="905"/>
      <c r="UYP77" s="518"/>
      <c r="UYQ77" s="518"/>
      <c r="UYR77" s="518"/>
      <c r="UYS77" s="292"/>
      <c r="UYT77" s="292"/>
      <c r="UYU77" s="292"/>
      <c r="UYV77" s="292"/>
      <c r="UYW77" s="292"/>
      <c r="UYX77" s="292"/>
      <c r="UYY77" s="905"/>
      <c r="UYZ77" s="518"/>
      <c r="UZA77" s="518"/>
      <c r="UZB77" s="518"/>
      <c r="UZC77" s="292"/>
      <c r="UZD77" s="292"/>
      <c r="UZE77" s="292"/>
      <c r="UZF77" s="292"/>
      <c r="UZG77" s="292"/>
      <c r="UZH77" s="292"/>
      <c r="UZI77" s="905"/>
      <c r="UZJ77" s="518"/>
      <c r="UZK77" s="518"/>
      <c r="UZL77" s="518"/>
      <c r="UZM77" s="292"/>
      <c r="UZN77" s="292"/>
      <c r="UZO77" s="292"/>
      <c r="UZP77" s="292"/>
      <c r="UZQ77" s="292"/>
      <c r="UZR77" s="292"/>
      <c r="UZS77" s="905"/>
      <c r="UZT77" s="518"/>
      <c r="UZU77" s="518"/>
      <c r="UZV77" s="518"/>
      <c r="UZW77" s="292"/>
      <c r="UZX77" s="292"/>
      <c r="UZY77" s="292"/>
      <c r="UZZ77" s="292"/>
      <c r="VAA77" s="292"/>
      <c r="VAB77" s="292"/>
      <c r="VAC77" s="905"/>
      <c r="VAD77" s="518"/>
      <c r="VAE77" s="518"/>
      <c r="VAF77" s="518"/>
      <c r="VAG77" s="292"/>
      <c r="VAH77" s="292"/>
      <c r="VAI77" s="292"/>
      <c r="VAJ77" s="292"/>
      <c r="VAK77" s="292"/>
      <c r="VAL77" s="292"/>
      <c r="VAM77" s="905"/>
      <c r="VAN77" s="518"/>
      <c r="VAO77" s="518"/>
      <c r="VAP77" s="518"/>
      <c r="VAQ77" s="292"/>
      <c r="VAR77" s="292"/>
      <c r="VAS77" s="292"/>
      <c r="VAT77" s="292"/>
      <c r="VAU77" s="292"/>
      <c r="VAV77" s="292"/>
      <c r="VAW77" s="905"/>
      <c r="VAX77" s="518"/>
      <c r="VAY77" s="518"/>
      <c r="VAZ77" s="518"/>
      <c r="VBA77" s="292"/>
      <c r="VBB77" s="292"/>
      <c r="VBC77" s="292"/>
      <c r="VBD77" s="292"/>
      <c r="VBE77" s="292"/>
      <c r="VBF77" s="292"/>
      <c r="VBG77" s="905"/>
      <c r="VBH77" s="518"/>
      <c r="VBI77" s="518"/>
      <c r="VBJ77" s="518"/>
      <c r="VBK77" s="292"/>
      <c r="VBL77" s="292"/>
      <c r="VBM77" s="292"/>
      <c r="VBN77" s="292"/>
      <c r="VBO77" s="292"/>
      <c r="VBP77" s="292"/>
      <c r="VBQ77" s="905"/>
      <c r="VBR77" s="518"/>
      <c r="VBS77" s="518"/>
      <c r="VBT77" s="518"/>
      <c r="VBU77" s="292"/>
      <c r="VBV77" s="292"/>
      <c r="VBW77" s="292"/>
      <c r="VBX77" s="292"/>
      <c r="VBY77" s="292"/>
      <c r="VBZ77" s="292"/>
      <c r="VCA77" s="905"/>
      <c r="VCB77" s="518"/>
      <c r="VCC77" s="518"/>
      <c r="VCD77" s="518"/>
      <c r="VCE77" s="292"/>
      <c r="VCF77" s="292"/>
      <c r="VCG77" s="292"/>
      <c r="VCH77" s="292"/>
      <c r="VCI77" s="292"/>
      <c r="VCJ77" s="292"/>
      <c r="VCK77" s="905"/>
      <c r="VCL77" s="518"/>
      <c r="VCM77" s="518"/>
      <c r="VCN77" s="518"/>
      <c r="VCO77" s="292"/>
      <c r="VCP77" s="292"/>
      <c r="VCQ77" s="292"/>
      <c r="VCR77" s="292"/>
      <c r="VCS77" s="292"/>
      <c r="VCT77" s="292"/>
      <c r="VCU77" s="905"/>
      <c r="VCV77" s="518"/>
      <c r="VCW77" s="518"/>
      <c r="VCX77" s="518"/>
      <c r="VCY77" s="292"/>
      <c r="VCZ77" s="292"/>
      <c r="VDA77" s="292"/>
      <c r="VDB77" s="292"/>
      <c r="VDC77" s="292"/>
      <c r="VDD77" s="292"/>
      <c r="VDE77" s="905"/>
      <c r="VDF77" s="518"/>
      <c r="VDG77" s="518"/>
      <c r="VDH77" s="518"/>
      <c r="VDI77" s="292"/>
      <c r="VDJ77" s="292"/>
      <c r="VDK77" s="292"/>
      <c r="VDL77" s="292"/>
      <c r="VDM77" s="292"/>
      <c r="VDN77" s="292"/>
      <c r="VDO77" s="905"/>
      <c r="VDP77" s="518"/>
      <c r="VDQ77" s="518"/>
      <c r="VDR77" s="518"/>
      <c r="VDS77" s="292"/>
      <c r="VDT77" s="292"/>
      <c r="VDU77" s="292"/>
      <c r="VDV77" s="292"/>
      <c r="VDW77" s="292"/>
      <c r="VDX77" s="292"/>
      <c r="VDY77" s="905"/>
      <c r="VDZ77" s="518"/>
      <c r="VEA77" s="518"/>
      <c r="VEB77" s="518"/>
      <c r="VEC77" s="292"/>
      <c r="VED77" s="292"/>
      <c r="VEE77" s="292"/>
      <c r="VEF77" s="292"/>
      <c r="VEG77" s="292"/>
      <c r="VEH77" s="292"/>
      <c r="VEI77" s="905"/>
      <c r="VEJ77" s="518"/>
      <c r="VEK77" s="518"/>
      <c r="VEL77" s="518"/>
      <c r="VEM77" s="292"/>
      <c r="VEN77" s="292"/>
      <c r="VEO77" s="292"/>
      <c r="VEP77" s="292"/>
      <c r="VEQ77" s="292"/>
      <c r="VER77" s="292"/>
      <c r="VES77" s="905"/>
      <c r="VET77" s="518"/>
      <c r="VEU77" s="518"/>
      <c r="VEV77" s="518"/>
      <c r="VEW77" s="292"/>
      <c r="VEX77" s="292"/>
      <c r="VEY77" s="292"/>
      <c r="VEZ77" s="292"/>
      <c r="VFA77" s="292"/>
      <c r="VFB77" s="292"/>
      <c r="VFC77" s="905"/>
      <c r="VFD77" s="518"/>
      <c r="VFE77" s="518"/>
      <c r="VFF77" s="518"/>
      <c r="VFG77" s="292"/>
      <c r="VFH77" s="292"/>
      <c r="VFI77" s="292"/>
      <c r="VFJ77" s="292"/>
      <c r="VFK77" s="292"/>
      <c r="VFL77" s="292"/>
      <c r="VFM77" s="905"/>
      <c r="VFN77" s="518"/>
      <c r="VFO77" s="518"/>
      <c r="VFP77" s="518"/>
      <c r="VFQ77" s="292"/>
      <c r="VFR77" s="292"/>
      <c r="VFS77" s="292"/>
      <c r="VFT77" s="292"/>
      <c r="VFU77" s="292"/>
      <c r="VFV77" s="292"/>
      <c r="VFW77" s="905"/>
      <c r="VFX77" s="518"/>
      <c r="VFY77" s="518"/>
      <c r="VFZ77" s="518"/>
      <c r="VGA77" s="292"/>
      <c r="VGB77" s="292"/>
      <c r="VGC77" s="292"/>
      <c r="VGD77" s="292"/>
      <c r="VGE77" s="292"/>
      <c r="VGF77" s="292"/>
      <c r="VGG77" s="905"/>
      <c r="VGH77" s="518"/>
      <c r="VGI77" s="518"/>
      <c r="VGJ77" s="518"/>
      <c r="VGK77" s="292"/>
      <c r="VGL77" s="292"/>
      <c r="VGM77" s="292"/>
      <c r="VGN77" s="292"/>
      <c r="VGO77" s="292"/>
      <c r="VGP77" s="292"/>
      <c r="VGQ77" s="905"/>
      <c r="VGR77" s="518"/>
      <c r="VGS77" s="518"/>
      <c r="VGT77" s="518"/>
      <c r="VGU77" s="292"/>
      <c r="VGV77" s="292"/>
      <c r="VGW77" s="292"/>
      <c r="VGX77" s="292"/>
      <c r="VGY77" s="292"/>
      <c r="VGZ77" s="292"/>
      <c r="VHA77" s="905"/>
      <c r="VHB77" s="518"/>
      <c r="VHC77" s="518"/>
      <c r="VHD77" s="518"/>
      <c r="VHE77" s="292"/>
      <c r="VHF77" s="292"/>
      <c r="VHG77" s="292"/>
      <c r="VHH77" s="292"/>
      <c r="VHI77" s="292"/>
      <c r="VHJ77" s="292"/>
      <c r="VHK77" s="905"/>
      <c r="VHL77" s="518"/>
      <c r="VHM77" s="518"/>
      <c r="VHN77" s="518"/>
      <c r="VHO77" s="292"/>
      <c r="VHP77" s="292"/>
      <c r="VHQ77" s="292"/>
      <c r="VHR77" s="292"/>
      <c r="VHS77" s="292"/>
      <c r="VHT77" s="292"/>
      <c r="VHU77" s="905"/>
      <c r="VHV77" s="518"/>
      <c r="VHW77" s="518"/>
      <c r="VHX77" s="518"/>
      <c r="VHY77" s="292"/>
      <c r="VHZ77" s="292"/>
      <c r="VIA77" s="292"/>
      <c r="VIB77" s="292"/>
      <c r="VIC77" s="292"/>
      <c r="VID77" s="292"/>
      <c r="VIE77" s="905"/>
      <c r="VIF77" s="518"/>
      <c r="VIG77" s="518"/>
      <c r="VIH77" s="518"/>
      <c r="VII77" s="292"/>
      <c r="VIJ77" s="292"/>
      <c r="VIK77" s="292"/>
      <c r="VIL77" s="292"/>
      <c r="VIM77" s="292"/>
      <c r="VIN77" s="292"/>
      <c r="VIO77" s="905"/>
      <c r="VIP77" s="518"/>
      <c r="VIQ77" s="518"/>
      <c r="VIR77" s="518"/>
      <c r="VIS77" s="292"/>
      <c r="VIT77" s="292"/>
      <c r="VIU77" s="292"/>
      <c r="VIV77" s="292"/>
      <c r="VIW77" s="292"/>
      <c r="VIX77" s="292"/>
      <c r="VIY77" s="905"/>
      <c r="VIZ77" s="518"/>
      <c r="VJA77" s="518"/>
      <c r="VJB77" s="518"/>
      <c r="VJC77" s="292"/>
      <c r="VJD77" s="292"/>
      <c r="VJE77" s="292"/>
      <c r="VJF77" s="292"/>
      <c r="VJG77" s="292"/>
      <c r="VJH77" s="292"/>
      <c r="VJI77" s="905"/>
      <c r="VJJ77" s="518"/>
      <c r="VJK77" s="518"/>
      <c r="VJL77" s="518"/>
      <c r="VJM77" s="292"/>
      <c r="VJN77" s="292"/>
      <c r="VJO77" s="292"/>
      <c r="VJP77" s="292"/>
      <c r="VJQ77" s="292"/>
      <c r="VJR77" s="292"/>
      <c r="VJS77" s="905"/>
      <c r="VJT77" s="518"/>
      <c r="VJU77" s="518"/>
      <c r="VJV77" s="518"/>
      <c r="VJW77" s="292"/>
      <c r="VJX77" s="292"/>
      <c r="VJY77" s="292"/>
      <c r="VJZ77" s="292"/>
      <c r="VKA77" s="292"/>
      <c r="VKB77" s="292"/>
      <c r="VKC77" s="905"/>
      <c r="VKD77" s="518"/>
      <c r="VKE77" s="518"/>
      <c r="VKF77" s="518"/>
      <c r="VKG77" s="292"/>
      <c r="VKH77" s="292"/>
      <c r="VKI77" s="292"/>
      <c r="VKJ77" s="292"/>
      <c r="VKK77" s="292"/>
      <c r="VKL77" s="292"/>
      <c r="VKM77" s="905"/>
      <c r="VKN77" s="518"/>
      <c r="VKO77" s="518"/>
      <c r="VKP77" s="518"/>
      <c r="VKQ77" s="292"/>
      <c r="VKR77" s="292"/>
      <c r="VKS77" s="292"/>
      <c r="VKT77" s="292"/>
      <c r="VKU77" s="292"/>
      <c r="VKV77" s="292"/>
      <c r="VKW77" s="905"/>
      <c r="VKX77" s="518"/>
      <c r="VKY77" s="518"/>
      <c r="VKZ77" s="518"/>
      <c r="VLA77" s="292"/>
      <c r="VLB77" s="292"/>
      <c r="VLC77" s="292"/>
      <c r="VLD77" s="292"/>
      <c r="VLE77" s="292"/>
      <c r="VLF77" s="292"/>
      <c r="VLG77" s="905"/>
      <c r="VLH77" s="518"/>
      <c r="VLI77" s="518"/>
      <c r="VLJ77" s="518"/>
      <c r="VLK77" s="292"/>
      <c r="VLL77" s="292"/>
      <c r="VLM77" s="292"/>
      <c r="VLN77" s="292"/>
      <c r="VLO77" s="292"/>
      <c r="VLP77" s="292"/>
      <c r="VLQ77" s="905"/>
      <c r="VLR77" s="518"/>
      <c r="VLS77" s="518"/>
      <c r="VLT77" s="518"/>
      <c r="VLU77" s="292"/>
      <c r="VLV77" s="292"/>
      <c r="VLW77" s="292"/>
      <c r="VLX77" s="292"/>
      <c r="VLY77" s="292"/>
      <c r="VLZ77" s="292"/>
      <c r="VMA77" s="905"/>
      <c r="VMB77" s="518"/>
      <c r="VMC77" s="518"/>
      <c r="VMD77" s="518"/>
      <c r="VME77" s="292"/>
      <c r="VMF77" s="292"/>
      <c r="VMG77" s="292"/>
      <c r="VMH77" s="292"/>
      <c r="VMI77" s="292"/>
      <c r="VMJ77" s="292"/>
      <c r="VMK77" s="905"/>
      <c r="VML77" s="518"/>
      <c r="VMM77" s="518"/>
      <c r="VMN77" s="518"/>
      <c r="VMO77" s="292"/>
      <c r="VMP77" s="292"/>
      <c r="VMQ77" s="292"/>
      <c r="VMR77" s="292"/>
      <c r="VMS77" s="292"/>
      <c r="VMT77" s="292"/>
      <c r="VMU77" s="905"/>
      <c r="VMV77" s="518"/>
      <c r="VMW77" s="518"/>
      <c r="VMX77" s="518"/>
      <c r="VMY77" s="292"/>
      <c r="VMZ77" s="292"/>
      <c r="VNA77" s="292"/>
      <c r="VNB77" s="292"/>
      <c r="VNC77" s="292"/>
      <c r="VND77" s="292"/>
      <c r="VNE77" s="905"/>
      <c r="VNF77" s="518"/>
      <c r="VNG77" s="518"/>
      <c r="VNH77" s="518"/>
      <c r="VNI77" s="292"/>
      <c r="VNJ77" s="292"/>
      <c r="VNK77" s="292"/>
      <c r="VNL77" s="292"/>
      <c r="VNM77" s="292"/>
      <c r="VNN77" s="292"/>
      <c r="VNO77" s="905"/>
      <c r="VNP77" s="518"/>
      <c r="VNQ77" s="518"/>
      <c r="VNR77" s="518"/>
      <c r="VNS77" s="292"/>
      <c r="VNT77" s="292"/>
      <c r="VNU77" s="292"/>
      <c r="VNV77" s="292"/>
      <c r="VNW77" s="292"/>
      <c r="VNX77" s="292"/>
      <c r="VNY77" s="905"/>
      <c r="VNZ77" s="518"/>
      <c r="VOA77" s="518"/>
      <c r="VOB77" s="518"/>
      <c r="VOC77" s="292"/>
      <c r="VOD77" s="292"/>
      <c r="VOE77" s="292"/>
      <c r="VOF77" s="292"/>
      <c r="VOG77" s="292"/>
      <c r="VOH77" s="292"/>
      <c r="VOI77" s="905"/>
      <c r="VOJ77" s="518"/>
      <c r="VOK77" s="518"/>
      <c r="VOL77" s="518"/>
      <c r="VOM77" s="292"/>
      <c r="VON77" s="292"/>
      <c r="VOO77" s="292"/>
      <c r="VOP77" s="292"/>
      <c r="VOQ77" s="292"/>
      <c r="VOR77" s="292"/>
      <c r="VOS77" s="905"/>
      <c r="VOT77" s="518"/>
      <c r="VOU77" s="518"/>
      <c r="VOV77" s="518"/>
      <c r="VOW77" s="292"/>
      <c r="VOX77" s="292"/>
      <c r="VOY77" s="292"/>
      <c r="VOZ77" s="292"/>
      <c r="VPA77" s="292"/>
      <c r="VPB77" s="292"/>
      <c r="VPC77" s="905"/>
      <c r="VPD77" s="518"/>
      <c r="VPE77" s="518"/>
      <c r="VPF77" s="518"/>
      <c r="VPG77" s="292"/>
      <c r="VPH77" s="292"/>
      <c r="VPI77" s="292"/>
      <c r="VPJ77" s="292"/>
      <c r="VPK77" s="292"/>
      <c r="VPL77" s="292"/>
      <c r="VPM77" s="905"/>
      <c r="VPN77" s="518"/>
      <c r="VPO77" s="518"/>
      <c r="VPP77" s="518"/>
      <c r="VPQ77" s="292"/>
      <c r="VPR77" s="292"/>
      <c r="VPS77" s="292"/>
      <c r="VPT77" s="292"/>
      <c r="VPU77" s="292"/>
      <c r="VPV77" s="292"/>
      <c r="VPW77" s="905"/>
      <c r="VPX77" s="518"/>
      <c r="VPY77" s="518"/>
      <c r="VPZ77" s="518"/>
      <c r="VQA77" s="292"/>
      <c r="VQB77" s="292"/>
      <c r="VQC77" s="292"/>
      <c r="VQD77" s="292"/>
      <c r="VQE77" s="292"/>
      <c r="VQF77" s="292"/>
      <c r="VQG77" s="905"/>
      <c r="VQH77" s="518"/>
      <c r="VQI77" s="518"/>
      <c r="VQJ77" s="518"/>
      <c r="VQK77" s="292"/>
      <c r="VQL77" s="292"/>
      <c r="VQM77" s="292"/>
      <c r="VQN77" s="292"/>
      <c r="VQO77" s="292"/>
      <c r="VQP77" s="292"/>
      <c r="VQQ77" s="905"/>
      <c r="VQR77" s="518"/>
      <c r="VQS77" s="518"/>
      <c r="VQT77" s="518"/>
      <c r="VQU77" s="292"/>
      <c r="VQV77" s="292"/>
      <c r="VQW77" s="292"/>
      <c r="VQX77" s="292"/>
      <c r="VQY77" s="292"/>
      <c r="VQZ77" s="292"/>
      <c r="VRA77" s="905"/>
      <c r="VRB77" s="518"/>
      <c r="VRC77" s="518"/>
      <c r="VRD77" s="518"/>
      <c r="VRE77" s="292"/>
      <c r="VRF77" s="292"/>
      <c r="VRG77" s="292"/>
      <c r="VRH77" s="292"/>
      <c r="VRI77" s="292"/>
      <c r="VRJ77" s="292"/>
      <c r="VRK77" s="905"/>
      <c r="VRL77" s="518"/>
      <c r="VRM77" s="518"/>
      <c r="VRN77" s="518"/>
      <c r="VRO77" s="292"/>
      <c r="VRP77" s="292"/>
      <c r="VRQ77" s="292"/>
      <c r="VRR77" s="292"/>
      <c r="VRS77" s="292"/>
      <c r="VRT77" s="292"/>
      <c r="VRU77" s="905"/>
      <c r="VRV77" s="518"/>
      <c r="VRW77" s="518"/>
      <c r="VRX77" s="518"/>
      <c r="VRY77" s="292"/>
      <c r="VRZ77" s="292"/>
      <c r="VSA77" s="292"/>
      <c r="VSB77" s="292"/>
      <c r="VSC77" s="292"/>
      <c r="VSD77" s="292"/>
      <c r="VSE77" s="905"/>
      <c r="VSF77" s="518"/>
      <c r="VSG77" s="518"/>
      <c r="VSH77" s="518"/>
      <c r="VSI77" s="292"/>
      <c r="VSJ77" s="292"/>
      <c r="VSK77" s="292"/>
      <c r="VSL77" s="292"/>
      <c r="VSM77" s="292"/>
      <c r="VSN77" s="292"/>
      <c r="VSO77" s="905"/>
      <c r="VSP77" s="518"/>
      <c r="VSQ77" s="518"/>
      <c r="VSR77" s="518"/>
      <c r="VSS77" s="292"/>
      <c r="VST77" s="292"/>
      <c r="VSU77" s="292"/>
      <c r="VSV77" s="292"/>
      <c r="VSW77" s="292"/>
      <c r="VSX77" s="292"/>
      <c r="VSY77" s="905"/>
      <c r="VSZ77" s="518"/>
      <c r="VTA77" s="518"/>
      <c r="VTB77" s="518"/>
      <c r="VTC77" s="292"/>
      <c r="VTD77" s="292"/>
      <c r="VTE77" s="292"/>
      <c r="VTF77" s="292"/>
      <c r="VTG77" s="292"/>
      <c r="VTH77" s="292"/>
      <c r="VTI77" s="905"/>
      <c r="VTJ77" s="518"/>
      <c r="VTK77" s="518"/>
      <c r="VTL77" s="518"/>
      <c r="VTM77" s="292"/>
      <c r="VTN77" s="292"/>
      <c r="VTO77" s="292"/>
      <c r="VTP77" s="292"/>
      <c r="VTQ77" s="292"/>
      <c r="VTR77" s="292"/>
      <c r="VTS77" s="905"/>
      <c r="VTT77" s="518"/>
      <c r="VTU77" s="518"/>
      <c r="VTV77" s="518"/>
      <c r="VTW77" s="292"/>
      <c r="VTX77" s="292"/>
      <c r="VTY77" s="292"/>
      <c r="VTZ77" s="292"/>
      <c r="VUA77" s="292"/>
      <c r="VUB77" s="292"/>
      <c r="VUC77" s="905"/>
      <c r="VUD77" s="518"/>
      <c r="VUE77" s="518"/>
      <c r="VUF77" s="518"/>
      <c r="VUG77" s="292"/>
      <c r="VUH77" s="292"/>
      <c r="VUI77" s="292"/>
      <c r="VUJ77" s="292"/>
      <c r="VUK77" s="292"/>
      <c r="VUL77" s="292"/>
      <c r="VUM77" s="905"/>
      <c r="VUN77" s="518"/>
      <c r="VUO77" s="518"/>
      <c r="VUP77" s="518"/>
      <c r="VUQ77" s="292"/>
      <c r="VUR77" s="292"/>
      <c r="VUS77" s="292"/>
      <c r="VUT77" s="292"/>
      <c r="VUU77" s="292"/>
      <c r="VUV77" s="292"/>
      <c r="VUW77" s="905"/>
      <c r="VUX77" s="518"/>
      <c r="VUY77" s="518"/>
      <c r="VUZ77" s="518"/>
      <c r="VVA77" s="292"/>
      <c r="VVB77" s="292"/>
      <c r="VVC77" s="292"/>
      <c r="VVD77" s="292"/>
      <c r="VVE77" s="292"/>
      <c r="VVF77" s="292"/>
      <c r="VVG77" s="905"/>
      <c r="VVH77" s="518"/>
      <c r="VVI77" s="518"/>
      <c r="VVJ77" s="518"/>
      <c r="VVK77" s="292"/>
      <c r="VVL77" s="292"/>
      <c r="VVM77" s="292"/>
      <c r="VVN77" s="292"/>
      <c r="VVO77" s="292"/>
      <c r="VVP77" s="292"/>
      <c r="VVQ77" s="905"/>
      <c r="VVR77" s="518"/>
      <c r="VVS77" s="518"/>
      <c r="VVT77" s="518"/>
      <c r="VVU77" s="292"/>
      <c r="VVV77" s="292"/>
      <c r="VVW77" s="292"/>
      <c r="VVX77" s="292"/>
      <c r="VVY77" s="292"/>
      <c r="VVZ77" s="292"/>
      <c r="VWA77" s="905"/>
      <c r="VWB77" s="518"/>
      <c r="VWC77" s="518"/>
      <c r="VWD77" s="518"/>
      <c r="VWE77" s="292"/>
      <c r="VWF77" s="292"/>
      <c r="VWG77" s="292"/>
      <c r="VWH77" s="292"/>
      <c r="VWI77" s="292"/>
      <c r="VWJ77" s="292"/>
      <c r="VWK77" s="905"/>
      <c r="VWL77" s="518"/>
      <c r="VWM77" s="518"/>
      <c r="VWN77" s="518"/>
      <c r="VWO77" s="292"/>
      <c r="VWP77" s="292"/>
      <c r="VWQ77" s="292"/>
      <c r="VWR77" s="292"/>
      <c r="VWS77" s="292"/>
      <c r="VWT77" s="292"/>
      <c r="VWU77" s="905"/>
      <c r="VWV77" s="518"/>
      <c r="VWW77" s="518"/>
      <c r="VWX77" s="518"/>
      <c r="VWY77" s="292"/>
      <c r="VWZ77" s="292"/>
      <c r="VXA77" s="292"/>
      <c r="VXB77" s="292"/>
      <c r="VXC77" s="292"/>
      <c r="VXD77" s="292"/>
      <c r="VXE77" s="905"/>
      <c r="VXF77" s="518"/>
      <c r="VXG77" s="518"/>
      <c r="VXH77" s="518"/>
      <c r="VXI77" s="292"/>
      <c r="VXJ77" s="292"/>
      <c r="VXK77" s="292"/>
      <c r="VXL77" s="292"/>
      <c r="VXM77" s="292"/>
      <c r="VXN77" s="292"/>
      <c r="VXO77" s="905"/>
      <c r="VXP77" s="518"/>
      <c r="VXQ77" s="518"/>
      <c r="VXR77" s="518"/>
      <c r="VXS77" s="292"/>
      <c r="VXT77" s="292"/>
      <c r="VXU77" s="292"/>
      <c r="VXV77" s="292"/>
      <c r="VXW77" s="292"/>
      <c r="VXX77" s="292"/>
      <c r="VXY77" s="905"/>
      <c r="VXZ77" s="518"/>
      <c r="VYA77" s="518"/>
      <c r="VYB77" s="518"/>
      <c r="VYC77" s="292"/>
      <c r="VYD77" s="292"/>
      <c r="VYE77" s="292"/>
      <c r="VYF77" s="292"/>
      <c r="VYG77" s="292"/>
      <c r="VYH77" s="292"/>
      <c r="VYI77" s="905"/>
      <c r="VYJ77" s="518"/>
      <c r="VYK77" s="518"/>
      <c r="VYL77" s="518"/>
      <c r="VYM77" s="292"/>
      <c r="VYN77" s="292"/>
      <c r="VYO77" s="292"/>
      <c r="VYP77" s="292"/>
      <c r="VYQ77" s="292"/>
      <c r="VYR77" s="292"/>
      <c r="VYS77" s="905"/>
      <c r="VYT77" s="518"/>
      <c r="VYU77" s="518"/>
      <c r="VYV77" s="518"/>
      <c r="VYW77" s="292"/>
      <c r="VYX77" s="292"/>
      <c r="VYY77" s="292"/>
      <c r="VYZ77" s="292"/>
      <c r="VZA77" s="292"/>
      <c r="VZB77" s="292"/>
      <c r="VZC77" s="905"/>
      <c r="VZD77" s="518"/>
      <c r="VZE77" s="518"/>
      <c r="VZF77" s="518"/>
      <c r="VZG77" s="292"/>
      <c r="VZH77" s="292"/>
      <c r="VZI77" s="292"/>
      <c r="VZJ77" s="292"/>
      <c r="VZK77" s="292"/>
      <c r="VZL77" s="292"/>
      <c r="VZM77" s="905"/>
      <c r="VZN77" s="518"/>
      <c r="VZO77" s="518"/>
      <c r="VZP77" s="518"/>
      <c r="VZQ77" s="292"/>
      <c r="VZR77" s="292"/>
      <c r="VZS77" s="292"/>
      <c r="VZT77" s="292"/>
      <c r="VZU77" s="292"/>
      <c r="VZV77" s="292"/>
      <c r="VZW77" s="905"/>
      <c r="VZX77" s="518"/>
      <c r="VZY77" s="518"/>
      <c r="VZZ77" s="518"/>
      <c r="WAA77" s="292"/>
      <c r="WAB77" s="292"/>
      <c r="WAC77" s="292"/>
      <c r="WAD77" s="292"/>
      <c r="WAE77" s="292"/>
      <c r="WAF77" s="292"/>
      <c r="WAG77" s="905"/>
      <c r="WAH77" s="518"/>
      <c r="WAI77" s="518"/>
      <c r="WAJ77" s="518"/>
      <c r="WAK77" s="292"/>
      <c r="WAL77" s="292"/>
      <c r="WAM77" s="292"/>
      <c r="WAN77" s="292"/>
      <c r="WAO77" s="292"/>
      <c r="WAP77" s="292"/>
      <c r="WAQ77" s="905"/>
      <c r="WAR77" s="518"/>
      <c r="WAS77" s="518"/>
      <c r="WAT77" s="518"/>
      <c r="WAU77" s="292"/>
      <c r="WAV77" s="292"/>
      <c r="WAW77" s="292"/>
      <c r="WAX77" s="292"/>
      <c r="WAY77" s="292"/>
      <c r="WAZ77" s="292"/>
      <c r="WBA77" s="905"/>
      <c r="WBB77" s="518"/>
      <c r="WBC77" s="518"/>
      <c r="WBD77" s="518"/>
      <c r="WBE77" s="292"/>
      <c r="WBF77" s="292"/>
      <c r="WBG77" s="292"/>
      <c r="WBH77" s="292"/>
      <c r="WBI77" s="292"/>
      <c r="WBJ77" s="292"/>
      <c r="WBK77" s="905"/>
      <c r="WBL77" s="518"/>
      <c r="WBM77" s="518"/>
      <c r="WBN77" s="518"/>
      <c r="WBO77" s="292"/>
      <c r="WBP77" s="292"/>
      <c r="WBQ77" s="292"/>
      <c r="WBR77" s="292"/>
      <c r="WBS77" s="292"/>
      <c r="WBT77" s="292"/>
      <c r="WBU77" s="905"/>
      <c r="WBV77" s="518"/>
      <c r="WBW77" s="518"/>
      <c r="WBX77" s="518"/>
      <c r="WBY77" s="292"/>
      <c r="WBZ77" s="292"/>
      <c r="WCA77" s="292"/>
      <c r="WCB77" s="292"/>
      <c r="WCC77" s="292"/>
      <c r="WCD77" s="292"/>
      <c r="WCE77" s="905"/>
      <c r="WCF77" s="518"/>
      <c r="WCG77" s="518"/>
      <c r="WCH77" s="518"/>
      <c r="WCI77" s="292"/>
      <c r="WCJ77" s="292"/>
      <c r="WCK77" s="292"/>
      <c r="WCL77" s="292"/>
      <c r="WCM77" s="292"/>
      <c r="WCN77" s="292"/>
      <c r="WCO77" s="905"/>
      <c r="WCP77" s="518"/>
      <c r="WCQ77" s="518"/>
      <c r="WCR77" s="518"/>
      <c r="WCS77" s="292"/>
      <c r="WCT77" s="292"/>
      <c r="WCU77" s="292"/>
      <c r="WCV77" s="292"/>
      <c r="WCW77" s="292"/>
      <c r="WCX77" s="292"/>
      <c r="WCY77" s="905"/>
      <c r="WCZ77" s="518"/>
      <c r="WDA77" s="518"/>
      <c r="WDB77" s="518"/>
      <c r="WDC77" s="292"/>
      <c r="WDD77" s="292"/>
      <c r="WDE77" s="292"/>
      <c r="WDF77" s="292"/>
      <c r="WDG77" s="292"/>
      <c r="WDH77" s="292"/>
      <c r="WDI77" s="905"/>
      <c r="WDJ77" s="518"/>
      <c r="WDK77" s="518"/>
      <c r="WDL77" s="518"/>
      <c r="WDM77" s="292"/>
      <c r="WDN77" s="292"/>
      <c r="WDO77" s="292"/>
      <c r="WDP77" s="292"/>
      <c r="WDQ77" s="292"/>
      <c r="WDR77" s="292"/>
      <c r="WDS77" s="905"/>
      <c r="WDT77" s="518"/>
      <c r="WDU77" s="518"/>
      <c r="WDV77" s="518"/>
      <c r="WDW77" s="292"/>
      <c r="WDX77" s="292"/>
      <c r="WDY77" s="292"/>
      <c r="WDZ77" s="292"/>
      <c r="WEA77" s="292"/>
      <c r="WEB77" s="292"/>
      <c r="WEC77" s="905"/>
      <c r="WED77" s="518"/>
      <c r="WEE77" s="518"/>
      <c r="WEF77" s="518"/>
      <c r="WEG77" s="292"/>
      <c r="WEH77" s="292"/>
      <c r="WEI77" s="292"/>
      <c r="WEJ77" s="292"/>
      <c r="WEK77" s="292"/>
      <c r="WEL77" s="292"/>
      <c r="WEM77" s="905"/>
      <c r="WEN77" s="518"/>
      <c r="WEO77" s="518"/>
      <c r="WEP77" s="518"/>
      <c r="WEQ77" s="292"/>
      <c r="WER77" s="292"/>
      <c r="WES77" s="292"/>
      <c r="WET77" s="292"/>
      <c r="WEU77" s="292"/>
      <c r="WEV77" s="292"/>
      <c r="WEW77" s="905"/>
      <c r="WEX77" s="518"/>
      <c r="WEY77" s="518"/>
      <c r="WEZ77" s="518"/>
      <c r="WFA77" s="292"/>
      <c r="WFB77" s="292"/>
      <c r="WFC77" s="292"/>
      <c r="WFD77" s="292"/>
      <c r="WFE77" s="292"/>
      <c r="WFF77" s="292"/>
      <c r="WFG77" s="905"/>
      <c r="WFH77" s="518"/>
      <c r="WFI77" s="518"/>
      <c r="WFJ77" s="518"/>
      <c r="WFK77" s="292"/>
      <c r="WFL77" s="292"/>
      <c r="WFM77" s="292"/>
      <c r="WFN77" s="292"/>
      <c r="WFO77" s="292"/>
      <c r="WFP77" s="292"/>
      <c r="WFQ77" s="905"/>
      <c r="WFR77" s="518"/>
      <c r="WFS77" s="518"/>
      <c r="WFT77" s="518"/>
      <c r="WFU77" s="292"/>
      <c r="WFV77" s="292"/>
      <c r="WFW77" s="292"/>
      <c r="WFX77" s="292"/>
      <c r="WFY77" s="292"/>
      <c r="WFZ77" s="292"/>
      <c r="WGA77" s="905"/>
      <c r="WGB77" s="518"/>
      <c r="WGC77" s="518"/>
      <c r="WGD77" s="518"/>
      <c r="WGE77" s="292"/>
      <c r="WGF77" s="292"/>
      <c r="WGG77" s="292"/>
      <c r="WGH77" s="292"/>
      <c r="WGI77" s="292"/>
      <c r="WGJ77" s="292"/>
      <c r="WGK77" s="905"/>
      <c r="WGL77" s="518"/>
      <c r="WGM77" s="518"/>
      <c r="WGN77" s="518"/>
      <c r="WGO77" s="292"/>
      <c r="WGP77" s="292"/>
      <c r="WGQ77" s="292"/>
      <c r="WGR77" s="292"/>
      <c r="WGS77" s="292"/>
      <c r="WGT77" s="292"/>
      <c r="WGU77" s="905"/>
      <c r="WGV77" s="518"/>
      <c r="WGW77" s="518"/>
      <c r="WGX77" s="518"/>
      <c r="WGY77" s="292"/>
      <c r="WGZ77" s="292"/>
      <c r="WHA77" s="292"/>
      <c r="WHB77" s="292"/>
      <c r="WHC77" s="292"/>
      <c r="WHD77" s="292"/>
      <c r="WHE77" s="905"/>
      <c r="WHF77" s="518"/>
      <c r="WHG77" s="518"/>
      <c r="WHH77" s="518"/>
      <c r="WHI77" s="292"/>
      <c r="WHJ77" s="292"/>
      <c r="WHK77" s="292"/>
      <c r="WHL77" s="292"/>
      <c r="WHM77" s="292"/>
      <c r="WHN77" s="292"/>
      <c r="WHO77" s="905"/>
      <c r="WHP77" s="518"/>
      <c r="WHQ77" s="518"/>
      <c r="WHR77" s="518"/>
      <c r="WHS77" s="292"/>
      <c r="WHT77" s="292"/>
      <c r="WHU77" s="292"/>
      <c r="WHV77" s="292"/>
      <c r="WHW77" s="292"/>
      <c r="WHX77" s="292"/>
      <c r="WHY77" s="905"/>
      <c r="WHZ77" s="518"/>
      <c r="WIA77" s="518"/>
      <c r="WIB77" s="518"/>
      <c r="WIC77" s="292"/>
      <c r="WID77" s="292"/>
      <c r="WIE77" s="292"/>
      <c r="WIF77" s="292"/>
      <c r="WIG77" s="292"/>
      <c r="WIH77" s="292"/>
      <c r="WII77" s="905"/>
      <c r="WIJ77" s="518"/>
      <c r="WIK77" s="518"/>
      <c r="WIL77" s="518"/>
      <c r="WIM77" s="292"/>
      <c r="WIN77" s="292"/>
      <c r="WIO77" s="292"/>
      <c r="WIP77" s="292"/>
      <c r="WIQ77" s="292"/>
      <c r="WIR77" s="292"/>
      <c r="WIS77" s="905"/>
      <c r="WIT77" s="518"/>
      <c r="WIU77" s="518"/>
      <c r="WIV77" s="518"/>
      <c r="WIW77" s="292"/>
      <c r="WIX77" s="292"/>
      <c r="WIY77" s="292"/>
      <c r="WIZ77" s="292"/>
      <c r="WJA77" s="292"/>
      <c r="WJB77" s="292"/>
      <c r="WJC77" s="905"/>
      <c r="WJD77" s="518"/>
      <c r="WJE77" s="518"/>
      <c r="WJF77" s="518"/>
      <c r="WJG77" s="292"/>
      <c r="WJH77" s="292"/>
      <c r="WJI77" s="292"/>
      <c r="WJJ77" s="292"/>
      <c r="WJK77" s="292"/>
      <c r="WJL77" s="292"/>
      <c r="WJM77" s="905"/>
      <c r="WJN77" s="518"/>
      <c r="WJO77" s="518"/>
      <c r="WJP77" s="518"/>
      <c r="WJQ77" s="292"/>
      <c r="WJR77" s="292"/>
      <c r="WJS77" s="292"/>
      <c r="WJT77" s="292"/>
      <c r="WJU77" s="292"/>
      <c r="WJV77" s="292"/>
      <c r="WJW77" s="905"/>
      <c r="WJX77" s="518"/>
      <c r="WJY77" s="518"/>
      <c r="WJZ77" s="518"/>
      <c r="WKA77" s="292"/>
      <c r="WKB77" s="292"/>
      <c r="WKC77" s="292"/>
      <c r="WKD77" s="292"/>
      <c r="WKE77" s="292"/>
      <c r="WKF77" s="292"/>
      <c r="WKG77" s="905"/>
      <c r="WKH77" s="518"/>
      <c r="WKI77" s="518"/>
      <c r="WKJ77" s="518"/>
      <c r="WKK77" s="292"/>
      <c r="WKL77" s="292"/>
      <c r="WKM77" s="292"/>
      <c r="WKN77" s="292"/>
      <c r="WKO77" s="292"/>
      <c r="WKP77" s="292"/>
      <c r="WKQ77" s="905"/>
      <c r="WKR77" s="518"/>
      <c r="WKS77" s="518"/>
      <c r="WKT77" s="518"/>
      <c r="WKU77" s="292"/>
      <c r="WKV77" s="292"/>
      <c r="WKW77" s="292"/>
      <c r="WKX77" s="292"/>
      <c r="WKY77" s="292"/>
      <c r="WKZ77" s="292"/>
      <c r="WLA77" s="905"/>
      <c r="WLB77" s="518"/>
      <c r="WLC77" s="518"/>
      <c r="WLD77" s="518"/>
      <c r="WLE77" s="292"/>
      <c r="WLF77" s="292"/>
      <c r="WLG77" s="292"/>
      <c r="WLH77" s="292"/>
      <c r="WLI77" s="292"/>
      <c r="WLJ77" s="292"/>
      <c r="WLK77" s="905"/>
      <c r="WLL77" s="518"/>
      <c r="WLM77" s="518"/>
      <c r="WLN77" s="518"/>
      <c r="WLO77" s="292"/>
      <c r="WLP77" s="292"/>
      <c r="WLQ77" s="292"/>
      <c r="WLR77" s="292"/>
      <c r="WLS77" s="292"/>
      <c r="WLT77" s="292"/>
      <c r="WLU77" s="905"/>
      <c r="WLV77" s="518"/>
      <c r="WLW77" s="518"/>
      <c r="WLX77" s="518"/>
      <c r="WLY77" s="292"/>
      <c r="WLZ77" s="292"/>
      <c r="WMA77" s="292"/>
      <c r="WMB77" s="292"/>
      <c r="WMC77" s="292"/>
      <c r="WMD77" s="292"/>
      <c r="WME77" s="905"/>
      <c r="WMF77" s="518"/>
      <c r="WMG77" s="518"/>
      <c r="WMH77" s="518"/>
      <c r="WMI77" s="292"/>
      <c r="WMJ77" s="292"/>
      <c r="WMK77" s="292"/>
      <c r="WML77" s="292"/>
      <c r="WMM77" s="292"/>
      <c r="WMN77" s="292"/>
      <c r="WMO77" s="905"/>
      <c r="WMP77" s="518"/>
      <c r="WMQ77" s="518"/>
      <c r="WMR77" s="518"/>
      <c r="WMS77" s="292"/>
      <c r="WMT77" s="292"/>
      <c r="WMU77" s="292"/>
      <c r="WMV77" s="292"/>
      <c r="WMW77" s="292"/>
      <c r="WMX77" s="292"/>
      <c r="WMY77" s="905"/>
      <c r="WMZ77" s="518"/>
      <c r="WNA77" s="518"/>
      <c r="WNB77" s="518"/>
      <c r="WNC77" s="292"/>
      <c r="WND77" s="292"/>
      <c r="WNE77" s="292"/>
      <c r="WNF77" s="292"/>
      <c r="WNG77" s="292"/>
      <c r="WNH77" s="292"/>
      <c r="WNI77" s="905"/>
      <c r="WNJ77" s="518"/>
      <c r="WNK77" s="518"/>
      <c r="WNL77" s="518"/>
      <c r="WNM77" s="292"/>
      <c r="WNN77" s="292"/>
      <c r="WNO77" s="292"/>
      <c r="WNP77" s="292"/>
      <c r="WNQ77" s="292"/>
      <c r="WNR77" s="292"/>
      <c r="WNS77" s="905"/>
      <c r="WNT77" s="518"/>
      <c r="WNU77" s="518"/>
      <c r="WNV77" s="518"/>
      <c r="WNW77" s="292"/>
      <c r="WNX77" s="292"/>
      <c r="WNY77" s="292"/>
      <c r="WNZ77" s="292"/>
      <c r="WOA77" s="292"/>
      <c r="WOB77" s="292"/>
      <c r="WOC77" s="905"/>
      <c r="WOD77" s="518"/>
      <c r="WOE77" s="518"/>
      <c r="WOF77" s="518"/>
      <c r="WOG77" s="292"/>
      <c r="WOH77" s="292"/>
      <c r="WOI77" s="292"/>
      <c r="WOJ77" s="292"/>
      <c r="WOK77" s="292"/>
      <c r="WOL77" s="292"/>
      <c r="WOM77" s="905"/>
      <c r="WON77" s="518"/>
      <c r="WOO77" s="518"/>
      <c r="WOP77" s="518"/>
      <c r="WOQ77" s="292"/>
      <c r="WOR77" s="292"/>
      <c r="WOS77" s="292"/>
      <c r="WOT77" s="292"/>
      <c r="WOU77" s="292"/>
      <c r="WOV77" s="292"/>
      <c r="WOW77" s="905"/>
      <c r="WOX77" s="518"/>
      <c r="WOY77" s="518"/>
      <c r="WOZ77" s="518"/>
      <c r="WPA77" s="292"/>
      <c r="WPB77" s="292"/>
      <c r="WPC77" s="292"/>
      <c r="WPD77" s="292"/>
      <c r="WPE77" s="292"/>
      <c r="WPF77" s="292"/>
      <c r="WPG77" s="905"/>
      <c r="WPH77" s="518"/>
      <c r="WPI77" s="518"/>
      <c r="WPJ77" s="518"/>
      <c r="WPK77" s="292"/>
      <c r="WPL77" s="292"/>
      <c r="WPM77" s="292"/>
      <c r="WPN77" s="292"/>
      <c r="WPO77" s="292"/>
      <c r="WPP77" s="292"/>
      <c r="WPQ77" s="905"/>
      <c r="WPR77" s="518"/>
      <c r="WPS77" s="518"/>
      <c r="WPT77" s="518"/>
      <c r="WPU77" s="292"/>
      <c r="WPV77" s="292"/>
      <c r="WPW77" s="292"/>
      <c r="WPX77" s="292"/>
      <c r="WPY77" s="292"/>
      <c r="WPZ77" s="292"/>
      <c r="WQA77" s="905"/>
      <c r="WQB77" s="518"/>
      <c r="WQC77" s="518"/>
      <c r="WQD77" s="518"/>
      <c r="WQE77" s="292"/>
      <c r="WQF77" s="292"/>
      <c r="WQG77" s="292"/>
      <c r="WQH77" s="292"/>
      <c r="WQI77" s="292"/>
      <c r="WQJ77" s="292"/>
      <c r="WQK77" s="905"/>
      <c r="WQL77" s="518"/>
      <c r="WQM77" s="518"/>
      <c r="WQN77" s="518"/>
      <c r="WQO77" s="292"/>
      <c r="WQP77" s="292"/>
      <c r="WQQ77" s="292"/>
      <c r="WQR77" s="292"/>
      <c r="WQS77" s="292"/>
      <c r="WQT77" s="292"/>
      <c r="WQU77" s="905"/>
      <c r="WQV77" s="518"/>
      <c r="WQW77" s="518"/>
      <c r="WQX77" s="518"/>
      <c r="WQY77" s="292"/>
      <c r="WQZ77" s="292"/>
      <c r="WRA77" s="292"/>
      <c r="WRB77" s="292"/>
      <c r="WRC77" s="292"/>
      <c r="WRD77" s="292"/>
      <c r="WRE77" s="905"/>
      <c r="WRF77" s="518"/>
      <c r="WRG77" s="518"/>
      <c r="WRH77" s="518"/>
      <c r="WRI77" s="292"/>
      <c r="WRJ77" s="292"/>
      <c r="WRK77" s="292"/>
      <c r="WRL77" s="292"/>
      <c r="WRM77" s="292"/>
      <c r="WRN77" s="292"/>
      <c r="WRO77" s="905"/>
      <c r="WRP77" s="518"/>
      <c r="WRQ77" s="518"/>
      <c r="WRR77" s="518"/>
      <c r="WRS77" s="292"/>
      <c r="WRT77" s="292"/>
      <c r="WRU77" s="292"/>
      <c r="WRV77" s="292"/>
      <c r="WRW77" s="292"/>
      <c r="WRX77" s="292"/>
      <c r="WRY77" s="905"/>
      <c r="WRZ77" s="518"/>
      <c r="WSA77" s="518"/>
      <c r="WSB77" s="518"/>
      <c r="WSC77" s="292"/>
      <c r="WSD77" s="292"/>
      <c r="WSE77" s="292"/>
      <c r="WSF77" s="292"/>
      <c r="WSG77" s="292"/>
      <c r="WSH77" s="292"/>
      <c r="WSI77" s="905"/>
      <c r="WSJ77" s="518"/>
      <c r="WSK77" s="518"/>
      <c r="WSL77" s="518"/>
      <c r="WSM77" s="292"/>
      <c r="WSN77" s="292"/>
      <c r="WSO77" s="292"/>
      <c r="WSP77" s="292"/>
      <c r="WSQ77" s="292"/>
      <c r="WSR77" s="292"/>
      <c r="WSS77" s="905"/>
      <c r="WST77" s="518"/>
      <c r="WSU77" s="518"/>
      <c r="WSV77" s="518"/>
      <c r="WSW77" s="292"/>
      <c r="WSX77" s="292"/>
      <c r="WSY77" s="292"/>
      <c r="WSZ77" s="292"/>
      <c r="WTA77" s="292"/>
      <c r="WTB77" s="292"/>
      <c r="WTC77" s="905"/>
      <c r="WTD77" s="518"/>
      <c r="WTE77" s="518"/>
      <c r="WTF77" s="518"/>
      <c r="WTG77" s="292"/>
      <c r="WTH77" s="292"/>
      <c r="WTI77" s="292"/>
      <c r="WTJ77" s="292"/>
      <c r="WTK77" s="292"/>
      <c r="WTL77" s="292"/>
      <c r="WTM77" s="905"/>
      <c r="WTN77" s="518"/>
      <c r="WTO77" s="518"/>
      <c r="WTP77" s="518"/>
      <c r="WTQ77" s="292"/>
      <c r="WTR77" s="292"/>
      <c r="WTS77" s="292"/>
      <c r="WTT77" s="292"/>
      <c r="WTU77" s="292"/>
      <c r="WTV77" s="292"/>
      <c r="WTW77" s="905"/>
      <c r="WTX77" s="518"/>
      <c r="WTY77" s="518"/>
      <c r="WTZ77" s="518"/>
      <c r="WUA77" s="292"/>
      <c r="WUB77" s="292"/>
      <c r="WUC77" s="292"/>
      <c r="WUD77" s="292"/>
      <c r="WUE77" s="292"/>
      <c r="WUF77" s="292"/>
      <c r="WUG77" s="905"/>
      <c r="WUH77" s="518"/>
      <c r="WUI77" s="518"/>
      <c r="WUJ77" s="518"/>
      <c r="WUK77" s="292"/>
      <c r="WUL77" s="292"/>
      <c r="WUM77" s="292"/>
      <c r="WUN77" s="292"/>
      <c r="WUO77" s="292"/>
      <c r="WUP77" s="292"/>
      <c r="WUQ77" s="905"/>
      <c r="WUR77" s="518"/>
      <c r="WUS77" s="518"/>
      <c r="WUT77" s="518"/>
      <c r="WUU77" s="292"/>
      <c r="WUV77" s="292"/>
      <c r="WUW77" s="292"/>
      <c r="WUX77" s="292"/>
      <c r="WUY77" s="292"/>
      <c r="WUZ77" s="292"/>
      <c r="WVA77" s="905"/>
      <c r="WVB77" s="518"/>
      <c r="WVC77" s="518"/>
      <c r="WVD77" s="518"/>
      <c r="WVE77" s="292"/>
      <c r="WVF77" s="292"/>
      <c r="WVG77" s="292"/>
      <c r="WVH77" s="292"/>
      <c r="WVI77" s="292"/>
      <c r="WVJ77" s="292"/>
      <c r="WVK77" s="905"/>
      <c r="WVL77" s="518"/>
      <c r="WVM77" s="518"/>
      <c r="WVN77" s="518"/>
      <c r="WVO77" s="292"/>
      <c r="WVP77" s="292"/>
      <c r="WVQ77" s="292"/>
      <c r="WVR77" s="292"/>
      <c r="WVS77" s="292"/>
      <c r="WVT77" s="292"/>
      <c r="WVU77" s="905"/>
      <c r="WVV77" s="518"/>
      <c r="WVW77" s="518"/>
      <c r="WVX77" s="518"/>
      <c r="WVY77" s="292"/>
      <c r="WVZ77" s="292"/>
      <c r="WWA77" s="292"/>
      <c r="WWB77" s="292"/>
      <c r="WWC77" s="292"/>
      <c r="WWD77" s="292"/>
      <c r="WWE77" s="905"/>
      <c r="WWF77" s="518"/>
      <c r="WWG77" s="518"/>
      <c r="WWH77" s="518"/>
      <c r="WWI77" s="292"/>
      <c r="WWJ77" s="292"/>
      <c r="WWK77" s="292"/>
      <c r="WWL77" s="292"/>
      <c r="WWM77" s="292"/>
      <c r="WWN77" s="292"/>
      <c r="WWO77" s="905"/>
      <c r="WWP77" s="518"/>
      <c r="WWQ77" s="518"/>
      <c r="WWR77" s="518"/>
      <c r="WWS77" s="292"/>
      <c r="WWT77" s="292"/>
      <c r="WWU77" s="292"/>
      <c r="WWV77" s="292"/>
      <c r="WWW77" s="292"/>
      <c r="WWX77" s="292"/>
      <c r="WWY77" s="905"/>
      <c r="WWZ77" s="518"/>
      <c r="WXA77" s="518"/>
      <c r="WXB77" s="518"/>
      <c r="WXC77" s="292"/>
      <c r="WXD77" s="292"/>
      <c r="WXE77" s="292"/>
      <c r="WXF77" s="292"/>
      <c r="WXG77" s="292"/>
      <c r="WXH77" s="292"/>
      <c r="WXI77" s="905"/>
      <c r="WXJ77" s="518"/>
      <c r="WXK77" s="518"/>
      <c r="WXL77" s="518"/>
      <c r="WXM77" s="292"/>
      <c r="WXN77" s="292"/>
      <c r="WXO77" s="292"/>
      <c r="WXP77" s="292"/>
      <c r="WXQ77" s="292"/>
      <c r="WXR77" s="292"/>
      <c r="WXS77" s="905"/>
      <c r="WXT77" s="518"/>
      <c r="WXU77" s="518"/>
      <c r="WXV77" s="518"/>
      <c r="WXW77" s="292"/>
      <c r="WXX77" s="292"/>
      <c r="WXY77" s="292"/>
      <c r="WXZ77" s="292"/>
      <c r="WYA77" s="292"/>
      <c r="WYB77" s="292"/>
      <c r="WYC77" s="905"/>
      <c r="WYD77" s="518"/>
      <c r="WYE77" s="518"/>
      <c r="WYF77" s="518"/>
      <c r="WYG77" s="292"/>
      <c r="WYH77" s="292"/>
      <c r="WYI77" s="292"/>
      <c r="WYJ77" s="292"/>
      <c r="WYK77" s="292"/>
      <c r="WYL77" s="292"/>
      <c r="WYM77" s="905"/>
      <c r="WYN77" s="518"/>
      <c r="WYO77" s="518"/>
      <c r="WYP77" s="518"/>
      <c r="WYQ77" s="292"/>
      <c r="WYR77" s="292"/>
      <c r="WYS77" s="292"/>
      <c r="WYT77" s="292"/>
      <c r="WYU77" s="292"/>
      <c r="WYV77" s="292"/>
      <c r="WYW77" s="905"/>
      <c r="WYX77" s="518"/>
      <c r="WYY77" s="518"/>
      <c r="WYZ77" s="518"/>
      <c r="WZA77" s="292"/>
      <c r="WZB77" s="292"/>
      <c r="WZC77" s="292"/>
      <c r="WZD77" s="292"/>
      <c r="WZE77" s="292"/>
      <c r="WZF77" s="292"/>
      <c r="WZG77" s="905"/>
      <c r="WZH77" s="518"/>
      <c r="WZI77" s="518"/>
      <c r="WZJ77" s="518"/>
      <c r="WZK77" s="292"/>
      <c r="WZL77" s="292"/>
      <c r="WZM77" s="292"/>
      <c r="WZN77" s="292"/>
      <c r="WZO77" s="292"/>
      <c r="WZP77" s="292"/>
      <c r="WZQ77" s="905"/>
      <c r="WZR77" s="518"/>
      <c r="WZS77" s="518"/>
      <c r="WZT77" s="518"/>
      <c r="WZU77" s="292"/>
      <c r="WZV77" s="292"/>
      <c r="WZW77" s="292"/>
      <c r="WZX77" s="292"/>
      <c r="WZY77" s="292"/>
      <c r="WZZ77" s="292"/>
      <c r="XAA77" s="905"/>
      <c r="XAB77" s="518"/>
      <c r="XAC77" s="518"/>
      <c r="XAD77" s="518"/>
      <c r="XAE77" s="292"/>
      <c r="XAF77" s="292"/>
      <c r="XAG77" s="292"/>
      <c r="XAH77" s="292"/>
      <c r="XAI77" s="292"/>
      <c r="XAJ77" s="292"/>
      <c r="XAK77" s="905"/>
      <c r="XAL77" s="518"/>
      <c r="XAM77" s="518"/>
      <c r="XAN77" s="518"/>
      <c r="XAO77" s="292"/>
      <c r="XAP77" s="292"/>
      <c r="XAQ77" s="292"/>
      <c r="XAR77" s="292"/>
      <c r="XAS77" s="292"/>
      <c r="XAT77" s="292"/>
      <c r="XAU77" s="905"/>
      <c r="XAV77" s="518"/>
      <c r="XAW77" s="518"/>
      <c r="XAX77" s="518"/>
      <c r="XAY77" s="292"/>
      <c r="XAZ77" s="292"/>
      <c r="XBA77" s="292"/>
      <c r="XBB77" s="292"/>
      <c r="XBC77" s="292"/>
      <c r="XBD77" s="292"/>
      <c r="XBE77" s="905"/>
      <c r="XBF77" s="518"/>
      <c r="XBG77" s="518"/>
      <c r="XBH77" s="518"/>
      <c r="XBI77" s="292"/>
      <c r="XBJ77" s="292"/>
      <c r="XBK77" s="292"/>
      <c r="XBL77" s="292"/>
      <c r="XBM77" s="292"/>
      <c r="XBN77" s="292"/>
      <c r="XBO77" s="905"/>
      <c r="XBP77" s="518"/>
      <c r="XBQ77" s="518"/>
      <c r="XBR77" s="518"/>
      <c r="XBS77" s="292"/>
      <c r="XBT77" s="292"/>
      <c r="XBU77" s="292"/>
      <c r="XBV77" s="292"/>
      <c r="XBW77" s="292"/>
      <c r="XBX77" s="292"/>
      <c r="XBY77" s="905"/>
      <c r="XBZ77" s="518"/>
      <c r="XCA77" s="518"/>
      <c r="XCB77" s="518"/>
      <c r="XCC77" s="292"/>
      <c r="XCD77" s="292"/>
      <c r="XCE77" s="292"/>
      <c r="XCF77" s="292"/>
      <c r="XCG77" s="292"/>
      <c r="XCH77" s="292"/>
      <c r="XCI77" s="905"/>
      <c r="XCJ77" s="518"/>
      <c r="XCK77" s="518"/>
      <c r="XCL77" s="518"/>
      <c r="XCM77" s="292"/>
      <c r="XCN77" s="292"/>
      <c r="XCO77" s="292"/>
      <c r="XCP77" s="292"/>
      <c r="XCQ77" s="292"/>
      <c r="XCR77" s="292"/>
      <c r="XCS77" s="905"/>
      <c r="XCT77" s="518"/>
      <c r="XCU77" s="518"/>
      <c r="XCV77" s="518"/>
      <c r="XCW77" s="292"/>
      <c r="XCX77" s="292"/>
      <c r="XCY77" s="292"/>
      <c r="XCZ77" s="292"/>
      <c r="XDA77" s="292"/>
      <c r="XDB77" s="292"/>
      <c r="XDC77" s="905"/>
      <c r="XDD77" s="518"/>
      <c r="XDE77" s="518"/>
      <c r="XDF77" s="518"/>
      <c r="XDG77" s="292"/>
      <c r="XDH77" s="292"/>
      <c r="XDI77" s="292"/>
      <c r="XDJ77" s="292"/>
      <c r="XDK77" s="292"/>
      <c r="XDL77" s="292"/>
      <c r="XDM77" s="905"/>
      <c r="XDN77" s="518"/>
      <c r="XDO77" s="518"/>
      <c r="XDP77" s="518"/>
      <c r="XDQ77" s="292"/>
      <c r="XDR77" s="292"/>
      <c r="XDS77" s="292"/>
      <c r="XDT77" s="292"/>
      <c r="XDU77" s="292"/>
      <c r="XDV77" s="292"/>
      <c r="XDW77" s="905"/>
      <c r="XDX77" s="518"/>
      <c r="XDY77" s="518"/>
      <c r="XDZ77" s="518"/>
      <c r="XEA77" s="292"/>
      <c r="XEB77" s="292"/>
      <c r="XEC77" s="292"/>
      <c r="XED77" s="292"/>
      <c r="XEE77" s="292"/>
      <c r="XEF77" s="292"/>
      <c r="XEG77" s="905"/>
      <c r="XEH77" s="518"/>
      <c r="XEI77" s="518"/>
      <c r="XEJ77" s="518"/>
      <c r="XEK77" s="292"/>
      <c r="XEL77" s="292"/>
      <c r="XEM77" s="292"/>
      <c r="XEN77" s="292"/>
      <c r="XEO77" s="292"/>
      <c r="XEP77" s="292"/>
      <c r="XEQ77" s="905"/>
      <c r="XER77" s="518"/>
      <c r="XES77" s="518"/>
      <c r="XET77" s="518"/>
      <c r="XEU77" s="292"/>
      <c r="XEV77" s="292"/>
      <c r="XEW77" s="292"/>
      <c r="XEX77" s="292"/>
      <c r="XEY77" s="292"/>
      <c r="XEZ77" s="292"/>
      <c r="XFA77" s="905"/>
      <c r="XFB77" s="518"/>
      <c r="XFC77" s="518"/>
      <c r="XFD77" s="518"/>
    </row>
    <row r="78" spans="1:16384" ht="15.75" customHeight="1">
      <c r="B78" s="627"/>
      <c r="C78" s="627"/>
      <c r="D78" s="627"/>
      <c r="E78" s="627"/>
      <c r="F78" s="627"/>
      <c r="G78" s="627"/>
      <c r="H78" s="627"/>
      <c r="I78" s="627"/>
      <c r="J78" s="627"/>
      <c r="K78" s="1320"/>
      <c r="M78" s="65"/>
      <c r="N78" s="1294"/>
    </row>
    <row r="79" spans="1:16384" ht="15.75" customHeight="1">
      <c r="A79" s="351"/>
      <c r="B79" s="628"/>
      <c r="C79" s="1421" t="s">
        <v>11</v>
      </c>
      <c r="D79" s="1422"/>
      <c r="E79" s="1422"/>
      <c r="F79" s="1422"/>
      <c r="G79" s="1422"/>
      <c r="H79" s="1422"/>
      <c r="I79" s="1422"/>
      <c r="J79" s="1422"/>
      <c r="K79" s="1320"/>
      <c r="M79" s="65"/>
      <c r="N79" s="1295"/>
    </row>
    <row r="80" spans="1:16384" ht="52.5" customHeight="1">
      <c r="A80" s="352"/>
      <c r="B80" s="631"/>
      <c r="C80" s="1322" t="s">
        <v>4</v>
      </c>
      <c r="D80" s="1322" t="s">
        <v>3</v>
      </c>
      <c r="E80" s="1322" t="s">
        <v>455</v>
      </c>
      <c r="F80" s="1322" t="s">
        <v>2</v>
      </c>
      <c r="G80" s="1325" t="s">
        <v>34</v>
      </c>
      <c r="H80" s="1322" t="s">
        <v>1</v>
      </c>
      <c r="I80" s="1325" t="s">
        <v>36</v>
      </c>
      <c r="J80" s="1325" t="s">
        <v>457</v>
      </c>
      <c r="K80" s="1320"/>
      <c r="M80" s="65"/>
      <c r="N80" s="1295"/>
    </row>
    <row r="81" spans="1:14" ht="15.75" customHeight="1">
      <c r="A81" s="353"/>
      <c r="B81" s="1419" t="s">
        <v>17</v>
      </c>
      <c r="C81" s="1423"/>
      <c r="D81" s="1423"/>
      <c r="E81" s="1423"/>
      <c r="F81" s="1423"/>
      <c r="G81" s="1423"/>
      <c r="H81" s="1423"/>
      <c r="I81" s="1423"/>
      <c r="J81" s="1423"/>
      <c r="K81" s="1320"/>
      <c r="M81" s="65"/>
      <c r="N81" s="1295"/>
    </row>
    <row r="82" spans="1:14" ht="15.75" customHeight="1">
      <c r="A82" s="1131">
        <v>2020</v>
      </c>
      <c r="B82" s="1139">
        <v>1379580.3275563624</v>
      </c>
      <c r="C82" s="1139">
        <v>6595.1550000000007</v>
      </c>
      <c r="D82" s="1139">
        <v>7500.5912303250007</v>
      </c>
      <c r="E82" s="1139">
        <v>563045.13157510851</v>
      </c>
      <c r="F82" s="1139">
        <v>273988.50393405464</v>
      </c>
      <c r="G82" s="1139">
        <v>271897.87342319998</v>
      </c>
      <c r="H82" s="1139">
        <v>183985.50539367439</v>
      </c>
      <c r="I82" s="1139">
        <v>55542.972000000002</v>
      </c>
      <c r="J82" s="1139">
        <v>17024.595000000001</v>
      </c>
      <c r="M82" s="65"/>
      <c r="N82" s="1295"/>
    </row>
    <row r="83" spans="1:14" ht="15.75" customHeight="1">
      <c r="A83" s="1131">
        <v>2021</v>
      </c>
      <c r="B83" s="1139">
        <v>1391667.3701298835</v>
      </c>
      <c r="C83" s="1139">
        <v>7437.1189999999997</v>
      </c>
      <c r="D83" s="1139">
        <v>8196.9291480109987</v>
      </c>
      <c r="E83" s="1139">
        <v>509244.92271319532</v>
      </c>
      <c r="F83" s="1139">
        <v>310257.75081257371</v>
      </c>
      <c r="G83" s="1139">
        <v>279246.20134680002</v>
      </c>
      <c r="H83" s="1139">
        <v>191273.72480930347</v>
      </c>
      <c r="I83" s="1139">
        <v>62673.332799999996</v>
      </c>
      <c r="J83" s="1139">
        <v>23337.389499999997</v>
      </c>
      <c r="M83" s="65"/>
      <c r="N83" s="1295"/>
    </row>
    <row r="84" spans="1:14" ht="15.75" customHeight="1">
      <c r="A84" s="99" t="s">
        <v>158</v>
      </c>
      <c r="B84" s="1135"/>
      <c r="C84" s="1135"/>
      <c r="D84" s="1135"/>
      <c r="E84" s="1135"/>
      <c r="F84" s="1135"/>
      <c r="G84" s="1135"/>
      <c r="H84" s="1135"/>
      <c r="I84" s="1135"/>
      <c r="J84" s="1135"/>
      <c r="M84" s="202"/>
      <c r="N84" s="1146"/>
    </row>
    <row r="85" spans="1:14" ht="14.5">
      <c r="A85" s="916" t="s">
        <v>249</v>
      </c>
      <c r="B85" s="902"/>
      <c r="C85" s="902"/>
      <c r="D85" s="902"/>
      <c r="E85" s="902"/>
      <c r="M85" s="202"/>
      <c r="N85" s="1146"/>
    </row>
    <row r="86" spans="1:14" ht="24.75" customHeight="1">
      <c r="A86" s="1430" t="s">
        <v>673</v>
      </c>
      <c r="B86" s="1430"/>
      <c r="C86" s="1430"/>
      <c r="D86" s="1430"/>
      <c r="E86" s="1430"/>
      <c r="F86" s="1430"/>
      <c r="G86" s="1430"/>
      <c r="H86" s="1430"/>
      <c r="I86" s="1430"/>
      <c r="J86" s="1430"/>
      <c r="K86" s="1430"/>
      <c r="M86" s="202"/>
      <c r="N86" s="1146"/>
    </row>
  </sheetData>
  <mergeCells count="52">
    <mergeCell ref="A86:K86"/>
    <mergeCell ref="H36:J36"/>
    <mergeCell ref="H27:J27"/>
    <mergeCell ref="H28:J28"/>
    <mergeCell ref="H29:J29"/>
    <mergeCell ref="H30:J30"/>
    <mergeCell ref="H31:J31"/>
    <mergeCell ref="H32:J32"/>
    <mergeCell ref="H33:J33"/>
    <mergeCell ref="H34:J34"/>
    <mergeCell ref="H35:J35"/>
    <mergeCell ref="A76:K76"/>
    <mergeCell ref="B53:J53"/>
    <mergeCell ref="C79:J79"/>
    <mergeCell ref="B81:J81"/>
    <mergeCell ref="C3:J3"/>
    <mergeCell ref="B5:J5"/>
    <mergeCell ref="H25:J25"/>
    <mergeCell ref="H4:J4"/>
    <mergeCell ref="H6:J6"/>
    <mergeCell ref="H7:J7"/>
    <mergeCell ref="H8:J8"/>
    <mergeCell ref="H9:J9"/>
    <mergeCell ref="H10:J10"/>
    <mergeCell ref="H11:J11"/>
    <mergeCell ref="H12:J12"/>
    <mergeCell ref="H13:J13"/>
    <mergeCell ref="H14:J14"/>
    <mergeCell ref="H15:J15"/>
    <mergeCell ref="H16:J16"/>
    <mergeCell ref="H17:J17"/>
    <mergeCell ref="H18:J18"/>
    <mergeCell ref="H19:J19"/>
    <mergeCell ref="C4:D4"/>
    <mergeCell ref="C6:D6"/>
    <mergeCell ref="C7:D7"/>
    <mergeCell ref="C8:D8"/>
    <mergeCell ref="C9:D9"/>
    <mergeCell ref="C10:D10"/>
    <mergeCell ref="C11:D11"/>
    <mergeCell ref="C12:D12"/>
    <mergeCell ref="C13:D13"/>
    <mergeCell ref="C14:D14"/>
    <mergeCell ref="C15:D15"/>
    <mergeCell ref="C16:D16"/>
    <mergeCell ref="C17:D17"/>
    <mergeCell ref="C18:D18"/>
    <mergeCell ref="C19:D19"/>
    <mergeCell ref="C25:D25"/>
    <mergeCell ref="C24:J24"/>
    <mergeCell ref="B26:J26"/>
    <mergeCell ref="C51:J51"/>
  </mergeCells>
  <conditionalFormatting sqref="A1:GR2 A86 L86 A84:L85 M84:GR86 A27:H48 A87:GR876 A37:L46 A49:L50 L74:L76 L78:L81 O78:GR81 A20:L23 O6:GR76 A3:C4 A5:B5 A26:B26 K3:GR5 K6:L19 E4:H4 A6:C19 E6:H19 E25:H25 A24:C25 K24:L48 A52:L52 A51:C51 K51:L51 A54:L73 A53:B53 K53:L53">
    <cfRule type="cellIs" dxfId="477" priority="13" stopIfTrue="1" operator="equal">
      <formula>0</formula>
    </cfRule>
  </conditionalFormatting>
  <conditionalFormatting sqref="A82:L83 O82:GR83">
    <cfRule type="cellIs" dxfId="476" priority="7" stopIfTrue="1" operator="equal">
      <formula>0</formula>
    </cfRule>
  </conditionalFormatting>
  <conditionalFormatting sqref="A76 A74:K75">
    <cfRule type="cellIs" dxfId="475" priority="6" stopIfTrue="1" operator="equal">
      <formula>0</formula>
    </cfRule>
  </conditionalFormatting>
  <conditionalFormatting sqref="A78:J78 A80:J80 A79:C79 A81:B81">
    <cfRule type="cellIs" dxfId="474" priority="5" stopIfTrue="1" operator="equal">
      <formula>0</formula>
    </cfRule>
  </conditionalFormatting>
  <conditionalFormatting sqref="A77:L77 O77:XFD77">
    <cfRule type="cellIs" dxfId="473" priority="4" stopIfTrue="1" operator="equal">
      <formula>0</formula>
    </cfRule>
  </conditionalFormatting>
  <conditionalFormatting sqref="M6:N80">
    <cfRule type="cellIs" dxfId="472" priority="3" stopIfTrue="1" operator="equal">
      <formula>0</formula>
    </cfRule>
  </conditionalFormatting>
  <conditionalFormatting sqref="M81:N83">
    <cfRule type="cellIs" dxfId="471"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1" max="16383" man="1"/>
    <brk id="48" max="16383" man="1"/>
    <brk id="76"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40">
    <tabColor rgb="FFEDF082"/>
  </sheetPr>
  <dimension ref="A1:Q88"/>
  <sheetViews>
    <sheetView view="pageBreakPreview" zoomScaleNormal="115" zoomScaleSheetLayoutView="100" workbookViewId="0"/>
  </sheetViews>
  <sheetFormatPr baseColWidth="10" defaultColWidth="9.81640625" defaultRowHeight="15.75" customHeight="1"/>
  <cols>
    <col min="1" max="1" width="7.1796875" style="291" customWidth="1"/>
    <col min="2" max="5" width="30" style="291" customWidth="1"/>
    <col min="6" max="6" width="1.453125" style="291" customWidth="1"/>
    <col min="7" max="7" width="9.81640625" style="291" customWidth="1"/>
    <col min="8" max="9" width="9.81640625" style="291"/>
    <col min="10" max="10" width="10.453125" style="291" bestFit="1" customWidth="1"/>
    <col min="11" max="16384" width="9.81640625" style="291"/>
  </cols>
  <sheetData>
    <row r="1" spans="1:17" ht="15.75" customHeight="1">
      <c r="A1" s="447" t="s">
        <v>726</v>
      </c>
      <c r="B1" s="518"/>
      <c r="C1" s="518"/>
      <c r="D1" s="292"/>
      <c r="E1" s="292"/>
      <c r="F1" s="292"/>
      <c r="G1" s="292"/>
      <c r="H1" s="292"/>
      <c r="I1" s="292"/>
      <c r="J1" s="292"/>
      <c r="K1" s="292"/>
      <c r="L1" s="292"/>
      <c r="M1" s="292"/>
      <c r="N1" s="292"/>
      <c r="O1" s="292"/>
      <c r="P1" s="292"/>
      <c r="Q1" s="292"/>
    </row>
    <row r="2" spans="1:17" ht="15.75" customHeight="1">
      <c r="F2" s="587"/>
      <c r="G2" s="587"/>
      <c r="H2" s="272"/>
    </row>
    <row r="3" spans="1:17" ht="15.75" customHeight="1">
      <c r="A3" s="351"/>
      <c r="B3" s="270"/>
      <c r="C3" s="275" t="s">
        <v>11</v>
      </c>
      <c r="D3" s="274"/>
      <c r="E3" s="274"/>
      <c r="F3" s="587"/>
      <c r="G3" s="587"/>
      <c r="H3" s="272"/>
    </row>
    <row r="4" spans="1:17" ht="15.75" customHeight="1">
      <c r="A4" s="352"/>
      <c r="B4" s="269"/>
      <c r="C4" s="318" t="s">
        <v>258</v>
      </c>
      <c r="D4" s="555" t="s">
        <v>10</v>
      </c>
      <c r="E4" s="584" t="s">
        <v>477</v>
      </c>
      <c r="F4" s="587"/>
      <c r="G4" s="587"/>
      <c r="H4" s="272"/>
    </row>
    <row r="5" spans="1:17" ht="15.75" customHeight="1">
      <c r="A5" s="353"/>
      <c r="B5" s="354" t="s">
        <v>17</v>
      </c>
      <c r="C5" s="355"/>
      <c r="D5" s="355"/>
      <c r="E5" s="355"/>
      <c r="F5" s="587"/>
      <c r="G5" s="587"/>
      <c r="H5" s="272"/>
    </row>
    <row r="6" spans="1:17" ht="15.75" customHeight="1">
      <c r="A6" s="85">
        <v>1950</v>
      </c>
      <c r="B6" s="316">
        <v>337000</v>
      </c>
      <c r="C6" s="310">
        <v>127285</v>
      </c>
      <c r="D6" s="312">
        <v>58059</v>
      </c>
      <c r="E6" s="310">
        <v>66676</v>
      </c>
      <c r="F6" s="587"/>
      <c r="G6" s="587"/>
      <c r="H6" s="66"/>
      <c r="I6" s="65"/>
    </row>
    <row r="7" spans="1:17" ht="15.75" customHeight="1">
      <c r="A7" s="85">
        <v>1955</v>
      </c>
      <c r="B7" s="317">
        <v>492000</v>
      </c>
      <c r="C7" s="88">
        <v>184552</v>
      </c>
      <c r="D7" s="314">
        <v>87719</v>
      </c>
      <c r="E7" s="88">
        <v>151757</v>
      </c>
      <c r="F7" s="587"/>
      <c r="G7" s="587"/>
      <c r="H7" s="66"/>
      <c r="I7" s="65"/>
    </row>
    <row r="8" spans="1:17" ht="15.75" customHeight="1">
      <c r="A8" s="85">
        <v>1960</v>
      </c>
      <c r="B8" s="317">
        <v>598000</v>
      </c>
      <c r="C8" s="88">
        <v>220865</v>
      </c>
      <c r="D8" s="314">
        <v>118551</v>
      </c>
      <c r="E8" s="88">
        <v>184025</v>
      </c>
      <c r="F8" s="587"/>
      <c r="G8" s="587"/>
      <c r="H8" s="66"/>
      <c r="I8" s="65"/>
    </row>
    <row r="9" spans="1:17" ht="15.75" customHeight="1">
      <c r="A9" s="85">
        <v>1965</v>
      </c>
      <c r="B9" s="317">
        <v>736000</v>
      </c>
      <c r="C9" s="88">
        <v>264387</v>
      </c>
      <c r="D9" s="314">
        <v>166997</v>
      </c>
      <c r="E9" s="88">
        <v>287892</v>
      </c>
      <c r="F9"/>
      <c r="G9"/>
      <c r="H9" s="66"/>
      <c r="I9" s="65"/>
    </row>
    <row r="10" spans="1:17" ht="15.75" customHeight="1">
      <c r="A10" s="85">
        <v>1970</v>
      </c>
      <c r="B10" s="317">
        <v>952590</v>
      </c>
      <c r="C10" s="88">
        <v>298209</v>
      </c>
      <c r="D10" s="314">
        <v>230273</v>
      </c>
      <c r="E10" s="88">
        <v>424108</v>
      </c>
      <c r="F10"/>
      <c r="G10"/>
      <c r="H10" s="66"/>
      <c r="I10" s="65"/>
    </row>
    <row r="11" spans="1:17" ht="15.75" customHeight="1">
      <c r="A11" s="85">
        <v>1971</v>
      </c>
      <c r="B11" s="317">
        <v>980381.90800000005</v>
      </c>
      <c r="C11" s="88">
        <v>320365.74800000002</v>
      </c>
      <c r="D11" s="314">
        <v>247535.36799999999</v>
      </c>
      <c r="E11" s="88">
        <v>412480.79200000002</v>
      </c>
      <c r="F11"/>
      <c r="G11"/>
      <c r="H11" s="66"/>
      <c r="I11" s="65"/>
    </row>
    <row r="12" spans="1:17" ht="15.75" customHeight="1">
      <c r="A12" s="85">
        <v>1972</v>
      </c>
      <c r="B12" s="317">
        <v>1035568.872</v>
      </c>
      <c r="C12" s="88">
        <v>327370.36</v>
      </c>
      <c r="D12" s="314">
        <v>245718.272</v>
      </c>
      <c r="E12" s="88">
        <v>462480.24</v>
      </c>
      <c r="F12"/>
      <c r="G12"/>
      <c r="H12" s="66"/>
      <c r="I12" s="65"/>
    </row>
    <row r="13" spans="1:17" ht="15.75" customHeight="1">
      <c r="A13" s="85">
        <v>1973</v>
      </c>
      <c r="B13" s="317">
        <v>1070972.936</v>
      </c>
      <c r="C13" s="88">
        <v>340353.804</v>
      </c>
      <c r="D13" s="314">
        <v>254012.43599999999</v>
      </c>
      <c r="E13" s="88">
        <v>476606.696</v>
      </c>
      <c r="F13"/>
      <c r="G13"/>
      <c r="H13" s="66"/>
      <c r="I13" s="65"/>
    </row>
    <row r="14" spans="1:17" ht="15.75" customHeight="1">
      <c r="A14" s="85">
        <v>1974</v>
      </c>
      <c r="B14" s="317">
        <v>1061506.452</v>
      </c>
      <c r="C14" s="88">
        <v>327194.51199999999</v>
      </c>
      <c r="D14" s="314">
        <v>253807.28</v>
      </c>
      <c r="E14" s="88">
        <v>480504.66</v>
      </c>
      <c r="F14"/>
      <c r="G14"/>
      <c r="H14" s="66"/>
      <c r="I14" s="65"/>
    </row>
    <row r="15" spans="1:17" ht="15.75" customHeight="1">
      <c r="A15" s="85">
        <v>1975</v>
      </c>
      <c r="B15" s="317">
        <v>1042582</v>
      </c>
      <c r="C15" s="88">
        <v>278835</v>
      </c>
      <c r="D15" s="314">
        <v>261954.99999999997</v>
      </c>
      <c r="E15" s="88">
        <v>501792</v>
      </c>
      <c r="F15"/>
      <c r="G15"/>
      <c r="H15" s="66"/>
      <c r="I15" s="65"/>
    </row>
    <row r="16" spans="1:17" ht="15.75" customHeight="1">
      <c r="A16" s="85">
        <v>1976</v>
      </c>
      <c r="B16" s="317">
        <v>1162472.5120000001</v>
      </c>
      <c r="C16" s="88">
        <v>306180.67599999998</v>
      </c>
      <c r="D16" s="314">
        <v>273238.484</v>
      </c>
      <c r="E16" s="88">
        <v>583053.35200000007</v>
      </c>
      <c r="F16"/>
      <c r="G16"/>
      <c r="H16" s="66"/>
      <c r="I16" s="65"/>
    </row>
    <row r="17" spans="1:15" ht="15.75" customHeight="1">
      <c r="A17" s="85">
        <v>1977</v>
      </c>
      <c r="B17" s="317">
        <v>1156991.9160000002</v>
      </c>
      <c r="C17" s="88">
        <v>304891.12400000001</v>
      </c>
      <c r="D17" s="314">
        <v>301755.16800000001</v>
      </c>
      <c r="E17" s="88">
        <v>550345.62400000007</v>
      </c>
      <c r="F17"/>
      <c r="G17"/>
      <c r="H17" s="66"/>
      <c r="I17" s="65"/>
    </row>
    <row r="18" spans="1:15" ht="15.75" customHeight="1">
      <c r="A18" s="85">
        <v>1978</v>
      </c>
      <c r="B18" s="317">
        <v>1167542.46</v>
      </c>
      <c r="C18" s="88">
        <v>317757</v>
      </c>
      <c r="D18" s="314">
        <v>303132.64399999997</v>
      </c>
      <c r="E18" s="88">
        <v>546652.81599999999</v>
      </c>
      <c r="F18"/>
      <c r="G18"/>
      <c r="H18" s="66"/>
      <c r="I18" s="65"/>
    </row>
    <row r="19" spans="1:15" ht="15.75" customHeight="1">
      <c r="A19" s="85">
        <v>1979</v>
      </c>
      <c r="B19" s="317">
        <v>1205950</v>
      </c>
      <c r="C19" s="88">
        <v>325837</v>
      </c>
      <c r="D19" s="314">
        <v>306708</v>
      </c>
      <c r="E19" s="88">
        <v>573405</v>
      </c>
      <c r="F19"/>
      <c r="G19"/>
      <c r="H19" s="66"/>
      <c r="I19" s="65"/>
    </row>
    <row r="20" spans="1:15" s="272" customFormat="1" ht="15.75" customHeight="1">
      <c r="A20" s="99" t="s">
        <v>158</v>
      </c>
      <c r="B20" s="88"/>
      <c r="C20" s="88"/>
      <c r="D20" s="591"/>
      <c r="E20" s="88"/>
      <c r="F20"/>
      <c r="G20"/>
      <c r="H20" s="66"/>
      <c r="I20" s="65"/>
      <c r="J20" s="262"/>
    </row>
    <row r="21" spans="1:15" s="272" customFormat="1" ht="15.75" customHeight="1">
      <c r="A21" s="105" t="s">
        <v>529</v>
      </c>
      <c r="B21" s="88"/>
      <c r="C21" s="88"/>
      <c r="D21" s="591"/>
      <c r="E21" s="88"/>
      <c r="F21" s="564"/>
      <c r="G21" s="564"/>
      <c r="H21" s="66"/>
      <c r="I21" s="65"/>
      <c r="J21" s="262"/>
    </row>
    <row r="22" spans="1:15" s="272" customFormat="1" ht="15.75" customHeight="1">
      <c r="A22" s="105" t="s">
        <v>259</v>
      </c>
      <c r="B22" s="88"/>
      <c r="C22" s="88"/>
      <c r="D22" s="591"/>
      <c r="E22" s="88"/>
      <c r="F22" s="564"/>
      <c r="G22" s="564"/>
      <c r="H22" s="66"/>
      <c r="I22" s="65"/>
      <c r="J22" s="262"/>
    </row>
    <row r="23" spans="1:15" s="272" customFormat="1" ht="15.75" customHeight="1">
      <c r="A23" s="447" t="s">
        <v>726</v>
      </c>
      <c r="B23" s="88"/>
      <c r="C23" s="88"/>
      <c r="D23" s="591"/>
      <c r="E23" s="88"/>
      <c r="F23" s="564"/>
      <c r="G23" s="564"/>
      <c r="H23" s="66"/>
      <c r="I23" s="65"/>
      <c r="J23" s="262"/>
    </row>
    <row r="24" spans="1:15" s="272" customFormat="1" ht="15.75" customHeight="1">
      <c r="A24" s="85"/>
      <c r="B24" s="88"/>
      <c r="C24" s="88"/>
      <c r="D24" s="591"/>
      <c r="E24" s="88"/>
      <c r="F24" s="564"/>
      <c r="G24" s="564"/>
      <c r="H24" s="66"/>
      <c r="I24" s="65"/>
      <c r="J24" s="262"/>
    </row>
    <row r="25" spans="1:15" ht="15.75" customHeight="1">
      <c r="A25" s="351"/>
      <c r="B25" s="628"/>
      <c r="C25" s="629" t="s">
        <v>11</v>
      </c>
      <c r="D25" s="630"/>
      <c r="E25" s="630"/>
      <c r="F25" s="587"/>
      <c r="G25" s="587"/>
      <c r="H25" s="272"/>
      <c r="I25" s="65"/>
    </row>
    <row r="26" spans="1:15" ht="15.75" customHeight="1">
      <c r="A26" s="352"/>
      <c r="B26" s="631"/>
      <c r="C26" s="632" t="s">
        <v>461</v>
      </c>
      <c r="D26" s="504" t="s">
        <v>10</v>
      </c>
      <c r="E26" s="504" t="s">
        <v>478</v>
      </c>
      <c r="F26" s="587"/>
      <c r="G26" s="587"/>
      <c r="H26" s="272"/>
      <c r="I26" s="65"/>
    </row>
    <row r="27" spans="1:15" ht="15.75" customHeight="1">
      <c r="A27" s="353"/>
      <c r="B27" s="634" t="s">
        <v>17</v>
      </c>
      <c r="C27" s="635"/>
      <c r="D27" s="635"/>
      <c r="E27" s="635"/>
      <c r="F27" s="587"/>
      <c r="G27" s="587"/>
      <c r="H27" s="272"/>
      <c r="I27" s="65"/>
    </row>
    <row r="28" spans="1:15" ht="15.75" customHeight="1">
      <c r="A28" s="85">
        <v>1980</v>
      </c>
      <c r="B28" s="317">
        <v>1168282</v>
      </c>
      <c r="C28" s="88">
        <v>325613</v>
      </c>
      <c r="D28" s="88">
        <v>312507</v>
      </c>
      <c r="E28" s="88">
        <v>530162</v>
      </c>
      <c r="F28" s="273"/>
      <c r="G28" s="273"/>
      <c r="H28" s="66"/>
      <c r="I28" s="65"/>
    </row>
    <row r="29" spans="1:15" ht="15.75" customHeight="1">
      <c r="A29" s="85">
        <v>1981</v>
      </c>
      <c r="B29" s="317">
        <v>1104852</v>
      </c>
      <c r="C29" s="88">
        <v>303564</v>
      </c>
      <c r="D29" s="88">
        <v>293471</v>
      </c>
      <c r="E29" s="88">
        <v>507817</v>
      </c>
      <c r="F29" s="273"/>
      <c r="G29" s="273"/>
      <c r="H29" s="66"/>
      <c r="I29" s="65"/>
      <c r="L29" s="901"/>
      <c r="M29" s="901"/>
      <c r="N29" s="901"/>
      <c r="O29" s="901"/>
    </row>
    <row r="30" spans="1:15" ht="15.75" customHeight="1">
      <c r="A30" s="85">
        <v>1982</v>
      </c>
      <c r="B30" s="317">
        <v>1049986</v>
      </c>
      <c r="C30" s="88">
        <v>286989</v>
      </c>
      <c r="D30" s="88">
        <v>292722</v>
      </c>
      <c r="E30" s="88">
        <v>470275</v>
      </c>
      <c r="F30" s="273"/>
      <c r="G30" s="273"/>
      <c r="H30" s="66"/>
      <c r="I30" s="65"/>
      <c r="L30" s="901"/>
      <c r="M30" s="901"/>
      <c r="N30" s="901"/>
      <c r="O30" s="901"/>
    </row>
    <row r="31" spans="1:15" ht="15.75" customHeight="1">
      <c r="A31" s="85">
        <v>1983</v>
      </c>
      <c r="B31" s="317">
        <v>1084932</v>
      </c>
      <c r="C31" s="88">
        <v>280041</v>
      </c>
      <c r="D31" s="88">
        <v>302570</v>
      </c>
      <c r="E31" s="88">
        <v>502321</v>
      </c>
      <c r="F31" s="273"/>
      <c r="G31" s="273"/>
      <c r="H31" s="66"/>
      <c r="I31" s="65"/>
      <c r="L31" s="901"/>
      <c r="M31" s="901"/>
      <c r="N31" s="901"/>
      <c r="O31" s="901"/>
    </row>
    <row r="32" spans="1:15" ht="15.75" customHeight="1">
      <c r="A32" s="85">
        <v>1984</v>
      </c>
      <c r="B32" s="317">
        <v>1127638</v>
      </c>
      <c r="C32" s="88">
        <v>296745</v>
      </c>
      <c r="D32" s="88">
        <v>309918</v>
      </c>
      <c r="E32" s="88">
        <v>520975</v>
      </c>
      <c r="F32" s="273"/>
      <c r="G32" s="273"/>
      <c r="H32" s="66"/>
      <c r="I32" s="65"/>
      <c r="L32" s="901"/>
      <c r="M32" s="901"/>
      <c r="N32" s="901"/>
      <c r="O32" s="901"/>
    </row>
    <row r="33" spans="1:15" ht="15.75" customHeight="1">
      <c r="A33" s="85">
        <v>1985</v>
      </c>
      <c r="B33" s="317">
        <v>1163311</v>
      </c>
      <c r="C33" s="88">
        <v>294241</v>
      </c>
      <c r="D33" s="88">
        <v>314721</v>
      </c>
      <c r="E33" s="88">
        <v>554349</v>
      </c>
      <c r="F33" s="273"/>
      <c r="G33" s="273"/>
      <c r="H33" s="66"/>
      <c r="I33" s="65"/>
      <c r="L33" s="901"/>
      <c r="M33" s="901"/>
      <c r="N33" s="901"/>
      <c r="O33" s="901"/>
    </row>
    <row r="34" spans="1:15" ht="15.75" customHeight="1">
      <c r="A34" s="85">
        <v>1986</v>
      </c>
      <c r="B34" s="317">
        <v>1208466</v>
      </c>
      <c r="C34" s="88">
        <v>296046</v>
      </c>
      <c r="D34" s="88">
        <v>338882</v>
      </c>
      <c r="E34" s="88">
        <v>573538</v>
      </c>
      <c r="F34" s="273"/>
      <c r="G34" s="273"/>
      <c r="H34" s="66"/>
      <c r="I34" s="65"/>
      <c r="L34" s="901"/>
      <c r="M34" s="901"/>
      <c r="N34" s="901"/>
      <c r="O34" s="901"/>
    </row>
    <row r="35" spans="1:15" ht="15.75" customHeight="1">
      <c r="A35" s="85">
        <v>1987</v>
      </c>
      <c r="B35" s="317">
        <v>1199685</v>
      </c>
      <c r="C35" s="88">
        <v>289578</v>
      </c>
      <c r="D35" s="88">
        <v>350115</v>
      </c>
      <c r="E35" s="88">
        <v>559992</v>
      </c>
      <c r="F35" s="273"/>
      <c r="G35" s="273"/>
      <c r="H35" s="66"/>
      <c r="I35" s="65"/>
      <c r="L35" s="901"/>
      <c r="M35" s="901"/>
      <c r="N35" s="901"/>
      <c r="O35" s="901"/>
    </row>
    <row r="36" spans="1:15" ht="15.75" customHeight="1">
      <c r="A36" s="85">
        <v>1988</v>
      </c>
      <c r="B36" s="904">
        <v>1213616</v>
      </c>
      <c r="C36" s="88">
        <v>289156</v>
      </c>
      <c r="D36" s="88">
        <v>362585</v>
      </c>
      <c r="E36" s="88">
        <v>561875</v>
      </c>
      <c r="F36" s="273"/>
      <c r="G36" s="273"/>
      <c r="H36" s="66"/>
      <c r="I36" s="65"/>
      <c r="L36" s="901"/>
      <c r="M36" s="901"/>
      <c r="N36" s="901"/>
      <c r="O36" s="901"/>
    </row>
    <row r="37" spans="1:15" ht="15.75" customHeight="1">
      <c r="A37" s="85">
        <v>1989</v>
      </c>
      <c r="B37" s="904">
        <v>1157076</v>
      </c>
      <c r="C37" s="88">
        <v>305597</v>
      </c>
      <c r="D37" s="88">
        <v>367751</v>
      </c>
      <c r="E37" s="88">
        <v>483728</v>
      </c>
      <c r="F37" s="273"/>
      <c r="G37" s="273"/>
      <c r="H37" s="66"/>
      <c r="I37" s="65"/>
      <c r="L37" s="901"/>
      <c r="M37" s="901"/>
      <c r="N37" s="901"/>
      <c r="O37" s="901"/>
    </row>
    <row r="38" spans="1:15" ht="15.75" customHeight="1">
      <c r="A38" s="85">
        <v>1990</v>
      </c>
      <c r="B38" s="1029">
        <v>1195515.0909090908</v>
      </c>
      <c r="C38" s="732">
        <v>294649</v>
      </c>
      <c r="D38" s="732">
        <v>385229</v>
      </c>
      <c r="E38" s="732">
        <v>515635</v>
      </c>
      <c r="F38" s="272"/>
      <c r="G38" s="272"/>
      <c r="H38" s="66"/>
      <c r="I38" s="65"/>
      <c r="J38" s="953"/>
      <c r="K38" s="202"/>
      <c r="L38" s="202"/>
    </row>
    <row r="39" spans="1:15" ht="15.75" customHeight="1">
      <c r="A39" s="85">
        <v>1991</v>
      </c>
      <c r="B39" s="714">
        <v>1261676.8058022566</v>
      </c>
      <c r="C39" s="732">
        <v>304535</v>
      </c>
      <c r="D39" s="732">
        <v>395172</v>
      </c>
      <c r="E39" s="732">
        <v>561970</v>
      </c>
      <c r="H39" s="66"/>
      <c r="I39" s="65"/>
      <c r="J39" s="953"/>
      <c r="K39" s="202"/>
      <c r="L39" s="202"/>
    </row>
    <row r="40" spans="1:15" ht="15.75" customHeight="1">
      <c r="A40" s="85">
        <v>1992</v>
      </c>
      <c r="B40" s="714">
        <v>1255390.9999999998</v>
      </c>
      <c r="C40" s="732">
        <v>305356</v>
      </c>
      <c r="D40" s="732">
        <v>401017</v>
      </c>
      <c r="E40" s="732">
        <v>549018</v>
      </c>
      <c r="H40" s="66"/>
      <c r="I40" s="65"/>
      <c r="J40" s="953"/>
      <c r="K40" s="202"/>
      <c r="L40" s="202"/>
    </row>
    <row r="41" spans="1:15" ht="15.75" customHeight="1">
      <c r="A41" s="85">
        <v>1993</v>
      </c>
      <c r="B41" s="714">
        <v>1305414</v>
      </c>
      <c r="C41" s="732">
        <v>300031</v>
      </c>
      <c r="D41" s="732">
        <v>424455</v>
      </c>
      <c r="E41" s="732">
        <v>580928</v>
      </c>
      <c r="H41" s="66"/>
      <c r="I41" s="65"/>
      <c r="J41" s="953"/>
      <c r="K41" s="202"/>
      <c r="L41" s="202"/>
    </row>
    <row r="42" spans="1:15" ht="15.75" customHeight="1">
      <c r="A42" s="85">
        <v>1994</v>
      </c>
      <c r="B42" s="714">
        <v>1276485.2</v>
      </c>
      <c r="C42" s="732">
        <v>298237</v>
      </c>
      <c r="D42" s="732">
        <v>409778</v>
      </c>
      <c r="E42" s="732">
        <v>568468</v>
      </c>
      <c r="H42" s="66"/>
      <c r="I42" s="65"/>
      <c r="J42" s="953"/>
      <c r="K42" s="202"/>
      <c r="L42" s="202"/>
    </row>
    <row r="43" spans="1:15" ht="15.75" customHeight="1">
      <c r="A43" s="85">
        <v>1995</v>
      </c>
      <c r="B43" s="714">
        <v>1336947</v>
      </c>
      <c r="C43" s="732">
        <v>270504</v>
      </c>
      <c r="D43" s="732">
        <v>419615</v>
      </c>
      <c r="E43" s="732">
        <v>646828</v>
      </c>
      <c r="H43" s="66"/>
      <c r="I43" s="65"/>
      <c r="J43" s="953"/>
      <c r="K43" s="202"/>
      <c r="L43" s="202"/>
    </row>
    <row r="44" spans="1:15" ht="15.75" customHeight="1">
      <c r="A44" s="85">
        <v>1996</v>
      </c>
      <c r="B44" s="714">
        <v>1390970</v>
      </c>
      <c r="C44" s="732">
        <v>265297</v>
      </c>
      <c r="D44" s="732">
        <v>428723</v>
      </c>
      <c r="E44" s="732">
        <v>696950</v>
      </c>
      <c r="H44" s="66"/>
      <c r="I44" s="65"/>
      <c r="J44" s="953"/>
      <c r="K44" s="202"/>
      <c r="L44" s="202"/>
    </row>
    <row r="45" spans="1:15" ht="15.75" customHeight="1">
      <c r="A45" s="85">
        <v>1997</v>
      </c>
      <c r="B45" s="714">
        <v>1363902.7758716464</v>
      </c>
      <c r="C45" s="732">
        <v>262261</v>
      </c>
      <c r="D45" s="732">
        <v>436938</v>
      </c>
      <c r="E45" s="732">
        <v>664703</v>
      </c>
      <c r="H45" s="66"/>
      <c r="I45" s="65"/>
      <c r="J45" s="953"/>
      <c r="K45" s="202"/>
      <c r="L45" s="202"/>
    </row>
    <row r="46" spans="1:15" ht="15.75" customHeight="1">
      <c r="A46" s="971">
        <v>1998</v>
      </c>
      <c r="B46" s="979">
        <v>1384795.4443292164</v>
      </c>
      <c r="C46" s="993">
        <v>264865.31306901725</v>
      </c>
      <c r="D46" s="993">
        <v>447831.37219999998</v>
      </c>
      <c r="E46" s="993">
        <v>672099.2089950752</v>
      </c>
      <c r="H46" s="66"/>
      <c r="I46" s="65"/>
      <c r="J46" s="953"/>
      <c r="K46" s="202"/>
      <c r="L46" s="202"/>
    </row>
    <row r="47" spans="1:15" ht="15.75" customHeight="1">
      <c r="A47" s="971">
        <v>1999</v>
      </c>
      <c r="B47" s="979">
        <v>1383227.4859515394</v>
      </c>
      <c r="C47" s="993">
        <v>261061.1313781935</v>
      </c>
      <c r="D47" s="993">
        <v>470415.17879999999</v>
      </c>
      <c r="E47" s="993">
        <v>651749.82002044108</v>
      </c>
      <c r="H47" s="66"/>
      <c r="I47" s="65"/>
      <c r="J47" s="953"/>
      <c r="K47" s="202"/>
      <c r="L47" s="202"/>
    </row>
    <row r="48" spans="1:15" ht="15.75" customHeight="1">
      <c r="A48" s="99" t="s">
        <v>158</v>
      </c>
      <c r="B48" s="317"/>
      <c r="C48" s="88"/>
      <c r="D48" s="88"/>
      <c r="E48" s="88"/>
      <c r="H48" s="66"/>
      <c r="I48" s="65"/>
      <c r="K48" s="202"/>
      <c r="L48" s="202"/>
    </row>
    <row r="49" spans="1:12" ht="15.75" customHeight="1">
      <c r="A49" s="105" t="s">
        <v>462</v>
      </c>
      <c r="B49" s="317"/>
      <c r="C49" s="88"/>
      <c r="D49" s="88"/>
      <c r="E49" s="88"/>
      <c r="H49" s="66"/>
      <c r="I49" s="65"/>
      <c r="K49" s="202"/>
      <c r="L49" s="202"/>
    </row>
    <row r="50" spans="1:12" ht="15.75" customHeight="1">
      <c r="A50" s="105" t="s">
        <v>463</v>
      </c>
      <c r="B50" s="317"/>
      <c r="C50" s="88"/>
      <c r="D50" s="88"/>
      <c r="E50" s="88"/>
      <c r="H50" s="66"/>
      <c r="I50" s="65"/>
      <c r="K50" s="202"/>
      <c r="L50" s="202"/>
    </row>
    <row r="51" spans="1:12" ht="15.75" customHeight="1">
      <c r="A51" s="447" t="s">
        <v>726</v>
      </c>
      <c r="B51" s="518"/>
      <c r="C51" s="518"/>
      <c r="D51" s="518"/>
      <c r="E51" s="292"/>
      <c r="H51" s="66"/>
      <c r="I51" s="65"/>
      <c r="K51" s="202"/>
      <c r="L51" s="202"/>
    </row>
    <row r="52" spans="1:12" ht="15.75" customHeight="1">
      <c r="B52" s="627"/>
      <c r="C52" s="627"/>
      <c r="D52" s="627"/>
      <c r="E52" s="627"/>
      <c r="H52" s="66"/>
      <c r="I52" s="65"/>
      <c r="K52" s="202"/>
      <c r="L52" s="202"/>
    </row>
    <row r="53" spans="1:12" ht="15.75" customHeight="1">
      <c r="A53" s="351"/>
      <c r="B53" s="628"/>
      <c r="C53" s="629" t="s">
        <v>11</v>
      </c>
      <c r="D53" s="630"/>
      <c r="E53" s="630"/>
      <c r="H53" s="66"/>
      <c r="I53" s="65"/>
      <c r="K53" s="202"/>
      <c r="L53" s="202"/>
    </row>
    <row r="54" spans="1:12" ht="15.75" customHeight="1">
      <c r="A54" s="352"/>
      <c r="B54" s="631"/>
      <c r="C54" s="671" t="s">
        <v>461</v>
      </c>
      <c r="D54" s="669" t="s">
        <v>10</v>
      </c>
      <c r="E54" s="669" t="s">
        <v>478</v>
      </c>
      <c r="H54" s="66"/>
      <c r="I54" s="65"/>
      <c r="K54" s="202"/>
      <c r="L54" s="202"/>
    </row>
    <row r="55" spans="1:12" ht="15.75" customHeight="1">
      <c r="A55" s="353"/>
      <c r="B55" s="634" t="s">
        <v>17</v>
      </c>
      <c r="C55" s="635"/>
      <c r="D55" s="635"/>
      <c r="E55" s="635"/>
      <c r="H55" s="66"/>
      <c r="I55" s="65"/>
      <c r="K55" s="202"/>
      <c r="L55" s="202"/>
    </row>
    <row r="56" spans="1:12" ht="15.75" customHeight="1">
      <c r="A56" s="407">
        <v>2000</v>
      </c>
      <c r="B56" s="979">
        <v>1371206.7194006972</v>
      </c>
      <c r="C56" s="993">
        <v>271660.70665375877</v>
      </c>
      <c r="D56" s="993">
        <v>463725.31180000002</v>
      </c>
      <c r="E56" s="993">
        <v>635821.44640891685</v>
      </c>
      <c r="H56" s="66"/>
      <c r="I56" s="65"/>
      <c r="J56" s="953"/>
      <c r="K56" s="202"/>
      <c r="L56" s="202"/>
    </row>
    <row r="57" spans="1:12" ht="15.75" customHeight="1">
      <c r="A57" s="971">
        <v>2001</v>
      </c>
      <c r="B57" s="979">
        <v>1420250.5696629616</v>
      </c>
      <c r="C57" s="993">
        <v>264135.74318772869</v>
      </c>
      <c r="D57" s="993">
        <v>449862.6238</v>
      </c>
      <c r="E57" s="993">
        <v>706251.60491259221</v>
      </c>
      <c r="H57" s="66"/>
      <c r="I57" s="65"/>
      <c r="J57" s="953"/>
      <c r="K57" s="202"/>
      <c r="L57" s="202"/>
    </row>
    <row r="58" spans="1:12" ht="15.75" customHeight="1">
      <c r="A58" s="971">
        <v>2002</v>
      </c>
      <c r="B58" s="979">
        <v>1370207.3468967173</v>
      </c>
      <c r="C58" s="993">
        <v>254477.09905111374</v>
      </c>
      <c r="D58" s="993">
        <v>446788.96220000001</v>
      </c>
      <c r="E58" s="993">
        <v>668941.28562518745</v>
      </c>
      <c r="H58" s="66"/>
      <c r="I58" s="65"/>
      <c r="J58" s="953"/>
      <c r="K58" s="202"/>
      <c r="L58" s="202"/>
    </row>
    <row r="59" spans="1:12" ht="15.75" customHeight="1">
      <c r="A59" s="971">
        <v>2003</v>
      </c>
      <c r="B59" s="979">
        <v>1359545.5090997783</v>
      </c>
      <c r="C59" s="993">
        <v>270856.04438600637</v>
      </c>
      <c r="D59" s="993">
        <v>430457.19080000004</v>
      </c>
      <c r="E59" s="993">
        <v>658232.27412895521</v>
      </c>
      <c r="H59" s="66"/>
      <c r="I59" s="65"/>
      <c r="J59" s="953"/>
      <c r="K59" s="202"/>
      <c r="L59" s="202"/>
    </row>
    <row r="60" spans="1:12" ht="15.75" customHeight="1">
      <c r="A60" s="971">
        <v>2004</v>
      </c>
      <c r="B60" s="979">
        <v>1353160.7855829208</v>
      </c>
      <c r="C60" s="993">
        <v>288841.25555098715</v>
      </c>
      <c r="D60" s="993">
        <v>450002.45819899999</v>
      </c>
      <c r="E60" s="993">
        <v>614317.07165281812</v>
      </c>
      <c r="H60" s="66"/>
      <c r="I60" s="65"/>
      <c r="J60" s="953"/>
      <c r="K60" s="202"/>
      <c r="L60" s="202"/>
    </row>
    <row r="61" spans="1:12" ht="15.75" customHeight="1">
      <c r="A61" s="971">
        <v>2005</v>
      </c>
      <c r="B61" s="979">
        <v>1322398.8259028592</v>
      </c>
      <c r="C61" s="993">
        <v>288608.52517065022</v>
      </c>
      <c r="D61" s="993">
        <v>444650.8366274134</v>
      </c>
      <c r="E61" s="993">
        <v>589139.46458454954</v>
      </c>
      <c r="H61" s="66"/>
      <c r="I61" s="65"/>
      <c r="K61" s="202"/>
      <c r="L61" s="202"/>
    </row>
    <row r="62" spans="1:12" ht="15.75" customHeight="1">
      <c r="A62" s="971">
        <v>2006</v>
      </c>
      <c r="B62" s="979">
        <v>1370178.3739918184</v>
      </c>
      <c r="C62" s="993">
        <v>295530.7978282292</v>
      </c>
      <c r="D62" s="993">
        <v>449960.21129462431</v>
      </c>
      <c r="E62" s="993">
        <v>624687.36486896512</v>
      </c>
      <c r="H62" s="66"/>
      <c r="I62" s="65"/>
      <c r="K62" s="202"/>
      <c r="L62" s="202"/>
    </row>
    <row r="63" spans="1:12" ht="15.75" customHeight="1">
      <c r="A63" s="971">
        <v>2007</v>
      </c>
      <c r="B63" s="979">
        <v>1264865.9950144636</v>
      </c>
      <c r="C63" s="993">
        <v>308838.41175656096</v>
      </c>
      <c r="D63" s="993">
        <v>448947.16736083518</v>
      </c>
      <c r="E63" s="993">
        <v>507080.41589706781</v>
      </c>
      <c r="H63" s="66"/>
      <c r="I63" s="65"/>
      <c r="K63" s="202"/>
      <c r="L63" s="202"/>
    </row>
    <row r="64" spans="1:12" ht="15.75" customHeight="1">
      <c r="A64" s="971">
        <v>2008</v>
      </c>
      <c r="B64" s="979">
        <v>1345034.7810841838</v>
      </c>
      <c r="C64" s="993">
        <v>291845.42627310369</v>
      </c>
      <c r="D64" s="993">
        <v>444351.19631567044</v>
      </c>
      <c r="E64" s="993">
        <v>608838.15849540941</v>
      </c>
      <c r="H64" s="66"/>
      <c r="I64" s="65"/>
      <c r="K64" s="202"/>
      <c r="L64" s="202"/>
    </row>
    <row r="65" spans="1:12" ht="15.75" customHeight="1">
      <c r="A65" s="971">
        <v>2009</v>
      </c>
      <c r="B65" s="979">
        <v>1305198.6671465659</v>
      </c>
      <c r="C65" s="993">
        <v>273461.71470349823</v>
      </c>
      <c r="D65" s="993">
        <v>446589.80627429357</v>
      </c>
      <c r="E65" s="993">
        <v>585147.14616877388</v>
      </c>
      <c r="H65" s="66"/>
      <c r="I65" s="65"/>
      <c r="K65" s="202"/>
      <c r="L65" s="202"/>
    </row>
    <row r="66" spans="1:12" ht="15.75" customHeight="1">
      <c r="A66" s="766">
        <v>2010</v>
      </c>
      <c r="B66" s="979">
        <v>1404878.6660185554</v>
      </c>
      <c r="C66" s="993">
        <v>312384.32441718591</v>
      </c>
      <c r="D66" s="993">
        <v>441591.66420937522</v>
      </c>
      <c r="E66" s="993">
        <v>650902.67739199451</v>
      </c>
      <c r="H66" s="66"/>
      <c r="I66" s="65"/>
      <c r="K66" s="202"/>
      <c r="L66" s="202"/>
    </row>
    <row r="67" spans="1:12" ht="15.75" customHeight="1">
      <c r="A67" s="766">
        <v>2011</v>
      </c>
      <c r="B67" s="979">
        <v>1391402.377568135</v>
      </c>
      <c r="C67" s="993">
        <v>321875.6071469083</v>
      </c>
      <c r="D67" s="993">
        <v>449288.16473298223</v>
      </c>
      <c r="E67" s="993">
        <v>620238.6056882448</v>
      </c>
      <c r="H67" s="66"/>
      <c r="I67" s="65"/>
      <c r="K67" s="202"/>
      <c r="L67" s="202"/>
    </row>
    <row r="68" spans="1:12" ht="15.75" customHeight="1">
      <c r="A68" s="766">
        <v>2012</v>
      </c>
      <c r="B68" s="979">
        <v>1385984.7404169217</v>
      </c>
      <c r="C68" s="993">
        <v>325027.02915807534</v>
      </c>
      <c r="D68" s="993">
        <v>442205.78848717915</v>
      </c>
      <c r="E68" s="993">
        <v>618751.92277166748</v>
      </c>
      <c r="H68" s="66"/>
      <c r="I68" s="65"/>
      <c r="K68" s="202"/>
      <c r="L68" s="202"/>
    </row>
    <row r="69" spans="1:12" ht="15.75" customHeight="1">
      <c r="A69" s="766">
        <v>2013</v>
      </c>
      <c r="B69" s="1139">
        <v>1399107.5506881215</v>
      </c>
      <c r="C69" s="1135">
        <v>319147.67214111239</v>
      </c>
      <c r="D69" s="1135">
        <v>445106.30601186224</v>
      </c>
      <c r="E69" s="1135">
        <v>634853.57253514731</v>
      </c>
      <c r="H69" s="66"/>
      <c r="I69" s="65"/>
      <c r="K69" s="202"/>
      <c r="L69" s="202"/>
    </row>
    <row r="70" spans="1:12" ht="15.75" customHeight="1">
      <c r="A70" s="766">
        <v>2014</v>
      </c>
      <c r="B70" s="1139">
        <v>1332450.427740247</v>
      </c>
      <c r="C70" s="1135">
        <v>309304.81029289268</v>
      </c>
      <c r="D70" s="1135">
        <v>449320.77579513664</v>
      </c>
      <c r="E70" s="1135">
        <v>573824.8416522179</v>
      </c>
      <c r="H70" s="66"/>
      <c r="I70" s="65"/>
      <c r="K70" s="202"/>
      <c r="L70" s="202"/>
    </row>
    <row r="71" spans="1:12" s="764" customFormat="1" ht="15.75" customHeight="1">
      <c r="A71" s="766">
        <v>2015</v>
      </c>
      <c r="B71" s="1139">
        <v>1365584.5152348543</v>
      </c>
      <c r="C71" s="1135">
        <v>302682.30363883066</v>
      </c>
      <c r="D71" s="1135">
        <v>465413.22120501858</v>
      </c>
      <c r="E71" s="1135">
        <v>597488.9903910053</v>
      </c>
      <c r="H71" s="66"/>
      <c r="I71" s="65"/>
      <c r="K71" s="202"/>
      <c r="L71" s="202"/>
    </row>
    <row r="72" spans="1:12" s="796" customFormat="1" ht="15.75" customHeight="1">
      <c r="A72" s="798">
        <v>2016</v>
      </c>
      <c r="B72" s="1139">
        <v>1410431.9861124272</v>
      </c>
      <c r="C72" s="1135">
        <v>313115.57127193676</v>
      </c>
      <c r="D72" s="1135">
        <v>476934.37063831894</v>
      </c>
      <c r="E72" s="1135">
        <v>620382.0442021715</v>
      </c>
      <c r="H72" s="66"/>
      <c r="I72" s="65"/>
      <c r="K72" s="202"/>
      <c r="L72" s="202"/>
    </row>
    <row r="73" spans="1:12" s="865" customFormat="1" ht="15.75" customHeight="1">
      <c r="A73" s="954">
        <v>2017</v>
      </c>
      <c r="B73" s="1139">
        <v>1423502.2845694546</v>
      </c>
      <c r="C73" s="1135">
        <v>316572.19707816397</v>
      </c>
      <c r="D73" s="1135">
        <v>482748.9267883515</v>
      </c>
      <c r="E73" s="1135">
        <v>624181.16070293961</v>
      </c>
      <c r="H73" s="66"/>
      <c r="I73" s="65"/>
      <c r="K73" s="202"/>
      <c r="L73" s="202"/>
    </row>
    <row r="74" spans="1:12" s="953" customFormat="1" ht="15.75" customHeight="1">
      <c r="A74" s="867">
        <v>2018</v>
      </c>
      <c r="B74" s="979">
        <v>1441042.4538854768</v>
      </c>
      <c r="C74" s="993">
        <v>324900.41660471907</v>
      </c>
      <c r="D74" s="993">
        <v>473859.24967802106</v>
      </c>
      <c r="E74" s="993">
        <v>642282.78760273708</v>
      </c>
      <c r="H74" s="66"/>
      <c r="I74" s="65"/>
      <c r="K74" s="202"/>
      <c r="L74" s="202"/>
    </row>
    <row r="75" spans="1:12" s="953" customFormat="1" ht="15.75" customHeight="1">
      <c r="A75" s="971">
        <v>2019</v>
      </c>
      <c r="B75" s="979">
        <v>1481548.0994370061</v>
      </c>
      <c r="C75" s="1026">
        <v>319232.47946884861</v>
      </c>
      <c r="D75" s="1026">
        <v>479982.24924750917</v>
      </c>
      <c r="E75" s="1026">
        <v>682333.37072064821</v>
      </c>
      <c r="H75" s="66"/>
      <c r="I75" s="65"/>
      <c r="K75" s="202"/>
      <c r="L75" s="202"/>
    </row>
    <row r="76" spans="1:12" s="953" customFormat="1" ht="15.75" customHeight="1">
      <c r="A76" s="99" t="s">
        <v>158</v>
      </c>
      <c r="B76" s="1139"/>
      <c r="C76" s="1135"/>
      <c r="D76" s="1135"/>
      <c r="E76" s="1135"/>
      <c r="H76" s="66"/>
      <c r="I76" s="65"/>
      <c r="K76" s="202"/>
      <c r="L76" s="202"/>
    </row>
    <row r="77" spans="1:12" s="953" customFormat="1" ht="15.75" customHeight="1">
      <c r="A77" s="916" t="s">
        <v>462</v>
      </c>
      <c r="B77" s="1139"/>
      <c r="C77" s="1135"/>
      <c r="D77" s="1135"/>
      <c r="E77" s="1135"/>
      <c r="H77" s="66"/>
      <c r="I77" s="65"/>
      <c r="K77" s="202"/>
      <c r="L77" s="202"/>
    </row>
    <row r="78" spans="1:12" s="953" customFormat="1" ht="15.75" customHeight="1">
      <c r="A78" s="916" t="s">
        <v>463</v>
      </c>
      <c r="B78" s="1139"/>
      <c r="C78" s="1135"/>
      <c r="D78" s="1135"/>
      <c r="E78" s="1135"/>
      <c r="H78" s="66"/>
      <c r="I78" s="65"/>
      <c r="K78" s="202"/>
      <c r="L78" s="202"/>
    </row>
    <row r="79" spans="1:12" s="953" customFormat="1" ht="15.75" customHeight="1">
      <c r="A79" s="905" t="s">
        <v>726</v>
      </c>
      <c r="B79" s="518"/>
      <c r="C79" s="518"/>
      <c r="D79" s="518"/>
      <c r="E79" s="292"/>
      <c r="H79" s="66"/>
      <c r="I79" s="65"/>
      <c r="K79" s="202"/>
      <c r="L79" s="202"/>
    </row>
    <row r="80" spans="1:12" s="953" customFormat="1" ht="15.75" customHeight="1">
      <c r="B80" s="627"/>
      <c r="C80" s="627"/>
      <c r="D80" s="627"/>
      <c r="E80" s="627"/>
      <c r="H80" s="66"/>
      <c r="I80" s="65"/>
      <c r="K80" s="202"/>
      <c r="L80" s="202"/>
    </row>
    <row r="81" spans="1:12" s="953" customFormat="1" ht="15.75" customHeight="1">
      <c r="A81" s="351"/>
      <c r="B81" s="628"/>
      <c r="C81" s="629" t="s">
        <v>11</v>
      </c>
      <c r="D81" s="630"/>
      <c r="E81" s="630"/>
      <c r="H81" s="66"/>
      <c r="I81" s="65"/>
      <c r="K81" s="202"/>
      <c r="L81" s="202"/>
    </row>
    <row r="82" spans="1:12" s="953" customFormat="1" ht="15.75" customHeight="1">
      <c r="A82" s="352"/>
      <c r="B82" s="631"/>
      <c r="C82" s="1278" t="s">
        <v>461</v>
      </c>
      <c r="D82" s="1280" t="s">
        <v>10</v>
      </c>
      <c r="E82" s="1280" t="s">
        <v>478</v>
      </c>
      <c r="H82" s="66"/>
      <c r="I82" s="65"/>
      <c r="K82" s="202"/>
      <c r="L82" s="202"/>
    </row>
    <row r="83" spans="1:12" s="953" customFormat="1" ht="15.75" customHeight="1">
      <c r="A83" s="353"/>
      <c r="B83" s="634" t="s">
        <v>17</v>
      </c>
      <c r="C83" s="635"/>
      <c r="D83" s="635"/>
      <c r="E83" s="635"/>
      <c r="H83" s="66"/>
      <c r="I83" s="65"/>
      <c r="K83" s="202"/>
      <c r="L83" s="202"/>
    </row>
    <row r="84" spans="1:12" s="953" customFormat="1" ht="15.75" customHeight="1">
      <c r="A84" s="1131">
        <v>2020</v>
      </c>
      <c r="B84" s="1135">
        <v>1379580.3275563624</v>
      </c>
      <c r="C84" s="1135">
        <v>294558.60573473613</v>
      </c>
      <c r="D84" s="1135">
        <v>389882.76622538822</v>
      </c>
      <c r="E84" s="1135">
        <v>695138.95559623814</v>
      </c>
      <c r="H84" s="66"/>
      <c r="I84" s="65"/>
    </row>
    <row r="85" spans="1:12" s="953" customFormat="1" ht="15.75" customHeight="1">
      <c r="A85" s="1131">
        <v>2021</v>
      </c>
      <c r="B85" s="1135">
        <v>1391667.3701298835</v>
      </c>
      <c r="C85" s="1135">
        <v>320101.4049772466</v>
      </c>
      <c r="D85" s="1135">
        <v>390311.17523887474</v>
      </c>
      <c r="E85" s="1135">
        <v>681254.78991376213</v>
      </c>
      <c r="H85" s="66"/>
      <c r="I85" s="65"/>
    </row>
    <row r="86" spans="1:12" ht="15.75" customHeight="1">
      <c r="A86" s="99" t="s">
        <v>158</v>
      </c>
      <c r="B86" s="309"/>
      <c r="C86" s="309"/>
      <c r="D86" s="309"/>
      <c r="E86" s="309"/>
      <c r="H86" s="262"/>
      <c r="I86" s="202"/>
    </row>
    <row r="87" spans="1:12" ht="15.75" customHeight="1">
      <c r="A87" s="105" t="s">
        <v>462</v>
      </c>
      <c r="B87" s="309"/>
      <c r="C87" s="309"/>
      <c r="D87" s="309"/>
      <c r="E87" s="309"/>
      <c r="H87" s="262"/>
      <c r="I87" s="202"/>
    </row>
    <row r="88" spans="1:12" ht="15.75" customHeight="1">
      <c r="A88" s="105" t="s">
        <v>463</v>
      </c>
      <c r="B88" s="88"/>
      <c r="C88" s="88"/>
      <c r="D88" s="88"/>
      <c r="E88" s="88"/>
      <c r="H88" s="262"/>
      <c r="I88" s="202"/>
    </row>
  </sheetData>
  <conditionalFormatting sqref="A56:A67 A1:GR5 A86:GR786 A69:A78 F79:G83 A6:G55 B56:G78 J6:GR83">
    <cfRule type="cellIs" dxfId="470" priority="8" stopIfTrue="1" operator="equal">
      <formula>0</formula>
    </cfRule>
  </conditionalFormatting>
  <conditionalFormatting sqref="A68">
    <cfRule type="cellIs" dxfId="469" priority="7" stopIfTrue="1" operator="equal">
      <formula>0</formula>
    </cfRule>
  </conditionalFormatting>
  <conditionalFormatting sqref="A84:G85 J84:GR85">
    <cfRule type="cellIs" dxfId="468" priority="4" stopIfTrue="1" operator="equal">
      <formula>0</formula>
    </cfRule>
  </conditionalFormatting>
  <conditionalFormatting sqref="A79:E83">
    <cfRule type="cellIs" dxfId="467" priority="3" stopIfTrue="1" operator="equal">
      <formula>0</formula>
    </cfRule>
  </conditionalFormatting>
  <conditionalFormatting sqref="H6:I85">
    <cfRule type="cellIs" dxfId="466" priority="2"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2" max="4" man="1"/>
    <brk id="50" max="4" man="1"/>
    <brk id="78"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theme="9" tint="-0.249977111117893"/>
  </sheetPr>
  <dimension ref="A1:E14"/>
  <sheetViews>
    <sheetView view="pageBreakPreview" zoomScaleNormal="100" zoomScaleSheetLayoutView="100" workbookViewId="0"/>
  </sheetViews>
  <sheetFormatPr baseColWidth="10" defaultColWidth="11.453125" defaultRowHeight="15.75" customHeight="1"/>
  <cols>
    <col min="1" max="1" width="4.1796875" style="601" customWidth="1"/>
    <col min="2" max="2" width="79.81640625" style="601" bestFit="1" customWidth="1"/>
    <col min="3" max="3" width="37.1796875" style="601" customWidth="1"/>
    <col min="4" max="16384" width="11.453125" style="601"/>
  </cols>
  <sheetData>
    <row r="1" spans="1:5" ht="15.75" customHeight="1">
      <c r="A1" s="444" t="s">
        <v>333</v>
      </c>
      <c r="C1" s="83"/>
      <c r="D1" s="83"/>
      <c r="E1" s="83"/>
    </row>
    <row r="2" spans="1:5" ht="15.75" customHeight="1">
      <c r="B2" s="83"/>
      <c r="C2" s="83"/>
      <c r="D2" s="83"/>
      <c r="E2" s="83"/>
    </row>
    <row r="3" spans="1:5" ht="15.75" customHeight="1">
      <c r="A3" s="701">
        <v>0</v>
      </c>
      <c r="B3" s="602" t="s">
        <v>339</v>
      </c>
      <c r="C3" s="83"/>
      <c r="D3" s="83"/>
      <c r="E3" s="83"/>
    </row>
    <row r="4" spans="1:5" ht="15.75" customHeight="1">
      <c r="A4" s="701" t="s">
        <v>334</v>
      </c>
      <c r="B4" s="602" t="s">
        <v>340</v>
      </c>
      <c r="C4" s="83"/>
      <c r="D4" s="83"/>
      <c r="E4" s="83"/>
    </row>
    <row r="5" spans="1:5" ht="15.75" customHeight="1">
      <c r="A5" s="701"/>
      <c r="B5" s="602" t="s">
        <v>341</v>
      </c>
      <c r="C5" s="83"/>
      <c r="D5" s="83"/>
      <c r="E5" s="83"/>
    </row>
    <row r="6" spans="1:5" ht="15.75" customHeight="1">
      <c r="A6" s="702" t="s">
        <v>29</v>
      </c>
      <c r="B6" s="602" t="s">
        <v>342</v>
      </c>
      <c r="C6" s="83"/>
      <c r="D6" s="83"/>
      <c r="E6" s="83"/>
    </row>
    <row r="7" spans="1:5" ht="15.75" customHeight="1">
      <c r="A7" s="702" t="s">
        <v>78</v>
      </c>
      <c r="B7" s="602" t="s">
        <v>343</v>
      </c>
      <c r="C7" s="83"/>
      <c r="D7" s="83"/>
      <c r="E7" s="83"/>
    </row>
    <row r="8" spans="1:5" ht="15.75" customHeight="1">
      <c r="A8" s="701" t="s">
        <v>335</v>
      </c>
      <c r="B8" s="602" t="s">
        <v>337</v>
      </c>
      <c r="C8" s="83"/>
      <c r="D8" s="83"/>
      <c r="E8" s="83"/>
    </row>
    <row r="9" spans="1:5" ht="15.75" customHeight="1">
      <c r="A9" s="701" t="s">
        <v>336</v>
      </c>
      <c r="B9" s="602" t="s">
        <v>338</v>
      </c>
      <c r="C9" s="83"/>
      <c r="D9" s="83"/>
      <c r="E9" s="83"/>
    </row>
    <row r="10" spans="1:5" ht="15.75" customHeight="1">
      <c r="B10" s="84"/>
      <c r="C10" s="83"/>
      <c r="D10" s="83"/>
      <c r="E10" s="83"/>
    </row>
    <row r="11" spans="1:5" ht="15.75" customHeight="1">
      <c r="A11" s="84" t="s">
        <v>484</v>
      </c>
      <c r="C11" s="83"/>
      <c r="D11" s="83"/>
      <c r="E11" s="83"/>
    </row>
    <row r="12" spans="1:5" ht="15.75" customHeight="1">
      <c r="A12" s="84"/>
      <c r="C12" s="83"/>
      <c r="D12" s="83"/>
      <c r="E12" s="83"/>
    </row>
    <row r="13" spans="1:5" ht="15.75" customHeight="1">
      <c r="A13" s="84"/>
      <c r="C13" s="83"/>
      <c r="D13" s="83"/>
      <c r="E13" s="83"/>
    </row>
    <row r="14" spans="1:5" ht="15.75" customHeight="1">
      <c r="A14" s="84"/>
      <c r="C14" s="83"/>
      <c r="D14" s="83"/>
      <c r="E14" s="83"/>
    </row>
  </sheetData>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49">
    <tabColor rgb="FFEDF082"/>
  </sheetPr>
  <dimension ref="A1:P91"/>
  <sheetViews>
    <sheetView view="pageBreakPreview" zoomScaleNormal="115" zoomScaleSheetLayoutView="100" workbookViewId="0"/>
  </sheetViews>
  <sheetFormatPr baseColWidth="10" defaultColWidth="9.81640625" defaultRowHeight="15.75" customHeight="1"/>
  <cols>
    <col min="1" max="1" width="7.1796875" style="291" customWidth="1"/>
    <col min="2" max="10" width="12.81640625" style="291" customWidth="1"/>
    <col min="11" max="11" width="5.81640625" style="291" customWidth="1"/>
    <col min="12" max="13" width="9.81640625" style="291"/>
    <col min="14" max="14" width="15.54296875" style="291" customWidth="1"/>
    <col min="15" max="15" width="9.81640625" style="291"/>
    <col min="16" max="16" width="15" style="291" bestFit="1" customWidth="1"/>
    <col min="17" max="16384" width="9.81640625" style="291"/>
  </cols>
  <sheetData>
    <row r="1" spans="1:13" ht="15.75" customHeight="1">
      <c r="A1" s="447" t="s">
        <v>727</v>
      </c>
      <c r="B1" s="518"/>
      <c r="C1" s="518"/>
      <c r="D1" s="518"/>
      <c r="E1" s="292"/>
      <c r="F1" s="292"/>
      <c r="G1" s="292"/>
      <c r="H1" s="292"/>
      <c r="I1" s="292"/>
      <c r="J1" s="292"/>
      <c r="K1" s="292"/>
    </row>
    <row r="3" spans="1:13" ht="15.75" customHeight="1">
      <c r="A3" s="351"/>
      <c r="B3" s="270"/>
      <c r="C3" s="275" t="s">
        <v>11</v>
      </c>
      <c r="D3" s="274"/>
      <c r="E3" s="274"/>
      <c r="F3" s="274"/>
      <c r="G3" s="404"/>
      <c r="H3" s="404"/>
      <c r="I3" s="274"/>
      <c r="J3" s="404"/>
    </row>
    <row r="4" spans="1:13" ht="47.25" customHeight="1">
      <c r="A4" s="352"/>
      <c r="B4" s="269"/>
      <c r="C4" s="318" t="s">
        <v>35</v>
      </c>
      <c r="D4" s="318"/>
      <c r="E4" s="557" t="s">
        <v>246</v>
      </c>
      <c r="F4" s="555" t="s">
        <v>325</v>
      </c>
      <c r="G4" s="405" t="s">
        <v>473</v>
      </c>
      <c r="H4" s="327" t="s">
        <v>34</v>
      </c>
      <c r="I4" s="336" t="s">
        <v>36</v>
      </c>
      <c r="J4" s="279"/>
    </row>
    <row r="5" spans="1:13" ht="15.75" customHeight="1">
      <c r="A5" s="353"/>
      <c r="B5" s="354" t="s">
        <v>17</v>
      </c>
      <c r="C5" s="355"/>
      <c r="D5" s="355"/>
      <c r="E5" s="355"/>
      <c r="F5" s="355"/>
      <c r="G5" s="325"/>
      <c r="H5" s="355"/>
      <c r="I5" s="279"/>
      <c r="J5" s="470"/>
    </row>
    <row r="6" spans="1:13" ht="15.75" customHeight="1">
      <c r="A6" s="85">
        <v>1950</v>
      </c>
      <c r="B6" s="316">
        <v>127285</v>
      </c>
      <c r="C6" s="319">
        <v>111253</v>
      </c>
      <c r="D6" s="319"/>
      <c r="E6" s="310">
        <v>2257</v>
      </c>
      <c r="F6" s="312">
        <v>1641</v>
      </c>
      <c r="G6" s="593" t="s">
        <v>31</v>
      </c>
      <c r="H6" s="312">
        <v>12134</v>
      </c>
      <c r="I6" s="1431" t="s">
        <v>798</v>
      </c>
      <c r="J6" s="1431"/>
      <c r="K6" s="202"/>
      <c r="M6" s="66"/>
    </row>
    <row r="7" spans="1:13" ht="15.75" customHeight="1">
      <c r="A7" s="85">
        <v>1955</v>
      </c>
      <c r="B7" s="317">
        <v>184552</v>
      </c>
      <c r="C7" s="320">
        <v>150819</v>
      </c>
      <c r="D7" s="320"/>
      <c r="E7" s="88">
        <v>9437</v>
      </c>
      <c r="F7" s="314">
        <v>3575</v>
      </c>
      <c r="G7" s="332" t="s">
        <v>31</v>
      </c>
      <c r="H7" s="314">
        <v>20721</v>
      </c>
      <c r="I7" s="1432" t="s">
        <v>798</v>
      </c>
      <c r="J7" s="1432"/>
      <c r="K7" s="202"/>
      <c r="M7" s="66"/>
    </row>
    <row r="8" spans="1:13" ht="15.75" customHeight="1">
      <c r="A8" s="85">
        <v>1960</v>
      </c>
      <c r="B8" s="317">
        <v>220865</v>
      </c>
      <c r="C8" s="320">
        <v>144635</v>
      </c>
      <c r="D8" s="320"/>
      <c r="E8" s="88">
        <v>45427</v>
      </c>
      <c r="F8" s="88">
        <v>3927</v>
      </c>
      <c r="G8" s="332" t="s">
        <v>31</v>
      </c>
      <c r="H8" s="314">
        <v>26876</v>
      </c>
      <c r="I8" s="1432" t="s">
        <v>798</v>
      </c>
      <c r="J8" s="1432"/>
      <c r="K8" s="202"/>
      <c r="M8" s="66"/>
    </row>
    <row r="9" spans="1:13" ht="15.75" customHeight="1">
      <c r="A9" s="85">
        <v>1965</v>
      </c>
      <c r="B9" s="317">
        <v>264387</v>
      </c>
      <c r="C9" s="320">
        <v>100204</v>
      </c>
      <c r="D9" s="320"/>
      <c r="E9" s="88">
        <v>119870</v>
      </c>
      <c r="F9" s="88">
        <v>11782</v>
      </c>
      <c r="G9" s="332" t="s">
        <v>31</v>
      </c>
      <c r="H9" s="314">
        <v>32531</v>
      </c>
      <c r="I9" s="1432" t="s">
        <v>798</v>
      </c>
      <c r="J9" s="1432"/>
      <c r="K9" s="202"/>
      <c r="M9" s="66"/>
    </row>
    <row r="10" spans="1:13" ht="15.75" customHeight="1">
      <c r="A10" s="85">
        <v>1970</v>
      </c>
      <c r="B10" s="317">
        <v>298209</v>
      </c>
      <c r="C10" s="320">
        <v>37456</v>
      </c>
      <c r="D10" s="320"/>
      <c r="E10" s="88">
        <v>174969</v>
      </c>
      <c r="F10" s="88">
        <v>28194</v>
      </c>
      <c r="G10" s="391">
        <v>0</v>
      </c>
      <c r="H10" s="314">
        <v>56887</v>
      </c>
      <c r="I10" s="320">
        <v>703</v>
      </c>
      <c r="J10" s="592"/>
      <c r="K10" s="202"/>
      <c r="M10" s="66"/>
    </row>
    <row r="11" spans="1:13" ht="15.75" customHeight="1">
      <c r="A11" s="85">
        <v>1971</v>
      </c>
      <c r="B11" s="317">
        <v>320365.74800000002</v>
      </c>
      <c r="C11" s="320">
        <v>26904.743999999999</v>
      </c>
      <c r="D11" s="320"/>
      <c r="E11" s="88">
        <v>185842.02799999999</v>
      </c>
      <c r="F11" s="88">
        <v>41294.972000000002</v>
      </c>
      <c r="G11" s="391">
        <v>5861.6</v>
      </c>
      <c r="H11" s="314">
        <v>58703.923999999999</v>
      </c>
      <c r="I11" s="320">
        <v>1758.4560000000001</v>
      </c>
      <c r="J11" s="592"/>
      <c r="K11" s="202"/>
      <c r="M11" s="66"/>
    </row>
    <row r="12" spans="1:13" ht="15.75" customHeight="1">
      <c r="A12" s="85">
        <v>1972</v>
      </c>
      <c r="B12" s="317">
        <v>327370.36</v>
      </c>
      <c r="C12" s="320">
        <v>22449.928</v>
      </c>
      <c r="D12" s="320"/>
      <c r="E12" s="88">
        <v>191557.08799999999</v>
      </c>
      <c r="F12" s="88">
        <v>46306.64</v>
      </c>
      <c r="G12" s="391">
        <v>4953.0519999999997</v>
      </c>
      <c r="H12" s="314">
        <v>60257.248</v>
      </c>
      <c r="I12" s="320">
        <v>1846.3788</v>
      </c>
      <c r="J12" s="592"/>
      <c r="K12" s="202"/>
      <c r="M12" s="66"/>
    </row>
    <row r="13" spans="1:13" ht="15.75" customHeight="1">
      <c r="A13" s="85">
        <v>1973</v>
      </c>
      <c r="B13" s="317">
        <v>340353.804</v>
      </c>
      <c r="C13" s="320">
        <v>20398.367999999999</v>
      </c>
      <c r="D13" s="320"/>
      <c r="E13" s="88">
        <v>199499.55600000001</v>
      </c>
      <c r="F13" s="88">
        <v>49354.671999999999</v>
      </c>
      <c r="G13" s="391">
        <v>4806.5119999999997</v>
      </c>
      <c r="H13" s="314">
        <v>63774.207999999999</v>
      </c>
      <c r="I13" s="320">
        <v>2520.4536000000003</v>
      </c>
      <c r="J13" s="592"/>
      <c r="K13" s="202"/>
      <c r="M13" s="66"/>
    </row>
    <row r="14" spans="1:13" ht="15.75" customHeight="1">
      <c r="A14" s="85">
        <v>1974</v>
      </c>
      <c r="B14" s="317">
        <v>327194.51199999999</v>
      </c>
      <c r="C14" s="320">
        <v>21453.455999999998</v>
      </c>
      <c r="D14" s="320"/>
      <c r="E14" s="88">
        <v>183790.46799999999</v>
      </c>
      <c r="F14" s="88">
        <v>51083.843999999997</v>
      </c>
      <c r="G14" s="391">
        <v>4073.8119999999999</v>
      </c>
      <c r="H14" s="314">
        <v>65210.3</v>
      </c>
      <c r="I14" s="320">
        <v>1582.6104</v>
      </c>
      <c r="J14" s="592"/>
      <c r="K14" s="202"/>
      <c r="M14" s="66"/>
    </row>
    <row r="15" spans="1:13" ht="15.75" customHeight="1">
      <c r="A15" s="85">
        <v>1975</v>
      </c>
      <c r="B15" s="317">
        <v>278835</v>
      </c>
      <c r="C15" s="320">
        <v>20398</v>
      </c>
      <c r="D15" s="320"/>
      <c r="E15" s="88">
        <v>142437</v>
      </c>
      <c r="F15" s="88">
        <v>50087</v>
      </c>
      <c r="G15" s="391">
        <v>3106.6480000000001</v>
      </c>
      <c r="H15" s="314">
        <v>60755</v>
      </c>
      <c r="I15" s="320">
        <v>2051.5320000000002</v>
      </c>
      <c r="J15" s="592"/>
      <c r="K15" s="202"/>
      <c r="M15" s="66"/>
    </row>
    <row r="16" spans="1:13" ht="15.75" customHeight="1">
      <c r="A16" s="85">
        <v>1976</v>
      </c>
      <c r="B16" s="317">
        <v>306180.67599999998</v>
      </c>
      <c r="C16" s="320">
        <v>19226.047999999999</v>
      </c>
      <c r="D16" s="320"/>
      <c r="E16" s="88">
        <v>145719.37599999999</v>
      </c>
      <c r="F16" s="88">
        <v>70309.891999999993</v>
      </c>
      <c r="G16" s="391">
        <v>2930.8</v>
      </c>
      <c r="H16" s="314">
        <v>65474.072</v>
      </c>
      <c r="I16" s="320">
        <v>2520.4536000000003</v>
      </c>
      <c r="J16" s="592"/>
      <c r="K16" s="202"/>
      <c r="M16" s="66"/>
    </row>
    <row r="17" spans="1:13" ht="15.75" customHeight="1">
      <c r="A17" s="85">
        <v>1977</v>
      </c>
      <c r="B17" s="317">
        <v>304891.12400000001</v>
      </c>
      <c r="C17" s="320">
        <v>18141.651999999998</v>
      </c>
      <c r="D17" s="320"/>
      <c r="E17" s="88">
        <v>143843.66399999999</v>
      </c>
      <c r="F17" s="88">
        <v>71745.983999999997</v>
      </c>
      <c r="G17" s="391">
        <v>2491</v>
      </c>
      <c r="H17" s="314">
        <v>66206.771999999997</v>
      </c>
      <c r="I17" s="320">
        <v>2461</v>
      </c>
      <c r="J17" s="592"/>
      <c r="K17" s="202"/>
      <c r="M17" s="66"/>
    </row>
    <row r="18" spans="1:13" ht="15.75" customHeight="1">
      <c r="A18" s="85">
        <v>1978</v>
      </c>
      <c r="B18" s="317">
        <v>317757</v>
      </c>
      <c r="C18" s="320">
        <v>18171</v>
      </c>
      <c r="D18" s="320"/>
      <c r="E18" s="88">
        <v>145016</v>
      </c>
      <c r="F18" s="88">
        <v>80773</v>
      </c>
      <c r="G18" s="391">
        <v>2491</v>
      </c>
      <c r="H18" s="314">
        <v>68610</v>
      </c>
      <c r="I18" s="320">
        <v>2696</v>
      </c>
      <c r="J18" s="592"/>
      <c r="K18" s="202"/>
      <c r="M18" s="66"/>
    </row>
    <row r="19" spans="1:13" ht="15.75" customHeight="1">
      <c r="A19" s="85">
        <v>1979</v>
      </c>
      <c r="B19" s="317">
        <v>325837</v>
      </c>
      <c r="C19" s="320">
        <v>23125</v>
      </c>
      <c r="D19" s="320"/>
      <c r="E19" s="88">
        <v>139923</v>
      </c>
      <c r="F19" s="88">
        <v>85201</v>
      </c>
      <c r="G19" s="391">
        <v>2755</v>
      </c>
      <c r="H19" s="314">
        <v>72133</v>
      </c>
      <c r="I19" s="320">
        <v>2700</v>
      </c>
      <c r="J19" s="592"/>
      <c r="K19" s="202"/>
      <c r="M19" s="66"/>
    </row>
    <row r="20" spans="1:13" ht="15.75" customHeight="1">
      <c r="A20" s="99" t="s">
        <v>158</v>
      </c>
      <c r="B20" s="88"/>
      <c r="C20" s="88"/>
      <c r="D20" s="88"/>
      <c r="E20" s="88"/>
      <c r="F20" s="88"/>
      <c r="G20" s="88"/>
      <c r="H20" s="88"/>
      <c r="I20" s="314"/>
      <c r="J20" s="273"/>
      <c r="K20" s="202"/>
      <c r="M20" s="66"/>
    </row>
    <row r="21" spans="1:13" ht="15.75" customHeight="1">
      <c r="A21" s="105" t="s">
        <v>260</v>
      </c>
      <c r="B21" s="88"/>
      <c r="C21" s="88"/>
      <c r="D21" s="88"/>
      <c r="E21" s="88"/>
      <c r="F21" s="88"/>
      <c r="G21" s="88"/>
      <c r="H21" s="88"/>
      <c r="I21" s="314"/>
      <c r="J21" s="273"/>
      <c r="K21" s="202"/>
      <c r="M21" s="66"/>
    </row>
    <row r="22" spans="1:13" ht="15.75" customHeight="1">
      <c r="A22" s="105" t="s">
        <v>176</v>
      </c>
      <c r="B22" s="88"/>
      <c r="C22" s="88"/>
      <c r="D22" s="88"/>
      <c r="E22" s="88"/>
      <c r="F22" s="88"/>
      <c r="G22" s="88"/>
      <c r="H22" s="88"/>
      <c r="I22" s="314"/>
      <c r="J22" s="273"/>
      <c r="K22" s="202"/>
      <c r="M22" s="66"/>
    </row>
    <row r="23" spans="1:13" ht="15.75" customHeight="1">
      <c r="A23" s="105" t="s">
        <v>528</v>
      </c>
      <c r="B23" s="88"/>
      <c r="C23" s="88"/>
      <c r="D23" s="88"/>
      <c r="E23" s="88"/>
      <c r="F23" s="88"/>
      <c r="G23" s="88"/>
      <c r="H23" s="88"/>
      <c r="I23" s="314"/>
      <c r="J23" s="273"/>
      <c r="K23" s="202"/>
      <c r="M23" s="66"/>
    </row>
    <row r="24" spans="1:13" ht="15.75" customHeight="1">
      <c r="A24" s="447" t="s">
        <v>727</v>
      </c>
      <c r="B24" s="518"/>
      <c r="C24" s="518"/>
      <c r="D24" s="518"/>
      <c r="E24" s="292"/>
      <c r="F24" s="292"/>
      <c r="G24" s="292"/>
      <c r="H24" s="292"/>
      <c r="I24" s="292"/>
      <c r="J24" s="292"/>
      <c r="K24" s="202"/>
      <c r="M24" s="66"/>
    </row>
    <row r="25" spans="1:13" ht="15.75" customHeight="1">
      <c r="K25" s="202"/>
      <c r="M25" s="66"/>
    </row>
    <row r="26" spans="1:13" ht="15.75" customHeight="1">
      <c r="A26" s="351"/>
      <c r="B26" s="270"/>
      <c r="C26" s="275" t="s">
        <v>11</v>
      </c>
      <c r="D26" s="274"/>
      <c r="E26" s="274"/>
      <c r="F26" s="274"/>
      <c r="G26" s="404"/>
      <c r="H26" s="404"/>
      <c r="I26" s="274"/>
      <c r="J26" s="404"/>
      <c r="K26" s="202"/>
      <c r="M26" s="66"/>
    </row>
    <row r="27" spans="1:13" ht="47.25" customHeight="1">
      <c r="A27" s="352"/>
      <c r="B27" s="269"/>
      <c r="C27" s="405" t="s">
        <v>4</v>
      </c>
      <c r="D27" s="318" t="s">
        <v>3</v>
      </c>
      <c r="E27" s="589" t="s">
        <v>625</v>
      </c>
      <c r="F27" s="588" t="s">
        <v>624</v>
      </c>
      <c r="G27" s="405" t="s">
        <v>626</v>
      </c>
      <c r="H27" s="327" t="s">
        <v>34</v>
      </c>
      <c r="I27" s="1433" t="s">
        <v>36</v>
      </c>
      <c r="J27" s="1434"/>
      <c r="K27" s="202"/>
      <c r="M27" s="66"/>
    </row>
    <row r="28" spans="1:13" ht="15.75" customHeight="1">
      <c r="A28" s="353"/>
      <c r="B28" s="326" t="s">
        <v>17</v>
      </c>
      <c r="C28" s="279"/>
      <c r="D28" s="279"/>
      <c r="E28" s="279"/>
      <c r="F28" s="279"/>
      <c r="G28" s="279"/>
      <c r="H28" s="279"/>
      <c r="I28" s="279"/>
      <c r="J28" s="470"/>
      <c r="K28" s="202"/>
      <c r="M28" s="66"/>
    </row>
    <row r="29" spans="1:13" ht="14">
      <c r="A29" s="85">
        <v>1980</v>
      </c>
      <c r="B29" s="317">
        <v>325613</v>
      </c>
      <c r="C29" s="320">
        <v>25510</v>
      </c>
      <c r="D29" s="320"/>
      <c r="E29" s="88">
        <v>131687</v>
      </c>
      <c r="F29" s="88">
        <v>90633</v>
      </c>
      <c r="G29" s="391">
        <v>3048</v>
      </c>
      <c r="H29" s="314">
        <v>72610</v>
      </c>
      <c r="I29" s="320">
        <v>2125</v>
      </c>
      <c r="J29" s="592"/>
      <c r="K29" s="202"/>
      <c r="M29" s="66"/>
    </row>
    <row r="30" spans="1:13" ht="14">
      <c r="A30" s="85">
        <v>1981</v>
      </c>
      <c r="B30" s="317">
        <v>303564</v>
      </c>
      <c r="C30" s="320">
        <v>26050</v>
      </c>
      <c r="D30" s="320"/>
      <c r="E30" s="88">
        <v>113840</v>
      </c>
      <c r="F30" s="88">
        <v>86776</v>
      </c>
      <c r="G30" s="391">
        <v>1846</v>
      </c>
      <c r="H30" s="314">
        <v>72392</v>
      </c>
      <c r="I30" s="320">
        <v>2660</v>
      </c>
      <c r="J30" s="592"/>
      <c r="K30" s="202"/>
      <c r="M30" s="66"/>
    </row>
    <row r="31" spans="1:13" ht="14">
      <c r="A31" s="85">
        <v>1982</v>
      </c>
      <c r="B31" s="317">
        <v>286989</v>
      </c>
      <c r="C31" s="320">
        <v>29720</v>
      </c>
      <c r="D31" s="320"/>
      <c r="E31" s="88">
        <v>98918</v>
      </c>
      <c r="F31" s="88">
        <v>82807</v>
      </c>
      <c r="G31" s="391">
        <v>1934</v>
      </c>
      <c r="H31" s="314">
        <v>71002</v>
      </c>
      <c r="I31" s="320">
        <v>2608</v>
      </c>
      <c r="J31" s="592"/>
      <c r="K31" s="202"/>
      <c r="M31" s="66"/>
    </row>
    <row r="32" spans="1:13" ht="14">
      <c r="A32" s="85">
        <v>1983</v>
      </c>
      <c r="B32" s="317">
        <v>280041</v>
      </c>
      <c r="C32" s="320">
        <v>31777</v>
      </c>
      <c r="D32" s="320"/>
      <c r="E32" s="88">
        <v>83365</v>
      </c>
      <c r="F32" s="88">
        <v>90296</v>
      </c>
      <c r="G32" s="391">
        <v>0</v>
      </c>
      <c r="H32" s="314">
        <v>72391</v>
      </c>
      <c r="I32" s="320">
        <v>2212</v>
      </c>
      <c r="J32" s="592"/>
      <c r="K32" s="202"/>
      <c r="M32" s="66"/>
    </row>
    <row r="33" spans="1:16" ht="14">
      <c r="A33" s="85">
        <v>1984</v>
      </c>
      <c r="B33" s="317">
        <v>296745</v>
      </c>
      <c r="C33" s="320">
        <v>39011</v>
      </c>
      <c r="D33" s="320"/>
      <c r="E33" s="88">
        <v>77096</v>
      </c>
      <c r="F33" s="88">
        <v>101515</v>
      </c>
      <c r="G33" s="391">
        <v>0</v>
      </c>
      <c r="H33" s="314">
        <v>76720</v>
      </c>
      <c r="I33" s="320">
        <v>2403</v>
      </c>
      <c r="J33" s="592"/>
      <c r="K33" s="202"/>
      <c r="M33" s="66"/>
    </row>
    <row r="34" spans="1:16" ht="14">
      <c r="A34" s="85">
        <v>1985</v>
      </c>
      <c r="B34" s="317">
        <v>294241</v>
      </c>
      <c r="C34" s="320">
        <v>38906</v>
      </c>
      <c r="D34" s="320"/>
      <c r="E34" s="88">
        <v>68327</v>
      </c>
      <c r="F34" s="88">
        <v>105211</v>
      </c>
      <c r="G34" s="391">
        <v>0</v>
      </c>
      <c r="H34" s="314">
        <v>79218</v>
      </c>
      <c r="I34" s="320">
        <v>2579</v>
      </c>
      <c r="J34" s="592"/>
      <c r="K34" s="202"/>
      <c r="M34" s="66"/>
    </row>
    <row r="35" spans="1:16" ht="14">
      <c r="A35" s="85">
        <v>1986</v>
      </c>
      <c r="B35" s="317">
        <v>296046</v>
      </c>
      <c r="C35" s="320">
        <v>29733</v>
      </c>
      <c r="D35" s="320"/>
      <c r="E35" s="88">
        <v>69460</v>
      </c>
      <c r="F35" s="88">
        <v>114527</v>
      </c>
      <c r="G35" s="391">
        <v>0</v>
      </c>
      <c r="H35" s="314">
        <v>80128</v>
      </c>
      <c r="I35" s="320">
        <v>2198</v>
      </c>
      <c r="J35" s="592"/>
      <c r="K35" s="202"/>
      <c r="M35" s="66"/>
    </row>
    <row r="36" spans="1:16" ht="14">
      <c r="A36" s="85">
        <v>1987</v>
      </c>
      <c r="B36" s="317">
        <v>289578</v>
      </c>
      <c r="C36" s="320">
        <v>28301</v>
      </c>
      <c r="D36" s="320"/>
      <c r="E36" s="88">
        <v>64807</v>
      </c>
      <c r="F36" s="88">
        <v>110972</v>
      </c>
      <c r="G36" s="391">
        <v>0</v>
      </c>
      <c r="H36" s="314">
        <v>81864</v>
      </c>
      <c r="I36" s="320">
        <v>3634</v>
      </c>
      <c r="J36" s="592"/>
      <c r="K36" s="202"/>
      <c r="M36" s="66"/>
    </row>
    <row r="37" spans="1:16" ht="14">
      <c r="A37" s="85">
        <v>1988</v>
      </c>
      <c r="B37" s="317">
        <v>289156</v>
      </c>
      <c r="C37" s="320">
        <v>29880</v>
      </c>
      <c r="D37" s="320"/>
      <c r="E37" s="88">
        <v>54381</v>
      </c>
      <c r="F37" s="88">
        <v>113910</v>
      </c>
      <c r="G37" s="391">
        <v>0</v>
      </c>
      <c r="H37" s="314">
        <v>87674</v>
      </c>
      <c r="I37" s="320">
        <v>3311</v>
      </c>
      <c r="J37" s="592"/>
      <c r="K37" s="202"/>
      <c r="M37" s="66"/>
    </row>
    <row r="38" spans="1:16" s="627" customFormat="1" ht="14">
      <c r="A38" s="964">
        <v>1989</v>
      </c>
      <c r="B38" s="1125">
        <v>305597</v>
      </c>
      <c r="C38" s="320">
        <v>33048</v>
      </c>
      <c r="D38" s="320"/>
      <c r="E38" s="1135">
        <v>51326</v>
      </c>
      <c r="F38" s="1135">
        <v>125276</v>
      </c>
      <c r="G38" s="955">
        <v>0</v>
      </c>
      <c r="H38" s="1130">
        <v>92668</v>
      </c>
      <c r="I38" s="320">
        <v>3279</v>
      </c>
      <c r="J38" s="1174"/>
      <c r="K38" s="202"/>
      <c r="M38" s="66"/>
    </row>
    <row r="39" spans="1:16" ht="14">
      <c r="A39" s="85">
        <v>1990</v>
      </c>
      <c r="B39" s="997">
        <v>294649</v>
      </c>
      <c r="C39" s="993">
        <v>20654</v>
      </c>
      <c r="D39" s="993">
        <v>5325</v>
      </c>
      <c r="E39" s="993">
        <v>56626</v>
      </c>
      <c r="F39" s="993">
        <v>116408</v>
      </c>
      <c r="G39" s="993">
        <v>0</v>
      </c>
      <c r="H39" s="970">
        <v>92178</v>
      </c>
      <c r="I39" s="1418">
        <v>3458</v>
      </c>
      <c r="J39" s="1418"/>
      <c r="K39" s="202"/>
      <c r="M39" s="66"/>
      <c r="N39" s="1001"/>
    </row>
    <row r="40" spans="1:16" ht="14">
      <c r="A40" s="85">
        <v>1991</v>
      </c>
      <c r="B40" s="997">
        <v>304535</v>
      </c>
      <c r="C40" s="993">
        <v>17698</v>
      </c>
      <c r="D40" s="993">
        <v>6187</v>
      </c>
      <c r="E40" s="993">
        <v>61639</v>
      </c>
      <c r="F40" s="993">
        <v>118947</v>
      </c>
      <c r="G40" s="993">
        <v>0</v>
      </c>
      <c r="H40" s="970">
        <v>95249</v>
      </c>
      <c r="I40" s="1418">
        <v>4815</v>
      </c>
      <c r="J40" s="1418"/>
      <c r="K40" s="202"/>
      <c r="M40" s="66"/>
      <c r="N40" s="1001"/>
    </row>
    <row r="41" spans="1:16" ht="14">
      <c r="A41" s="85">
        <v>1992</v>
      </c>
      <c r="B41" s="997">
        <v>305356</v>
      </c>
      <c r="C41" s="993">
        <v>19423</v>
      </c>
      <c r="D41" s="993">
        <v>6147.0471889999999</v>
      </c>
      <c r="E41" s="993">
        <v>58224</v>
      </c>
      <c r="F41" s="993">
        <v>120709</v>
      </c>
      <c r="G41" s="993">
        <v>767</v>
      </c>
      <c r="H41" s="970">
        <v>95390</v>
      </c>
      <c r="I41" s="1418">
        <v>4696</v>
      </c>
      <c r="J41" s="1418"/>
      <c r="K41" s="202"/>
      <c r="M41" s="66"/>
      <c r="N41" s="1001"/>
    </row>
    <row r="42" spans="1:16" ht="14">
      <c r="A42" s="85">
        <v>1993</v>
      </c>
      <c r="B42" s="997">
        <v>300031</v>
      </c>
      <c r="C42" s="993">
        <v>17577</v>
      </c>
      <c r="D42" s="993">
        <v>5599.4202000000005</v>
      </c>
      <c r="E42" s="993">
        <v>55581</v>
      </c>
      <c r="F42" s="993">
        <v>123673</v>
      </c>
      <c r="G42" s="993">
        <v>483</v>
      </c>
      <c r="H42" s="970">
        <v>91267</v>
      </c>
      <c r="I42" s="1418">
        <v>5850</v>
      </c>
      <c r="J42" s="1418"/>
      <c r="K42" s="202"/>
      <c r="M42" s="66"/>
      <c r="N42" s="1001"/>
    </row>
    <row r="43" spans="1:16" ht="14">
      <c r="A43" s="85">
        <v>1994</v>
      </c>
      <c r="B43" s="1029">
        <v>298237</v>
      </c>
      <c r="C43" s="1026">
        <v>18264</v>
      </c>
      <c r="D43" s="1026">
        <v>5646.4879999999994</v>
      </c>
      <c r="E43" s="1026">
        <v>53287</v>
      </c>
      <c r="F43" s="993">
        <v>121497</v>
      </c>
      <c r="G43" s="993">
        <v>365</v>
      </c>
      <c r="H43" s="970">
        <v>92977</v>
      </c>
      <c r="I43" s="1418">
        <v>6204</v>
      </c>
      <c r="J43" s="1418"/>
      <c r="K43" s="202"/>
      <c r="M43" s="66"/>
      <c r="N43" s="1001"/>
    </row>
    <row r="44" spans="1:16" ht="14">
      <c r="A44" s="85">
        <v>1995</v>
      </c>
      <c r="B44" s="1029">
        <v>270504</v>
      </c>
      <c r="C44" s="1026">
        <v>18070</v>
      </c>
      <c r="D44" s="1026">
        <v>3240.7440000000001</v>
      </c>
      <c r="E44" s="1026">
        <v>52800</v>
      </c>
      <c r="F44" s="993">
        <v>85622</v>
      </c>
      <c r="G44" s="993">
        <v>6198</v>
      </c>
      <c r="H44" s="970">
        <v>97819</v>
      </c>
      <c r="I44" s="1418">
        <v>6754</v>
      </c>
      <c r="J44" s="1418"/>
      <c r="K44" s="202"/>
      <c r="M44" s="66"/>
      <c r="N44" s="1001"/>
    </row>
    <row r="45" spans="1:16" ht="14">
      <c r="A45" s="85">
        <v>1996</v>
      </c>
      <c r="B45" s="1029">
        <v>265297</v>
      </c>
      <c r="C45" s="1026">
        <v>16673</v>
      </c>
      <c r="D45" s="1026">
        <v>3099.15</v>
      </c>
      <c r="E45" s="1026">
        <v>52295</v>
      </c>
      <c r="F45" s="993">
        <v>88741</v>
      </c>
      <c r="G45" s="993">
        <v>6207</v>
      </c>
      <c r="H45" s="970">
        <v>91190</v>
      </c>
      <c r="I45" s="1418">
        <v>7092</v>
      </c>
      <c r="J45" s="1418"/>
      <c r="K45" s="202"/>
      <c r="M45" s="66"/>
      <c r="N45" s="1001"/>
    </row>
    <row r="46" spans="1:16" ht="14">
      <c r="A46" s="85">
        <v>1997</v>
      </c>
      <c r="B46" s="1029">
        <v>262261</v>
      </c>
      <c r="C46" s="1026">
        <v>17336</v>
      </c>
      <c r="D46" s="1026">
        <v>3122.8775692999998</v>
      </c>
      <c r="E46" s="1026">
        <v>44676</v>
      </c>
      <c r="F46" s="993">
        <v>92583</v>
      </c>
      <c r="G46" s="993">
        <v>5787</v>
      </c>
      <c r="H46" s="970">
        <v>93004</v>
      </c>
      <c r="I46" s="1418">
        <v>5754</v>
      </c>
      <c r="J46" s="1418"/>
      <c r="K46" s="202"/>
      <c r="M46" s="66"/>
      <c r="N46" s="1001"/>
    </row>
    <row r="47" spans="1:16" ht="14">
      <c r="A47" s="85">
        <v>1998</v>
      </c>
      <c r="B47" s="1029">
        <v>264865.31306901725</v>
      </c>
      <c r="C47" s="1026">
        <v>16886.677486364999</v>
      </c>
      <c r="D47" s="1026">
        <v>2918.4817090000006</v>
      </c>
      <c r="E47" s="1026">
        <v>46997.583500539193</v>
      </c>
      <c r="F47" s="993">
        <v>90794.184346113077</v>
      </c>
      <c r="G47" s="993">
        <v>5820.48</v>
      </c>
      <c r="H47" s="970">
        <v>95567.778432000006</v>
      </c>
      <c r="I47" s="1418">
        <v>5880.12</v>
      </c>
      <c r="J47" s="1418"/>
      <c r="K47" s="202"/>
      <c r="M47" s="66"/>
      <c r="N47" s="1001"/>
      <c r="P47" s="1036"/>
    </row>
    <row r="48" spans="1:16" ht="14">
      <c r="A48" s="85">
        <v>1999</v>
      </c>
      <c r="B48" s="997">
        <v>261061.1313781935</v>
      </c>
      <c r="C48" s="993">
        <v>14502.217507844416</v>
      </c>
      <c r="D48" s="993">
        <v>2689.5347380000003</v>
      </c>
      <c r="E48" s="993">
        <v>38761.582037</v>
      </c>
      <c r="F48" s="993">
        <v>96731.608446529353</v>
      </c>
      <c r="G48" s="993">
        <v>5820.48</v>
      </c>
      <c r="H48" s="970">
        <v>96499.204848000008</v>
      </c>
      <c r="I48" s="1418">
        <v>6056.44</v>
      </c>
      <c r="J48" s="1418"/>
      <c r="K48" s="202"/>
      <c r="M48" s="66"/>
      <c r="N48" s="1001"/>
      <c r="P48" s="1036"/>
    </row>
    <row r="49" spans="1:14" ht="15.75" customHeight="1">
      <c r="A49" s="99" t="s">
        <v>158</v>
      </c>
      <c r="B49" s="317"/>
      <c r="C49" s="88"/>
      <c r="D49" s="88"/>
      <c r="E49" s="88"/>
      <c r="F49" s="88"/>
      <c r="G49" s="88"/>
      <c r="H49" s="314"/>
      <c r="I49" s="314"/>
      <c r="J49" s="314"/>
      <c r="K49" s="202"/>
      <c r="M49" s="262"/>
    </row>
    <row r="50" spans="1:14" ht="15.75" customHeight="1">
      <c r="A50" s="105" t="s">
        <v>462</v>
      </c>
      <c r="B50" s="317"/>
      <c r="C50" s="88"/>
      <c r="D50" s="88"/>
      <c r="E50" s="88"/>
      <c r="F50" s="88"/>
      <c r="G50" s="88"/>
      <c r="H50" s="314"/>
      <c r="I50" s="314"/>
      <c r="J50" s="314"/>
      <c r="K50" s="202"/>
      <c r="M50" s="262"/>
    </row>
    <row r="51" spans="1:14" s="895" customFormat="1" ht="15.75" customHeight="1">
      <c r="A51" s="105" t="s">
        <v>627</v>
      </c>
      <c r="B51" s="897"/>
      <c r="C51" s="894"/>
      <c r="D51" s="894"/>
      <c r="E51" s="894"/>
      <c r="F51" s="894"/>
      <c r="G51" s="894"/>
      <c r="H51" s="896"/>
      <c r="I51" s="896"/>
      <c r="J51" s="896"/>
      <c r="K51" s="202"/>
      <c r="M51" s="262"/>
    </row>
    <row r="52" spans="1:14" s="895" customFormat="1" ht="15.75" customHeight="1">
      <c r="A52" s="900" t="s">
        <v>628</v>
      </c>
      <c r="B52" s="897"/>
      <c r="C52" s="894"/>
      <c r="D52" s="894"/>
      <c r="E52" s="894"/>
      <c r="F52" s="894"/>
      <c r="G52" s="894"/>
      <c r="H52" s="896"/>
      <c r="I52" s="896"/>
      <c r="J52" s="896"/>
      <c r="K52" s="202"/>
      <c r="M52" s="262"/>
    </row>
    <row r="53" spans="1:14" ht="15.75" customHeight="1">
      <c r="A53" s="900" t="s">
        <v>629</v>
      </c>
      <c r="B53" s="317"/>
      <c r="C53" s="88"/>
      <c r="D53" s="88"/>
      <c r="E53" s="88"/>
      <c r="F53" s="88"/>
      <c r="G53" s="88"/>
      <c r="H53" s="314"/>
      <c r="I53" s="314"/>
      <c r="J53" s="314"/>
      <c r="K53" s="202"/>
      <c r="M53" s="262"/>
    </row>
    <row r="54" spans="1:14" ht="15.75" customHeight="1">
      <c r="A54" s="447" t="s">
        <v>727</v>
      </c>
      <c r="B54" s="518"/>
      <c r="C54" s="518"/>
      <c r="D54" s="518"/>
      <c r="E54" s="292"/>
      <c r="F54" s="292"/>
      <c r="G54" s="292"/>
      <c r="H54" s="292"/>
      <c r="I54" s="292"/>
      <c r="J54" s="564"/>
      <c r="K54" s="202"/>
      <c r="M54" s="262"/>
    </row>
    <row r="55" spans="1:14" ht="15.75" customHeight="1">
      <c r="J55" s="564"/>
      <c r="K55" s="202"/>
      <c r="M55" s="262"/>
    </row>
    <row r="56" spans="1:14" ht="15.75" customHeight="1">
      <c r="A56" s="351"/>
      <c r="B56" s="270"/>
      <c r="C56" s="275" t="s">
        <v>11</v>
      </c>
      <c r="D56" s="274"/>
      <c r="E56" s="274"/>
      <c r="F56" s="274"/>
      <c r="G56" s="404"/>
      <c r="H56" s="404"/>
      <c r="I56" s="274"/>
      <c r="J56" s="274"/>
      <c r="K56" s="202"/>
      <c r="M56" s="262"/>
    </row>
    <row r="57" spans="1:14" ht="47.25" customHeight="1">
      <c r="A57" s="352"/>
      <c r="B57" s="269"/>
      <c r="C57" s="405" t="s">
        <v>4</v>
      </c>
      <c r="D57" s="318" t="s">
        <v>3</v>
      </c>
      <c r="E57" s="673" t="s">
        <v>625</v>
      </c>
      <c r="F57" s="672" t="s">
        <v>2</v>
      </c>
      <c r="G57" s="405" t="s">
        <v>1</v>
      </c>
      <c r="H57" s="327" t="s">
        <v>34</v>
      </c>
      <c r="I57" s="672" t="s">
        <v>36</v>
      </c>
      <c r="J57" s="672" t="s">
        <v>19</v>
      </c>
      <c r="K57" s="202"/>
      <c r="M57" s="262"/>
    </row>
    <row r="58" spans="1:14" ht="15.75" customHeight="1">
      <c r="A58" s="353"/>
      <c r="B58" s="326" t="s">
        <v>17</v>
      </c>
      <c r="C58" s="279"/>
      <c r="D58" s="279"/>
      <c r="E58" s="279"/>
      <c r="F58" s="279"/>
      <c r="G58" s="279"/>
      <c r="H58" s="279"/>
      <c r="I58" s="279"/>
      <c r="J58" s="279"/>
      <c r="K58" s="202"/>
      <c r="M58" s="262"/>
    </row>
    <row r="59" spans="1:14" ht="15.75" customHeight="1">
      <c r="A59" s="85">
        <v>2000</v>
      </c>
      <c r="B59" s="317">
        <v>271660.70665375877</v>
      </c>
      <c r="C59" s="88">
        <v>18198.815069411547</v>
      </c>
      <c r="D59" s="88">
        <v>2450.27768293075</v>
      </c>
      <c r="E59" s="88">
        <v>36351.298081999994</v>
      </c>
      <c r="F59" s="88">
        <v>99563.261899416466</v>
      </c>
      <c r="G59" s="88">
        <v>5888.16</v>
      </c>
      <c r="H59" s="314">
        <v>102938.89391999999</v>
      </c>
      <c r="I59" s="314">
        <v>6270</v>
      </c>
      <c r="J59" s="314">
        <v>0</v>
      </c>
      <c r="M59" s="66"/>
      <c r="N59" s="1001"/>
    </row>
    <row r="60" spans="1:14" ht="15.75" customHeight="1">
      <c r="A60" s="85">
        <v>2001</v>
      </c>
      <c r="B60" s="317">
        <v>264135.74318772869</v>
      </c>
      <c r="C60" s="88">
        <v>15822.622214916073</v>
      </c>
      <c r="D60" s="88">
        <v>2239.6967079617102</v>
      </c>
      <c r="E60" s="88">
        <v>37696.612000000001</v>
      </c>
      <c r="F60" s="88">
        <v>93324.93527245408</v>
      </c>
      <c r="G60" s="88">
        <v>5888.16</v>
      </c>
      <c r="H60" s="314">
        <v>102382.61623200001</v>
      </c>
      <c r="I60" s="314">
        <v>6781.1</v>
      </c>
      <c r="J60" s="314">
        <v>0</v>
      </c>
      <c r="M60" s="66"/>
      <c r="N60" s="1001"/>
    </row>
    <row r="61" spans="1:14" ht="15.75" customHeight="1">
      <c r="A61" s="85">
        <v>2002</v>
      </c>
      <c r="B61" s="317">
        <v>254477.09905111374</v>
      </c>
      <c r="C61" s="88">
        <v>14369.828352643075</v>
      </c>
      <c r="D61" s="88">
        <v>1971.0803960000001</v>
      </c>
      <c r="E61" s="88">
        <v>31582.837533000002</v>
      </c>
      <c r="F61" s="88">
        <v>92609.003121503367</v>
      </c>
      <c r="G61" s="88">
        <v>5888.16</v>
      </c>
      <c r="H61" s="314">
        <v>101159.18884800002</v>
      </c>
      <c r="I61" s="314">
        <v>6897</v>
      </c>
      <c r="J61" s="636">
        <v>0</v>
      </c>
      <c r="M61" s="66"/>
      <c r="N61" s="1001"/>
    </row>
    <row r="62" spans="1:14" ht="15.75" customHeight="1">
      <c r="A62" s="85">
        <v>2003</v>
      </c>
      <c r="B62" s="997">
        <v>270856.04438600637</v>
      </c>
      <c r="C62" s="993">
        <v>11212.974</v>
      </c>
      <c r="D62" s="993">
        <v>1613.6015399999999</v>
      </c>
      <c r="E62" s="993">
        <v>35054.495999999999</v>
      </c>
      <c r="F62" s="993">
        <v>95400.891186006367</v>
      </c>
      <c r="G62" s="993">
        <v>10038.772999999999</v>
      </c>
      <c r="H62" s="970">
        <v>107179.56719999999</v>
      </c>
      <c r="I62" s="970">
        <v>10355.741</v>
      </c>
      <c r="J62" s="970">
        <v>0</v>
      </c>
      <c r="M62" s="66"/>
      <c r="N62" s="1001"/>
    </row>
    <row r="63" spans="1:14" ht="15.75" customHeight="1">
      <c r="A63" s="85">
        <v>2004</v>
      </c>
      <c r="B63" s="317">
        <v>288841.25555098715</v>
      </c>
      <c r="C63" s="88">
        <v>10070.647317000001</v>
      </c>
      <c r="D63" s="88">
        <v>2397.9844458000002</v>
      </c>
      <c r="E63" s="88">
        <v>31140.627244999996</v>
      </c>
      <c r="F63" s="88">
        <v>104553.34758898716</v>
      </c>
      <c r="G63" s="88">
        <v>13727.81</v>
      </c>
      <c r="H63" s="314">
        <v>111321.2844</v>
      </c>
      <c r="I63" s="314">
        <v>11106.57</v>
      </c>
      <c r="J63" s="314">
        <v>4522.9849999999997</v>
      </c>
      <c r="M63" s="66"/>
      <c r="N63" s="1001"/>
    </row>
    <row r="64" spans="1:14" ht="15.75" customHeight="1">
      <c r="A64" s="85">
        <v>2005</v>
      </c>
      <c r="B64" s="317">
        <v>288608.52517065022</v>
      </c>
      <c r="C64" s="88">
        <v>6383.4914422063393</v>
      </c>
      <c r="D64" s="88">
        <v>2946.1418000000003</v>
      </c>
      <c r="E64" s="88">
        <v>26284.296544989331</v>
      </c>
      <c r="F64" s="88">
        <v>100575.88939115634</v>
      </c>
      <c r="G64" s="88">
        <v>18781.865320298151</v>
      </c>
      <c r="H64" s="314">
        <v>115954.47853200002</v>
      </c>
      <c r="I64" s="314">
        <v>12972.328660000001</v>
      </c>
      <c r="J64" s="314">
        <v>4710.0334799999991</v>
      </c>
      <c r="M64" s="66"/>
      <c r="N64" s="1001"/>
    </row>
    <row r="65" spans="1:14" ht="15.75" customHeight="1">
      <c r="A65" s="85">
        <v>2006</v>
      </c>
      <c r="B65" s="317">
        <v>295530.7978282292</v>
      </c>
      <c r="C65" s="88">
        <v>9161.9378575923965</v>
      </c>
      <c r="D65" s="88">
        <v>2888.9913200000001</v>
      </c>
      <c r="E65" s="88">
        <v>34722.117825141933</v>
      </c>
      <c r="F65" s="88">
        <v>96614.930204201373</v>
      </c>
      <c r="G65" s="88">
        <v>16592.400155293519</v>
      </c>
      <c r="H65" s="314">
        <v>117014.33127600001</v>
      </c>
      <c r="I65" s="314">
        <v>13445.516880000001</v>
      </c>
      <c r="J65" s="314">
        <v>5090.5723099999996</v>
      </c>
      <c r="M65" s="66"/>
      <c r="N65" s="1001"/>
    </row>
    <row r="66" spans="1:14" ht="15.75" customHeight="1">
      <c r="A66" s="85">
        <v>2007</v>
      </c>
      <c r="B66" s="317">
        <v>308838.41175656096</v>
      </c>
      <c r="C66" s="88">
        <v>10172.9440069579</v>
      </c>
      <c r="D66" s="88">
        <v>3759.9047099999998</v>
      </c>
      <c r="E66" s="88">
        <v>32451.823211595525</v>
      </c>
      <c r="F66" s="88">
        <v>102832.22415648215</v>
      </c>
      <c r="G66" s="88">
        <v>22182.83954331126</v>
      </c>
      <c r="H66" s="314">
        <v>119128.4451</v>
      </c>
      <c r="I66" s="314">
        <v>12101.65482</v>
      </c>
      <c r="J66" s="314">
        <v>6208.8127282141768</v>
      </c>
      <c r="M66" s="66"/>
      <c r="N66" s="1001"/>
    </row>
    <row r="67" spans="1:14" ht="15.75" customHeight="1">
      <c r="A67" s="85">
        <v>2008</v>
      </c>
      <c r="B67" s="317">
        <v>291845.42627310369</v>
      </c>
      <c r="C67" s="88">
        <v>11376.912789624297</v>
      </c>
      <c r="D67" s="88">
        <v>3241.3805500000003</v>
      </c>
      <c r="E67" s="88">
        <v>26581.683325973849</v>
      </c>
      <c r="F67" s="88">
        <v>96863.404997630467</v>
      </c>
      <c r="G67" s="88">
        <v>11874.217157875071</v>
      </c>
      <c r="H67" s="314">
        <v>123833.296764</v>
      </c>
      <c r="I67" s="314">
        <v>10818.083680000002</v>
      </c>
      <c r="J67" s="314">
        <v>7256.2806920000012</v>
      </c>
      <c r="M67" s="66"/>
      <c r="N67" s="1001"/>
    </row>
    <row r="68" spans="1:14" ht="15.75" customHeight="1">
      <c r="A68" s="85">
        <v>2009</v>
      </c>
      <c r="B68" s="317">
        <v>273461.71470349823</v>
      </c>
      <c r="C68" s="88">
        <v>9773.6185356112073</v>
      </c>
      <c r="D68" s="88">
        <v>2237.5615150000003</v>
      </c>
      <c r="E68" s="88">
        <v>20783.327926102298</v>
      </c>
      <c r="F68" s="88">
        <v>92458.545880585589</v>
      </c>
      <c r="G68" s="88">
        <v>12365.722079237967</v>
      </c>
      <c r="H68" s="314">
        <v>115674.86764799998</v>
      </c>
      <c r="I68" s="314">
        <v>10607.108749999999</v>
      </c>
      <c r="J68" s="314">
        <v>9560.9623689611763</v>
      </c>
      <c r="M68" s="66"/>
      <c r="N68" s="1001"/>
    </row>
    <row r="69" spans="1:14" ht="15.75" customHeight="1">
      <c r="A69" s="85">
        <v>2010</v>
      </c>
      <c r="B69" s="317">
        <v>312384.32441718591</v>
      </c>
      <c r="C69" s="732">
        <v>9778.4820435077581</v>
      </c>
      <c r="D69" s="732">
        <v>4656.6798120000003</v>
      </c>
      <c r="E69" s="732">
        <v>27047.883943733363</v>
      </c>
      <c r="F69" s="732">
        <v>105321.98467435209</v>
      </c>
      <c r="G69" s="732">
        <v>20992.482695357161</v>
      </c>
      <c r="H69" s="736">
        <v>121173.75079199998</v>
      </c>
      <c r="I69" s="736">
        <v>14745.575560000001</v>
      </c>
      <c r="J69" s="736">
        <v>8667.1975612355145</v>
      </c>
      <c r="M69" s="66"/>
      <c r="N69" s="1001"/>
    </row>
    <row r="70" spans="1:14" ht="15.75" customHeight="1">
      <c r="A70" s="85">
        <v>2011</v>
      </c>
      <c r="B70" s="714">
        <v>321875.6071469083</v>
      </c>
      <c r="C70" s="732">
        <v>10910.142317362785</v>
      </c>
      <c r="D70" s="732">
        <v>5541.3884380000009</v>
      </c>
      <c r="E70" s="732">
        <v>22101.920802442251</v>
      </c>
      <c r="F70" s="732">
        <v>108677.55889102649</v>
      </c>
      <c r="G70" s="732">
        <v>27182.89537743383</v>
      </c>
      <c r="H70" s="732">
        <v>124275.18211199999</v>
      </c>
      <c r="I70" s="732">
        <v>14768.386390000005</v>
      </c>
      <c r="J70" s="736">
        <v>8417.7689986429523</v>
      </c>
      <c r="M70" s="66"/>
      <c r="N70" s="1001"/>
    </row>
    <row r="71" spans="1:14" ht="15.75" customHeight="1">
      <c r="A71" s="315">
        <v>2012</v>
      </c>
      <c r="B71" s="714">
        <v>325027.02915807534</v>
      </c>
      <c r="C71" s="732">
        <v>10266.240749062339</v>
      </c>
      <c r="D71" s="732">
        <v>5195.3642739999996</v>
      </c>
      <c r="E71" s="732">
        <v>19540.51099563434</v>
      </c>
      <c r="F71" s="732">
        <v>109089.78430419436</v>
      </c>
      <c r="G71" s="732">
        <v>32009.539267173477</v>
      </c>
      <c r="H71" s="732">
        <v>120019.266756</v>
      </c>
      <c r="I71" s="732">
        <v>15932.1916</v>
      </c>
      <c r="J71" s="736">
        <v>12974.131212010696</v>
      </c>
      <c r="M71" s="66"/>
      <c r="N71" s="1001"/>
    </row>
    <row r="72" spans="1:14" ht="15.75" customHeight="1">
      <c r="A72" s="713">
        <v>2013</v>
      </c>
      <c r="B72" s="1125">
        <v>319147.67214111239</v>
      </c>
      <c r="C72" s="1135">
        <v>8736.7100356079955</v>
      </c>
      <c r="D72" s="1135">
        <v>5443.6401739999992</v>
      </c>
      <c r="E72" s="1135">
        <v>13824.291615011922</v>
      </c>
      <c r="F72" s="1135">
        <v>111038.81898470953</v>
      </c>
      <c r="G72" s="1135">
        <v>25124.136870810202</v>
      </c>
      <c r="H72" s="1135">
        <v>119798.62959600001</v>
      </c>
      <c r="I72" s="1135">
        <v>19092.163659999998</v>
      </c>
      <c r="J72" s="1130">
        <v>16089.307049972662</v>
      </c>
      <c r="M72" s="66"/>
      <c r="N72" s="1001"/>
    </row>
    <row r="73" spans="1:14" ht="15.75" customHeight="1">
      <c r="A73" s="713">
        <v>2014</v>
      </c>
      <c r="B73" s="1125">
        <v>309304.81029289268</v>
      </c>
      <c r="C73" s="1135">
        <v>9209.7885800000004</v>
      </c>
      <c r="D73" s="1135">
        <v>5168.5087709999998</v>
      </c>
      <c r="E73" s="1135">
        <v>12441.951947784606</v>
      </c>
      <c r="F73" s="1135">
        <v>107477.29251999999</v>
      </c>
      <c r="G73" s="1135">
        <v>24923.413785708093</v>
      </c>
      <c r="H73" s="1135">
        <v>119883.01974840001</v>
      </c>
      <c r="I73" s="1135">
        <v>13159.952329999998</v>
      </c>
      <c r="J73" s="1130">
        <v>17040.882610000001</v>
      </c>
      <c r="M73" s="66"/>
      <c r="N73" s="1001"/>
    </row>
    <row r="74" spans="1:14" s="764" customFormat="1" ht="15.75" customHeight="1">
      <c r="A74" s="766">
        <v>2015</v>
      </c>
      <c r="B74" s="1125">
        <v>302682.30363883066</v>
      </c>
      <c r="C74" s="1135">
        <v>8341.4704679999995</v>
      </c>
      <c r="D74" s="1135">
        <v>4930.539006</v>
      </c>
      <c r="E74" s="1135">
        <v>12596.392747712714</v>
      </c>
      <c r="F74" s="1135">
        <v>107088.18871</v>
      </c>
      <c r="G74" s="1135">
        <v>20576.189625518018</v>
      </c>
      <c r="H74" s="1135">
        <v>121619.34290159999</v>
      </c>
      <c r="I74" s="1135">
        <v>11403.56552</v>
      </c>
      <c r="J74" s="1130">
        <v>16126.614659999999</v>
      </c>
      <c r="M74" s="66"/>
      <c r="N74" s="1001"/>
    </row>
    <row r="75" spans="1:14" s="796" customFormat="1" ht="15.75" customHeight="1">
      <c r="A75" s="798">
        <v>2016</v>
      </c>
      <c r="B75" s="1125">
        <v>313115.57127193676</v>
      </c>
      <c r="C75" s="1135">
        <v>7454.89948</v>
      </c>
      <c r="D75" s="1135">
        <v>6233.6082880000004</v>
      </c>
      <c r="E75" s="1135">
        <v>13481.950481208954</v>
      </c>
      <c r="F75" s="1135">
        <v>111807.83642000001</v>
      </c>
      <c r="G75" s="1135">
        <v>21789.268591127828</v>
      </c>
      <c r="H75" s="1135">
        <v>122620.86992160001</v>
      </c>
      <c r="I75" s="1135">
        <v>12693.671330000001</v>
      </c>
      <c r="J75" s="1130">
        <v>17033.466759999999</v>
      </c>
      <c r="M75" s="66"/>
      <c r="N75" s="1001"/>
    </row>
    <row r="76" spans="1:14" s="865" customFormat="1" ht="15.75" customHeight="1">
      <c r="A76" s="867">
        <v>2017</v>
      </c>
      <c r="B76" s="1125">
        <v>316572.19707816397</v>
      </c>
      <c r="C76" s="1135">
        <v>7580.6100699999997</v>
      </c>
      <c r="D76" s="1135">
        <v>7075.7331235400006</v>
      </c>
      <c r="E76" s="1135">
        <v>12150.688684050434</v>
      </c>
      <c r="F76" s="1135">
        <v>115741.21028999997</v>
      </c>
      <c r="G76" s="1135">
        <v>21423.145570773573</v>
      </c>
      <c r="H76" s="1135">
        <v>123332.79949559999</v>
      </c>
      <c r="I76" s="1135">
        <v>12640.367360000002</v>
      </c>
      <c r="J76" s="1130">
        <v>16627.642489999998</v>
      </c>
      <c r="M76" s="66"/>
      <c r="N76" s="1001"/>
    </row>
    <row r="77" spans="1:14" s="953" customFormat="1" ht="15.75" customHeight="1">
      <c r="A77" s="954">
        <v>2018</v>
      </c>
      <c r="B77" s="993">
        <v>324900.41660471907</v>
      </c>
      <c r="C77" s="993">
        <v>7667.8340000000007</v>
      </c>
      <c r="D77" s="993">
        <v>7052.1181478574217</v>
      </c>
      <c r="E77" s="993">
        <v>12176.325805645498</v>
      </c>
      <c r="F77" s="993">
        <v>109796.95500000002</v>
      </c>
      <c r="G77" s="993">
        <v>21443.694623216208</v>
      </c>
      <c r="H77" s="993">
        <v>125584.98652799999</v>
      </c>
      <c r="I77" s="993">
        <v>17542.772999999997</v>
      </c>
      <c r="J77" s="970">
        <v>23635.729500000001</v>
      </c>
      <c r="M77" s="66"/>
      <c r="N77" s="1001"/>
    </row>
    <row r="78" spans="1:14" s="953" customFormat="1" ht="15.75" customHeight="1">
      <c r="A78" s="971">
        <v>2019</v>
      </c>
      <c r="B78" s="1026">
        <v>319232.47946884861</v>
      </c>
      <c r="C78" s="1026">
        <v>7144.2430000000004</v>
      </c>
      <c r="D78" s="1026">
        <v>6700.9291322495947</v>
      </c>
      <c r="E78" s="1026">
        <v>11113.447570854871</v>
      </c>
      <c r="F78" s="1026">
        <v>107956.125</v>
      </c>
      <c r="G78" s="1026">
        <v>20823.557765744004</v>
      </c>
      <c r="H78" s="1026">
        <v>122710.05900000001</v>
      </c>
      <c r="I78" s="1026">
        <v>17579.802000000007</v>
      </c>
      <c r="J78" s="1028">
        <v>25204.315999999999</v>
      </c>
      <c r="M78" s="66"/>
      <c r="N78" s="1001"/>
    </row>
    <row r="79" spans="1:14" s="953" customFormat="1" ht="15.75" customHeight="1">
      <c r="A79" s="99" t="s">
        <v>158</v>
      </c>
      <c r="B79" s="1135"/>
      <c r="C79" s="1135"/>
      <c r="D79" s="1135"/>
      <c r="E79" s="1135"/>
      <c r="F79" s="1135"/>
      <c r="G79" s="1135"/>
      <c r="H79" s="1130"/>
      <c r="I79" s="1130"/>
      <c r="J79" s="1130"/>
      <c r="M79" s="262"/>
      <c r="N79" s="1001"/>
    </row>
    <row r="80" spans="1:14" s="953" customFormat="1" ht="15.75" customHeight="1">
      <c r="A80" s="916" t="s">
        <v>260</v>
      </c>
      <c r="B80" s="1135"/>
      <c r="C80" s="1135"/>
      <c r="D80" s="1135"/>
      <c r="E80" s="1135"/>
      <c r="F80" s="1135"/>
      <c r="G80" s="1135"/>
      <c r="H80" s="1130"/>
      <c r="I80" s="1130"/>
      <c r="J80" s="1130"/>
      <c r="M80" s="262"/>
      <c r="N80" s="1001"/>
    </row>
    <row r="81" spans="1:15" s="953" customFormat="1" ht="15.75" customHeight="1">
      <c r="A81" s="916" t="s">
        <v>630</v>
      </c>
      <c r="B81" s="1135"/>
      <c r="C81" s="1135"/>
      <c r="D81" s="1135"/>
      <c r="E81" s="1135"/>
      <c r="F81" s="1135"/>
      <c r="G81" s="1135"/>
      <c r="H81" s="1130"/>
      <c r="I81" s="1130"/>
      <c r="J81" s="1130"/>
      <c r="M81" s="262"/>
      <c r="N81" s="1001"/>
    </row>
    <row r="82" spans="1:15" s="953" customFormat="1" ht="15.75" customHeight="1">
      <c r="A82" s="905" t="s">
        <v>727</v>
      </c>
      <c r="B82" s="518"/>
      <c r="C82" s="518"/>
      <c r="D82" s="518"/>
      <c r="E82" s="292"/>
      <c r="F82" s="292"/>
      <c r="G82" s="292"/>
      <c r="H82" s="292"/>
      <c r="I82" s="292"/>
      <c r="J82" s="564"/>
      <c r="M82" s="262"/>
      <c r="N82" s="1001"/>
    </row>
    <row r="83" spans="1:15" s="953" customFormat="1" ht="15.75" customHeight="1">
      <c r="J83" s="564"/>
      <c r="M83" s="262"/>
      <c r="N83" s="1001"/>
    </row>
    <row r="84" spans="1:15" s="953" customFormat="1" ht="15.75" customHeight="1">
      <c r="A84" s="351"/>
      <c r="B84" s="270"/>
      <c r="C84" s="275" t="s">
        <v>11</v>
      </c>
      <c r="D84" s="274"/>
      <c r="E84" s="274"/>
      <c r="F84" s="274"/>
      <c r="G84" s="404"/>
      <c r="H84" s="404"/>
      <c r="I84" s="274"/>
      <c r="J84" s="274"/>
      <c r="M84" s="262"/>
      <c r="N84" s="1001"/>
    </row>
    <row r="85" spans="1:15" s="953" customFormat="1" ht="47.25" customHeight="1">
      <c r="A85" s="352"/>
      <c r="B85" s="269"/>
      <c r="C85" s="405" t="s">
        <v>4</v>
      </c>
      <c r="D85" s="318" t="s">
        <v>3</v>
      </c>
      <c r="E85" s="1281" t="s">
        <v>625</v>
      </c>
      <c r="F85" s="1279" t="s">
        <v>2</v>
      </c>
      <c r="G85" s="405" t="s">
        <v>1</v>
      </c>
      <c r="H85" s="327" t="s">
        <v>34</v>
      </c>
      <c r="I85" s="1279" t="s">
        <v>36</v>
      </c>
      <c r="J85" s="1279" t="s">
        <v>19</v>
      </c>
      <c r="M85" s="262"/>
      <c r="N85" s="1001"/>
    </row>
    <row r="86" spans="1:15" s="953" customFormat="1" ht="15.75" customHeight="1">
      <c r="A86" s="353"/>
      <c r="B86" s="326" t="s">
        <v>17</v>
      </c>
      <c r="C86" s="279"/>
      <c r="D86" s="279"/>
      <c r="E86" s="279"/>
      <c r="F86" s="279"/>
      <c r="G86" s="279"/>
      <c r="H86" s="279"/>
      <c r="I86" s="279"/>
      <c r="J86" s="279"/>
      <c r="M86" s="262"/>
      <c r="N86" s="1001"/>
    </row>
    <row r="87" spans="1:15" s="953" customFormat="1" ht="15.75" customHeight="1">
      <c r="A87" s="964">
        <v>2020</v>
      </c>
      <c r="B87" s="1125">
        <v>294558.60573473613</v>
      </c>
      <c r="C87" s="1135">
        <v>6595.1550000000007</v>
      </c>
      <c r="D87" s="1135">
        <v>6207.0327184779999</v>
      </c>
      <c r="E87" s="1135">
        <v>10679.170617309332</v>
      </c>
      <c r="F87" s="1135">
        <v>104725.56199999999</v>
      </c>
      <c r="G87" s="1135">
        <v>19595.823130948786</v>
      </c>
      <c r="H87" s="1130">
        <v>113946.788268</v>
      </c>
      <c r="I87" s="1130">
        <v>15784.478999999998</v>
      </c>
      <c r="J87" s="1130">
        <v>17024.595000000001</v>
      </c>
      <c r="M87" s="66"/>
      <c r="N87" s="1297"/>
      <c r="O87" s="1001"/>
    </row>
    <row r="88" spans="1:15" ht="15.75" customHeight="1">
      <c r="A88" s="1131">
        <v>2021</v>
      </c>
      <c r="B88" s="1135">
        <v>320101.4049772466</v>
      </c>
      <c r="C88" s="1135">
        <v>7437.1189999999997</v>
      </c>
      <c r="D88" s="1135">
        <v>6789.3084037959998</v>
      </c>
      <c r="E88" s="1135">
        <v>10350.626694197545</v>
      </c>
      <c r="F88" s="1135">
        <v>112300.21200000001</v>
      </c>
      <c r="G88" s="1135">
        <v>22541.871891253075</v>
      </c>
      <c r="H88" s="1135">
        <v>119954.84248800001</v>
      </c>
      <c r="I88" s="1135">
        <v>17390.034999999996</v>
      </c>
      <c r="J88" s="1135">
        <v>23337.389499999997</v>
      </c>
      <c r="M88" s="66"/>
      <c r="N88" s="1298"/>
    </row>
    <row r="89" spans="1:15" s="953" customFormat="1" ht="15.75" customHeight="1">
      <c r="A89" s="99" t="s">
        <v>158</v>
      </c>
      <c r="B89" s="902"/>
      <c r="C89" s="902"/>
      <c r="D89" s="902"/>
      <c r="E89" s="902"/>
      <c r="F89" s="627"/>
      <c r="G89" s="627"/>
      <c r="H89" s="627"/>
      <c r="I89" s="627"/>
      <c r="J89" s="627"/>
      <c r="M89" s="262"/>
      <c r="N89" s="1001"/>
    </row>
    <row r="90" spans="1:15" s="953" customFormat="1" ht="15.75" customHeight="1">
      <c r="A90" s="916" t="s">
        <v>260</v>
      </c>
      <c r="B90" s="902"/>
      <c r="C90" s="902"/>
      <c r="D90" s="902"/>
      <c r="E90" s="902"/>
      <c r="M90" s="262"/>
      <c r="N90" s="1001"/>
    </row>
    <row r="91" spans="1:15" s="953" customFormat="1" ht="15.75" customHeight="1">
      <c r="A91" s="916" t="s">
        <v>630</v>
      </c>
      <c r="B91" s="902"/>
      <c r="C91" s="902"/>
      <c r="D91" s="902"/>
      <c r="E91" s="902"/>
      <c r="M91" s="262"/>
      <c r="N91" s="1001"/>
    </row>
  </sheetData>
  <mergeCells count="15">
    <mergeCell ref="I6:J6"/>
    <mergeCell ref="I7:J7"/>
    <mergeCell ref="I8:J8"/>
    <mergeCell ref="I9:J9"/>
    <mergeCell ref="I27:J27"/>
    <mergeCell ref="I47:J47"/>
    <mergeCell ref="I48:J48"/>
    <mergeCell ref="I39:J39"/>
    <mergeCell ref="I40:J40"/>
    <mergeCell ref="I41:J41"/>
    <mergeCell ref="I42:J42"/>
    <mergeCell ref="I43:J43"/>
    <mergeCell ref="I44:J44"/>
    <mergeCell ref="I45:J45"/>
    <mergeCell ref="I46:J46"/>
  </mergeCells>
  <conditionalFormatting sqref="A1:GR5 A27:I27 K27:L27 A39:A48 K39:L48 Q47:GR48 A49:GR58 A89:GR956 A10:L26 A28:L38 O47:O48 N6:GR38 O39:GR46 A79:GR86 A59:L78 O59:GR78 A87:L87 P87:GR87 A6:I9 K6:L9">
    <cfRule type="cellIs" dxfId="465" priority="20" stopIfTrue="1" operator="equal">
      <formula>0</formula>
    </cfRule>
  </conditionalFormatting>
  <conditionalFormatting sqref="B48:I48">
    <cfRule type="cellIs" dxfId="464" priority="19" stopIfTrue="1" operator="equal">
      <formula>0</formula>
    </cfRule>
  </conditionalFormatting>
  <conditionalFormatting sqref="B47:I47">
    <cfRule type="cellIs" dxfId="463" priority="18" stopIfTrue="1" operator="equal">
      <formula>0</formula>
    </cfRule>
  </conditionalFormatting>
  <conditionalFormatting sqref="B39:I46">
    <cfRule type="cellIs" dxfId="462" priority="17" stopIfTrue="1" operator="equal">
      <formula>0</formula>
    </cfRule>
  </conditionalFormatting>
  <conditionalFormatting sqref="P47">
    <cfRule type="cellIs" dxfId="461" priority="16" stopIfTrue="1" operator="equal">
      <formula>0</formula>
    </cfRule>
  </conditionalFormatting>
  <conditionalFormatting sqref="P48">
    <cfRule type="cellIs" dxfId="460" priority="15" stopIfTrue="1" operator="equal">
      <formula>0</formula>
    </cfRule>
  </conditionalFormatting>
  <conditionalFormatting sqref="A88">
    <cfRule type="cellIs" dxfId="459" priority="9" stopIfTrue="1" operator="equal">
      <formula>0</formula>
    </cfRule>
  </conditionalFormatting>
  <conditionalFormatting sqref="B88:J88">
    <cfRule type="cellIs" dxfId="458" priority="8" stopIfTrue="1" operator="equal">
      <formula>0</formula>
    </cfRule>
  </conditionalFormatting>
  <conditionalFormatting sqref="M6:M48">
    <cfRule type="cellIs" dxfId="457" priority="7" stopIfTrue="1" operator="equal">
      <formula>0</formula>
    </cfRule>
  </conditionalFormatting>
  <conditionalFormatting sqref="N39:N48">
    <cfRule type="cellIs" dxfId="456" priority="6" stopIfTrue="1" operator="equal">
      <formula>0</formula>
    </cfRule>
  </conditionalFormatting>
  <conditionalFormatting sqref="M59:M78">
    <cfRule type="cellIs" dxfId="455" priority="5" stopIfTrue="1" operator="equal">
      <formula>0</formula>
    </cfRule>
  </conditionalFormatting>
  <conditionalFormatting sqref="N59:N78">
    <cfRule type="cellIs" dxfId="454" priority="4" stopIfTrue="1" operator="equal">
      <formula>0</formula>
    </cfRule>
  </conditionalFormatting>
  <conditionalFormatting sqref="M87:M88">
    <cfRule type="cellIs" dxfId="453" priority="3" stopIfTrue="1" operator="equal">
      <formula>0</formula>
    </cfRule>
  </conditionalFormatting>
  <conditionalFormatting sqref="N88">
    <cfRule type="cellIs" dxfId="452" priority="2" stopIfTrue="1" operator="equal">
      <formula>0</formula>
    </cfRule>
  </conditionalFormatting>
  <conditionalFormatting sqref="N87:O87">
    <cfRule type="cellIs" dxfId="451"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3" max="9" man="1"/>
    <brk id="53" max="9" man="1"/>
    <brk id="81" max="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51">
    <tabColor rgb="FFEDF082"/>
  </sheetPr>
  <dimension ref="A1:M92"/>
  <sheetViews>
    <sheetView view="pageBreakPreview" zoomScaleNormal="115" zoomScaleSheetLayoutView="100" workbookViewId="0"/>
  </sheetViews>
  <sheetFormatPr baseColWidth="10" defaultColWidth="9.81640625" defaultRowHeight="15.75" customHeight="1"/>
  <cols>
    <col min="1" max="1" width="11.1796875" style="291" customWidth="1"/>
    <col min="2" max="9" width="14.1796875" style="291" customWidth="1"/>
    <col min="10" max="10" width="7.1796875" style="291" customWidth="1"/>
    <col min="11" max="12" width="9.81640625" style="291"/>
    <col min="13" max="13" width="16.54296875" style="291" bestFit="1" customWidth="1"/>
    <col min="14" max="16384" width="9.81640625" style="291"/>
  </cols>
  <sheetData>
    <row r="1" spans="1:12" ht="15.75" customHeight="1">
      <c r="A1" s="447" t="s">
        <v>728</v>
      </c>
      <c r="B1" s="518"/>
      <c r="C1" s="518"/>
      <c r="D1" s="518"/>
      <c r="E1" s="292"/>
      <c r="F1" s="292"/>
      <c r="G1" s="292"/>
      <c r="H1" s="292"/>
      <c r="I1" s="292"/>
      <c r="J1" s="292"/>
    </row>
    <row r="2" spans="1:12" ht="15.75" customHeight="1">
      <c r="J2" s="272"/>
      <c r="K2" s="272"/>
    </row>
    <row r="3" spans="1:12" ht="15.75" customHeight="1">
      <c r="A3" s="351"/>
      <c r="B3" s="270"/>
      <c r="C3" s="275" t="s">
        <v>11</v>
      </c>
      <c r="D3" s="274"/>
      <c r="E3" s="274"/>
      <c r="F3" s="274"/>
      <c r="G3" s="274"/>
      <c r="H3" s="274"/>
      <c r="I3" s="274"/>
      <c r="J3" s="587"/>
      <c r="K3" s="587"/>
    </row>
    <row r="4" spans="1:12" ht="47.25" customHeight="1">
      <c r="A4" s="352"/>
      <c r="B4" s="269"/>
      <c r="C4" s="557" t="s">
        <v>4</v>
      </c>
      <c r="D4" s="557" t="s">
        <v>3</v>
      </c>
      <c r="E4" s="557" t="s">
        <v>246</v>
      </c>
      <c r="F4" s="557" t="s">
        <v>257</v>
      </c>
      <c r="G4" s="557" t="s">
        <v>19</v>
      </c>
      <c r="H4" s="588" t="s">
        <v>34</v>
      </c>
      <c r="I4" s="588" t="s">
        <v>36</v>
      </c>
      <c r="J4" s="587"/>
      <c r="K4" s="587"/>
    </row>
    <row r="5" spans="1:12" ht="15.75" customHeight="1">
      <c r="A5" s="353"/>
      <c r="B5" s="354" t="s">
        <v>17</v>
      </c>
      <c r="C5" s="355"/>
      <c r="D5" s="355"/>
      <c r="E5" s="355"/>
      <c r="F5" s="355"/>
      <c r="G5" s="355"/>
      <c r="H5" s="355"/>
      <c r="I5" s="355"/>
      <c r="J5" s="587"/>
      <c r="K5" s="587"/>
    </row>
    <row r="6" spans="1:12" ht="15.75" customHeight="1">
      <c r="A6" s="85">
        <v>1950</v>
      </c>
      <c r="B6" s="316">
        <v>66676</v>
      </c>
      <c r="C6" s="310">
        <v>26377</v>
      </c>
      <c r="D6" s="310">
        <v>32239</v>
      </c>
      <c r="E6" s="310">
        <v>235</v>
      </c>
      <c r="F6" s="312">
        <v>3048</v>
      </c>
      <c r="G6" s="311" t="s">
        <v>31</v>
      </c>
      <c r="H6" s="312">
        <v>4777</v>
      </c>
      <c r="I6" s="311" t="s">
        <v>31</v>
      </c>
      <c r="J6" s="587"/>
      <c r="K6" s="587"/>
      <c r="L6" s="66"/>
    </row>
    <row r="7" spans="1:12" ht="15.75" customHeight="1">
      <c r="A7" s="85">
        <v>1955</v>
      </c>
      <c r="B7" s="317">
        <v>151757</v>
      </c>
      <c r="C7" s="88">
        <v>36546</v>
      </c>
      <c r="D7" s="88">
        <v>47479</v>
      </c>
      <c r="E7" s="88">
        <v>6155</v>
      </c>
      <c r="F7" s="314">
        <v>3957</v>
      </c>
      <c r="G7" s="313" t="s">
        <v>31</v>
      </c>
      <c r="H7" s="314">
        <v>7620</v>
      </c>
      <c r="I7" s="313" t="s">
        <v>31</v>
      </c>
      <c r="J7" s="587"/>
      <c r="K7" s="587"/>
      <c r="L7" s="66"/>
    </row>
    <row r="8" spans="1:12" ht="15.75" customHeight="1">
      <c r="A8" s="85">
        <v>1960</v>
      </c>
      <c r="B8" s="317">
        <v>184025</v>
      </c>
      <c r="C8" s="88">
        <v>70603</v>
      </c>
      <c r="D8" s="88">
        <v>50117</v>
      </c>
      <c r="E8" s="88">
        <v>45428</v>
      </c>
      <c r="F8" s="88">
        <v>4894</v>
      </c>
      <c r="G8" s="313" t="s">
        <v>31</v>
      </c>
      <c r="H8" s="314">
        <v>12983</v>
      </c>
      <c r="I8" s="313" t="s">
        <v>31</v>
      </c>
      <c r="J8" s="587"/>
      <c r="K8" s="587"/>
      <c r="L8" s="66"/>
    </row>
    <row r="9" spans="1:12" ht="15.75" customHeight="1">
      <c r="A9" s="85">
        <v>1965</v>
      </c>
      <c r="B9" s="317">
        <v>287892</v>
      </c>
      <c r="C9" s="88">
        <v>51582</v>
      </c>
      <c r="D9" s="88">
        <v>42907</v>
      </c>
      <c r="E9" s="88">
        <v>158263</v>
      </c>
      <c r="F9" s="88">
        <v>11401</v>
      </c>
      <c r="G9" s="313" t="s">
        <v>31</v>
      </c>
      <c r="H9" s="314">
        <v>23739</v>
      </c>
      <c r="I9" s="313" t="s">
        <v>31</v>
      </c>
      <c r="J9" s="587"/>
      <c r="K9" s="587"/>
      <c r="L9" s="66"/>
    </row>
    <row r="10" spans="1:12" ht="15.75" customHeight="1">
      <c r="A10" s="85">
        <v>1966</v>
      </c>
      <c r="B10" s="317">
        <v>288302.79600000003</v>
      </c>
      <c r="C10" s="88">
        <v>40767.428</v>
      </c>
      <c r="D10" s="88">
        <v>35286.832000000002</v>
      </c>
      <c r="E10" s="88">
        <v>172917.2</v>
      </c>
      <c r="F10" s="88">
        <v>12954.136</v>
      </c>
      <c r="G10" s="313" t="s">
        <v>31</v>
      </c>
      <c r="H10" s="314">
        <v>26377.200000000001</v>
      </c>
      <c r="I10" s="313" t="s">
        <v>31</v>
      </c>
      <c r="J10" s="587"/>
      <c r="K10" s="587"/>
      <c r="L10" s="66"/>
    </row>
    <row r="11" spans="1:12" ht="15.75" customHeight="1">
      <c r="A11" s="85">
        <v>1967</v>
      </c>
      <c r="B11" s="317">
        <v>298912.29200000002</v>
      </c>
      <c r="C11" s="88">
        <v>43434.455999999998</v>
      </c>
      <c r="D11" s="88">
        <v>34231.743999999999</v>
      </c>
      <c r="E11" s="88">
        <v>177899.56</v>
      </c>
      <c r="F11" s="88">
        <v>14185.072</v>
      </c>
      <c r="G11" s="313" t="s">
        <v>31</v>
      </c>
      <c r="H11" s="314">
        <v>29161.46</v>
      </c>
      <c r="I11" s="313" t="s">
        <v>31</v>
      </c>
      <c r="J11" s="587"/>
      <c r="K11" s="587"/>
      <c r="L11" s="66"/>
    </row>
    <row r="12" spans="1:12" ht="15.75" customHeight="1">
      <c r="A12" s="85">
        <v>1968</v>
      </c>
      <c r="B12" s="317">
        <v>319486.50799999997</v>
      </c>
      <c r="C12" s="88">
        <v>35521.296000000002</v>
      </c>
      <c r="D12" s="88">
        <v>31066.48</v>
      </c>
      <c r="E12" s="88">
        <v>205156</v>
      </c>
      <c r="F12" s="88">
        <v>15503.932000000001</v>
      </c>
      <c r="G12" s="313" t="s">
        <v>31</v>
      </c>
      <c r="H12" s="314">
        <v>32238.799999999999</v>
      </c>
      <c r="I12" s="313" t="s">
        <v>31</v>
      </c>
      <c r="J12" s="587"/>
      <c r="K12" s="587"/>
      <c r="L12" s="66"/>
    </row>
    <row r="13" spans="1:12" ht="15.75" customHeight="1">
      <c r="A13" s="85">
        <v>1969</v>
      </c>
      <c r="B13" s="317">
        <v>356268.04799999995</v>
      </c>
      <c r="C13" s="88">
        <v>35755.760000000002</v>
      </c>
      <c r="D13" s="88">
        <v>30802.707999999999</v>
      </c>
      <c r="E13" s="88">
        <v>237394.8</v>
      </c>
      <c r="F13" s="88">
        <v>16852.099999999999</v>
      </c>
      <c r="G13" s="313" t="s">
        <v>31</v>
      </c>
      <c r="H13" s="314">
        <v>35462.68</v>
      </c>
      <c r="I13" s="313" t="s">
        <v>31</v>
      </c>
      <c r="J13" s="587"/>
      <c r="K13" s="587"/>
      <c r="L13" s="66"/>
    </row>
    <row r="14" spans="1:12" ht="15.75" customHeight="1">
      <c r="A14" s="85">
        <v>1970</v>
      </c>
      <c r="B14" s="317">
        <v>424108</v>
      </c>
      <c r="C14" s="88">
        <v>39390</v>
      </c>
      <c r="D14" s="88">
        <v>29367</v>
      </c>
      <c r="E14" s="88">
        <v>266761</v>
      </c>
      <c r="F14" s="88">
        <v>26106</v>
      </c>
      <c r="G14" s="88">
        <v>11723</v>
      </c>
      <c r="H14" s="314">
        <v>39624</v>
      </c>
      <c r="I14" s="88">
        <v>11137</v>
      </c>
      <c r="J14" s="587"/>
      <c r="K14" s="587"/>
      <c r="L14" s="66"/>
    </row>
    <row r="15" spans="1:12" ht="15.75" customHeight="1">
      <c r="A15" s="85">
        <v>1971</v>
      </c>
      <c r="B15" s="317">
        <v>412480.79200000002</v>
      </c>
      <c r="C15" s="88">
        <v>25410.036</v>
      </c>
      <c r="D15" s="88">
        <v>20984.527999999998</v>
      </c>
      <c r="E15" s="88">
        <v>283085.97200000001</v>
      </c>
      <c r="F15" s="88">
        <v>23475.707999999999</v>
      </c>
      <c r="G15" s="88">
        <v>4396.2</v>
      </c>
      <c r="H15" s="314">
        <v>44284.387999999999</v>
      </c>
      <c r="I15" s="88">
        <v>10843.96</v>
      </c>
      <c r="J15" s="587"/>
      <c r="K15" s="587"/>
      <c r="L15" s="66"/>
    </row>
    <row r="16" spans="1:12" ht="15.75" customHeight="1">
      <c r="A16" s="85">
        <v>1972</v>
      </c>
      <c r="B16" s="317">
        <v>462480.24</v>
      </c>
      <c r="C16" s="88">
        <v>22039.615999999998</v>
      </c>
      <c r="D16" s="88">
        <v>16559.02</v>
      </c>
      <c r="E16" s="88">
        <v>326022.19199999998</v>
      </c>
      <c r="F16" s="88">
        <v>27139.207999999999</v>
      </c>
      <c r="G16" s="88">
        <v>8030.3919999999998</v>
      </c>
      <c r="H16" s="314">
        <v>49764.983999999997</v>
      </c>
      <c r="I16" s="88">
        <v>12924.828</v>
      </c>
      <c r="J16" s="587"/>
      <c r="K16" s="587"/>
      <c r="L16" s="66"/>
    </row>
    <row r="17" spans="1:12" ht="15.75" customHeight="1">
      <c r="A17" s="85">
        <v>1973</v>
      </c>
      <c r="B17" s="317">
        <v>476606.696</v>
      </c>
      <c r="C17" s="88">
        <v>22625.776000000002</v>
      </c>
      <c r="D17" s="88">
        <v>15826.32</v>
      </c>
      <c r="E17" s="88">
        <v>331620.02</v>
      </c>
      <c r="F17" s="88">
        <v>31359.56</v>
      </c>
      <c r="G17" s="88">
        <v>7942.4679999999998</v>
      </c>
      <c r="H17" s="314">
        <v>55099.040000000001</v>
      </c>
      <c r="I17" s="88">
        <v>12133.512000000001</v>
      </c>
      <c r="J17" s="587"/>
      <c r="K17" s="587"/>
      <c r="L17" s="66"/>
    </row>
    <row r="18" spans="1:12" ht="15.75" customHeight="1">
      <c r="A18" s="85">
        <v>1974</v>
      </c>
      <c r="B18" s="317">
        <v>480504.66</v>
      </c>
      <c r="C18" s="88">
        <v>21248.3</v>
      </c>
      <c r="D18" s="88">
        <v>17789.955999999998</v>
      </c>
      <c r="E18" s="88">
        <v>332001.02399999998</v>
      </c>
      <c r="F18" s="88">
        <v>34378.284</v>
      </c>
      <c r="G18" s="88">
        <v>6389.1440000000002</v>
      </c>
      <c r="H18" s="314">
        <v>58234.995999999999</v>
      </c>
      <c r="I18" s="88">
        <v>10462.956</v>
      </c>
      <c r="J18" s="587"/>
      <c r="K18" s="587"/>
      <c r="L18" s="66"/>
    </row>
    <row r="19" spans="1:12" ht="15.75" customHeight="1">
      <c r="A19" s="85">
        <v>1975</v>
      </c>
      <c r="B19" s="317">
        <v>501792</v>
      </c>
      <c r="C19" s="88">
        <v>16325</v>
      </c>
      <c r="D19" s="88">
        <v>11987</v>
      </c>
      <c r="E19" s="88">
        <v>355506</v>
      </c>
      <c r="F19" s="88">
        <v>38745</v>
      </c>
      <c r="G19" s="88">
        <v>4777</v>
      </c>
      <c r="H19" s="314">
        <v>63462</v>
      </c>
      <c r="I19" s="88">
        <v>10990</v>
      </c>
      <c r="J19" s="587"/>
      <c r="K19" s="587"/>
      <c r="L19" s="66"/>
    </row>
    <row r="20" spans="1:12" ht="15.75" customHeight="1">
      <c r="A20" s="85">
        <v>1976</v>
      </c>
      <c r="B20" s="317">
        <v>583053.35200000007</v>
      </c>
      <c r="C20" s="88">
        <v>13540.296</v>
      </c>
      <c r="D20" s="88">
        <v>11312.888000000001</v>
      </c>
      <c r="E20" s="88">
        <v>427926.10800000001</v>
      </c>
      <c r="F20" s="88">
        <v>44929.163999999997</v>
      </c>
      <c r="G20" s="88">
        <v>4513.4319999999998</v>
      </c>
      <c r="H20" s="314">
        <v>67584.248000000007</v>
      </c>
      <c r="I20" s="88">
        <v>13247.216</v>
      </c>
      <c r="J20" s="587"/>
      <c r="K20" s="587"/>
      <c r="L20" s="66"/>
    </row>
    <row r="21" spans="1:12" ht="15.75" customHeight="1">
      <c r="A21" s="85">
        <v>1977</v>
      </c>
      <c r="B21" s="317">
        <v>550345.62400000007</v>
      </c>
      <c r="C21" s="88">
        <v>12309.36</v>
      </c>
      <c r="D21" s="88">
        <v>10316.415999999999</v>
      </c>
      <c r="E21" s="88">
        <v>390382.56</v>
      </c>
      <c r="F21" s="88">
        <v>47391.036</v>
      </c>
      <c r="G21" s="88">
        <v>3839.348</v>
      </c>
      <c r="H21" s="314">
        <v>71101.207999999999</v>
      </c>
      <c r="I21" s="88">
        <v>15005.696</v>
      </c>
      <c r="J21" s="587"/>
      <c r="K21" s="587"/>
      <c r="L21" s="66"/>
    </row>
    <row r="22" spans="1:12" ht="15.75" customHeight="1">
      <c r="A22" s="85">
        <v>1978</v>
      </c>
      <c r="B22" s="317">
        <v>546652.81599999999</v>
      </c>
      <c r="C22" s="88">
        <v>11430.12</v>
      </c>
      <c r="D22" s="88">
        <v>10287.108</v>
      </c>
      <c r="E22" s="88">
        <v>378923.13199999998</v>
      </c>
      <c r="F22" s="88">
        <v>49413.288</v>
      </c>
      <c r="G22" s="88">
        <v>3839.348</v>
      </c>
      <c r="H22" s="314">
        <v>76347.34</v>
      </c>
      <c r="I22" s="88">
        <v>16412.48</v>
      </c>
      <c r="J22" s="587"/>
      <c r="K22" s="587"/>
      <c r="L22" s="66"/>
    </row>
    <row r="23" spans="1:12" ht="15.75" customHeight="1">
      <c r="A23" s="85">
        <v>1979</v>
      </c>
      <c r="B23" s="317">
        <v>573405</v>
      </c>
      <c r="C23" s="88">
        <v>14360</v>
      </c>
      <c r="D23" s="88">
        <v>11986</v>
      </c>
      <c r="E23" s="88">
        <v>391265</v>
      </c>
      <c r="F23" s="88">
        <v>55264</v>
      </c>
      <c r="G23" s="88">
        <v>4220</v>
      </c>
      <c r="H23" s="314">
        <v>79874</v>
      </c>
      <c r="I23" s="88">
        <v>16436</v>
      </c>
      <c r="J23" s="587"/>
      <c r="K23" s="587"/>
      <c r="L23" s="66"/>
    </row>
    <row r="24" spans="1:12" ht="15.75" customHeight="1">
      <c r="A24" s="99" t="s">
        <v>158</v>
      </c>
      <c r="B24" s="317"/>
      <c r="C24" s="88"/>
      <c r="D24" s="88"/>
      <c r="E24" s="88"/>
      <c r="F24" s="88"/>
      <c r="G24" s="88"/>
      <c r="I24" s="314"/>
      <c r="J24" s="587"/>
      <c r="K24" s="587"/>
    </row>
    <row r="25" spans="1:12" ht="15.75" customHeight="1">
      <c r="A25" s="105" t="s">
        <v>249</v>
      </c>
      <c r="B25" s="317"/>
      <c r="C25" s="88"/>
      <c r="D25" s="88"/>
      <c r="E25" s="88"/>
      <c r="F25" s="88"/>
      <c r="G25" s="88"/>
      <c r="I25" s="314"/>
      <c r="J25" s="587"/>
      <c r="K25" s="587"/>
    </row>
    <row r="26" spans="1:12" ht="15.75" customHeight="1">
      <c r="A26" s="447" t="s">
        <v>729</v>
      </c>
      <c r="B26" s="518"/>
      <c r="C26" s="518"/>
      <c r="D26" s="518"/>
      <c r="E26" s="292"/>
      <c r="F26" s="292"/>
      <c r="G26" s="292"/>
      <c r="I26" s="292"/>
      <c r="J26" s="587"/>
      <c r="K26" s="587"/>
    </row>
    <row r="27" spans="1:12" ht="15.75" customHeight="1">
      <c r="J27" s="587"/>
      <c r="K27" s="587"/>
    </row>
    <row r="28" spans="1:12" ht="15.75" customHeight="1">
      <c r="A28" s="351"/>
      <c r="B28" s="270"/>
      <c r="C28" s="275" t="s">
        <v>11</v>
      </c>
      <c r="D28" s="274"/>
      <c r="E28" s="274"/>
      <c r="F28" s="274"/>
      <c r="G28" s="274"/>
      <c r="H28" s="274"/>
      <c r="I28" s="274"/>
      <c r="J28" s="587"/>
      <c r="K28" s="587"/>
    </row>
    <row r="29" spans="1:12" s="953" customFormat="1" ht="47.25" customHeight="1">
      <c r="A29" s="267"/>
      <c r="B29" s="579"/>
      <c r="C29" s="1186" t="s">
        <v>4</v>
      </c>
      <c r="D29" s="1186" t="s">
        <v>3</v>
      </c>
      <c r="E29" s="1186" t="s">
        <v>625</v>
      </c>
      <c r="F29" s="1186" t="s">
        <v>624</v>
      </c>
      <c r="G29" s="1186" t="s">
        <v>1</v>
      </c>
      <c r="H29" s="1185" t="s">
        <v>34</v>
      </c>
      <c r="I29" s="1185" t="s">
        <v>36</v>
      </c>
      <c r="J29" s="907"/>
      <c r="K29" s="907"/>
    </row>
    <row r="30" spans="1:12" ht="15.75" customHeight="1">
      <c r="A30" s="353"/>
      <c r="B30" s="326" t="s">
        <v>17</v>
      </c>
      <c r="C30" s="279"/>
      <c r="D30" s="279"/>
      <c r="E30" s="279"/>
      <c r="F30" s="279"/>
      <c r="G30" s="279"/>
      <c r="H30" s="279"/>
      <c r="I30" s="279"/>
      <c r="J30" s="587"/>
      <c r="K30" s="587"/>
    </row>
    <row r="31" spans="1:12" ht="15.75" customHeight="1">
      <c r="A31" s="1218">
        <v>1980</v>
      </c>
      <c r="B31" s="1135">
        <v>530162</v>
      </c>
      <c r="C31" s="88">
        <v>13006</v>
      </c>
      <c r="D31" s="88">
        <v>14329</v>
      </c>
      <c r="E31" s="88">
        <v>334466</v>
      </c>
      <c r="F31" s="88">
        <v>62356</v>
      </c>
      <c r="G31" s="88">
        <v>4630</v>
      </c>
      <c r="H31" s="314">
        <v>83736</v>
      </c>
      <c r="I31" s="88">
        <v>17639</v>
      </c>
      <c r="J31" s="587"/>
      <c r="K31" s="587"/>
      <c r="L31" s="66"/>
    </row>
    <row r="32" spans="1:12" ht="15.75" customHeight="1">
      <c r="A32" s="1131">
        <v>1981</v>
      </c>
      <c r="B32" s="1135">
        <v>507817</v>
      </c>
      <c r="C32" s="88">
        <v>10127</v>
      </c>
      <c r="D32" s="88">
        <v>12725</v>
      </c>
      <c r="E32" s="88">
        <v>309439</v>
      </c>
      <c r="F32" s="88">
        <v>64319</v>
      </c>
      <c r="G32" s="88">
        <v>7386</v>
      </c>
      <c r="H32" s="314">
        <v>87207</v>
      </c>
      <c r="I32" s="88">
        <v>16614</v>
      </c>
      <c r="J32" s="587"/>
      <c r="K32" s="587"/>
      <c r="L32" s="66"/>
    </row>
    <row r="33" spans="1:13" ht="15.75" customHeight="1">
      <c r="A33" s="1131">
        <v>1982</v>
      </c>
      <c r="B33" s="1135">
        <v>470275</v>
      </c>
      <c r="C33" s="88">
        <v>11166</v>
      </c>
      <c r="D33" s="88">
        <v>10694</v>
      </c>
      <c r="E33" s="88">
        <v>271109</v>
      </c>
      <c r="F33" s="88">
        <v>62841</v>
      </c>
      <c r="G33" s="88">
        <v>7796</v>
      </c>
      <c r="H33" s="314">
        <v>90461</v>
      </c>
      <c r="I33" s="88">
        <v>16208</v>
      </c>
      <c r="J33" s="587"/>
      <c r="K33" s="587"/>
      <c r="L33" s="66"/>
    </row>
    <row r="34" spans="1:13" ht="15.75" customHeight="1">
      <c r="A34" s="1131">
        <v>1983</v>
      </c>
      <c r="B34" s="1135">
        <v>502321</v>
      </c>
      <c r="C34" s="88">
        <v>8233</v>
      </c>
      <c r="D34" s="88">
        <v>8912</v>
      </c>
      <c r="E34" s="88">
        <v>297417</v>
      </c>
      <c r="F34" s="88">
        <v>69263</v>
      </c>
      <c r="G34" s="88">
        <v>8751</v>
      </c>
      <c r="H34" s="314">
        <v>93375</v>
      </c>
      <c r="I34" s="88">
        <v>16370</v>
      </c>
      <c r="J34" s="587"/>
      <c r="K34" s="587"/>
      <c r="L34" s="66"/>
    </row>
    <row r="35" spans="1:13" ht="15.75" customHeight="1">
      <c r="A35" s="1131">
        <v>1984</v>
      </c>
      <c r="B35" s="1135">
        <v>520975</v>
      </c>
      <c r="C35" s="88">
        <v>13990</v>
      </c>
      <c r="D35" s="88">
        <v>9393</v>
      </c>
      <c r="E35" s="88">
        <v>300861</v>
      </c>
      <c r="F35" s="88">
        <v>73214</v>
      </c>
      <c r="G35" s="88">
        <v>10208</v>
      </c>
      <c r="H35" s="314">
        <v>95900</v>
      </c>
      <c r="I35" s="88">
        <v>17409</v>
      </c>
      <c r="J35" s="587"/>
      <c r="K35" s="587"/>
      <c r="L35" s="66"/>
    </row>
    <row r="36" spans="1:13" ht="15.75" customHeight="1">
      <c r="A36" s="1131">
        <v>1985</v>
      </c>
      <c r="B36" s="1135">
        <v>554349</v>
      </c>
      <c r="C36" s="88">
        <v>15226</v>
      </c>
      <c r="D36" s="88">
        <v>9842</v>
      </c>
      <c r="E36" s="88">
        <v>308779</v>
      </c>
      <c r="F36" s="88">
        <v>90720</v>
      </c>
      <c r="G36" s="88">
        <v>10756</v>
      </c>
      <c r="H36" s="314">
        <v>99976</v>
      </c>
      <c r="I36" s="88">
        <v>19050</v>
      </c>
      <c r="J36" s="587"/>
      <c r="K36" s="587"/>
      <c r="L36" s="66"/>
    </row>
    <row r="37" spans="1:13" ht="15.75" customHeight="1">
      <c r="A37" s="1131">
        <v>1986</v>
      </c>
      <c r="B37" s="1135">
        <v>573538</v>
      </c>
      <c r="C37" s="88">
        <v>13744</v>
      </c>
      <c r="D37" s="88">
        <v>9246</v>
      </c>
      <c r="E37" s="88">
        <v>336578</v>
      </c>
      <c r="F37" s="88">
        <v>82737</v>
      </c>
      <c r="G37" s="88">
        <v>10756</v>
      </c>
      <c r="H37" s="314">
        <v>101632</v>
      </c>
      <c r="I37" s="88">
        <v>18845</v>
      </c>
      <c r="J37" s="587"/>
      <c r="K37" s="587"/>
      <c r="L37" s="66"/>
    </row>
    <row r="38" spans="1:13" ht="15.75" customHeight="1">
      <c r="A38" s="1131">
        <v>1987</v>
      </c>
      <c r="B38" s="1135">
        <v>559992</v>
      </c>
      <c r="C38" s="88">
        <v>10972</v>
      </c>
      <c r="D38" s="88">
        <v>8603</v>
      </c>
      <c r="E38" s="88">
        <v>301010</v>
      </c>
      <c r="F38" s="88">
        <v>101795</v>
      </c>
      <c r="G38" s="88">
        <v>10756</v>
      </c>
      <c r="H38" s="314">
        <v>106311</v>
      </c>
      <c r="I38" s="88">
        <v>20545</v>
      </c>
      <c r="J38" s="587"/>
      <c r="K38" s="587"/>
      <c r="L38" s="66"/>
    </row>
    <row r="39" spans="1:13" ht="15.75" customHeight="1">
      <c r="A39" s="1131">
        <v>1988</v>
      </c>
      <c r="B39" s="1135">
        <v>561875</v>
      </c>
      <c r="C39" s="88">
        <v>8940</v>
      </c>
      <c r="D39" s="88">
        <v>7166</v>
      </c>
      <c r="E39" s="88">
        <v>316505</v>
      </c>
      <c r="F39" s="88">
        <v>94182</v>
      </c>
      <c r="G39" s="88">
        <v>10170</v>
      </c>
      <c r="H39" s="314">
        <v>105686</v>
      </c>
      <c r="I39" s="88">
        <v>19226</v>
      </c>
      <c r="J39" s="587"/>
      <c r="K39" s="587"/>
      <c r="L39" s="66"/>
    </row>
    <row r="40" spans="1:13" ht="15.75" customHeight="1">
      <c r="A40" s="1131">
        <v>1989</v>
      </c>
      <c r="B40" s="1135">
        <v>483728</v>
      </c>
      <c r="C40" s="1135">
        <v>6285</v>
      </c>
      <c r="D40" s="1135">
        <v>5280</v>
      </c>
      <c r="E40" s="1135">
        <v>243312</v>
      </c>
      <c r="F40" s="1135">
        <v>91910</v>
      </c>
      <c r="G40" s="1135">
        <v>9965</v>
      </c>
      <c r="H40" s="1130">
        <v>107388</v>
      </c>
      <c r="I40" s="1135">
        <v>19588</v>
      </c>
      <c r="J40" s="813"/>
      <c r="K40" s="587"/>
      <c r="L40" s="66"/>
    </row>
    <row r="41" spans="1:13" ht="15.75" customHeight="1">
      <c r="A41" s="1131">
        <v>1990</v>
      </c>
      <c r="B41" s="1135">
        <v>515635</v>
      </c>
      <c r="C41" s="1135">
        <v>5843</v>
      </c>
      <c r="D41" s="1135">
        <v>4836.0000000000009</v>
      </c>
      <c r="E41" s="1135">
        <v>266113</v>
      </c>
      <c r="F41" s="1135">
        <v>93685</v>
      </c>
      <c r="G41" s="955">
        <v>11462</v>
      </c>
      <c r="H41" s="1130">
        <v>113569</v>
      </c>
      <c r="I41" s="1130">
        <v>20127</v>
      </c>
      <c r="J41" s="587"/>
      <c r="K41" s="587"/>
      <c r="L41" s="66"/>
      <c r="M41" s="1001"/>
    </row>
    <row r="42" spans="1:13" ht="15.75" customHeight="1">
      <c r="A42" s="1131">
        <v>1991</v>
      </c>
      <c r="B42" s="1135">
        <v>561970</v>
      </c>
      <c r="C42" s="88">
        <v>5782</v>
      </c>
      <c r="D42" s="88">
        <v>5798</v>
      </c>
      <c r="E42" s="88">
        <v>290953</v>
      </c>
      <c r="F42" s="88">
        <v>107712</v>
      </c>
      <c r="G42" s="391">
        <v>11052</v>
      </c>
      <c r="H42" s="314">
        <v>117558</v>
      </c>
      <c r="I42" s="314">
        <v>23115</v>
      </c>
      <c r="J42" s="587"/>
      <c r="K42" s="587"/>
      <c r="L42" s="66"/>
      <c r="M42" s="1001"/>
    </row>
    <row r="43" spans="1:13" ht="15.75" customHeight="1">
      <c r="A43" s="1131">
        <v>1992</v>
      </c>
      <c r="B43" s="1135">
        <v>549018</v>
      </c>
      <c r="C43" s="88">
        <v>4548</v>
      </c>
      <c r="D43" s="88">
        <v>6842.7568770000007</v>
      </c>
      <c r="E43" s="88">
        <v>277714</v>
      </c>
      <c r="F43" s="88">
        <v>108906</v>
      </c>
      <c r="G43" s="88">
        <v>10260</v>
      </c>
      <c r="H43" s="314">
        <v>118681</v>
      </c>
      <c r="I43" s="314">
        <v>22066</v>
      </c>
      <c r="J43" s="587"/>
      <c r="K43" s="587"/>
      <c r="L43" s="66"/>
      <c r="M43" s="1001"/>
    </row>
    <row r="44" spans="1:13" ht="15.75" customHeight="1">
      <c r="A44" s="1131">
        <v>1993</v>
      </c>
      <c r="B44" s="1135">
        <v>580928</v>
      </c>
      <c r="C44" s="88">
        <v>3749</v>
      </c>
      <c r="D44" s="88">
        <v>4624.1020600000002</v>
      </c>
      <c r="E44" s="88">
        <v>301649</v>
      </c>
      <c r="F44" s="88">
        <v>117320</v>
      </c>
      <c r="G44" s="88">
        <v>10227</v>
      </c>
      <c r="H44" s="314">
        <v>120066</v>
      </c>
      <c r="I44" s="314">
        <v>23293</v>
      </c>
      <c r="J44" s="587"/>
      <c r="K44" s="587"/>
      <c r="L44" s="66"/>
      <c r="M44" s="1001"/>
    </row>
    <row r="45" spans="1:13" ht="15.75" customHeight="1">
      <c r="A45" s="1131">
        <v>1994</v>
      </c>
      <c r="B45" s="1135">
        <v>568468</v>
      </c>
      <c r="C45" s="88">
        <v>3394</v>
      </c>
      <c r="D45" s="88">
        <v>3335.57944</v>
      </c>
      <c r="E45" s="88">
        <v>293847</v>
      </c>
      <c r="F45" s="88">
        <v>113614</v>
      </c>
      <c r="G45" s="88">
        <v>13080</v>
      </c>
      <c r="H45" s="314">
        <v>120570</v>
      </c>
      <c r="I45" s="314">
        <v>20627</v>
      </c>
      <c r="J45" s="587"/>
      <c r="K45" s="587"/>
      <c r="L45" s="66"/>
      <c r="M45" s="1001"/>
    </row>
    <row r="46" spans="1:13" ht="15.75" customHeight="1">
      <c r="A46" s="1131">
        <v>1995</v>
      </c>
      <c r="B46" s="1135">
        <v>646828</v>
      </c>
      <c r="C46" s="88">
        <v>3854</v>
      </c>
      <c r="D46" s="88">
        <v>4761.7083900000007</v>
      </c>
      <c r="E46" s="88">
        <v>280673</v>
      </c>
      <c r="F46" s="88">
        <v>172422</v>
      </c>
      <c r="G46" s="88">
        <v>28735</v>
      </c>
      <c r="H46" s="314">
        <v>131554</v>
      </c>
      <c r="I46" s="314">
        <v>24828</v>
      </c>
      <c r="J46" s="587"/>
      <c r="K46" s="587"/>
      <c r="L46" s="66"/>
      <c r="M46" s="1001"/>
    </row>
    <row r="47" spans="1:13" ht="15.75" customHeight="1">
      <c r="A47" s="1131">
        <v>1996</v>
      </c>
      <c r="B47" s="1135">
        <v>696950</v>
      </c>
      <c r="C47" s="88">
        <v>3777</v>
      </c>
      <c r="D47" s="88">
        <v>6479.8139999999994</v>
      </c>
      <c r="E47" s="88">
        <v>299889</v>
      </c>
      <c r="F47" s="88">
        <v>193710</v>
      </c>
      <c r="G47" s="88">
        <v>29543</v>
      </c>
      <c r="H47" s="314">
        <v>137482</v>
      </c>
      <c r="I47" s="314">
        <v>26069</v>
      </c>
      <c r="J47" s="587"/>
      <c r="K47" s="587"/>
      <c r="L47" s="66"/>
      <c r="M47" s="1001"/>
    </row>
    <row r="48" spans="1:13" ht="15.75" customHeight="1">
      <c r="A48" s="1131">
        <v>1997</v>
      </c>
      <c r="B48" s="1135">
        <v>664703</v>
      </c>
      <c r="C48" s="88">
        <v>1988</v>
      </c>
      <c r="D48" s="88">
        <v>4828.7205158999996</v>
      </c>
      <c r="E48" s="88">
        <v>285734</v>
      </c>
      <c r="F48" s="88">
        <v>183625</v>
      </c>
      <c r="G48" s="88">
        <v>29952</v>
      </c>
      <c r="H48" s="314">
        <v>136773</v>
      </c>
      <c r="I48" s="314">
        <v>21805</v>
      </c>
      <c r="J48" s="587"/>
      <c r="K48" s="587"/>
      <c r="L48" s="66"/>
      <c r="M48" s="1001"/>
    </row>
    <row r="49" spans="1:13" ht="15.75" customHeight="1">
      <c r="A49" s="1131">
        <v>1998</v>
      </c>
      <c r="B49" s="1135">
        <v>672099.2089950752</v>
      </c>
      <c r="C49" s="88">
        <v>1142.470646</v>
      </c>
      <c r="D49" s="88">
        <v>2920.913235</v>
      </c>
      <c r="E49" s="88">
        <v>294293.11011999997</v>
      </c>
      <c r="F49" s="88">
        <v>182480.9052294968</v>
      </c>
      <c r="G49" s="88">
        <v>30230.58731157842</v>
      </c>
      <c r="H49" s="314">
        <v>138748.4136</v>
      </c>
      <c r="I49" s="314">
        <v>22282.560000000001</v>
      </c>
      <c r="J49" s="587"/>
      <c r="K49" s="587"/>
      <c r="L49" s="66"/>
      <c r="M49" s="1001"/>
    </row>
    <row r="50" spans="1:13" ht="15.75" customHeight="1">
      <c r="A50" s="1131">
        <v>1999</v>
      </c>
      <c r="B50" s="1135">
        <v>651749.82002044108</v>
      </c>
      <c r="C50" s="88">
        <v>1307.620891</v>
      </c>
      <c r="D50" s="88">
        <v>2459.8452130479004</v>
      </c>
      <c r="E50" s="88">
        <v>258610.62919999997</v>
      </c>
      <c r="F50" s="88">
        <v>190732.66471858285</v>
      </c>
      <c r="G50" s="88">
        <v>31363.727860858216</v>
      </c>
      <c r="H50" s="314">
        <v>144324.92880000002</v>
      </c>
      <c r="I50" s="314">
        <v>22950.720000000001</v>
      </c>
      <c r="J50" s="587"/>
      <c r="K50" s="587"/>
      <c r="L50" s="66"/>
      <c r="M50" s="1001"/>
    </row>
    <row r="51" spans="1:13" ht="15.75" customHeight="1">
      <c r="A51" s="99" t="s">
        <v>158</v>
      </c>
      <c r="B51" s="317"/>
      <c r="C51" s="88"/>
      <c r="D51" s="88"/>
      <c r="E51" s="88"/>
      <c r="F51" s="88"/>
      <c r="G51" s="88"/>
      <c r="H51" s="314"/>
      <c r="I51" s="314"/>
      <c r="J51" s="587"/>
      <c r="K51" s="587"/>
      <c r="L51" s="262"/>
    </row>
    <row r="52" spans="1:13" s="901" customFormat="1" ht="15.75" customHeight="1">
      <c r="A52" s="900" t="s">
        <v>580</v>
      </c>
      <c r="B52" s="904"/>
      <c r="C52" s="899"/>
      <c r="D52" s="899"/>
      <c r="E52" s="899"/>
      <c r="F52" s="899"/>
      <c r="G52" s="899"/>
      <c r="H52" s="903"/>
      <c r="I52" s="903"/>
      <c r="J52" s="907"/>
      <c r="K52" s="907"/>
      <c r="L52" s="262"/>
    </row>
    <row r="53" spans="1:13" s="953" customFormat="1" ht="15.75" customHeight="1">
      <c r="A53" s="916" t="s">
        <v>627</v>
      </c>
      <c r="B53" s="1217"/>
      <c r="C53" s="1135"/>
      <c r="D53" s="1135"/>
      <c r="E53" s="1135"/>
      <c r="F53" s="1135"/>
      <c r="G53" s="1135"/>
      <c r="H53" s="1130"/>
      <c r="I53" s="1130"/>
      <c r="J53" s="907"/>
      <c r="K53" s="907"/>
      <c r="L53" s="262"/>
    </row>
    <row r="54" spans="1:13" ht="15.75" customHeight="1">
      <c r="A54" s="916" t="s">
        <v>628</v>
      </c>
      <c r="B54" s="1125"/>
      <c r="C54" s="1135"/>
      <c r="D54" s="88"/>
      <c r="E54" s="88"/>
      <c r="F54" s="88"/>
      <c r="G54" s="88"/>
      <c r="H54" s="314"/>
      <c r="I54" s="314"/>
      <c r="J54" s="587"/>
      <c r="K54" s="587"/>
      <c r="L54" s="262"/>
    </row>
    <row r="55" spans="1:13" ht="15.75" customHeight="1">
      <c r="A55" s="905" t="s">
        <v>730</v>
      </c>
      <c r="B55" s="518"/>
      <c r="C55" s="518"/>
      <c r="D55" s="518"/>
      <c r="E55" s="292"/>
      <c r="F55" s="292"/>
      <c r="G55" s="292"/>
      <c r="I55" s="292"/>
      <c r="J55" s="587"/>
      <c r="K55" s="587"/>
      <c r="L55" s="262"/>
    </row>
    <row r="56" spans="1:13" ht="15.75" customHeight="1">
      <c r="J56" s="587"/>
      <c r="K56" s="587"/>
      <c r="L56" s="262"/>
    </row>
    <row r="57" spans="1:13" ht="15.75" customHeight="1">
      <c r="A57" s="268"/>
      <c r="B57" s="578"/>
      <c r="C57" s="275" t="s">
        <v>11</v>
      </c>
      <c r="D57" s="580"/>
      <c r="E57" s="580"/>
      <c r="F57" s="580"/>
      <c r="G57" s="580"/>
      <c r="H57" s="580"/>
      <c r="I57" s="580"/>
      <c r="J57" s="587"/>
      <c r="K57" s="587"/>
      <c r="L57" s="262"/>
    </row>
    <row r="58" spans="1:13" ht="47.25" customHeight="1">
      <c r="A58" s="267"/>
      <c r="B58" s="579"/>
      <c r="C58" s="673" t="s">
        <v>4</v>
      </c>
      <c r="D58" s="673" t="s">
        <v>3</v>
      </c>
      <c r="E58" s="906" t="s">
        <v>625</v>
      </c>
      <c r="F58" s="673" t="s">
        <v>2</v>
      </c>
      <c r="G58" s="673" t="s">
        <v>1</v>
      </c>
      <c r="H58" s="672" t="s">
        <v>34</v>
      </c>
      <c r="I58" s="672" t="s">
        <v>36</v>
      </c>
      <c r="J58" s="587"/>
      <c r="K58" s="587"/>
      <c r="L58" s="262"/>
    </row>
    <row r="59" spans="1:13" ht="15.75" customHeight="1">
      <c r="A59" s="266"/>
      <c r="B59" s="677" t="s">
        <v>17</v>
      </c>
      <c r="C59" s="678"/>
      <c r="D59" s="678"/>
      <c r="E59" s="678"/>
      <c r="F59" s="678"/>
      <c r="G59" s="678"/>
      <c r="H59" s="678"/>
      <c r="I59" s="678"/>
      <c r="J59" s="587"/>
      <c r="K59" s="587"/>
      <c r="L59" s="262"/>
    </row>
    <row r="60" spans="1:13" ht="15.75" customHeight="1">
      <c r="A60" s="85">
        <v>2000</v>
      </c>
      <c r="B60" s="317">
        <v>635821.44640891685</v>
      </c>
      <c r="C60" s="88">
        <v>1442.744146</v>
      </c>
      <c r="D60" s="88">
        <v>2760.8475296660599</v>
      </c>
      <c r="E60" s="88">
        <v>245667.05899999998</v>
      </c>
      <c r="F60" s="88">
        <v>179916.14706055794</v>
      </c>
      <c r="G60" s="88">
        <v>35112.010322358845</v>
      </c>
      <c r="H60" s="314">
        <v>147162.94920000003</v>
      </c>
      <c r="I60" s="314">
        <v>23760</v>
      </c>
      <c r="J60" s="587"/>
      <c r="K60" s="587"/>
      <c r="L60" s="66"/>
      <c r="M60" s="1001"/>
    </row>
    <row r="61" spans="1:13" ht="15.75" customHeight="1">
      <c r="A61" s="85">
        <v>2001</v>
      </c>
      <c r="B61" s="317">
        <v>706251.60491259221</v>
      </c>
      <c r="C61" s="88">
        <v>568.32992300000001</v>
      </c>
      <c r="D61" s="88">
        <v>2331.2756984999996</v>
      </c>
      <c r="E61" s="88">
        <v>281985.42</v>
      </c>
      <c r="F61" s="88">
        <v>197180.47973631418</v>
      </c>
      <c r="G61" s="88">
        <v>34495.383964777924</v>
      </c>
      <c r="H61" s="314">
        <v>163994.22720000002</v>
      </c>
      <c r="I61" s="314">
        <v>25696.799999999999</v>
      </c>
      <c r="J61" s="587"/>
      <c r="K61" s="587"/>
      <c r="L61" s="66"/>
      <c r="M61" s="1001"/>
    </row>
    <row r="62" spans="1:13" ht="15.75" customHeight="1">
      <c r="A62" s="85">
        <v>2002</v>
      </c>
      <c r="B62" s="317">
        <v>668941.28562518745</v>
      </c>
      <c r="C62" s="88">
        <v>298.45687399999997</v>
      </c>
      <c r="D62" s="88">
        <v>2016.3272020000002</v>
      </c>
      <c r="E62" s="88">
        <v>248814.55996000001</v>
      </c>
      <c r="F62" s="88">
        <v>197342.60420768848</v>
      </c>
      <c r="G62" s="88">
        <v>35939.759316065247</v>
      </c>
      <c r="H62" s="314">
        <v>158393.58120000002</v>
      </c>
      <c r="I62" s="314">
        <v>26136</v>
      </c>
      <c r="J62" s="587"/>
      <c r="K62" s="587"/>
      <c r="L62" s="66"/>
      <c r="M62" s="1001"/>
    </row>
    <row r="63" spans="1:13" ht="15.75" customHeight="1">
      <c r="A63" s="85">
        <v>2003</v>
      </c>
      <c r="B63" s="317">
        <v>658232.27412895521</v>
      </c>
      <c r="C63" s="88">
        <v>199.419297</v>
      </c>
      <c r="D63" s="88">
        <v>2014.9485955</v>
      </c>
      <c r="E63" s="88">
        <v>243099.97395999997</v>
      </c>
      <c r="F63" s="88">
        <v>198242.42098339912</v>
      </c>
      <c r="G63" s="88">
        <v>45060.188146609791</v>
      </c>
      <c r="H63" s="314">
        <v>136495.01880000002</v>
      </c>
      <c r="I63" s="314">
        <v>33120.303400000004</v>
      </c>
      <c r="J63" s="587"/>
      <c r="K63" s="587"/>
      <c r="L63" s="66"/>
      <c r="M63" s="1001"/>
    </row>
    <row r="64" spans="1:13" ht="15.75" customHeight="1">
      <c r="A64" s="85">
        <v>2004</v>
      </c>
      <c r="B64" s="317">
        <v>614317.07165281812</v>
      </c>
      <c r="C64" s="88">
        <v>142.39796899999999</v>
      </c>
      <c r="D64" s="88">
        <v>1592.7371543999998</v>
      </c>
      <c r="E64" s="88">
        <v>223479.42807999998</v>
      </c>
      <c r="F64" s="88">
        <v>191958.94070095129</v>
      </c>
      <c r="G64" s="88">
        <v>30199.310948466748</v>
      </c>
      <c r="H64" s="314">
        <v>137292.68520000001</v>
      </c>
      <c r="I64" s="314">
        <v>29651.571600000003</v>
      </c>
      <c r="J64" s="587"/>
      <c r="K64" s="587"/>
      <c r="L64" s="66"/>
      <c r="M64" s="1001"/>
    </row>
    <row r="65" spans="1:13" ht="15.75" customHeight="1">
      <c r="A65" s="85">
        <v>2005</v>
      </c>
      <c r="B65" s="317">
        <v>589139.46458454954</v>
      </c>
      <c r="C65" s="88">
        <v>109.87947899999999</v>
      </c>
      <c r="D65" s="88">
        <v>1698.902922</v>
      </c>
      <c r="E65" s="88">
        <v>226337.85098402339</v>
      </c>
      <c r="F65" s="88">
        <v>165018.08331760883</v>
      </c>
      <c r="G65" s="88">
        <v>22893.252766413101</v>
      </c>
      <c r="H65" s="314">
        <v>140849.35700400002</v>
      </c>
      <c r="I65" s="314">
        <v>32232.173227999996</v>
      </c>
      <c r="J65" s="587"/>
      <c r="K65" s="587"/>
      <c r="L65" s="66"/>
      <c r="M65" s="1001"/>
    </row>
    <row r="66" spans="1:13" ht="15.75" customHeight="1">
      <c r="A66" s="85">
        <v>2006</v>
      </c>
      <c r="B66" s="317">
        <v>624687.36486896512</v>
      </c>
      <c r="C66" s="88">
        <v>134.94755800000001</v>
      </c>
      <c r="D66" s="88">
        <v>2018.7111128005145</v>
      </c>
      <c r="E66" s="88">
        <v>235439.91859027665</v>
      </c>
      <c r="F66" s="88">
        <v>184190.5960695098</v>
      </c>
      <c r="G66" s="88">
        <v>22785.71480792512</v>
      </c>
      <c r="H66" s="314">
        <v>150074.49956399997</v>
      </c>
      <c r="I66" s="314">
        <v>30043.140443999997</v>
      </c>
      <c r="J66" s="587"/>
      <c r="K66" s="587"/>
      <c r="L66" s="66"/>
      <c r="M66" s="1001"/>
    </row>
    <row r="67" spans="1:13" ht="15.75" customHeight="1">
      <c r="A67" s="85">
        <v>2007</v>
      </c>
      <c r="B67" s="317">
        <v>507080.41589706781</v>
      </c>
      <c r="C67" s="88">
        <v>214.214291</v>
      </c>
      <c r="D67" s="88">
        <v>1511.8451971802735</v>
      </c>
      <c r="E67" s="88">
        <v>146461.73403543682</v>
      </c>
      <c r="F67" s="88">
        <v>164937.35730927056</v>
      </c>
      <c r="G67" s="88">
        <v>9437.4427721801148</v>
      </c>
      <c r="H67" s="314">
        <v>155967.994152</v>
      </c>
      <c r="I67" s="314">
        <v>28549.828140000001</v>
      </c>
      <c r="J67" s="587"/>
      <c r="K67" s="587"/>
      <c r="L67" s="66"/>
      <c r="M67" s="1001"/>
    </row>
    <row r="68" spans="1:13" ht="15.75" customHeight="1">
      <c r="A68" s="85">
        <v>2008</v>
      </c>
      <c r="B68" s="317">
        <v>608838.15849540941</v>
      </c>
      <c r="C68" s="88">
        <v>199.15334399999998</v>
      </c>
      <c r="D68" s="88">
        <v>1873.3357123305002</v>
      </c>
      <c r="E68" s="88">
        <v>204436.25248451758</v>
      </c>
      <c r="F68" s="88">
        <v>189555.38925736165</v>
      </c>
      <c r="G68" s="88">
        <v>25370.495845199588</v>
      </c>
      <c r="H68" s="314">
        <v>156756.36636000001</v>
      </c>
      <c r="I68" s="314">
        <v>30647.165492000007</v>
      </c>
      <c r="J68" s="587"/>
      <c r="K68" s="587"/>
      <c r="L68" s="66"/>
      <c r="M68" s="1001"/>
    </row>
    <row r="69" spans="1:13" ht="15.75" customHeight="1">
      <c r="A69" s="85">
        <v>2009</v>
      </c>
      <c r="B69" s="317">
        <v>585147.14616877388</v>
      </c>
      <c r="C69" s="88">
        <v>224.46200100000001</v>
      </c>
      <c r="D69" s="88">
        <v>2186.8263159999997</v>
      </c>
      <c r="E69" s="88">
        <v>178578.79049111358</v>
      </c>
      <c r="F69" s="88">
        <v>188965.94912613073</v>
      </c>
      <c r="G69" s="88">
        <v>27988.566616529617</v>
      </c>
      <c r="H69" s="314">
        <v>154209.77657999998</v>
      </c>
      <c r="I69" s="314">
        <v>32992.775038</v>
      </c>
      <c r="J69" s="587"/>
      <c r="K69" s="587"/>
      <c r="L69" s="66"/>
      <c r="M69" s="1001"/>
    </row>
    <row r="70" spans="1:13" ht="15.75" customHeight="1">
      <c r="A70" s="85">
        <v>2010</v>
      </c>
      <c r="B70" s="317">
        <v>650902.67739199451</v>
      </c>
      <c r="C70" s="88">
        <v>244.19094699999999</v>
      </c>
      <c r="D70" s="88">
        <v>2128.1335650000001</v>
      </c>
      <c r="E70" s="88">
        <v>181650.87007763461</v>
      </c>
      <c r="F70" s="88">
        <v>193479.59990825044</v>
      </c>
      <c r="G70" s="88">
        <v>74793.471574109397</v>
      </c>
      <c r="H70" s="314">
        <v>166351.645368</v>
      </c>
      <c r="I70" s="314">
        <v>32254.765951999998</v>
      </c>
      <c r="J70" s="587"/>
      <c r="K70" s="587"/>
      <c r="L70" s="66"/>
      <c r="M70" s="1001"/>
    </row>
    <row r="71" spans="1:13" ht="15.75" customHeight="1">
      <c r="A71" s="85">
        <v>2011</v>
      </c>
      <c r="B71" s="714">
        <v>620238.6056882448</v>
      </c>
      <c r="C71" s="732">
        <v>257.40354199999996</v>
      </c>
      <c r="D71" s="732">
        <v>2112.1490040000003</v>
      </c>
      <c r="E71" s="732">
        <v>170557.04423730366</v>
      </c>
      <c r="F71" s="732">
        <v>173803.13037829177</v>
      </c>
      <c r="G71" s="732">
        <v>72737.506388649403</v>
      </c>
      <c r="H71" s="732">
        <v>171267.312744</v>
      </c>
      <c r="I71" s="732">
        <v>29504.059394</v>
      </c>
      <c r="J71" s="587"/>
      <c r="K71" s="587"/>
      <c r="L71" s="66"/>
      <c r="M71" s="1001"/>
    </row>
    <row r="72" spans="1:13" ht="15.75" customHeight="1">
      <c r="A72" s="315">
        <v>2012</v>
      </c>
      <c r="B72" s="714">
        <v>618751.92277166748</v>
      </c>
      <c r="C72" s="732">
        <v>263.16042600000003</v>
      </c>
      <c r="D72" s="732">
        <v>2271.1688159999999</v>
      </c>
      <c r="E72" s="732">
        <v>170554.47451593544</v>
      </c>
      <c r="F72" s="732">
        <v>180174.51570344431</v>
      </c>
      <c r="G72" s="732">
        <v>80474.667193703484</v>
      </c>
      <c r="H72" s="732">
        <v>153945.60251658413</v>
      </c>
      <c r="I72" s="732">
        <v>31068.333600000005</v>
      </c>
      <c r="J72" s="587"/>
      <c r="K72" s="587"/>
      <c r="L72" s="66"/>
      <c r="M72" s="1001"/>
    </row>
    <row r="73" spans="1:13" ht="15.75" customHeight="1">
      <c r="A73" s="713">
        <v>2013</v>
      </c>
      <c r="B73" s="1125">
        <v>634853.57253514731</v>
      </c>
      <c r="C73" s="1135">
        <v>258.25253999999995</v>
      </c>
      <c r="D73" s="1135">
        <v>2085.4530729999997</v>
      </c>
      <c r="E73" s="1135">
        <v>186222.13365263661</v>
      </c>
      <c r="F73" s="1135">
        <v>172552.79464261179</v>
      </c>
      <c r="G73" s="1135">
        <v>93285.656301439783</v>
      </c>
      <c r="H73" s="1135">
        <v>150630.35142545911</v>
      </c>
      <c r="I73" s="1135">
        <v>29818.930899999999</v>
      </c>
      <c r="J73" s="587"/>
      <c r="K73" s="587"/>
      <c r="L73" s="66"/>
      <c r="M73" s="1001"/>
    </row>
    <row r="74" spans="1:13" ht="15.75" customHeight="1">
      <c r="A74" s="713">
        <v>2014</v>
      </c>
      <c r="B74" s="1125">
        <v>573824.8416522179</v>
      </c>
      <c r="C74" s="1135">
        <v>187.83892399999999</v>
      </c>
      <c r="D74" s="1135">
        <v>1500.3842999999999</v>
      </c>
      <c r="E74" s="1135">
        <v>166153.07845959227</v>
      </c>
      <c r="F74" s="1135">
        <v>151400.37998111566</v>
      </c>
      <c r="G74" s="1135">
        <v>80358.51558487337</v>
      </c>
      <c r="H74" s="1135">
        <v>143999.00241263647</v>
      </c>
      <c r="I74" s="1135">
        <v>30225.64199</v>
      </c>
      <c r="J74" s="587"/>
      <c r="K74" s="587"/>
      <c r="L74" s="66"/>
      <c r="M74" s="1001"/>
    </row>
    <row r="75" spans="1:13" s="764" customFormat="1" ht="15.75" customHeight="1">
      <c r="A75" s="766">
        <v>2015</v>
      </c>
      <c r="B75" s="1125">
        <v>597488.9903910053</v>
      </c>
      <c r="C75" s="1135">
        <v>161.25308100000001</v>
      </c>
      <c r="D75" s="1135">
        <v>1611.748394</v>
      </c>
      <c r="E75" s="1135">
        <v>160332.89565395063</v>
      </c>
      <c r="F75" s="1135">
        <v>160057.64928192427</v>
      </c>
      <c r="G75" s="1135">
        <v>92084.861599002281</v>
      </c>
      <c r="H75" s="1135">
        <v>148719.40610112797</v>
      </c>
      <c r="I75" s="1135">
        <v>34521.17628</v>
      </c>
      <c r="J75" s="768"/>
      <c r="K75" s="768"/>
      <c r="L75" s="66"/>
      <c r="M75" s="1001"/>
    </row>
    <row r="76" spans="1:13" s="796" customFormat="1" ht="15.75" customHeight="1">
      <c r="A76" s="798">
        <v>2016</v>
      </c>
      <c r="B76" s="1125">
        <v>620382.0442021715</v>
      </c>
      <c r="C76" s="1135">
        <v>130.839956</v>
      </c>
      <c r="D76" s="1135">
        <v>1537.837272</v>
      </c>
      <c r="E76" s="1135">
        <v>159721.90055946811</v>
      </c>
      <c r="F76" s="1135">
        <v>172555.91603421586</v>
      </c>
      <c r="G76" s="1135">
        <v>104814.36476512748</v>
      </c>
      <c r="H76" s="1135">
        <v>145417.45350536</v>
      </c>
      <c r="I76" s="1135">
        <v>36203.732109999997</v>
      </c>
      <c r="J76" s="802"/>
      <c r="K76" s="802"/>
      <c r="L76" s="66"/>
      <c r="M76" s="1001"/>
    </row>
    <row r="77" spans="1:13" s="865" customFormat="1" ht="15.75" customHeight="1">
      <c r="A77" s="867">
        <v>2017</v>
      </c>
      <c r="B77" s="1125">
        <v>624181.16070293961</v>
      </c>
      <c r="C77" s="1135">
        <v>149.46763000000001</v>
      </c>
      <c r="D77" s="1135">
        <v>1720.8025556999999</v>
      </c>
      <c r="E77" s="1135">
        <v>159106.43093905266</v>
      </c>
      <c r="F77" s="1135">
        <v>171501.68122146104</v>
      </c>
      <c r="G77" s="1135">
        <v>107544.34011048944</v>
      </c>
      <c r="H77" s="1135">
        <v>147244.34548623647</v>
      </c>
      <c r="I77" s="1130">
        <v>36914.09276</v>
      </c>
      <c r="J77" s="871"/>
      <c r="K77" s="871"/>
      <c r="L77" s="66"/>
      <c r="M77" s="1001"/>
    </row>
    <row r="78" spans="1:13" s="901" customFormat="1" ht="15.75" customHeight="1">
      <c r="A78" s="971">
        <v>2018</v>
      </c>
      <c r="B78" s="993">
        <v>642282.78760273708</v>
      </c>
      <c r="C78" s="993">
        <v>115.43861140142518</v>
      </c>
      <c r="D78" s="993">
        <v>1550.7948598181817</v>
      </c>
      <c r="E78" s="993">
        <v>149900.94549186892</v>
      </c>
      <c r="F78" s="993">
        <v>175357.32685200754</v>
      </c>
      <c r="G78" s="993">
        <v>124551.40882364094</v>
      </c>
      <c r="H78" s="993">
        <v>151684.02667200007</v>
      </c>
      <c r="I78" s="970">
        <v>39122.846291999987</v>
      </c>
      <c r="J78" s="907"/>
      <c r="K78" s="907"/>
      <c r="L78" s="66"/>
      <c r="M78" s="1001"/>
    </row>
    <row r="79" spans="1:13" s="953" customFormat="1" ht="15.75" customHeight="1">
      <c r="A79" s="964">
        <v>2019</v>
      </c>
      <c r="B79" s="1125">
        <v>682333.37072064821</v>
      </c>
      <c r="C79" s="1026">
        <v>0</v>
      </c>
      <c r="D79" s="1026">
        <v>1463.1939420799997</v>
      </c>
      <c r="E79" s="1026">
        <v>182072.21771694996</v>
      </c>
      <c r="F79" s="1026">
        <v>179931.61484666422</v>
      </c>
      <c r="G79" s="1026">
        <v>133009.26642935391</v>
      </c>
      <c r="H79" s="1026">
        <v>146503.97970480009</v>
      </c>
      <c r="I79" s="1028">
        <v>39353.098080799995</v>
      </c>
      <c r="J79" s="907"/>
      <c r="K79" s="907"/>
      <c r="L79" s="66"/>
      <c r="M79" s="1001"/>
    </row>
    <row r="80" spans="1:13" s="953" customFormat="1" ht="15.75" customHeight="1">
      <c r="A80" s="99" t="s">
        <v>158</v>
      </c>
      <c r="B80" s="1217"/>
      <c r="C80" s="1135"/>
      <c r="D80" s="1135"/>
      <c r="E80" s="1135"/>
      <c r="F80" s="1135"/>
      <c r="G80" s="1135"/>
      <c r="H80" s="1135"/>
      <c r="I80" s="1130"/>
      <c r="J80" s="907"/>
      <c r="K80" s="907"/>
      <c r="L80" s="262"/>
    </row>
    <row r="81" spans="1:13" s="953" customFormat="1" ht="15.75" customHeight="1">
      <c r="A81" s="916" t="s">
        <v>580</v>
      </c>
      <c r="B81" s="1217"/>
      <c r="C81" s="1135"/>
      <c r="D81" s="1135"/>
      <c r="E81" s="1135"/>
      <c r="F81" s="1135"/>
      <c r="G81" s="1135"/>
      <c r="H81" s="1135"/>
      <c r="I81" s="1130"/>
      <c r="J81" s="907"/>
      <c r="K81" s="907"/>
      <c r="L81" s="262"/>
    </row>
    <row r="82" spans="1:13" s="953" customFormat="1" ht="15.75" customHeight="1">
      <c r="A82" s="916" t="s">
        <v>176</v>
      </c>
      <c r="B82" s="1217"/>
      <c r="C82" s="1135"/>
      <c r="D82" s="1135"/>
      <c r="E82" s="1135"/>
      <c r="F82" s="1135"/>
      <c r="G82" s="1135"/>
      <c r="H82" s="1135"/>
      <c r="I82" s="1130"/>
      <c r="J82" s="907"/>
      <c r="K82" s="907"/>
      <c r="L82" s="262"/>
    </row>
    <row r="83" spans="1:13" s="953" customFormat="1" ht="15.75" customHeight="1">
      <c r="A83" s="905" t="s">
        <v>730</v>
      </c>
      <c r="B83" s="518"/>
      <c r="C83" s="518"/>
      <c r="D83" s="518"/>
      <c r="E83" s="292"/>
      <c r="F83" s="292"/>
      <c r="G83" s="292"/>
      <c r="I83" s="292"/>
      <c r="J83" s="907"/>
      <c r="K83" s="907"/>
      <c r="L83" s="262"/>
    </row>
    <row r="84" spans="1:13" s="953" customFormat="1" ht="15.75" customHeight="1">
      <c r="J84" s="907"/>
      <c r="K84" s="907"/>
      <c r="L84" s="262"/>
    </row>
    <row r="85" spans="1:13" s="953" customFormat="1" ht="15.75" customHeight="1">
      <c r="A85" s="268"/>
      <c r="B85" s="578"/>
      <c r="C85" s="275" t="s">
        <v>11</v>
      </c>
      <c r="D85" s="580"/>
      <c r="E85" s="580"/>
      <c r="F85" s="580"/>
      <c r="G85" s="580"/>
      <c r="H85" s="580"/>
      <c r="I85" s="580"/>
      <c r="J85" s="907"/>
      <c r="K85" s="907"/>
      <c r="L85" s="262"/>
    </row>
    <row r="86" spans="1:13" s="953" customFormat="1" ht="47.25" customHeight="1">
      <c r="A86" s="267"/>
      <c r="B86" s="579"/>
      <c r="C86" s="1281" t="s">
        <v>4</v>
      </c>
      <c r="D86" s="1281" t="s">
        <v>3</v>
      </c>
      <c r="E86" s="1281" t="s">
        <v>625</v>
      </c>
      <c r="F86" s="1281" t="s">
        <v>2</v>
      </c>
      <c r="G86" s="1281" t="s">
        <v>1</v>
      </c>
      <c r="H86" s="1279" t="s">
        <v>34</v>
      </c>
      <c r="I86" s="1279" t="s">
        <v>36</v>
      </c>
      <c r="J86" s="907"/>
      <c r="K86" s="907"/>
      <c r="L86" s="262"/>
    </row>
    <row r="87" spans="1:13" s="953" customFormat="1" ht="15.75" customHeight="1">
      <c r="A87" s="266"/>
      <c r="B87" s="677" t="s">
        <v>17</v>
      </c>
      <c r="C87" s="678"/>
      <c r="D87" s="678"/>
      <c r="E87" s="678"/>
      <c r="F87" s="678"/>
      <c r="G87" s="678"/>
      <c r="H87" s="678"/>
      <c r="I87" s="678"/>
      <c r="J87" s="907"/>
      <c r="K87" s="907"/>
      <c r="L87" s="262"/>
    </row>
    <row r="88" spans="1:13" s="953" customFormat="1" ht="15.75" customHeight="1">
      <c r="A88" s="964">
        <v>2020</v>
      </c>
      <c r="B88" s="1217">
        <v>695138.95559623814</v>
      </c>
      <c r="C88" s="1135">
        <v>0</v>
      </c>
      <c r="D88" s="1135">
        <v>1293.5585118470001</v>
      </c>
      <c r="E88" s="1135">
        <v>194669.13078083203</v>
      </c>
      <c r="F88" s="1135">
        <v>168417.38646713499</v>
      </c>
      <c r="G88" s="1135">
        <v>141270.10888122412</v>
      </c>
      <c r="H88" s="1135">
        <v>149730.27795519997</v>
      </c>
      <c r="I88" s="1130">
        <v>39758.493000000002</v>
      </c>
      <c r="J88" s="907"/>
      <c r="K88" s="907"/>
      <c r="L88" s="66"/>
      <c r="M88" s="1001"/>
    </row>
    <row r="89" spans="1:13" s="953" customFormat="1" ht="15.75" customHeight="1">
      <c r="A89" s="964">
        <v>2021</v>
      </c>
      <c r="B89" s="1125">
        <v>681254.78991376213</v>
      </c>
      <c r="C89" s="1135">
        <v>0</v>
      </c>
      <c r="D89" s="1135">
        <v>1407.6207442149998</v>
      </c>
      <c r="E89" s="1135">
        <v>138860.17061798848</v>
      </c>
      <c r="F89" s="1135">
        <v>197099.8088329419</v>
      </c>
      <c r="G89" s="1135">
        <v>148140.92145981677</v>
      </c>
      <c r="H89" s="1130">
        <v>150462.97045880003</v>
      </c>
      <c r="I89" s="1130">
        <v>45283.2978</v>
      </c>
      <c r="J89" s="907"/>
      <c r="L89" s="66"/>
      <c r="M89" s="1001"/>
    </row>
    <row r="90" spans="1:13" ht="15.75" customHeight="1">
      <c r="A90" s="99" t="s">
        <v>158</v>
      </c>
      <c r="B90" s="309"/>
      <c r="C90" s="309"/>
      <c r="D90" s="309"/>
      <c r="E90" s="309"/>
      <c r="J90" s="587"/>
      <c r="K90" s="587"/>
      <c r="L90" s="262"/>
    </row>
    <row r="91" spans="1:13" s="901" customFormat="1" ht="15.75" customHeight="1">
      <c r="A91" s="900" t="s">
        <v>580</v>
      </c>
      <c r="B91" s="902"/>
      <c r="C91" s="902"/>
      <c r="D91" s="902"/>
      <c r="E91" s="902"/>
      <c r="J91" s="907"/>
      <c r="K91" s="907"/>
      <c r="L91" s="262"/>
    </row>
    <row r="92" spans="1:13" ht="15.75" customHeight="1">
      <c r="A92" s="900" t="s">
        <v>176</v>
      </c>
      <c r="B92" s="309"/>
      <c r="C92" s="309"/>
      <c r="D92" s="309"/>
      <c r="E92" s="309"/>
      <c r="J92" s="587"/>
      <c r="K92" s="587"/>
      <c r="L92" s="262"/>
    </row>
  </sheetData>
  <conditionalFormatting sqref="A1:GR5 A90:GR731 A30:GR30 B53:GR54 A55:GR59 A24:GR28 A6:K23 M6:GR23 A51:GR52 A31:K50 M31:GR40 N41:GR50 A80:GR87 A60:K79 N60:GR79 A88:K88 N88:GR88">
    <cfRule type="cellIs" dxfId="450" priority="11" stopIfTrue="1" operator="equal">
      <formula>0</formula>
    </cfRule>
  </conditionalFormatting>
  <conditionalFormatting sqref="A89:K89 N89:GR89">
    <cfRule type="cellIs" dxfId="449" priority="10" stopIfTrue="1" operator="equal">
      <formula>0</formula>
    </cfRule>
  </conditionalFormatting>
  <conditionalFormatting sqref="A29:GR29">
    <cfRule type="cellIs" dxfId="448" priority="9" stopIfTrue="1" operator="equal">
      <formula>0</formula>
    </cfRule>
  </conditionalFormatting>
  <conditionalFormatting sqref="A53:A54">
    <cfRule type="cellIs" dxfId="447" priority="8" stopIfTrue="1" operator="equal">
      <formula>0</formula>
    </cfRule>
  </conditionalFormatting>
  <conditionalFormatting sqref="L6:L23">
    <cfRule type="cellIs" dxfId="446" priority="7" stopIfTrue="1" operator="equal">
      <formula>0</formula>
    </cfRule>
  </conditionalFormatting>
  <conditionalFormatting sqref="L31:L50">
    <cfRule type="cellIs" dxfId="445" priority="6" stopIfTrue="1" operator="equal">
      <formula>0</formula>
    </cfRule>
  </conditionalFormatting>
  <conditionalFormatting sqref="M41:M50">
    <cfRule type="cellIs" dxfId="444" priority="5" stopIfTrue="1" operator="equal">
      <formula>0</formula>
    </cfRule>
  </conditionalFormatting>
  <conditionalFormatting sqref="L60:L79">
    <cfRule type="cellIs" dxfId="443" priority="4" stopIfTrue="1" operator="equal">
      <formula>0</formula>
    </cfRule>
  </conditionalFormatting>
  <conditionalFormatting sqref="M60:M79">
    <cfRule type="cellIs" dxfId="442" priority="3" stopIfTrue="1" operator="equal">
      <formula>0</formula>
    </cfRule>
  </conditionalFormatting>
  <conditionalFormatting sqref="L88:L89">
    <cfRule type="cellIs" dxfId="441" priority="2" stopIfTrue="1" operator="equal">
      <formula>0</formula>
    </cfRule>
  </conditionalFormatting>
  <conditionalFormatting sqref="M88:M89">
    <cfRule type="cellIs" dxfId="440" priority="1" stopIfTrue="1" operator="equal">
      <formula>0</formula>
    </cfRule>
  </conditionalFormatting>
  <pageMargins left="0.7" right="0.7" top="0.75" bottom="0.75" header="0.3" footer="0.3"/>
  <pageSetup paperSize="9" scale="99"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5" max="8" man="1"/>
    <brk id="54" max="8" man="1"/>
    <brk id="82" max="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53">
    <tabColor rgb="FFEDF082"/>
  </sheetPr>
  <dimension ref="A1:AA76"/>
  <sheetViews>
    <sheetView view="pageBreakPreview" zoomScaleNormal="130" zoomScaleSheetLayoutView="100" workbookViewId="0">
      <selection activeCell="D13" sqref="D13"/>
    </sheetView>
  </sheetViews>
  <sheetFormatPr baseColWidth="10" defaultColWidth="9.81640625" defaultRowHeight="15.75" customHeight="1"/>
  <cols>
    <col min="1" max="1" width="7.1796875" style="291" customWidth="1"/>
    <col min="2" max="12" width="11" style="291" customWidth="1"/>
    <col min="13" max="13" width="0.1796875" style="291" customWidth="1"/>
    <col min="14" max="15" width="9.81640625" style="291" customWidth="1"/>
    <col min="16" max="16" width="9.81640625" style="291"/>
    <col min="17" max="17" width="10.1796875" style="291" bestFit="1" customWidth="1"/>
    <col min="18" max="19" width="9.81640625" style="291"/>
    <col min="20" max="20" width="9.81640625" style="291" customWidth="1"/>
    <col min="21" max="16384" width="9.81640625" style="291"/>
  </cols>
  <sheetData>
    <row r="1" spans="1:20" ht="15.75" customHeight="1">
      <c r="A1" s="447" t="s">
        <v>731</v>
      </c>
      <c r="B1" s="518"/>
      <c r="C1" s="518"/>
      <c r="D1" s="518"/>
      <c r="E1" s="518"/>
      <c r="F1" s="518"/>
      <c r="G1" s="518"/>
      <c r="H1" s="292"/>
      <c r="I1" s="292"/>
      <c r="J1" s="292"/>
      <c r="K1" s="292"/>
      <c r="L1" s="292"/>
      <c r="M1" s="292"/>
      <c r="N1" s="292"/>
      <c r="O1" s="292"/>
      <c r="P1" s="292"/>
      <c r="Q1" s="292"/>
      <c r="R1" s="292"/>
      <c r="S1" s="292"/>
      <c r="T1" s="292"/>
    </row>
    <row r="2" spans="1:20" ht="13"/>
    <row r="3" spans="1:20" ht="15.75" customHeight="1">
      <c r="A3" s="351"/>
      <c r="B3" s="356"/>
      <c r="C3" s="326" t="s">
        <v>11</v>
      </c>
      <c r="D3" s="279"/>
      <c r="E3" s="279"/>
      <c r="F3" s="327"/>
      <c r="G3" s="274" t="s">
        <v>11</v>
      </c>
      <c r="H3" s="274"/>
      <c r="I3" s="274"/>
      <c r="J3" s="274"/>
      <c r="K3" s="274"/>
      <c r="L3" s="274"/>
      <c r="M3" s="28"/>
      <c r="N3" s="28"/>
      <c r="O3" s="28"/>
      <c r="P3" s="28"/>
      <c r="Q3" s="28"/>
      <c r="R3" s="28"/>
    </row>
    <row r="4" spans="1:20" ht="39">
      <c r="A4" s="352"/>
      <c r="B4" s="269"/>
      <c r="C4" s="318" t="s">
        <v>261</v>
      </c>
      <c r="D4" s="318" t="s">
        <v>262</v>
      </c>
      <c r="E4" s="318" t="s">
        <v>38</v>
      </c>
      <c r="F4" s="318" t="s">
        <v>263</v>
      </c>
      <c r="G4" s="318" t="s">
        <v>35</v>
      </c>
      <c r="H4" s="557" t="s">
        <v>266</v>
      </c>
      <c r="I4" s="557" t="s">
        <v>309</v>
      </c>
      <c r="J4" s="557" t="s">
        <v>326</v>
      </c>
      <c r="K4" s="318" t="s">
        <v>265</v>
      </c>
      <c r="L4" s="555" t="s">
        <v>34</v>
      </c>
      <c r="M4" s="522"/>
      <c r="N4" s="28"/>
      <c r="O4" s="522"/>
    </row>
    <row r="5" spans="1:20" ht="14.5">
      <c r="A5" s="353"/>
      <c r="B5" s="354" t="s">
        <v>17</v>
      </c>
      <c r="C5" s="355"/>
      <c r="D5" s="355"/>
      <c r="E5" s="355"/>
      <c r="F5" s="355"/>
      <c r="G5" s="355"/>
      <c r="H5" s="355"/>
      <c r="I5" s="355"/>
      <c r="J5" s="355"/>
      <c r="K5" s="355"/>
      <c r="L5" s="355"/>
      <c r="M5" s="321"/>
      <c r="N5" s="28"/>
      <c r="O5" s="321"/>
    </row>
    <row r="6" spans="1:20" ht="15.75" customHeight="1">
      <c r="A6" s="85">
        <v>1950</v>
      </c>
      <c r="B6" s="316">
        <v>58059</v>
      </c>
      <c r="C6" s="311" t="s">
        <v>31</v>
      </c>
      <c r="D6" s="311" t="s">
        <v>31</v>
      </c>
      <c r="E6" s="311" t="s">
        <v>31</v>
      </c>
      <c r="F6" s="311" t="s">
        <v>31</v>
      </c>
      <c r="G6" s="310">
        <v>35170</v>
      </c>
      <c r="H6" s="310">
        <v>21101</v>
      </c>
      <c r="I6" s="311" t="s">
        <v>31</v>
      </c>
      <c r="J6" s="390">
        <v>0</v>
      </c>
      <c r="K6" s="311" t="s">
        <v>31</v>
      </c>
      <c r="L6" s="312">
        <v>1788</v>
      </c>
      <c r="M6" s="314"/>
      <c r="N6" s="28"/>
      <c r="O6" s="65"/>
      <c r="P6" s="65"/>
      <c r="S6" s="202"/>
      <c r="T6" s="273"/>
    </row>
    <row r="7" spans="1:20" ht="15.75" customHeight="1">
      <c r="A7" s="85">
        <v>1955</v>
      </c>
      <c r="B7" s="317">
        <v>87719</v>
      </c>
      <c r="C7" s="313" t="s">
        <v>31</v>
      </c>
      <c r="D7" s="313" t="s">
        <v>31</v>
      </c>
      <c r="E7" s="313" t="s">
        <v>31</v>
      </c>
      <c r="F7" s="313" t="s">
        <v>31</v>
      </c>
      <c r="G7" s="88">
        <v>40445</v>
      </c>
      <c r="H7" s="88">
        <v>44402</v>
      </c>
      <c r="I7" s="313" t="s">
        <v>31</v>
      </c>
      <c r="J7" s="391">
        <v>0</v>
      </c>
      <c r="K7" s="313" t="s">
        <v>31</v>
      </c>
      <c r="L7" s="314">
        <v>2872</v>
      </c>
      <c r="M7" s="314"/>
      <c r="N7" s="28"/>
      <c r="O7" s="65"/>
      <c r="P7" s="65"/>
      <c r="S7" s="202"/>
      <c r="T7" s="273"/>
    </row>
    <row r="8" spans="1:20" ht="15.75" customHeight="1">
      <c r="A8" s="85">
        <v>1960</v>
      </c>
      <c r="B8" s="317">
        <v>118551</v>
      </c>
      <c r="C8" s="313" t="s">
        <v>31</v>
      </c>
      <c r="D8" s="313" t="s">
        <v>31</v>
      </c>
      <c r="E8" s="313" t="s">
        <v>31</v>
      </c>
      <c r="F8" s="313" t="s">
        <v>31</v>
      </c>
      <c r="G8" s="88">
        <v>33851</v>
      </c>
      <c r="H8" s="88">
        <v>80890</v>
      </c>
      <c r="I8" s="313" t="s">
        <v>31</v>
      </c>
      <c r="J8" s="391">
        <v>0</v>
      </c>
      <c r="K8" s="313" t="s">
        <v>31</v>
      </c>
      <c r="L8" s="314">
        <v>3810</v>
      </c>
      <c r="M8" s="314"/>
      <c r="N8" s="314"/>
      <c r="O8" s="65"/>
      <c r="P8" s="65"/>
      <c r="S8" s="202"/>
      <c r="T8" s="273"/>
    </row>
    <row r="9" spans="1:20" ht="15.75" customHeight="1">
      <c r="A9" s="85">
        <v>1965</v>
      </c>
      <c r="B9" s="317">
        <v>166997</v>
      </c>
      <c r="C9" s="313" t="s">
        <v>31</v>
      </c>
      <c r="D9" s="313" t="s">
        <v>31</v>
      </c>
      <c r="E9" s="313" t="s">
        <v>31</v>
      </c>
      <c r="F9" s="313" t="s">
        <v>31</v>
      </c>
      <c r="G9" s="88">
        <v>19929</v>
      </c>
      <c r="H9" s="88">
        <v>142642</v>
      </c>
      <c r="I9" s="313" t="s">
        <v>31</v>
      </c>
      <c r="J9" s="391">
        <v>0</v>
      </c>
      <c r="K9" s="313" t="s">
        <v>31</v>
      </c>
      <c r="L9" s="314">
        <v>4426</v>
      </c>
      <c r="M9" s="314"/>
      <c r="N9" s="314"/>
      <c r="O9" s="65"/>
      <c r="P9" s="65"/>
      <c r="S9" s="202"/>
      <c r="T9" s="273"/>
    </row>
    <row r="10" spans="1:20" ht="15.75" customHeight="1">
      <c r="A10" s="85">
        <v>1970</v>
      </c>
      <c r="B10" s="317">
        <v>230273</v>
      </c>
      <c r="C10" s="88">
        <v>13833</v>
      </c>
      <c r="D10" s="88">
        <v>208556</v>
      </c>
      <c r="E10" s="88">
        <v>7884</v>
      </c>
      <c r="F10" s="313" t="s">
        <v>31</v>
      </c>
      <c r="G10" s="88">
        <v>8411</v>
      </c>
      <c r="H10" s="88">
        <v>208556</v>
      </c>
      <c r="I10" s="314">
        <v>7884</v>
      </c>
      <c r="J10" s="391">
        <v>0</v>
      </c>
      <c r="K10" s="313" t="s">
        <v>31</v>
      </c>
      <c r="L10" s="314">
        <v>5422</v>
      </c>
      <c r="M10" s="314"/>
      <c r="N10" s="314"/>
      <c r="O10" s="65"/>
      <c r="P10" s="65"/>
      <c r="S10" s="202"/>
      <c r="T10" s="273"/>
    </row>
    <row r="11" spans="1:20" ht="15.75" customHeight="1">
      <c r="A11" s="85">
        <v>1971</v>
      </c>
      <c r="B11" s="317">
        <v>247535.36799999999</v>
      </c>
      <c r="C11" s="88">
        <v>19841.516</v>
      </c>
      <c r="D11" s="88">
        <v>216410.272</v>
      </c>
      <c r="E11" s="88">
        <v>11283.58</v>
      </c>
      <c r="F11" s="313" t="s">
        <v>31</v>
      </c>
      <c r="G11" s="88">
        <v>7033.92</v>
      </c>
      <c r="H11" s="88">
        <v>223473.5</v>
      </c>
      <c r="I11" s="314">
        <v>11283.58</v>
      </c>
      <c r="J11" s="391">
        <v>0</v>
      </c>
      <c r="K11" s="313" t="s">
        <v>31</v>
      </c>
      <c r="L11" s="314">
        <v>5744.3680000000004</v>
      </c>
      <c r="M11" s="314"/>
      <c r="N11" s="314"/>
      <c r="O11" s="65"/>
      <c r="P11" s="65"/>
      <c r="S11" s="202"/>
      <c r="T11" s="273"/>
    </row>
    <row r="12" spans="1:20" ht="15.75" customHeight="1">
      <c r="A12" s="85">
        <v>1972</v>
      </c>
      <c r="B12" s="317">
        <v>245718.272</v>
      </c>
      <c r="C12" s="88">
        <v>18962.276000000002</v>
      </c>
      <c r="D12" s="88">
        <v>216761.96799999999</v>
      </c>
      <c r="E12" s="88">
        <v>9994.0280000000002</v>
      </c>
      <c r="F12" s="313" t="s">
        <v>31</v>
      </c>
      <c r="G12" s="88">
        <v>5685.7520000000004</v>
      </c>
      <c r="H12" s="88">
        <v>223239.03599999999</v>
      </c>
      <c r="I12" s="314">
        <v>9994.0280000000002</v>
      </c>
      <c r="J12" s="391">
        <v>0</v>
      </c>
      <c r="K12" s="313" t="s">
        <v>31</v>
      </c>
      <c r="L12" s="314">
        <v>6799.4560000000001</v>
      </c>
      <c r="M12" s="314"/>
      <c r="N12" s="314"/>
      <c r="O12" s="65"/>
      <c r="P12" s="65"/>
      <c r="S12" s="202"/>
      <c r="T12" s="273"/>
    </row>
    <row r="13" spans="1:20" ht="15.75" customHeight="1">
      <c r="A13" s="85">
        <v>1973</v>
      </c>
      <c r="B13" s="317">
        <v>254012.43599999999</v>
      </c>
      <c r="C13" s="88">
        <v>18229.576000000001</v>
      </c>
      <c r="D13" s="88">
        <v>224880.28399999999</v>
      </c>
      <c r="E13" s="88">
        <v>10902.575999999999</v>
      </c>
      <c r="F13" s="313" t="s">
        <v>31</v>
      </c>
      <c r="G13" s="88">
        <v>4689.28</v>
      </c>
      <c r="H13" s="88">
        <v>230947.04</v>
      </c>
      <c r="I13" s="314">
        <v>10902.575999999999</v>
      </c>
      <c r="J13" s="391">
        <v>0</v>
      </c>
      <c r="K13" s="313" t="s">
        <v>31</v>
      </c>
      <c r="L13" s="314">
        <v>6740.84</v>
      </c>
      <c r="M13" s="314"/>
      <c r="N13" s="314"/>
      <c r="O13" s="65"/>
      <c r="P13" s="65"/>
      <c r="S13" s="202"/>
      <c r="T13" s="273"/>
    </row>
    <row r="14" spans="1:20" ht="15.75" customHeight="1">
      <c r="A14" s="85">
        <v>1974</v>
      </c>
      <c r="B14" s="317">
        <v>253807.28</v>
      </c>
      <c r="C14" s="88">
        <v>16881.407999999999</v>
      </c>
      <c r="D14" s="88">
        <v>223766.58</v>
      </c>
      <c r="E14" s="88">
        <v>10931.884</v>
      </c>
      <c r="F14" s="88">
        <v>2227.4079999999999</v>
      </c>
      <c r="G14" s="88">
        <v>3223.88</v>
      </c>
      <c r="H14" s="88">
        <v>232353.82399999999</v>
      </c>
      <c r="I14" s="314">
        <v>10931.884</v>
      </c>
      <c r="J14" s="391">
        <v>0</v>
      </c>
      <c r="K14" s="313" t="s">
        <v>31</v>
      </c>
      <c r="L14" s="314">
        <v>6799.4560000000001</v>
      </c>
      <c r="M14" s="314"/>
      <c r="N14" s="314"/>
      <c r="O14" s="65"/>
      <c r="P14" s="65"/>
      <c r="S14" s="202"/>
      <c r="T14" s="273"/>
    </row>
    <row r="15" spans="1:20" ht="15.75" customHeight="1">
      <c r="A15" s="85">
        <v>1975</v>
      </c>
      <c r="B15" s="317">
        <v>261955</v>
      </c>
      <c r="C15" s="88">
        <v>14537</v>
      </c>
      <c r="D15" s="88">
        <v>235724</v>
      </c>
      <c r="E15" s="88">
        <v>9349</v>
      </c>
      <c r="F15" s="88">
        <v>2345</v>
      </c>
      <c r="G15" s="88">
        <v>1172</v>
      </c>
      <c r="H15" s="88">
        <v>244283</v>
      </c>
      <c r="I15" s="314">
        <v>9349</v>
      </c>
      <c r="J15" s="391">
        <v>0</v>
      </c>
      <c r="K15" s="314">
        <v>703</v>
      </c>
      <c r="L15" s="314">
        <v>6448</v>
      </c>
      <c r="M15" s="314"/>
      <c r="N15" s="314"/>
      <c r="O15" s="65"/>
      <c r="P15" s="65"/>
      <c r="S15" s="202"/>
      <c r="T15" s="273"/>
    </row>
    <row r="16" spans="1:20" ht="15.75" customHeight="1">
      <c r="A16" s="85">
        <v>1976</v>
      </c>
      <c r="B16" s="317">
        <v>273238.484</v>
      </c>
      <c r="C16" s="88">
        <v>14360.92</v>
      </c>
      <c r="D16" s="88">
        <v>245073.49599999998</v>
      </c>
      <c r="E16" s="88">
        <v>11166.348</v>
      </c>
      <c r="F16" s="88">
        <v>2637.72</v>
      </c>
      <c r="G16" s="88">
        <v>644.77599999999995</v>
      </c>
      <c r="H16" s="88">
        <v>253953.82</v>
      </c>
      <c r="I16" s="314">
        <v>11166.348</v>
      </c>
      <c r="J16" s="391">
        <v>0</v>
      </c>
      <c r="K16" s="314">
        <v>820.62400000000002</v>
      </c>
      <c r="L16" s="314">
        <v>6652.9160000000002</v>
      </c>
      <c r="M16" s="314"/>
      <c r="N16" s="314"/>
      <c r="O16" s="65"/>
      <c r="P16" s="65"/>
      <c r="S16" s="202"/>
      <c r="T16" s="273"/>
    </row>
    <row r="17" spans="1:20" ht="15.75" customHeight="1">
      <c r="A17" s="85">
        <v>1977</v>
      </c>
      <c r="B17" s="317">
        <v>301755.16800000001</v>
      </c>
      <c r="C17" s="88">
        <v>14126.456</v>
      </c>
      <c r="D17" s="88">
        <v>275114.196</v>
      </c>
      <c r="E17" s="88">
        <v>9788.8719999999994</v>
      </c>
      <c r="F17" s="88">
        <v>2725.6439999999998</v>
      </c>
      <c r="G17" s="88">
        <v>586.16</v>
      </c>
      <c r="H17" s="88">
        <v>283760.05599999998</v>
      </c>
      <c r="I17" s="314">
        <v>9788.8719999999994</v>
      </c>
      <c r="J17" s="391">
        <v>0</v>
      </c>
      <c r="K17" s="314">
        <v>732.7</v>
      </c>
      <c r="L17" s="314">
        <v>6887.38</v>
      </c>
      <c r="M17" s="314"/>
      <c r="N17" s="314"/>
      <c r="O17" s="65"/>
      <c r="P17" s="65"/>
      <c r="S17" s="202"/>
      <c r="T17" s="273"/>
    </row>
    <row r="18" spans="1:20" ht="15.75" customHeight="1">
      <c r="A18" s="85">
        <v>1978</v>
      </c>
      <c r="B18" s="317">
        <v>303132.64399999997</v>
      </c>
      <c r="C18" s="88">
        <v>14712.616</v>
      </c>
      <c r="D18" s="88">
        <v>274909.03999999998</v>
      </c>
      <c r="E18" s="88">
        <v>10785.343999999999</v>
      </c>
      <c r="F18" s="88">
        <v>2725.6439999999998</v>
      </c>
      <c r="G18" s="88">
        <v>644.77599999999995</v>
      </c>
      <c r="H18" s="88">
        <v>283056.66399999999</v>
      </c>
      <c r="I18" s="314">
        <v>10785.343999999999</v>
      </c>
      <c r="J18" s="391">
        <v>0</v>
      </c>
      <c r="K18" s="314">
        <v>1201.6279999999999</v>
      </c>
      <c r="L18" s="314">
        <v>7444.232</v>
      </c>
      <c r="M18" s="314"/>
      <c r="N18" s="314"/>
      <c r="O18" s="65"/>
      <c r="P18" s="65"/>
      <c r="S18" s="202"/>
      <c r="T18" s="273"/>
    </row>
    <row r="19" spans="1:20" ht="15.75" customHeight="1">
      <c r="A19" s="85">
        <v>1979</v>
      </c>
      <c r="B19" s="317">
        <v>306708</v>
      </c>
      <c r="C19" s="88">
        <v>15484</v>
      </c>
      <c r="D19" s="88">
        <v>277003</v>
      </c>
      <c r="E19" s="88">
        <v>11445</v>
      </c>
      <c r="F19" s="88">
        <v>2776</v>
      </c>
      <c r="G19" s="88">
        <v>586</v>
      </c>
      <c r="H19" s="88">
        <v>284782</v>
      </c>
      <c r="I19" s="314">
        <v>11445</v>
      </c>
      <c r="J19" s="391">
        <v>0</v>
      </c>
      <c r="K19" s="314">
        <v>1698</v>
      </c>
      <c r="L19" s="314">
        <v>8197</v>
      </c>
      <c r="M19" s="314"/>
      <c r="N19" s="314"/>
      <c r="O19" s="65"/>
      <c r="P19" s="65"/>
      <c r="S19" s="202"/>
      <c r="T19" s="273"/>
    </row>
    <row r="20" spans="1:20" ht="15.75" customHeight="1">
      <c r="A20" s="447" t="s">
        <v>731</v>
      </c>
      <c r="B20" s="518"/>
      <c r="C20" s="518"/>
      <c r="D20" s="518"/>
      <c r="E20" s="292"/>
      <c r="F20" s="292"/>
      <c r="G20" s="292"/>
      <c r="H20" s="292"/>
      <c r="I20" s="292"/>
      <c r="J20" s="292"/>
      <c r="K20" s="292"/>
      <c r="L20" s="292"/>
      <c r="M20" s="292"/>
      <c r="N20" s="292"/>
      <c r="O20" s="65"/>
      <c r="P20" s="65"/>
    </row>
    <row r="21" spans="1:20" ht="15.75" customHeight="1">
      <c r="O21" s="65"/>
      <c r="P21" s="65"/>
    </row>
    <row r="22" spans="1:20" ht="15.75" customHeight="1">
      <c r="A22" s="351"/>
      <c r="B22" s="356"/>
      <c r="C22" s="326" t="s">
        <v>11</v>
      </c>
      <c r="D22" s="279"/>
      <c r="E22" s="279"/>
      <c r="F22" s="327"/>
      <c r="G22" s="274" t="s">
        <v>11</v>
      </c>
      <c r="H22" s="274"/>
      <c r="I22" s="274"/>
      <c r="J22" s="274"/>
      <c r="K22" s="274"/>
      <c r="L22" s="274"/>
      <c r="N22" s="523"/>
      <c r="O22" s="65"/>
      <c r="P22" s="65"/>
    </row>
    <row r="23" spans="1:20" ht="47.25" customHeight="1">
      <c r="A23" s="352"/>
      <c r="B23" s="269"/>
      <c r="C23" s="318" t="s">
        <v>261</v>
      </c>
      <c r="D23" s="318" t="s">
        <v>262</v>
      </c>
      <c r="E23" s="318" t="s">
        <v>38</v>
      </c>
      <c r="F23" s="318" t="s">
        <v>263</v>
      </c>
      <c r="G23" s="318" t="s">
        <v>35</v>
      </c>
      <c r="H23" s="557" t="s">
        <v>266</v>
      </c>
      <c r="I23" s="557" t="s">
        <v>309</v>
      </c>
      <c r="J23" s="557" t="s">
        <v>326</v>
      </c>
      <c r="K23" s="318" t="s">
        <v>265</v>
      </c>
      <c r="L23" s="555" t="s">
        <v>34</v>
      </c>
      <c r="N23" s="522"/>
      <c r="O23" s="65"/>
      <c r="P23" s="65"/>
    </row>
    <row r="24" spans="1:20" ht="15.75" customHeight="1">
      <c r="A24" s="353"/>
      <c r="B24" s="326" t="s">
        <v>17</v>
      </c>
      <c r="C24" s="279"/>
      <c r="D24" s="279"/>
      <c r="E24" s="279"/>
      <c r="F24" s="279"/>
      <c r="G24" s="279"/>
      <c r="H24" s="279"/>
      <c r="I24" s="279"/>
      <c r="J24" s="279"/>
      <c r="K24" s="279"/>
      <c r="L24" s="279"/>
      <c r="N24" s="321"/>
      <c r="O24" s="65"/>
      <c r="P24" s="65"/>
    </row>
    <row r="25" spans="1:20" ht="15.75" customHeight="1">
      <c r="A25" s="85">
        <v>1980</v>
      </c>
      <c r="B25" s="317">
        <v>312507</v>
      </c>
      <c r="C25" s="88">
        <v>15868</v>
      </c>
      <c r="D25" s="88">
        <v>283065</v>
      </c>
      <c r="E25" s="88">
        <v>10762</v>
      </c>
      <c r="F25" s="88">
        <v>2812</v>
      </c>
      <c r="G25" s="88">
        <v>515</v>
      </c>
      <c r="H25" s="88">
        <v>290875</v>
      </c>
      <c r="I25" s="314">
        <v>10762</v>
      </c>
      <c r="J25" s="391">
        <v>0</v>
      </c>
      <c r="K25" s="314">
        <v>1790</v>
      </c>
      <c r="L25" s="314">
        <v>8565</v>
      </c>
      <c r="M25" s="314"/>
      <c r="N25" s="314"/>
      <c r="O25" s="65"/>
      <c r="P25" s="65"/>
      <c r="S25" s="202"/>
      <c r="T25" s="273"/>
    </row>
    <row r="26" spans="1:20" ht="15.75" customHeight="1">
      <c r="A26" s="85">
        <v>1981</v>
      </c>
      <c r="B26" s="317">
        <v>293471</v>
      </c>
      <c r="C26" s="88">
        <v>14735</v>
      </c>
      <c r="D26" s="88">
        <v>266096</v>
      </c>
      <c r="E26" s="88">
        <v>10505</v>
      </c>
      <c r="F26" s="88">
        <v>2136</v>
      </c>
      <c r="G26" s="88">
        <v>761</v>
      </c>
      <c r="H26" s="88">
        <v>271018</v>
      </c>
      <c r="I26" s="314">
        <v>10505</v>
      </c>
      <c r="J26" s="391">
        <v>0</v>
      </c>
      <c r="K26" s="314">
        <v>2720</v>
      </c>
      <c r="L26" s="314">
        <v>8467</v>
      </c>
      <c r="M26" s="314"/>
      <c r="N26" s="314"/>
      <c r="O26" s="65"/>
      <c r="P26" s="65"/>
      <c r="S26" s="202"/>
      <c r="T26" s="273"/>
    </row>
    <row r="27" spans="1:20" ht="15.75" customHeight="1">
      <c r="A27" s="85">
        <v>1982</v>
      </c>
      <c r="B27" s="317">
        <v>292722</v>
      </c>
      <c r="C27" s="88">
        <v>13479</v>
      </c>
      <c r="D27" s="88">
        <v>268824</v>
      </c>
      <c r="E27" s="88">
        <v>9864</v>
      </c>
      <c r="F27" s="88">
        <v>555</v>
      </c>
      <c r="G27" s="88">
        <v>429</v>
      </c>
      <c r="H27" s="88">
        <v>271820</v>
      </c>
      <c r="I27" s="314">
        <v>9864</v>
      </c>
      <c r="J27" s="391">
        <v>0</v>
      </c>
      <c r="K27" s="314">
        <v>2811</v>
      </c>
      <c r="L27" s="314">
        <v>7798</v>
      </c>
      <c r="M27" s="314"/>
      <c r="N27" s="314"/>
      <c r="O27" s="65"/>
      <c r="P27" s="65"/>
      <c r="S27" s="202"/>
      <c r="T27" s="273"/>
    </row>
    <row r="28" spans="1:20" ht="15.75" customHeight="1">
      <c r="A28" s="85">
        <v>1983</v>
      </c>
      <c r="B28" s="317">
        <v>302570</v>
      </c>
      <c r="C28" s="88">
        <v>11958</v>
      </c>
      <c r="D28" s="88">
        <v>279651</v>
      </c>
      <c r="E28" s="88">
        <v>10287</v>
      </c>
      <c r="F28" s="88">
        <v>674</v>
      </c>
      <c r="G28" s="313" t="s">
        <v>31</v>
      </c>
      <c r="H28" s="88">
        <v>284223</v>
      </c>
      <c r="I28" s="314">
        <v>10287</v>
      </c>
      <c r="J28" s="391">
        <v>0</v>
      </c>
      <c r="K28" s="314">
        <v>147</v>
      </c>
      <c r="L28" s="314">
        <v>7913</v>
      </c>
      <c r="M28" s="314"/>
      <c r="N28" s="314"/>
      <c r="O28" s="65"/>
      <c r="P28" s="65"/>
      <c r="S28" s="202"/>
      <c r="T28" s="273"/>
    </row>
    <row r="29" spans="1:20" ht="15.75" customHeight="1">
      <c r="A29" s="85">
        <v>1984</v>
      </c>
      <c r="B29" s="317">
        <v>309918</v>
      </c>
      <c r="C29" s="88">
        <v>12049</v>
      </c>
      <c r="D29" s="88">
        <v>285995</v>
      </c>
      <c r="E29" s="88">
        <v>11191</v>
      </c>
      <c r="F29" s="88">
        <v>683</v>
      </c>
      <c r="G29" s="313" t="s">
        <v>31</v>
      </c>
      <c r="H29" s="88">
        <v>290853</v>
      </c>
      <c r="I29" s="314">
        <v>11191</v>
      </c>
      <c r="J29" s="391">
        <v>0</v>
      </c>
      <c r="K29" s="314">
        <v>138</v>
      </c>
      <c r="L29" s="314">
        <v>7736</v>
      </c>
      <c r="M29" s="314"/>
      <c r="N29" s="314"/>
      <c r="O29" s="65"/>
      <c r="P29" s="65"/>
      <c r="S29" s="202"/>
      <c r="T29" s="273"/>
    </row>
    <row r="30" spans="1:20" ht="15.75" customHeight="1">
      <c r="A30" s="85">
        <v>1985</v>
      </c>
      <c r="B30" s="317">
        <v>314721</v>
      </c>
      <c r="C30" s="88">
        <v>12759</v>
      </c>
      <c r="D30" s="88">
        <v>288336</v>
      </c>
      <c r="E30" s="88">
        <v>13028</v>
      </c>
      <c r="F30" s="88">
        <v>598</v>
      </c>
      <c r="G30" s="313" t="s">
        <v>31</v>
      </c>
      <c r="H30" s="88">
        <v>293326</v>
      </c>
      <c r="I30" s="314">
        <v>13028</v>
      </c>
      <c r="J30" s="391">
        <v>0</v>
      </c>
      <c r="K30" s="314">
        <v>181</v>
      </c>
      <c r="L30" s="314">
        <v>8186</v>
      </c>
      <c r="M30" s="314"/>
      <c r="N30" s="314"/>
      <c r="O30" s="65"/>
      <c r="P30" s="65"/>
      <c r="S30" s="202"/>
      <c r="T30" s="273"/>
    </row>
    <row r="31" spans="1:20" ht="15.75" customHeight="1">
      <c r="A31" s="85">
        <v>1986</v>
      </c>
      <c r="B31" s="317">
        <v>338882</v>
      </c>
      <c r="C31" s="88">
        <v>12322</v>
      </c>
      <c r="D31" s="88">
        <v>311738</v>
      </c>
      <c r="E31" s="88">
        <v>14267</v>
      </c>
      <c r="F31" s="88">
        <v>555</v>
      </c>
      <c r="G31" s="313" t="s">
        <v>31</v>
      </c>
      <c r="H31" s="88">
        <v>316603</v>
      </c>
      <c r="I31" s="314">
        <v>14267</v>
      </c>
      <c r="J31" s="391">
        <v>0</v>
      </c>
      <c r="K31" s="314">
        <v>135</v>
      </c>
      <c r="L31" s="314">
        <v>7877</v>
      </c>
      <c r="M31" s="314"/>
      <c r="N31" s="314"/>
      <c r="O31" s="65"/>
      <c r="P31" s="65"/>
      <c r="S31" s="202"/>
      <c r="T31" s="273"/>
    </row>
    <row r="32" spans="1:20" ht="15.75" customHeight="1">
      <c r="A32" s="85">
        <v>1987</v>
      </c>
      <c r="B32" s="317">
        <v>350115</v>
      </c>
      <c r="C32" s="88">
        <v>12223</v>
      </c>
      <c r="D32" s="88">
        <v>322387</v>
      </c>
      <c r="E32" s="88">
        <v>14864</v>
      </c>
      <c r="F32" s="88">
        <v>641</v>
      </c>
      <c r="G32" s="313" t="s">
        <v>31</v>
      </c>
      <c r="H32" s="88">
        <v>327167</v>
      </c>
      <c r="I32" s="314">
        <v>14907</v>
      </c>
      <c r="J32" s="391">
        <v>0</v>
      </c>
      <c r="K32" s="314">
        <v>135</v>
      </c>
      <c r="L32" s="314">
        <v>7906</v>
      </c>
      <c r="M32" s="314"/>
      <c r="N32" s="314"/>
      <c r="O32" s="65"/>
      <c r="P32" s="65"/>
      <c r="S32" s="202"/>
      <c r="T32" s="273"/>
    </row>
    <row r="33" spans="1:20" ht="15.75" customHeight="1">
      <c r="A33" s="85">
        <v>1988</v>
      </c>
      <c r="B33" s="317">
        <v>362585</v>
      </c>
      <c r="C33" s="88">
        <v>11649</v>
      </c>
      <c r="D33" s="88">
        <v>334362</v>
      </c>
      <c r="E33" s="88">
        <v>16190</v>
      </c>
      <c r="F33" s="88">
        <v>384</v>
      </c>
      <c r="G33" s="313" t="s">
        <v>31</v>
      </c>
      <c r="H33" s="88">
        <v>338543</v>
      </c>
      <c r="I33" s="314">
        <v>16232</v>
      </c>
      <c r="J33" s="391">
        <v>0</v>
      </c>
      <c r="K33" s="314">
        <v>135</v>
      </c>
      <c r="L33" s="314">
        <v>7675</v>
      </c>
      <c r="M33" s="314"/>
      <c r="N33" s="314"/>
      <c r="O33" s="65"/>
      <c r="P33" s="65"/>
      <c r="S33" s="202"/>
      <c r="T33" s="273"/>
    </row>
    <row r="34" spans="1:20" ht="15.75" customHeight="1">
      <c r="A34" s="964">
        <v>1989</v>
      </c>
      <c r="B34" s="1125">
        <v>367751</v>
      </c>
      <c r="C34" s="1135">
        <v>11732</v>
      </c>
      <c r="D34" s="1135">
        <v>337651</v>
      </c>
      <c r="E34" s="1135">
        <v>17898</v>
      </c>
      <c r="F34" s="1135">
        <v>470</v>
      </c>
      <c r="G34" s="969" t="s">
        <v>31</v>
      </c>
      <c r="H34" s="1135">
        <v>341961</v>
      </c>
      <c r="I34" s="1130">
        <v>17941</v>
      </c>
      <c r="J34" s="955">
        <v>0</v>
      </c>
      <c r="K34" s="1130">
        <v>135</v>
      </c>
      <c r="L34" s="1130">
        <v>7714</v>
      </c>
      <c r="M34" s="314"/>
      <c r="N34" s="314"/>
      <c r="O34" s="65"/>
      <c r="P34" s="65"/>
      <c r="S34" s="202"/>
      <c r="T34" s="273"/>
    </row>
    <row r="35" spans="1:20" ht="15.75" customHeight="1">
      <c r="A35" s="1131">
        <v>1990</v>
      </c>
      <c r="B35" s="1135">
        <v>385229</v>
      </c>
      <c r="C35" s="1135">
        <v>12750</v>
      </c>
      <c r="D35" s="1135">
        <v>352997</v>
      </c>
      <c r="E35" s="1135">
        <v>18967</v>
      </c>
      <c r="F35" s="1135">
        <v>555</v>
      </c>
      <c r="G35" s="955">
        <v>0</v>
      </c>
      <c r="H35" s="1130">
        <v>357862</v>
      </c>
      <c r="I35" s="1130">
        <v>18927</v>
      </c>
      <c r="J35" s="391">
        <v>0</v>
      </c>
      <c r="K35" s="88">
        <v>92</v>
      </c>
      <c r="L35" s="88">
        <v>8348</v>
      </c>
      <c r="N35" s="88"/>
      <c r="O35" s="65"/>
      <c r="P35" s="65"/>
      <c r="Q35" s="1145"/>
    </row>
    <row r="36" spans="1:20" ht="15.75" customHeight="1">
      <c r="A36" s="1131">
        <v>1991</v>
      </c>
      <c r="B36" s="1135">
        <v>395172</v>
      </c>
      <c r="C36" s="88">
        <v>13230</v>
      </c>
      <c r="D36" s="88">
        <v>362845</v>
      </c>
      <c r="E36" s="88">
        <v>18456</v>
      </c>
      <c r="F36" s="88">
        <v>641</v>
      </c>
      <c r="G36" s="391">
        <v>0</v>
      </c>
      <c r="H36" s="314">
        <v>367711</v>
      </c>
      <c r="I36" s="314">
        <v>18456</v>
      </c>
      <c r="J36" s="391">
        <v>0</v>
      </c>
      <c r="K36" s="88">
        <v>92</v>
      </c>
      <c r="L36" s="88">
        <v>8913</v>
      </c>
      <c r="N36" s="88"/>
      <c r="O36" s="65"/>
      <c r="P36" s="65"/>
    </row>
    <row r="37" spans="1:20" ht="15.75" customHeight="1">
      <c r="A37" s="85">
        <v>1992</v>
      </c>
      <c r="B37" s="317">
        <v>401017</v>
      </c>
      <c r="C37" s="88">
        <v>13411</v>
      </c>
      <c r="D37" s="88">
        <v>369537</v>
      </c>
      <c r="E37" s="88">
        <v>17343</v>
      </c>
      <c r="F37" s="88">
        <v>726</v>
      </c>
      <c r="G37" s="391">
        <v>0</v>
      </c>
      <c r="H37" s="314">
        <v>374572</v>
      </c>
      <c r="I37" s="314">
        <v>17343</v>
      </c>
      <c r="J37" s="391">
        <v>0</v>
      </c>
      <c r="K37" s="88">
        <v>92</v>
      </c>
      <c r="L37" s="88">
        <v>9010</v>
      </c>
      <c r="N37" s="88"/>
      <c r="O37" s="65"/>
      <c r="P37" s="65"/>
    </row>
    <row r="38" spans="1:20" ht="15.75" customHeight="1">
      <c r="A38" s="85">
        <v>1993</v>
      </c>
      <c r="B38" s="317">
        <v>424455</v>
      </c>
      <c r="C38" s="88">
        <v>13109</v>
      </c>
      <c r="D38" s="88">
        <v>392594</v>
      </c>
      <c r="E38" s="88">
        <v>18026</v>
      </c>
      <c r="F38" s="88">
        <v>726</v>
      </c>
      <c r="G38" s="391">
        <v>0</v>
      </c>
      <c r="H38" s="314">
        <v>397246</v>
      </c>
      <c r="I38" s="314">
        <v>18026</v>
      </c>
      <c r="J38" s="391">
        <v>0</v>
      </c>
      <c r="K38" s="88">
        <v>92</v>
      </c>
      <c r="L38" s="88">
        <v>9091</v>
      </c>
      <c r="N38" s="88"/>
      <c r="O38" s="65"/>
      <c r="P38" s="65"/>
    </row>
    <row r="39" spans="1:20" ht="15.75" customHeight="1">
      <c r="A39" s="964">
        <v>1994</v>
      </c>
      <c r="B39" s="317">
        <v>409778</v>
      </c>
      <c r="C39" s="88">
        <v>13660</v>
      </c>
      <c r="D39" s="88">
        <v>376726</v>
      </c>
      <c r="E39" s="88">
        <v>18709</v>
      </c>
      <c r="F39" s="88">
        <v>683</v>
      </c>
      <c r="G39" s="391">
        <v>0</v>
      </c>
      <c r="H39" s="314">
        <v>381592</v>
      </c>
      <c r="I39" s="314">
        <v>18709</v>
      </c>
      <c r="J39" s="391">
        <v>0</v>
      </c>
      <c r="K39" s="88">
        <v>90</v>
      </c>
      <c r="L39" s="88">
        <v>9386</v>
      </c>
      <c r="N39" s="88"/>
      <c r="O39" s="65"/>
      <c r="P39" s="65"/>
    </row>
    <row r="40" spans="1:20" ht="15.75" customHeight="1">
      <c r="A40" s="85">
        <v>1995</v>
      </c>
      <c r="B40" s="317">
        <v>419615</v>
      </c>
      <c r="C40" s="88">
        <v>13756</v>
      </c>
      <c r="D40" s="88">
        <v>386165</v>
      </c>
      <c r="E40" s="88">
        <v>19178</v>
      </c>
      <c r="F40" s="88">
        <v>516</v>
      </c>
      <c r="G40" s="391">
        <v>0</v>
      </c>
      <c r="H40" s="314">
        <v>389958</v>
      </c>
      <c r="I40" s="314">
        <v>19178</v>
      </c>
      <c r="J40" s="314">
        <v>844</v>
      </c>
      <c r="K40" s="88">
        <v>92</v>
      </c>
      <c r="L40" s="88">
        <v>9543</v>
      </c>
      <c r="N40" s="88"/>
      <c r="O40" s="65"/>
      <c r="P40" s="65"/>
    </row>
    <row r="41" spans="1:20" ht="15.75" customHeight="1">
      <c r="A41" s="85">
        <v>1996</v>
      </c>
      <c r="B41" s="317">
        <v>428723</v>
      </c>
      <c r="C41" s="88">
        <v>13642</v>
      </c>
      <c r="D41" s="88">
        <v>389580</v>
      </c>
      <c r="E41" s="88">
        <v>25028</v>
      </c>
      <c r="F41" s="88">
        <v>473</v>
      </c>
      <c r="G41" s="391">
        <v>0</v>
      </c>
      <c r="H41" s="314">
        <v>393326</v>
      </c>
      <c r="I41" s="314">
        <v>24897</v>
      </c>
      <c r="J41" s="314">
        <v>936</v>
      </c>
      <c r="K41" s="88">
        <v>92</v>
      </c>
      <c r="L41" s="88">
        <v>9472</v>
      </c>
      <c r="N41" s="88"/>
      <c r="O41" s="65"/>
      <c r="P41" s="65"/>
    </row>
    <row r="42" spans="1:20" ht="15.75" customHeight="1">
      <c r="A42" s="85">
        <v>1997</v>
      </c>
      <c r="B42" s="317">
        <v>436938</v>
      </c>
      <c r="C42" s="88">
        <v>13906</v>
      </c>
      <c r="D42" s="88">
        <v>395510</v>
      </c>
      <c r="E42" s="88">
        <v>27135</v>
      </c>
      <c r="F42" s="88">
        <v>387</v>
      </c>
      <c r="G42" s="391">
        <v>0</v>
      </c>
      <c r="H42" s="314">
        <v>398437</v>
      </c>
      <c r="I42" s="314">
        <v>26961</v>
      </c>
      <c r="J42" s="314">
        <v>1541</v>
      </c>
      <c r="K42" s="88">
        <v>92</v>
      </c>
      <c r="L42" s="88">
        <v>9908</v>
      </c>
      <c r="N42" s="88"/>
      <c r="O42" s="65"/>
      <c r="P42" s="65"/>
      <c r="Q42" s="1296"/>
    </row>
    <row r="43" spans="1:20" ht="15.75" customHeight="1">
      <c r="A43" s="85">
        <v>1998</v>
      </c>
      <c r="B43" s="317">
        <v>447831.37219999998</v>
      </c>
      <c r="C43" s="88">
        <v>13933.057200000001</v>
      </c>
      <c r="D43" s="88">
        <v>403710.50300000003</v>
      </c>
      <c r="E43" s="88">
        <v>29801.171999999999</v>
      </c>
      <c r="F43" s="88">
        <v>386.64</v>
      </c>
      <c r="G43" s="391">
        <v>0</v>
      </c>
      <c r="H43" s="314">
        <v>406856.58399999997</v>
      </c>
      <c r="I43" s="314">
        <v>29627</v>
      </c>
      <c r="J43" s="314">
        <v>1321</v>
      </c>
      <c r="K43" s="88">
        <v>46.051000000000002</v>
      </c>
      <c r="L43" s="88">
        <v>9980.7372000000014</v>
      </c>
      <c r="N43" s="88"/>
      <c r="O43" s="65"/>
      <c r="P43" s="65"/>
    </row>
    <row r="44" spans="1:20" ht="15.75" customHeight="1">
      <c r="A44" s="85">
        <v>1999</v>
      </c>
      <c r="B44" s="317">
        <v>470415.17879999999</v>
      </c>
      <c r="C44" s="88">
        <v>13511.638800000001</v>
      </c>
      <c r="D44" s="88">
        <v>424393.64799999999</v>
      </c>
      <c r="E44" s="88">
        <v>32209.171999999999</v>
      </c>
      <c r="F44" s="88">
        <v>300.72000000000003</v>
      </c>
      <c r="G44" s="391">
        <v>0</v>
      </c>
      <c r="H44" s="314">
        <v>426834.15</v>
      </c>
      <c r="I44" s="314">
        <v>32035</v>
      </c>
      <c r="J44" s="314">
        <v>1725</v>
      </c>
      <c r="K44" s="88">
        <v>46.91</v>
      </c>
      <c r="L44" s="88">
        <v>9774.1188000000002</v>
      </c>
      <c r="N44" s="88"/>
      <c r="O44" s="65"/>
      <c r="P44" s="65"/>
    </row>
    <row r="45" spans="1:20" s="764" customFormat="1" ht="15.75" customHeight="1">
      <c r="A45" s="447" t="s">
        <v>731</v>
      </c>
      <c r="B45" s="518"/>
      <c r="C45" s="518"/>
      <c r="D45" s="518"/>
      <c r="E45" s="292"/>
      <c r="F45" s="292"/>
      <c r="G45" s="292"/>
      <c r="H45" s="292"/>
      <c r="I45" s="292"/>
      <c r="J45" s="292"/>
      <c r="K45" s="292"/>
      <c r="L45" s="292"/>
      <c r="M45" s="292"/>
      <c r="N45" s="292"/>
      <c r="O45" s="292"/>
    </row>
    <row r="46" spans="1:20" s="764" customFormat="1" ht="15.75" customHeight="1"/>
    <row r="47" spans="1:20" s="764" customFormat="1" ht="15.75" customHeight="1">
      <c r="A47" s="351"/>
      <c r="B47" s="356"/>
      <c r="C47" s="326" t="s">
        <v>11</v>
      </c>
      <c r="D47" s="279"/>
      <c r="E47" s="279"/>
      <c r="F47" s="327"/>
      <c r="G47" s="274" t="s">
        <v>11</v>
      </c>
      <c r="H47" s="274"/>
      <c r="I47" s="274"/>
      <c r="J47" s="274"/>
      <c r="K47" s="274"/>
      <c r="L47" s="274"/>
      <c r="N47" s="523"/>
      <c r="O47" s="523"/>
    </row>
    <row r="48" spans="1:20" s="764" customFormat="1" ht="47.25" customHeight="1">
      <c r="A48" s="352"/>
      <c r="B48" s="269"/>
      <c r="C48" s="318" t="s">
        <v>261</v>
      </c>
      <c r="D48" s="318" t="s">
        <v>262</v>
      </c>
      <c r="E48" s="318" t="s">
        <v>38</v>
      </c>
      <c r="F48" s="318" t="s">
        <v>263</v>
      </c>
      <c r="G48" s="318" t="s">
        <v>35</v>
      </c>
      <c r="H48" s="779" t="s">
        <v>266</v>
      </c>
      <c r="I48" s="779" t="s">
        <v>309</v>
      </c>
      <c r="J48" s="779" t="s">
        <v>326</v>
      </c>
      <c r="K48" s="318" t="s">
        <v>265</v>
      </c>
      <c r="L48" s="777" t="s">
        <v>34</v>
      </c>
      <c r="N48" s="522"/>
      <c r="O48" s="522"/>
    </row>
    <row r="49" spans="1:27" s="764" customFormat="1" ht="15.75" customHeight="1">
      <c r="A49" s="353"/>
      <c r="B49" s="326" t="s">
        <v>17</v>
      </c>
      <c r="C49" s="279"/>
      <c r="D49" s="279"/>
      <c r="E49" s="279"/>
      <c r="F49" s="279"/>
      <c r="G49" s="279"/>
      <c r="H49" s="279"/>
      <c r="I49" s="279"/>
      <c r="J49" s="279"/>
      <c r="K49" s="279"/>
      <c r="L49" s="279"/>
      <c r="N49" s="321"/>
      <c r="O49" s="321"/>
    </row>
    <row r="50" spans="1:27" ht="15.75" customHeight="1">
      <c r="A50" s="85">
        <v>2000</v>
      </c>
      <c r="B50" s="317">
        <v>463725.31180000002</v>
      </c>
      <c r="C50" s="88">
        <v>13889.2608</v>
      </c>
      <c r="D50" s="88">
        <v>415735.11900000001</v>
      </c>
      <c r="E50" s="88">
        <v>33843.171999999999</v>
      </c>
      <c r="F50" s="88">
        <v>257.76</v>
      </c>
      <c r="G50" s="391">
        <v>0</v>
      </c>
      <c r="H50" s="314">
        <v>416793.02500000002</v>
      </c>
      <c r="I50" s="314">
        <v>33669</v>
      </c>
      <c r="J50" s="314">
        <v>2936</v>
      </c>
      <c r="K50" s="88">
        <v>46.665999999999997</v>
      </c>
      <c r="L50" s="88">
        <v>10280.620800000001</v>
      </c>
      <c r="N50" s="88"/>
      <c r="O50" s="65"/>
      <c r="P50" s="65"/>
    </row>
    <row r="51" spans="1:27" ht="15.75" customHeight="1">
      <c r="A51" s="85">
        <v>2001</v>
      </c>
      <c r="B51" s="317">
        <v>449862.6238</v>
      </c>
      <c r="C51" s="88">
        <v>9452.8128000000015</v>
      </c>
      <c r="D51" s="88">
        <v>407125.87900000002</v>
      </c>
      <c r="E51" s="88">
        <v>33026.171999999999</v>
      </c>
      <c r="F51" s="88">
        <v>257.76</v>
      </c>
      <c r="G51" s="391">
        <v>0</v>
      </c>
      <c r="H51" s="314">
        <v>407546.93299999996</v>
      </c>
      <c r="I51" s="314">
        <v>32852</v>
      </c>
      <c r="J51" s="314">
        <v>3487</v>
      </c>
      <c r="K51" s="88">
        <v>46.597999999999999</v>
      </c>
      <c r="L51" s="88">
        <v>5930.0927999999994</v>
      </c>
      <c r="N51" s="88"/>
      <c r="O51" s="65"/>
      <c r="P51" s="65"/>
    </row>
    <row r="52" spans="1:27" ht="15.75" customHeight="1">
      <c r="A52" s="85">
        <v>2002</v>
      </c>
      <c r="B52" s="317">
        <v>446788.96220000001</v>
      </c>
      <c r="C52" s="88">
        <v>9588.0048000000006</v>
      </c>
      <c r="D52" s="88">
        <v>403787.98540000001</v>
      </c>
      <c r="E52" s="88">
        <v>33198.171999999999</v>
      </c>
      <c r="F52" s="88">
        <v>214.8</v>
      </c>
      <c r="G52" s="391">
        <v>0</v>
      </c>
      <c r="H52" s="314">
        <v>402213.69900000002</v>
      </c>
      <c r="I52" s="314">
        <v>33024</v>
      </c>
      <c r="J52" s="314">
        <v>5177.8184000000001</v>
      </c>
      <c r="K52" s="88">
        <v>93.36</v>
      </c>
      <c r="L52" s="88">
        <v>6280.0847999999996</v>
      </c>
      <c r="N52" s="88"/>
      <c r="O52" s="65"/>
      <c r="P52" s="65"/>
    </row>
    <row r="53" spans="1:27" ht="15.75" customHeight="1">
      <c r="A53" s="85">
        <v>2003</v>
      </c>
      <c r="B53" s="317">
        <v>430457.19080000004</v>
      </c>
      <c r="C53" s="88">
        <v>9152.5248000000011</v>
      </c>
      <c r="D53" s="88">
        <v>386215.277</v>
      </c>
      <c r="E53" s="88">
        <v>34831.629000000001</v>
      </c>
      <c r="F53" s="88">
        <v>257.76</v>
      </c>
      <c r="G53" s="391">
        <v>0</v>
      </c>
      <c r="H53" s="314">
        <v>383860.30599999998</v>
      </c>
      <c r="I53" s="314">
        <v>34701</v>
      </c>
      <c r="J53" s="314">
        <v>5872</v>
      </c>
      <c r="K53" s="88">
        <v>93.36</v>
      </c>
      <c r="L53" s="88">
        <v>5930.5248000000001</v>
      </c>
      <c r="N53" s="88"/>
      <c r="O53" s="65"/>
      <c r="P53" s="65"/>
    </row>
    <row r="54" spans="1:27" ht="15.75" customHeight="1">
      <c r="A54" s="85">
        <v>2004</v>
      </c>
      <c r="B54" s="317">
        <v>450002.45819899999</v>
      </c>
      <c r="C54" s="88">
        <v>11973.698879999998</v>
      </c>
      <c r="D54" s="88">
        <v>389703.78414999996</v>
      </c>
      <c r="E54" s="88">
        <v>48049.472689000002</v>
      </c>
      <c r="F54" s="88">
        <v>275.50247999999999</v>
      </c>
      <c r="G54" s="391">
        <v>0</v>
      </c>
      <c r="H54" s="314">
        <v>385620.136199</v>
      </c>
      <c r="I54" s="314">
        <v>47943.968000000001</v>
      </c>
      <c r="J54" s="314">
        <v>7354</v>
      </c>
      <c r="K54" s="88">
        <v>186.72</v>
      </c>
      <c r="L54" s="88">
        <v>8897.634</v>
      </c>
      <c r="N54" s="88"/>
      <c r="O54" s="65"/>
      <c r="P54" s="65"/>
    </row>
    <row r="55" spans="1:27" ht="15.75" customHeight="1">
      <c r="A55" s="85">
        <v>2005</v>
      </c>
      <c r="B55" s="317">
        <v>444650.8366274134</v>
      </c>
      <c r="C55" s="88">
        <v>15401.76807696367</v>
      </c>
      <c r="D55" s="88">
        <v>375597.01683833235</v>
      </c>
      <c r="E55" s="88">
        <v>53318.154034921907</v>
      </c>
      <c r="F55" s="88">
        <v>333.89767719547933</v>
      </c>
      <c r="G55" s="391">
        <v>0</v>
      </c>
      <c r="H55" s="314">
        <v>364475.51367006928</v>
      </c>
      <c r="I55" s="314">
        <v>53206.558123241906</v>
      </c>
      <c r="J55" s="314">
        <v>13664.940990161711</v>
      </c>
      <c r="K55" s="88">
        <v>757.01024394054787</v>
      </c>
      <c r="L55" s="88">
        <v>12546.813599999999</v>
      </c>
      <c r="N55" s="88"/>
      <c r="O55" s="65"/>
      <c r="P55" s="65"/>
    </row>
    <row r="56" spans="1:27" ht="15.75" customHeight="1">
      <c r="A56" s="85">
        <v>2006</v>
      </c>
      <c r="B56" s="317">
        <v>449960.21129462431</v>
      </c>
      <c r="C56" s="88">
        <v>11113.354600169007</v>
      </c>
      <c r="D56" s="88">
        <v>379844.53247458482</v>
      </c>
      <c r="E56" s="88">
        <v>58732.084122174383</v>
      </c>
      <c r="F56" s="88">
        <v>270.24009769613764</v>
      </c>
      <c r="G56" s="391">
        <v>0</v>
      </c>
      <c r="H56" s="314">
        <v>355608.74679924001</v>
      </c>
      <c r="I56" s="314">
        <v>58627.594855934381</v>
      </c>
      <c r="J56" s="314">
        <v>26005.19788977435</v>
      </c>
      <c r="K56" s="88">
        <v>1220.3137496756337</v>
      </c>
      <c r="L56" s="88">
        <v>8498.3580000000002</v>
      </c>
      <c r="N56" s="88"/>
      <c r="O56" s="65"/>
      <c r="P56" s="65"/>
    </row>
    <row r="57" spans="1:27" ht="15.75" customHeight="1">
      <c r="A57" s="85">
        <v>2007</v>
      </c>
      <c r="B57" s="317">
        <v>448947.16736083518</v>
      </c>
      <c r="C57" s="88">
        <v>11091.052620951243</v>
      </c>
      <c r="D57" s="88">
        <v>376825.82659519714</v>
      </c>
      <c r="E57" s="88">
        <v>60862.882143199997</v>
      </c>
      <c r="F57" s="88">
        <v>167.40600148685644</v>
      </c>
      <c r="G57" s="391">
        <v>0</v>
      </c>
      <c r="H57" s="314">
        <v>348938.9638997165</v>
      </c>
      <c r="I57" s="314">
        <v>60765.046247359998</v>
      </c>
      <c r="J57" s="314">
        <v>28347.74317671387</v>
      </c>
      <c r="K57" s="88">
        <v>2366.6972370448484</v>
      </c>
      <c r="L57" s="88">
        <v>8528.7168000000001</v>
      </c>
      <c r="N57" s="88"/>
      <c r="O57" s="65"/>
      <c r="P57" s="65"/>
    </row>
    <row r="58" spans="1:27" ht="15.75" customHeight="1">
      <c r="A58" s="85">
        <v>2008</v>
      </c>
      <c r="B58" s="317">
        <v>444351.19631567044</v>
      </c>
      <c r="C58" s="88">
        <v>10889.962967601365</v>
      </c>
      <c r="D58" s="88">
        <v>370895.28408618883</v>
      </c>
      <c r="E58" s="88">
        <v>62431.720913279998</v>
      </c>
      <c r="F58" s="88">
        <v>134.22834860020228</v>
      </c>
      <c r="G58" s="391">
        <v>0</v>
      </c>
      <c r="H58" s="314">
        <v>347643.38842600555</v>
      </c>
      <c r="I58" s="314">
        <v>62329.614319999993</v>
      </c>
      <c r="J58" s="314">
        <v>22828.889013211992</v>
      </c>
      <c r="K58" s="88">
        <v>3158.1905564528897</v>
      </c>
      <c r="L58" s="88">
        <v>8391.1139999999996</v>
      </c>
      <c r="N58" s="88"/>
      <c r="O58" s="65"/>
      <c r="P58" s="65"/>
    </row>
    <row r="59" spans="1:27" ht="15.75" customHeight="1">
      <c r="A59" s="85">
        <v>2009</v>
      </c>
      <c r="B59" s="997">
        <v>446589.80627429357</v>
      </c>
      <c r="C59" s="993">
        <v>10549.638227324042</v>
      </c>
      <c r="D59" s="993">
        <v>366365.75645160722</v>
      </c>
      <c r="E59" s="993">
        <v>69395.996545497721</v>
      </c>
      <c r="F59" s="993">
        <v>278.41504986456675</v>
      </c>
      <c r="G59" s="955">
        <v>0</v>
      </c>
      <c r="H59" s="970">
        <v>344352.99956132495</v>
      </c>
      <c r="I59" s="993">
        <v>69300.849865337717</v>
      </c>
      <c r="J59" s="993">
        <v>20336.07048364541</v>
      </c>
      <c r="K59" s="993">
        <v>4338.9123639855043</v>
      </c>
      <c r="L59" s="993">
        <v>8260.9740000000002</v>
      </c>
      <c r="N59" s="88"/>
      <c r="O59" s="65"/>
      <c r="P59" s="65"/>
    </row>
    <row r="60" spans="1:27" ht="15.75" customHeight="1">
      <c r="A60" s="85">
        <v>2010</v>
      </c>
      <c r="B60" s="997">
        <v>441591.66420937522</v>
      </c>
      <c r="C60" s="993">
        <v>11153.053379554809</v>
      </c>
      <c r="D60" s="993">
        <v>369840.24149448413</v>
      </c>
      <c r="E60" s="993">
        <v>60342.518157950937</v>
      </c>
      <c r="F60" s="993">
        <v>255.8511773853543</v>
      </c>
      <c r="G60" s="955">
        <v>0</v>
      </c>
      <c r="H60" s="970">
        <v>347645.09695491847</v>
      </c>
      <c r="I60" s="993">
        <v>60251.663075870936</v>
      </c>
      <c r="J60" s="993">
        <v>21378.804031112097</v>
      </c>
      <c r="K60" s="993">
        <v>3503.8545474736839</v>
      </c>
      <c r="L60" s="993">
        <v>8812.2456000000002</v>
      </c>
      <c r="N60" s="88"/>
      <c r="O60" s="65"/>
      <c r="P60" s="65"/>
    </row>
    <row r="61" spans="1:27" ht="15.75" customHeight="1">
      <c r="A61" s="85">
        <v>2011</v>
      </c>
      <c r="B61" s="997">
        <v>449288.16473298223</v>
      </c>
      <c r="C61" s="993">
        <v>10979.134079236095</v>
      </c>
      <c r="D61" s="993">
        <v>377910.25267553842</v>
      </c>
      <c r="E61" s="993">
        <v>60228.629228787569</v>
      </c>
      <c r="F61" s="993">
        <v>170.14874942007691</v>
      </c>
      <c r="G61" s="955">
        <v>0</v>
      </c>
      <c r="H61" s="970">
        <v>355899.6786746427</v>
      </c>
      <c r="I61" s="993">
        <v>60131.09290878757</v>
      </c>
      <c r="J61" s="993">
        <v>20757.783848762443</v>
      </c>
      <c r="K61" s="993">
        <v>3945.0949007894737</v>
      </c>
      <c r="L61" s="993">
        <v>8554.5144</v>
      </c>
      <c r="N61" s="88"/>
      <c r="O61" s="65"/>
      <c r="P61" s="65"/>
    </row>
    <row r="62" spans="1:27" ht="15.75" customHeight="1">
      <c r="A62" s="315">
        <v>2012</v>
      </c>
      <c r="B62" s="997">
        <v>442205.78848717915</v>
      </c>
      <c r="C62" s="993">
        <v>11102.063866726736</v>
      </c>
      <c r="D62" s="993">
        <v>372535.62125881581</v>
      </c>
      <c r="E62" s="993">
        <v>58440.47461680595</v>
      </c>
      <c r="F62" s="993">
        <v>127.62874483069317</v>
      </c>
      <c r="G62" s="955">
        <v>0</v>
      </c>
      <c r="H62" s="970">
        <v>350137.73596807645</v>
      </c>
      <c r="I62" s="993">
        <v>58356.839712593763</v>
      </c>
      <c r="J62" s="993">
        <v>21032.118644813752</v>
      </c>
      <c r="K62" s="993">
        <v>4044.5193616952602</v>
      </c>
      <c r="L62" s="993">
        <v>8634.5748000000003</v>
      </c>
      <c r="N62" s="732"/>
      <c r="O62" s="65"/>
      <c r="P62" s="65"/>
    </row>
    <row r="63" spans="1:27" ht="15.75" customHeight="1">
      <c r="A63" s="713">
        <v>2013</v>
      </c>
      <c r="B63" s="1217">
        <v>445106.30601186224</v>
      </c>
      <c r="C63" s="1135">
        <v>11082.978428247992</v>
      </c>
      <c r="D63" s="1135">
        <v>378525.71098856698</v>
      </c>
      <c r="E63" s="1135">
        <v>55369.889386391151</v>
      </c>
      <c r="F63" s="1135">
        <v>127.72720865614237</v>
      </c>
      <c r="G63" s="955">
        <v>0</v>
      </c>
      <c r="H63" s="1130">
        <v>357875.06681649975</v>
      </c>
      <c r="I63" s="1135">
        <v>55297.21670698114</v>
      </c>
      <c r="J63" s="1135">
        <v>19445.771017689865</v>
      </c>
      <c r="K63" s="1135">
        <v>3789.514270691524</v>
      </c>
      <c r="L63" s="1135">
        <v>8698.7372000000014</v>
      </c>
      <c r="N63" s="88"/>
      <c r="O63" s="65"/>
      <c r="P63" s="65"/>
    </row>
    <row r="64" spans="1:27" ht="15.75" customHeight="1">
      <c r="A64" s="713">
        <v>2014</v>
      </c>
      <c r="B64" s="1217">
        <v>449320.77579513664</v>
      </c>
      <c r="C64" s="1135">
        <v>11004.489588609898</v>
      </c>
      <c r="D64" s="1135">
        <v>384114.32052959269</v>
      </c>
      <c r="E64" s="1135">
        <v>54074.181033445318</v>
      </c>
      <c r="F64" s="1135">
        <v>127.78464348863881</v>
      </c>
      <c r="G64" s="955">
        <v>0</v>
      </c>
      <c r="H64" s="1130">
        <v>363937.02678489219</v>
      </c>
      <c r="I64" s="1135">
        <v>54004.880250474424</v>
      </c>
      <c r="J64" s="1135">
        <v>19085.601497122298</v>
      </c>
      <c r="K64" s="1135">
        <v>3801.8756626476811</v>
      </c>
      <c r="L64" s="1135">
        <v>8491.3916000000008</v>
      </c>
      <c r="N64" s="732"/>
      <c r="O64" s="65"/>
      <c r="P64" s="65"/>
      <c r="Q64"/>
      <c r="R64"/>
      <c r="S64"/>
      <c r="T64"/>
      <c r="U64"/>
      <c r="V64"/>
      <c r="W64"/>
      <c r="X64"/>
      <c r="Y64"/>
      <c r="Z64"/>
      <c r="AA64"/>
    </row>
    <row r="65" spans="1:17" ht="15.75" customHeight="1">
      <c r="A65" s="766">
        <v>2015</v>
      </c>
      <c r="B65" s="1217">
        <v>465413.22120501858</v>
      </c>
      <c r="C65" s="1135">
        <v>10685.256099272819</v>
      </c>
      <c r="D65" s="1135">
        <v>383788.36724110832</v>
      </c>
      <c r="E65" s="1135">
        <v>70812.495177787976</v>
      </c>
      <c r="F65" s="1135">
        <v>127.10268684948285</v>
      </c>
      <c r="G65" s="955">
        <v>0</v>
      </c>
      <c r="H65" s="1130">
        <v>364825.59004457144</v>
      </c>
      <c r="I65" s="1135">
        <v>70731.219987188801</v>
      </c>
      <c r="J65" s="1135">
        <v>18403.614308506782</v>
      </c>
      <c r="K65" s="1135">
        <v>3351.9620647515053</v>
      </c>
      <c r="L65" s="1135">
        <v>8100.8348000000005</v>
      </c>
      <c r="O65" s="65"/>
      <c r="P65" s="65"/>
    </row>
    <row r="66" spans="1:17" ht="15.75" customHeight="1">
      <c r="A66" s="798">
        <v>2016</v>
      </c>
      <c r="B66" s="1217">
        <v>476934.37063831894</v>
      </c>
      <c r="C66" s="1135">
        <v>10979.513574926934</v>
      </c>
      <c r="D66" s="1135">
        <v>390426.34118383494</v>
      </c>
      <c r="E66" s="1135">
        <v>75401.516160810759</v>
      </c>
      <c r="F66" s="1135">
        <v>126.99971874634663</v>
      </c>
      <c r="G66" s="955">
        <v>0</v>
      </c>
      <c r="H66" s="1130">
        <v>371697.85698414053</v>
      </c>
      <c r="I66" s="1135">
        <v>75340.300856960021</v>
      </c>
      <c r="J66" s="1135">
        <v>18403.43141249453</v>
      </c>
      <c r="K66" s="1135">
        <v>2976.6621847238839</v>
      </c>
      <c r="L66" s="1135">
        <v>8516.119200000001</v>
      </c>
      <c r="O66" s="65"/>
      <c r="P66" s="65"/>
    </row>
    <row r="67" spans="1:17" ht="15.75" customHeight="1">
      <c r="A67" s="867">
        <v>2017</v>
      </c>
      <c r="B67" s="1217">
        <v>482748.9267883515</v>
      </c>
      <c r="C67" s="1135">
        <v>10675.923048643033</v>
      </c>
      <c r="D67" s="1135">
        <v>396591.24484002835</v>
      </c>
      <c r="E67" s="1135">
        <v>75354.767844828835</v>
      </c>
      <c r="F67" s="1135">
        <v>126.99105485129675</v>
      </c>
      <c r="G67" s="955">
        <v>0</v>
      </c>
      <c r="H67" s="1130">
        <v>377952.66413459112</v>
      </c>
      <c r="I67" s="1135">
        <v>75287.254399999991</v>
      </c>
      <c r="J67" s="1135">
        <v>18781.349212733992</v>
      </c>
      <c r="K67" s="1135">
        <v>2519.0874410264278</v>
      </c>
      <c r="L67" s="1135">
        <v>8208.5716000000011</v>
      </c>
      <c r="O67" s="65"/>
      <c r="P67" s="65"/>
    </row>
    <row r="68" spans="1:17" ht="15.75" customHeight="1">
      <c r="A68" s="888">
        <v>2018</v>
      </c>
      <c r="B68" s="997">
        <v>473859.24967802106</v>
      </c>
      <c r="C68" s="993">
        <v>10782.420398248476</v>
      </c>
      <c r="D68" s="993">
        <v>385466.68827461667</v>
      </c>
      <c r="E68" s="993">
        <v>77454.140811943173</v>
      </c>
      <c r="F68" s="993">
        <v>156.00019321263434</v>
      </c>
      <c r="G68" s="993">
        <v>0</v>
      </c>
      <c r="H68" s="993">
        <v>365866.13740109431</v>
      </c>
      <c r="I68" s="993">
        <v>77404.827234240001</v>
      </c>
      <c r="J68" s="993">
        <v>19470.875424457765</v>
      </c>
      <c r="K68" s="993">
        <v>2664.4740182289688</v>
      </c>
      <c r="L68" s="993">
        <v>8452.9356000000007</v>
      </c>
      <c r="O68" s="65"/>
      <c r="P68" s="65"/>
      <c r="Q68" s="1002"/>
    </row>
    <row r="69" spans="1:17" ht="15.75" customHeight="1">
      <c r="A69" s="971">
        <v>2019</v>
      </c>
      <c r="B69" s="1026">
        <v>479982.24924750917</v>
      </c>
      <c r="C69" s="1026">
        <v>10498.466370673268</v>
      </c>
      <c r="D69" s="1026">
        <v>388760.06008498225</v>
      </c>
      <c r="E69" s="1026">
        <v>80535.17482771998</v>
      </c>
      <c r="F69" s="1026">
        <v>188.54796413366338</v>
      </c>
      <c r="G69" s="1026">
        <v>0</v>
      </c>
      <c r="H69" s="1026">
        <v>370136.889333</v>
      </c>
      <c r="I69" s="1026">
        <v>80077.969440319983</v>
      </c>
      <c r="J69" s="1026">
        <v>19029.13667563293</v>
      </c>
      <c r="K69" s="1026">
        <v>2539.7901985562798</v>
      </c>
      <c r="L69" s="1026">
        <v>8198.463600000001</v>
      </c>
      <c r="O69" s="65"/>
      <c r="P69" s="65"/>
    </row>
    <row r="70" spans="1:17" s="953" customFormat="1" ht="15.75" customHeight="1">
      <c r="A70" s="905" t="s">
        <v>731</v>
      </c>
      <c r="B70" s="518"/>
      <c r="C70" s="518"/>
      <c r="D70" s="518"/>
      <c r="E70" s="292"/>
      <c r="F70" s="292"/>
      <c r="G70" s="292"/>
      <c r="H70" s="292"/>
      <c r="I70" s="292"/>
      <c r="J70" s="292"/>
      <c r="K70" s="292"/>
      <c r="L70" s="292"/>
      <c r="O70" s="202"/>
      <c r="P70" s="202"/>
    </row>
    <row r="71" spans="1:17" s="953" customFormat="1" ht="15.75" customHeight="1">
      <c r="O71" s="202"/>
      <c r="P71" s="202"/>
    </row>
    <row r="72" spans="1:17" s="953" customFormat="1" ht="15.75" customHeight="1">
      <c r="A72" s="351"/>
      <c r="B72" s="356"/>
      <c r="C72" s="326" t="s">
        <v>11</v>
      </c>
      <c r="D72" s="279"/>
      <c r="E72" s="279"/>
      <c r="F72" s="327"/>
      <c r="G72" s="274" t="s">
        <v>11</v>
      </c>
      <c r="H72" s="274"/>
      <c r="I72" s="274"/>
      <c r="J72" s="274"/>
      <c r="K72" s="274"/>
      <c r="L72" s="274"/>
      <c r="O72" s="202"/>
      <c r="P72" s="202"/>
    </row>
    <row r="73" spans="1:17" s="953" customFormat="1" ht="47.25" customHeight="1">
      <c r="A73" s="352"/>
      <c r="B73" s="269"/>
      <c r="C73" s="318" t="s">
        <v>261</v>
      </c>
      <c r="D73" s="318" t="s">
        <v>262</v>
      </c>
      <c r="E73" s="318" t="s">
        <v>38</v>
      </c>
      <c r="F73" s="318" t="s">
        <v>263</v>
      </c>
      <c r="G73" s="318" t="s">
        <v>35</v>
      </c>
      <c r="H73" s="1281" t="s">
        <v>266</v>
      </c>
      <c r="I73" s="1281" t="s">
        <v>309</v>
      </c>
      <c r="J73" s="1281" t="s">
        <v>326</v>
      </c>
      <c r="K73" s="318" t="s">
        <v>265</v>
      </c>
      <c r="L73" s="1279" t="s">
        <v>34</v>
      </c>
      <c r="O73" s="202"/>
      <c r="P73" s="202"/>
    </row>
    <row r="74" spans="1:17" s="953" customFormat="1" ht="15.75" customHeight="1">
      <c r="A74" s="353"/>
      <c r="B74" s="326" t="s">
        <v>17</v>
      </c>
      <c r="C74" s="279"/>
      <c r="D74" s="279"/>
      <c r="E74" s="279"/>
      <c r="F74" s="279"/>
      <c r="G74" s="279"/>
      <c r="H74" s="279"/>
      <c r="I74" s="279"/>
      <c r="J74" s="279"/>
      <c r="K74" s="279"/>
      <c r="L74" s="279"/>
      <c r="O74" s="202"/>
      <c r="P74" s="202"/>
    </row>
    <row r="75" spans="1:17" s="953" customFormat="1" ht="15.75" customHeight="1">
      <c r="A75" s="1131">
        <v>2020</v>
      </c>
      <c r="B75" s="1135">
        <v>389882.76622538822</v>
      </c>
      <c r="C75" s="1135">
        <v>10226.109147768382</v>
      </c>
      <c r="D75" s="1135">
        <v>354633.09768895875</v>
      </c>
      <c r="E75" s="1135">
        <v>24871.54998408</v>
      </c>
      <c r="F75" s="1135">
        <v>152.00940458112322</v>
      </c>
      <c r="G75" s="1135">
        <v>0</v>
      </c>
      <c r="H75" s="1135">
        <v>332172.03816632793</v>
      </c>
      <c r="I75" s="1135">
        <v>24478.174870080002</v>
      </c>
      <c r="J75" s="1135">
        <v>23119.573381501454</v>
      </c>
      <c r="K75" s="1135">
        <v>1892.1726074787982</v>
      </c>
      <c r="L75" s="1135">
        <v>8220.8071999999993</v>
      </c>
      <c r="O75" s="65"/>
      <c r="P75" s="65"/>
    </row>
    <row r="76" spans="1:17" s="953" customFormat="1" ht="15.75" customHeight="1">
      <c r="A76" s="1131">
        <v>2021</v>
      </c>
      <c r="B76" s="1135">
        <v>390311.17523887474</v>
      </c>
      <c r="C76" s="1135">
        <v>10346.183939965065</v>
      </c>
      <c r="D76" s="1135">
        <v>356687.41525685892</v>
      </c>
      <c r="E76" s="1135">
        <v>23127.261786599993</v>
      </c>
      <c r="F76" s="1135">
        <v>150.31425545079293</v>
      </c>
      <c r="G76" s="1135">
        <v>0</v>
      </c>
      <c r="H76" s="1135">
        <v>336036.82927752659</v>
      </c>
      <c r="I76" s="1135">
        <v>22960.584556799993</v>
      </c>
      <c r="J76" s="1135">
        <v>20590.931458233648</v>
      </c>
      <c r="K76" s="1135">
        <v>1894.4415463145519</v>
      </c>
      <c r="L76" s="1135">
        <v>8828.3883999999998</v>
      </c>
      <c r="O76" s="65"/>
      <c r="P76" s="65"/>
    </row>
  </sheetData>
  <conditionalFormatting sqref="AB64:GR64 A60:L62 A68:N69 A1:GR5 M70:GR74 A77:GR804 M60:N67 A63:A67 A6:N44 Q6:GR44 A50:N59 Q65:GR69 Q50:GR63 A75:N76 Q75:GR76">
    <cfRule type="cellIs" dxfId="439" priority="7" stopIfTrue="1" operator="equal">
      <formula>0</formula>
    </cfRule>
  </conditionalFormatting>
  <conditionalFormatting sqref="A45:GR49 A50:N59 Q50:GR59">
    <cfRule type="cellIs" dxfId="438" priority="6" stopIfTrue="1" operator="equal">
      <formula>0</formula>
    </cfRule>
  </conditionalFormatting>
  <conditionalFormatting sqref="A70:L74">
    <cfRule type="cellIs" dxfId="437" priority="5" stopIfTrue="1" operator="equal">
      <formula>0</formula>
    </cfRule>
  </conditionalFormatting>
  <conditionalFormatting sqref="B63:L67">
    <cfRule type="cellIs" dxfId="436" priority="4" stopIfTrue="1" operator="equal">
      <formula>0</formula>
    </cfRule>
  </conditionalFormatting>
  <conditionalFormatting sqref="O6:P44">
    <cfRule type="cellIs" dxfId="435" priority="3" stopIfTrue="1" operator="equal">
      <formula>0</formula>
    </cfRule>
  </conditionalFormatting>
  <conditionalFormatting sqref="O50:P69">
    <cfRule type="cellIs" dxfId="434" priority="2" stopIfTrue="1" operator="equal">
      <formula>0</formula>
    </cfRule>
  </conditionalFormatting>
  <conditionalFormatting sqref="O75:P76">
    <cfRule type="cellIs" dxfId="433"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19" max="12" man="1"/>
    <brk id="44" max="12" man="1"/>
    <brk id="69" max="1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8">
    <tabColor rgb="FFEDF082"/>
  </sheetPr>
  <dimension ref="A1:L50"/>
  <sheetViews>
    <sheetView view="pageBreakPreview" zoomScaleNormal="100" zoomScaleSheetLayoutView="100" workbookViewId="0"/>
  </sheetViews>
  <sheetFormatPr baseColWidth="10" defaultColWidth="11.453125" defaultRowHeight="15.75" customHeight="1"/>
  <cols>
    <col min="1" max="1" width="48.54296875" style="83" customWidth="1"/>
    <col min="2" max="2" width="7.1796875" style="83" customWidth="1"/>
    <col min="3" max="8" width="11.81640625" style="83" customWidth="1"/>
    <col min="9" max="9" width="1.81640625" style="83" customWidth="1"/>
    <col min="10" max="16384" width="11.453125" style="83"/>
  </cols>
  <sheetData>
    <row r="1" spans="1:11" ht="15.75" customHeight="1">
      <c r="A1" s="852" t="s">
        <v>732</v>
      </c>
      <c r="B1" s="361"/>
      <c r="C1" s="361"/>
      <c r="D1" s="361"/>
      <c r="E1" s="361"/>
      <c r="F1" s="361"/>
      <c r="G1" s="361"/>
      <c r="H1" s="361"/>
    </row>
    <row r="2" spans="1:11" ht="15.75" customHeight="1">
      <c r="A2" s="524"/>
      <c r="B2" s="524"/>
      <c r="C2" s="524"/>
      <c r="D2" s="524"/>
      <c r="E2" s="524"/>
      <c r="F2" s="524"/>
      <c r="G2" s="524"/>
      <c r="H2" s="524"/>
      <c r="I2" s="86"/>
    </row>
    <row r="3" spans="1:11" ht="15.75" customHeight="1">
      <c r="A3" s="1437"/>
      <c r="B3" s="1442" t="s">
        <v>773</v>
      </c>
      <c r="C3" s="1435" t="s">
        <v>48</v>
      </c>
      <c r="D3" s="1436"/>
      <c r="E3" s="1436"/>
      <c r="F3" s="1436"/>
      <c r="G3" s="1436"/>
      <c r="H3" s="1436"/>
      <c r="I3" s="86"/>
    </row>
    <row r="4" spans="1:11" ht="50.25" customHeight="1">
      <c r="A4" s="1438"/>
      <c r="B4" s="1443"/>
      <c r="C4" s="12" t="s">
        <v>4</v>
      </c>
      <c r="D4" s="12" t="s">
        <v>3</v>
      </c>
      <c r="E4" s="12" t="s">
        <v>533</v>
      </c>
      <c r="F4" s="11" t="s">
        <v>2</v>
      </c>
      <c r="G4" s="12" t="s">
        <v>579</v>
      </c>
      <c r="H4" s="10" t="s">
        <v>327</v>
      </c>
      <c r="I4" s="86"/>
    </row>
    <row r="5" spans="1:11" ht="15.75" customHeight="1">
      <c r="A5" s="1439"/>
      <c r="B5" s="1444"/>
      <c r="C5" s="1440" t="s">
        <v>530</v>
      </c>
      <c r="D5" s="1441"/>
      <c r="E5" s="1441"/>
      <c r="F5" s="1441"/>
      <c r="G5" s="1441"/>
      <c r="H5" s="1441"/>
      <c r="I5" s="86"/>
    </row>
    <row r="6" spans="1:11" ht="15.75" customHeight="1">
      <c r="A6" s="57" t="s">
        <v>535</v>
      </c>
      <c r="B6" s="1342">
        <v>8</v>
      </c>
      <c r="C6" s="969" t="s">
        <v>31</v>
      </c>
      <c r="D6" s="797">
        <v>0</v>
      </c>
      <c r="E6" s="797">
        <v>67.247790616559982</v>
      </c>
      <c r="F6" s="969" t="s">
        <v>31</v>
      </c>
      <c r="G6" s="1130">
        <v>305.77949939999996</v>
      </c>
      <c r="H6" s="797">
        <v>3723.2759678017387</v>
      </c>
      <c r="I6" s="86"/>
    </row>
    <row r="7" spans="1:11" ht="15.75" customHeight="1">
      <c r="A7" s="57" t="s">
        <v>536</v>
      </c>
      <c r="B7" s="1332">
        <v>9</v>
      </c>
      <c r="C7" s="969" t="s">
        <v>31</v>
      </c>
      <c r="D7" s="797">
        <v>0</v>
      </c>
      <c r="E7" s="969" t="s">
        <v>31</v>
      </c>
      <c r="F7" s="797">
        <v>2408.1828705347111</v>
      </c>
      <c r="G7" s="1130">
        <v>746.55101318932986</v>
      </c>
      <c r="H7" s="797">
        <v>4119.184124414026</v>
      </c>
      <c r="I7" s="86"/>
      <c r="K7" s="731"/>
    </row>
    <row r="8" spans="1:11" ht="15.75" customHeight="1">
      <c r="A8" s="57" t="s">
        <v>47</v>
      </c>
      <c r="B8" s="1332">
        <v>10</v>
      </c>
      <c r="C8" s="1130">
        <v>136.83065405336603</v>
      </c>
      <c r="D8" s="797">
        <v>0</v>
      </c>
      <c r="E8" s="969" t="s">
        <v>31</v>
      </c>
      <c r="F8" s="969" t="s">
        <v>31</v>
      </c>
      <c r="G8" s="1130">
        <v>48.320738250000005</v>
      </c>
      <c r="H8" s="797">
        <v>1539.0804381467474</v>
      </c>
      <c r="I8" s="86"/>
      <c r="K8" s="731"/>
    </row>
    <row r="9" spans="1:11" ht="15.75" customHeight="1">
      <c r="A9" s="57" t="s">
        <v>46</v>
      </c>
      <c r="B9" s="1332">
        <v>14</v>
      </c>
      <c r="C9" s="797">
        <v>0</v>
      </c>
      <c r="D9" s="797">
        <v>0</v>
      </c>
      <c r="E9" s="797">
        <v>25.442285709957215</v>
      </c>
      <c r="F9" s="797">
        <v>634.3877433522473</v>
      </c>
      <c r="G9" s="797">
        <v>87.828033449999992</v>
      </c>
      <c r="H9" s="797">
        <v>747.65806251220454</v>
      </c>
      <c r="I9" s="86"/>
      <c r="K9" s="731"/>
    </row>
    <row r="10" spans="1:11" ht="15.75" customHeight="1">
      <c r="A10" s="57" t="s">
        <v>42</v>
      </c>
      <c r="B10" s="1332">
        <v>16</v>
      </c>
      <c r="C10" s="797">
        <v>0</v>
      </c>
      <c r="D10" s="797">
        <v>0</v>
      </c>
      <c r="E10" s="797">
        <v>1.3301550358889176</v>
      </c>
      <c r="F10" s="797">
        <v>562.62178133875716</v>
      </c>
      <c r="G10" s="797">
        <v>0</v>
      </c>
      <c r="H10" s="797">
        <v>563.95193637464604</v>
      </c>
      <c r="I10" s="86"/>
      <c r="K10" s="731"/>
    </row>
    <row r="11" spans="1:11" ht="15.75" customHeight="1">
      <c r="A11" s="1327" t="s">
        <v>45</v>
      </c>
      <c r="B11" s="1333">
        <v>17</v>
      </c>
      <c r="C11" s="809">
        <v>2477.1365740904721</v>
      </c>
      <c r="D11" s="810">
        <v>0</v>
      </c>
      <c r="E11" s="810">
        <v>203.61292737549374</v>
      </c>
      <c r="F11" s="810">
        <v>6823.9217434940674</v>
      </c>
      <c r="G11" s="810">
        <v>1188.4792842893298</v>
      </c>
      <c r="H11" s="810">
        <v>10693.150529249362</v>
      </c>
      <c r="I11" s="86"/>
      <c r="K11" s="731"/>
    </row>
    <row r="12" spans="1:11" ht="15.75" customHeight="1">
      <c r="A12" s="57" t="s">
        <v>44</v>
      </c>
      <c r="B12" s="1332">
        <v>29</v>
      </c>
      <c r="C12" s="797">
        <v>0</v>
      </c>
      <c r="D12" s="797">
        <v>0</v>
      </c>
      <c r="E12" s="797">
        <v>0</v>
      </c>
      <c r="F12" s="969" t="s">
        <v>31</v>
      </c>
      <c r="G12" s="969" t="s">
        <v>31</v>
      </c>
      <c r="H12" s="797">
        <v>1.6195660659552384</v>
      </c>
      <c r="I12" s="86"/>
      <c r="K12" s="731"/>
    </row>
    <row r="13" spans="1:11" ht="15.75" customHeight="1">
      <c r="A13" s="57" t="s">
        <v>43</v>
      </c>
      <c r="B13" s="1332">
        <v>30</v>
      </c>
      <c r="C13" s="797">
        <v>0</v>
      </c>
      <c r="D13" s="797">
        <v>0</v>
      </c>
      <c r="E13" s="797">
        <v>2238.3156094070096</v>
      </c>
      <c r="F13" s="1130">
        <v>682.49865145356682</v>
      </c>
      <c r="G13" s="1130">
        <v>0</v>
      </c>
      <c r="H13" s="797">
        <v>2920.8142608605763</v>
      </c>
      <c r="I13" s="86"/>
      <c r="K13" s="731"/>
    </row>
    <row r="14" spans="1:11" ht="15.75" customHeight="1">
      <c r="A14" s="57" t="s">
        <v>42</v>
      </c>
      <c r="B14" s="1332">
        <v>31</v>
      </c>
      <c r="C14" s="797">
        <v>0</v>
      </c>
      <c r="D14" s="797">
        <v>0</v>
      </c>
      <c r="E14" s="797">
        <v>0</v>
      </c>
      <c r="F14" s="969" t="s">
        <v>31</v>
      </c>
      <c r="G14" s="969" t="s">
        <v>31</v>
      </c>
      <c r="H14" s="797">
        <v>206.58205808261499</v>
      </c>
      <c r="I14" s="86"/>
      <c r="K14" s="731"/>
    </row>
    <row r="15" spans="1:11" ht="15.75" customHeight="1">
      <c r="A15" s="1327" t="s">
        <v>202</v>
      </c>
      <c r="B15" s="1333">
        <v>32</v>
      </c>
      <c r="C15" s="809">
        <v>0</v>
      </c>
      <c r="D15" s="810">
        <v>0</v>
      </c>
      <c r="E15" s="810">
        <v>2238.3156094070096</v>
      </c>
      <c r="F15" s="810">
        <v>890.70027560213703</v>
      </c>
      <c r="G15" s="810">
        <v>0</v>
      </c>
      <c r="H15" s="810">
        <v>3129.0158850091466</v>
      </c>
      <c r="I15" s="86"/>
      <c r="K15" s="731"/>
    </row>
    <row r="16" spans="1:11" ht="15.75" customHeight="1">
      <c r="A16" s="57" t="s">
        <v>41</v>
      </c>
      <c r="B16" s="1332">
        <v>33</v>
      </c>
      <c r="C16" s="1130">
        <v>0</v>
      </c>
      <c r="D16" s="1130">
        <v>0</v>
      </c>
      <c r="E16" s="1130">
        <v>2.6833504931063255</v>
      </c>
      <c r="F16" s="1130">
        <v>3.2536299347420758</v>
      </c>
      <c r="G16" s="1130">
        <v>0</v>
      </c>
      <c r="H16" s="1130">
        <v>5.9369804278484013</v>
      </c>
      <c r="I16" s="86"/>
      <c r="K16" s="731"/>
    </row>
    <row r="17" spans="1:12" ht="15.75" customHeight="1">
      <c r="A17" s="1327" t="s">
        <v>534</v>
      </c>
      <c r="B17" s="1333">
        <v>37</v>
      </c>
      <c r="C17" s="809">
        <v>720.29108202622592</v>
      </c>
      <c r="D17" s="810">
        <v>802.51130177263508</v>
      </c>
      <c r="E17" s="810">
        <v>37499.717259144003</v>
      </c>
      <c r="F17" s="810">
        <v>17966.319672875783</v>
      </c>
      <c r="G17" s="810">
        <v>860.93292884999994</v>
      </c>
      <c r="H17" s="810">
        <v>57849.772244668646</v>
      </c>
      <c r="I17" s="86"/>
      <c r="K17" s="731"/>
      <c r="L17" s="726"/>
    </row>
    <row r="18" spans="1:12" ht="15.75" customHeight="1">
      <c r="A18" s="57" t="s">
        <v>317</v>
      </c>
      <c r="B18" s="1332">
        <v>50</v>
      </c>
      <c r="C18" s="797">
        <v>720.29108202622592</v>
      </c>
      <c r="D18" s="797">
        <v>662.91878139494952</v>
      </c>
      <c r="E18" s="797">
        <v>807.40432689561692</v>
      </c>
      <c r="F18" s="797">
        <v>6923.1496411569387</v>
      </c>
      <c r="G18" s="797">
        <v>860.93292884999994</v>
      </c>
      <c r="H18" s="797">
        <v>9974.6967603237299</v>
      </c>
      <c r="I18" s="86"/>
      <c r="K18" s="731"/>
      <c r="L18" s="726"/>
    </row>
    <row r="19" spans="1:12" ht="15.75" customHeight="1">
      <c r="A19" s="57" t="s">
        <v>172</v>
      </c>
      <c r="B19" s="1332">
        <v>55</v>
      </c>
      <c r="C19" s="797">
        <v>0</v>
      </c>
      <c r="D19" s="797">
        <v>0</v>
      </c>
      <c r="E19" s="797">
        <v>26488.497855877296</v>
      </c>
      <c r="F19" s="797">
        <v>47.848938025770302</v>
      </c>
      <c r="G19" s="797">
        <v>0</v>
      </c>
      <c r="H19" s="797">
        <v>26536.346793903067</v>
      </c>
      <c r="I19" s="86"/>
      <c r="K19" s="731"/>
      <c r="L19" s="726"/>
    </row>
    <row r="20" spans="1:12" ht="15.75" customHeight="1">
      <c r="A20" s="57" t="s">
        <v>318</v>
      </c>
      <c r="B20" s="1332">
        <v>56</v>
      </c>
      <c r="C20" s="797">
        <v>0</v>
      </c>
      <c r="D20" s="797">
        <v>139.59252037768556</v>
      </c>
      <c r="E20" s="797">
        <v>10203.815076371091</v>
      </c>
      <c r="F20" s="797">
        <v>10995.321093693074</v>
      </c>
      <c r="G20" s="797">
        <v>0</v>
      </c>
      <c r="H20" s="797">
        <v>21338.728690441851</v>
      </c>
      <c r="I20" s="86"/>
      <c r="K20" s="731"/>
      <c r="L20" s="726"/>
    </row>
    <row r="21" spans="1:12" ht="15.75" customHeight="1">
      <c r="A21" s="103" t="s">
        <v>0</v>
      </c>
      <c r="B21" s="1334"/>
      <c r="C21" s="735">
        <v>3197.427656116698</v>
      </c>
      <c r="D21" s="735">
        <v>802.51130177263508</v>
      </c>
      <c r="E21" s="735">
        <v>39944.329146419615</v>
      </c>
      <c r="F21" s="735">
        <v>25684.195321906729</v>
      </c>
      <c r="G21" s="735">
        <v>2049.4122131393297</v>
      </c>
      <c r="H21" s="735">
        <v>71677.875639354999</v>
      </c>
      <c r="I21" s="86"/>
      <c r="K21" s="731"/>
      <c r="L21" s="726"/>
    </row>
    <row r="22" spans="1:12" ht="15.75" customHeight="1">
      <c r="A22" s="99" t="s">
        <v>158</v>
      </c>
      <c r="B22" s="357"/>
      <c r="C22" s="358"/>
      <c r="D22" s="358"/>
      <c r="E22" s="358"/>
      <c r="F22" s="358"/>
      <c r="G22" s="358"/>
      <c r="H22" s="358"/>
      <c r="I22" s="86"/>
    </row>
    <row r="23" spans="1:12" ht="15.75" customHeight="1">
      <c r="A23" s="105" t="s">
        <v>532</v>
      </c>
      <c r="B23" s="392"/>
      <c r="C23" s="392"/>
      <c r="D23" s="448"/>
      <c r="E23" s="359"/>
      <c r="F23" s="359"/>
      <c r="G23" s="359"/>
      <c r="H23" s="359"/>
      <c r="I23" s="86"/>
    </row>
    <row r="24" spans="1:12" ht="15.75" customHeight="1">
      <c r="A24" s="105" t="s">
        <v>631</v>
      </c>
      <c r="B24" s="392"/>
      <c r="C24" s="392"/>
      <c r="D24" s="448"/>
      <c r="E24" s="360"/>
      <c r="F24" s="360"/>
      <c r="G24" s="360"/>
      <c r="H24" s="360"/>
      <c r="I24" s="86"/>
    </row>
    <row r="25" spans="1:12" ht="15.75" customHeight="1">
      <c r="A25" s="105" t="s">
        <v>469</v>
      </c>
      <c r="B25" s="392"/>
      <c r="C25" s="392"/>
      <c r="D25" s="448"/>
      <c r="E25" s="360"/>
      <c r="F25" s="360"/>
      <c r="G25" s="360"/>
      <c r="H25" s="360"/>
      <c r="I25" s="86"/>
    </row>
    <row r="26" spans="1:12" ht="15.75" customHeight="1">
      <c r="A26" s="916" t="s">
        <v>678</v>
      </c>
      <c r="B26" s="392"/>
      <c r="C26" s="392"/>
      <c r="D26" s="361"/>
      <c r="I26" s="86"/>
    </row>
    <row r="27" spans="1:12" ht="15.75" customHeight="1">
      <c r="B27" s="392"/>
      <c r="C27" s="392"/>
      <c r="D27" s="361"/>
      <c r="I27" s="86"/>
    </row>
    <row r="30" spans="1:12" ht="15.75" customHeight="1">
      <c r="D30" s="594"/>
    </row>
    <row r="32" spans="1:12" ht="15.75" customHeight="1">
      <c r="A32" s="1025"/>
      <c r="B32" s="1025"/>
      <c r="C32" s="870"/>
      <c r="D32" s="870"/>
      <c r="E32" s="870"/>
      <c r="F32" s="870"/>
      <c r="G32" s="870"/>
      <c r="H32" s="870"/>
    </row>
    <row r="33" spans="1:10" ht="15.75" customHeight="1">
      <c r="A33" s="1025"/>
      <c r="B33" s="1025"/>
      <c r="C33" s="870"/>
      <c r="D33" s="870"/>
      <c r="E33" s="870"/>
      <c r="F33" s="870"/>
      <c r="G33" s="870"/>
      <c r="H33" s="870"/>
    </row>
    <row r="34" spans="1:10" ht="15.75" customHeight="1">
      <c r="A34" s="1025"/>
      <c r="B34" s="1025"/>
      <c r="C34" s="870"/>
      <c r="D34" s="870"/>
      <c r="E34" s="870"/>
      <c r="F34" s="870"/>
      <c r="G34" s="870"/>
      <c r="H34" s="870"/>
      <c r="J34" s="594"/>
    </row>
    <row r="35" spans="1:10" ht="15.75" customHeight="1">
      <c r="A35" s="1025"/>
      <c r="B35" s="1025"/>
      <c r="C35" s="1025"/>
      <c r="D35" s="1025"/>
      <c r="E35" s="1025"/>
      <c r="F35" s="1025"/>
      <c r="G35" s="1025"/>
      <c r="H35" s="1025"/>
    </row>
    <row r="36" spans="1:10" ht="15.75" customHeight="1">
      <c r="A36" s="1025"/>
      <c r="B36" s="1025"/>
      <c r="C36" s="1025"/>
      <c r="D36" s="1025"/>
      <c r="E36" s="1025"/>
      <c r="F36" s="1025"/>
      <c r="G36" s="1025"/>
      <c r="H36" s="870"/>
    </row>
    <row r="37" spans="1:10" ht="15.75" customHeight="1">
      <c r="H37" s="486"/>
    </row>
    <row r="38" spans="1:10" ht="15.75" customHeight="1">
      <c r="H38" s="486"/>
    </row>
    <row r="39" spans="1:10" ht="15.75" customHeight="1">
      <c r="H39" s="486"/>
    </row>
    <row r="40" spans="1:10" ht="15.75" customHeight="1">
      <c r="H40" s="486"/>
    </row>
    <row r="41" spans="1:10" ht="15.75" customHeight="1">
      <c r="H41" s="486"/>
    </row>
    <row r="42" spans="1:10" ht="15.75" customHeight="1">
      <c r="H42" s="486"/>
    </row>
    <row r="43" spans="1:10" ht="15.75" customHeight="1">
      <c r="H43" s="486"/>
    </row>
    <row r="44" spans="1:10" ht="15.75" customHeight="1">
      <c r="H44" s="486"/>
    </row>
    <row r="45" spans="1:10" ht="15.75" customHeight="1">
      <c r="H45" s="486"/>
    </row>
    <row r="46" spans="1:10" ht="15.75" customHeight="1">
      <c r="H46" s="486"/>
    </row>
    <row r="47" spans="1:10" ht="15.75" customHeight="1">
      <c r="H47" s="486"/>
    </row>
    <row r="48" spans="1:10" ht="15.75" customHeight="1">
      <c r="H48" s="486"/>
    </row>
    <row r="49" spans="8:8" ht="15.75" customHeight="1">
      <c r="H49" s="486"/>
    </row>
    <row r="50" spans="8:8" ht="15.75" customHeight="1">
      <c r="H50" s="486"/>
    </row>
  </sheetData>
  <mergeCells count="4">
    <mergeCell ref="C3:H3"/>
    <mergeCell ref="A3:A5"/>
    <mergeCell ref="C5:H5"/>
    <mergeCell ref="B3:B5"/>
  </mergeCells>
  <conditionalFormatting sqref="B25:GR27 A25:A26 A1:GR3 A28:GR31 A37:GR1000 I32:GR36 A9:GR11 A4:A5 C4:GR5 A6:B7 D6:E6 D7 A8:D8 F7:GR7 G6:GR6 G8:GR8 A13:GR13 A12:E12 H12:GR12 A15:GR24 A14:E14 H14:GR14">
    <cfRule type="cellIs" dxfId="432" priority="13" stopIfTrue="1" operator="equal">
      <formula>0</formula>
    </cfRule>
  </conditionalFormatting>
  <conditionalFormatting sqref="A32:H36">
    <cfRule type="cellIs" dxfId="431" priority="12" stopIfTrue="1" operator="equal">
      <formula>0</formula>
    </cfRule>
  </conditionalFormatting>
  <conditionalFormatting sqref="C6">
    <cfRule type="cellIs" dxfId="430" priority="11" stopIfTrue="1" operator="equal">
      <formula>0</formula>
    </cfRule>
  </conditionalFormatting>
  <conditionalFormatting sqref="C7">
    <cfRule type="cellIs" dxfId="429" priority="10" stopIfTrue="1" operator="equal">
      <formula>0</formula>
    </cfRule>
  </conditionalFormatting>
  <conditionalFormatting sqref="E7">
    <cfRule type="cellIs" dxfId="428" priority="8" stopIfTrue="1" operator="equal">
      <formula>0</formula>
    </cfRule>
  </conditionalFormatting>
  <conditionalFormatting sqref="E8">
    <cfRule type="cellIs" dxfId="427" priority="7" stopIfTrue="1" operator="equal">
      <formula>0</formula>
    </cfRule>
  </conditionalFormatting>
  <conditionalFormatting sqref="F6">
    <cfRule type="cellIs" dxfId="426" priority="6" stopIfTrue="1" operator="equal">
      <formula>0</formula>
    </cfRule>
  </conditionalFormatting>
  <conditionalFormatting sqref="F8">
    <cfRule type="cellIs" dxfId="425" priority="5" stopIfTrue="1" operator="equal">
      <formula>0</formula>
    </cfRule>
  </conditionalFormatting>
  <conditionalFormatting sqref="F12">
    <cfRule type="cellIs" dxfId="424" priority="4" stopIfTrue="1" operator="equal">
      <formula>0</formula>
    </cfRule>
  </conditionalFormatting>
  <conditionalFormatting sqref="G12">
    <cfRule type="cellIs" dxfId="423" priority="3" stopIfTrue="1" operator="equal">
      <formula>0</formula>
    </cfRule>
  </conditionalFormatting>
  <conditionalFormatting sqref="F14">
    <cfRule type="cellIs" dxfId="422" priority="2" stopIfTrue="1" operator="equal">
      <formula>0</formula>
    </cfRule>
  </conditionalFormatting>
  <conditionalFormatting sqref="G14">
    <cfRule type="cellIs" dxfId="421"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BE24D-E629-44C3-8A50-37AA1C554847}">
  <sheetPr codeName="Tabelle2">
    <tabColor rgb="FFEDF082"/>
  </sheetPr>
  <dimension ref="A1:BF56"/>
  <sheetViews>
    <sheetView view="pageBreakPreview" zoomScaleNormal="115" zoomScaleSheetLayoutView="100" workbookViewId="0"/>
  </sheetViews>
  <sheetFormatPr baseColWidth="10" defaultColWidth="11.453125" defaultRowHeight="12.5"/>
  <cols>
    <col min="1" max="1" width="7.1796875" style="832" customWidth="1"/>
    <col min="2" max="2" width="12" style="832" customWidth="1"/>
    <col min="3" max="3" width="10.1796875" style="832" customWidth="1"/>
    <col min="4" max="4" width="12" style="832" customWidth="1"/>
    <col min="5" max="5" width="13.81640625" style="832" bestFit="1" customWidth="1"/>
    <col min="6" max="7" width="12" style="832" customWidth="1"/>
    <col min="8" max="8" width="10.1796875" style="832" customWidth="1"/>
    <col min="9" max="9" width="11.54296875" style="832" customWidth="1"/>
    <col min="10" max="10" width="13.81640625" style="832" bestFit="1" customWidth="1"/>
    <col min="11" max="11" width="12" style="832" customWidth="1"/>
    <col min="12" max="12" width="1.453125" style="832" customWidth="1"/>
    <col min="13" max="16384" width="11.453125" style="832"/>
  </cols>
  <sheetData>
    <row r="1" spans="1:58" ht="15.75" customHeight="1">
      <c r="A1" s="831" t="s">
        <v>632</v>
      </c>
    </row>
    <row r="3" spans="1:58" s="834" customFormat="1" ht="15.75" customHeight="1">
      <c r="A3" s="841"/>
      <c r="B3" s="842" t="s">
        <v>633</v>
      </c>
      <c r="C3" s="843"/>
      <c r="D3" s="844"/>
      <c r="E3" s="843"/>
      <c r="F3" s="843"/>
      <c r="G3" s="842" t="s">
        <v>634</v>
      </c>
      <c r="H3" s="843"/>
      <c r="I3" s="844"/>
      <c r="J3" s="843"/>
      <c r="K3" s="843"/>
      <c r="L3" s="833"/>
      <c r="M3" s="833"/>
    </row>
    <row r="4" spans="1:58" s="834" customFormat="1" ht="41">
      <c r="A4" s="845" t="s">
        <v>592</v>
      </c>
      <c r="B4" s="853" t="s">
        <v>614</v>
      </c>
      <c r="C4" s="846" t="s">
        <v>9</v>
      </c>
      <c r="D4" s="846" t="s">
        <v>635</v>
      </c>
      <c r="E4" s="846" t="s">
        <v>613</v>
      </c>
      <c r="F4" s="854" t="s">
        <v>615</v>
      </c>
      <c r="G4" s="853" t="s">
        <v>614</v>
      </c>
      <c r="H4" s="846" t="s">
        <v>9</v>
      </c>
      <c r="I4" s="846" t="s">
        <v>635</v>
      </c>
      <c r="J4" s="846" t="s">
        <v>613</v>
      </c>
      <c r="K4" s="853" t="s">
        <v>615</v>
      </c>
      <c r="L4" s="833"/>
      <c r="M4" s="833"/>
    </row>
    <row r="5" spans="1:58" s="834" customFormat="1" ht="15.75" customHeight="1">
      <c r="A5" s="847"/>
      <c r="B5" s="848" t="s">
        <v>540</v>
      </c>
      <c r="C5" s="848" t="s">
        <v>252</v>
      </c>
      <c r="D5" s="849" t="s">
        <v>806</v>
      </c>
      <c r="E5" s="848" t="s">
        <v>609</v>
      </c>
      <c r="F5" s="849" t="s">
        <v>610</v>
      </c>
      <c r="G5" s="848" t="s">
        <v>540</v>
      </c>
      <c r="H5" s="848" t="s">
        <v>252</v>
      </c>
      <c r="I5" s="849" t="s">
        <v>806</v>
      </c>
      <c r="J5" s="848" t="s">
        <v>609</v>
      </c>
      <c r="K5" s="848" t="s">
        <v>610</v>
      </c>
      <c r="L5" s="833"/>
      <c r="M5" s="833"/>
      <c r="N5" s="980"/>
      <c r="O5" s="980"/>
    </row>
    <row r="6" spans="1:58" s="836" customFormat="1" ht="15.75" customHeight="1">
      <c r="A6" s="850">
        <v>1990</v>
      </c>
      <c r="B6" s="1491">
        <v>85096.522131589678</v>
      </c>
      <c r="C6" s="1130">
        <v>1785.1078522348701</v>
      </c>
      <c r="D6" s="1130">
        <v>11342.773999999999</v>
      </c>
      <c r="E6" s="1130">
        <v>47.670241338669193</v>
      </c>
      <c r="F6" s="1130">
        <v>7.5022672700337401</v>
      </c>
      <c r="G6" s="1491">
        <v>1003980.1439860924</v>
      </c>
      <c r="H6" s="1130">
        <v>14905.234</v>
      </c>
      <c r="I6" s="1130">
        <v>79364.504000000001</v>
      </c>
      <c r="J6" s="1130">
        <v>67.357556680162986</v>
      </c>
      <c r="K6" s="1130">
        <v>12.650241523415712</v>
      </c>
      <c r="L6" s="835"/>
      <c r="M6" s="835"/>
      <c r="P6" s="980"/>
      <c r="Q6" s="980"/>
      <c r="R6" s="980"/>
      <c r="S6" s="980"/>
      <c r="T6" s="980"/>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c r="AT6" s="980"/>
      <c r="AU6" s="980"/>
      <c r="AV6" s="980"/>
      <c r="AW6" s="980"/>
      <c r="AX6" s="980"/>
      <c r="AY6" s="980"/>
      <c r="AZ6" s="980"/>
      <c r="BA6" s="980"/>
      <c r="BB6" s="980"/>
      <c r="BC6" s="980"/>
      <c r="BD6" s="980"/>
      <c r="BE6" s="980"/>
      <c r="BF6" s="980"/>
    </row>
    <row r="7" spans="1:58" s="836" customFormat="1" ht="15.75" customHeight="1">
      <c r="A7" s="850">
        <v>1991</v>
      </c>
      <c r="B7" s="1492">
        <v>89516.3837979245</v>
      </c>
      <c r="C7" s="1130">
        <v>1879.7234261232563</v>
      </c>
      <c r="D7" s="1130">
        <v>11517.837</v>
      </c>
      <c r="E7" s="1130">
        <v>47.622103631779055</v>
      </c>
      <c r="F7" s="1130">
        <v>7.7719786968616162</v>
      </c>
      <c r="G7" s="1492">
        <v>970027.75591614726</v>
      </c>
      <c r="H7" s="1130">
        <v>14609.771000000001</v>
      </c>
      <c r="I7" s="1130">
        <v>79973.41</v>
      </c>
      <c r="J7" s="1130">
        <v>66.395822077987887</v>
      </c>
      <c r="K7" s="1130">
        <v>12.12937845111453</v>
      </c>
      <c r="L7" s="835"/>
      <c r="M7" s="980"/>
      <c r="O7" s="980"/>
      <c r="AI7" s="981"/>
      <c r="AJ7" s="981"/>
      <c r="AK7" s="981"/>
      <c r="AL7" s="981"/>
      <c r="AM7" s="981"/>
      <c r="AN7" s="981"/>
      <c r="AO7" s="981"/>
      <c r="AP7" s="981"/>
      <c r="AQ7" s="981"/>
    </row>
    <row r="8" spans="1:58" s="836" customFormat="1" ht="15.75" customHeight="1">
      <c r="A8" s="850">
        <v>1992</v>
      </c>
      <c r="B8" s="1492">
        <v>87661.835744304961</v>
      </c>
      <c r="C8" s="1130">
        <v>1863.5765382051547</v>
      </c>
      <c r="D8" s="1130">
        <v>11668.829</v>
      </c>
      <c r="E8" s="1130">
        <v>47.03956824265115</v>
      </c>
      <c r="F8" s="1130">
        <v>7.5124792508575595</v>
      </c>
      <c r="G8" s="1492">
        <v>926555.54463353637</v>
      </c>
      <c r="H8" s="1130">
        <v>14319.456000000002</v>
      </c>
      <c r="I8" s="1130">
        <v>80499.813999999998</v>
      </c>
      <c r="J8" s="1130">
        <v>64.706057592797961</v>
      </c>
      <c r="K8" s="1130">
        <v>11.510033360245234</v>
      </c>
      <c r="L8" s="835"/>
      <c r="M8" s="980"/>
      <c r="O8" s="981"/>
      <c r="P8" s="981"/>
      <c r="Q8" s="981"/>
      <c r="R8" s="981"/>
      <c r="S8" s="981"/>
      <c r="T8" s="981"/>
      <c r="U8" s="981"/>
      <c r="V8" s="981"/>
      <c r="W8" s="981"/>
      <c r="X8" s="981"/>
      <c r="Y8" s="981"/>
      <c r="Z8" s="981"/>
      <c r="AA8" s="981"/>
      <c r="AB8" s="981"/>
      <c r="AC8" s="981"/>
      <c r="AD8" s="981"/>
      <c r="AE8" s="981"/>
      <c r="AF8" s="981"/>
      <c r="AG8" s="981"/>
      <c r="AH8" s="981"/>
      <c r="AI8" s="981"/>
      <c r="AJ8" s="981"/>
      <c r="AK8" s="981"/>
      <c r="AL8" s="981"/>
      <c r="AM8" s="981"/>
      <c r="AN8" s="981"/>
      <c r="AO8" s="981"/>
      <c r="AP8" s="981"/>
      <c r="AQ8" s="981"/>
      <c r="AR8" s="981"/>
      <c r="AS8" s="981"/>
      <c r="AT8" s="981"/>
      <c r="AU8" s="981"/>
      <c r="AV8" s="981"/>
    </row>
    <row r="9" spans="1:58" s="836" customFormat="1" ht="15.75" customHeight="1">
      <c r="A9" s="850">
        <v>1993</v>
      </c>
      <c r="B9" s="1492">
        <v>90762.86674686255</v>
      </c>
      <c r="C9" s="1130">
        <v>1884.4245417946399</v>
      </c>
      <c r="D9" s="1130">
        <v>11792.699000000001</v>
      </c>
      <c r="E9" s="1130">
        <v>48.164765812497933</v>
      </c>
      <c r="F9" s="1130">
        <v>7.6965304335218381</v>
      </c>
      <c r="G9" s="1492">
        <v>917283.34861643298</v>
      </c>
      <c r="H9" s="1130">
        <v>14309.02</v>
      </c>
      <c r="I9" s="1130">
        <v>80946.476999999999</v>
      </c>
      <c r="J9" s="1130">
        <v>64.105253093253978</v>
      </c>
      <c r="K9" s="1130">
        <v>11.331973701788566</v>
      </c>
      <c r="L9" s="835"/>
      <c r="M9" s="980"/>
      <c r="O9" s="980"/>
    </row>
    <row r="10" spans="1:58" s="836" customFormat="1" ht="15.75" customHeight="1">
      <c r="A10" s="850">
        <v>1994</v>
      </c>
      <c r="B10" s="1492">
        <v>88067.765877358441</v>
      </c>
      <c r="C10" s="1130">
        <v>1876.0896</v>
      </c>
      <c r="D10" s="1130">
        <v>11859.864</v>
      </c>
      <c r="E10" s="1130">
        <v>46.9421960856019</v>
      </c>
      <c r="F10" s="1130">
        <v>7.4256977885546114</v>
      </c>
      <c r="G10" s="1492">
        <v>899264.07296949008</v>
      </c>
      <c r="H10" s="1130">
        <v>14185.249</v>
      </c>
      <c r="I10" s="1130">
        <v>81147.487999999998</v>
      </c>
      <c r="J10" s="1130">
        <v>63.39431003075731</v>
      </c>
      <c r="K10" s="1130">
        <v>11.08184732680191</v>
      </c>
      <c r="L10" s="835"/>
      <c r="M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c r="AT10" s="980"/>
      <c r="AU10" s="980"/>
      <c r="AV10" s="980"/>
      <c r="AW10" s="980"/>
      <c r="AX10" s="980"/>
      <c r="AY10" s="980"/>
      <c r="AZ10" s="980"/>
    </row>
    <row r="11" spans="1:58" s="836" customFormat="1" ht="15.75" customHeight="1">
      <c r="A11" s="850">
        <v>1995</v>
      </c>
      <c r="B11" s="1492">
        <v>88713.492900931116</v>
      </c>
      <c r="C11" s="1130">
        <v>1952.962</v>
      </c>
      <c r="D11" s="1130">
        <v>11916.977999999999</v>
      </c>
      <c r="E11" s="1130">
        <v>45.425099362369117</v>
      </c>
      <c r="F11" s="1130">
        <v>7.4442944260643191</v>
      </c>
      <c r="G11" s="1492">
        <v>896968.64116071071</v>
      </c>
      <c r="H11" s="1130">
        <v>14268.972</v>
      </c>
      <c r="I11" s="1130">
        <v>81307.714000000007</v>
      </c>
      <c r="J11" s="1130">
        <v>62.861476016682261</v>
      </c>
      <c r="K11" s="1130">
        <v>11.031777884699975</v>
      </c>
      <c r="L11" s="835"/>
      <c r="M11" s="980"/>
      <c r="O11" s="980"/>
    </row>
    <row r="12" spans="1:58" s="836" customFormat="1" ht="15.75" customHeight="1">
      <c r="A12" s="851">
        <v>1996</v>
      </c>
      <c r="B12" s="1492">
        <v>93335.235250573649</v>
      </c>
      <c r="C12" s="1130">
        <v>2020.547</v>
      </c>
      <c r="D12" s="1130">
        <v>11970.304</v>
      </c>
      <c r="E12" s="1130">
        <v>46.193053292288496</v>
      </c>
      <c r="F12" s="1130">
        <v>7.7972318205597491</v>
      </c>
      <c r="G12" s="1492">
        <v>919639.87318836339</v>
      </c>
      <c r="H12" s="1130">
        <v>14745.936999999998</v>
      </c>
      <c r="I12" s="1130">
        <v>81466.407000000007</v>
      </c>
      <c r="J12" s="1130">
        <v>62.365645071477218</v>
      </c>
      <c r="K12" s="1130">
        <v>11.288577796101444</v>
      </c>
      <c r="L12" s="835"/>
      <c r="M12" s="980"/>
      <c r="O12" s="980"/>
    </row>
    <row r="13" spans="1:58" s="836" customFormat="1" ht="15.75" customHeight="1">
      <c r="A13" s="851">
        <v>1997</v>
      </c>
      <c r="B13" s="1492">
        <v>91070.573545065214</v>
      </c>
      <c r="C13" s="1130">
        <v>2008.1857758716465</v>
      </c>
      <c r="D13" s="1130">
        <v>11999.29</v>
      </c>
      <c r="E13" s="1130">
        <v>45.349675632243901</v>
      </c>
      <c r="F13" s="1130">
        <v>7.5896635171802007</v>
      </c>
      <c r="G13" s="1492">
        <v>889247.25633826759</v>
      </c>
      <c r="H13" s="1130">
        <v>14613.928</v>
      </c>
      <c r="I13" s="1130">
        <v>81509.900999999998</v>
      </c>
      <c r="J13" s="1130">
        <v>60.849297761578377</v>
      </c>
      <c r="K13" s="1130">
        <v>10.909683920954187</v>
      </c>
      <c r="L13" s="835"/>
      <c r="M13" s="980"/>
      <c r="O13" s="980"/>
    </row>
    <row r="14" spans="1:58" s="836" customFormat="1" ht="15.75" customHeight="1">
      <c r="A14" s="851">
        <v>1998</v>
      </c>
      <c r="B14" s="1492">
        <v>93193.340413505968</v>
      </c>
      <c r="C14" s="1130">
        <v>2043.1300147440718</v>
      </c>
      <c r="D14" s="1130">
        <v>12013.032999999999</v>
      </c>
      <c r="E14" s="1130">
        <v>45.613024986654914</v>
      </c>
      <c r="F14" s="1130">
        <v>7.7576862074303774</v>
      </c>
      <c r="G14" s="1492">
        <v>883143.55463124113</v>
      </c>
      <c r="H14" s="1130">
        <v>14520.569</v>
      </c>
      <c r="I14" s="1130">
        <v>81445.956999999995</v>
      </c>
      <c r="J14" s="1130">
        <v>60.82017547874613</v>
      </c>
      <c r="K14" s="1130">
        <v>10.843307478494497</v>
      </c>
      <c r="L14" s="835"/>
      <c r="M14" s="980"/>
      <c r="O14" s="980"/>
    </row>
    <row r="15" spans="1:58" s="836" customFormat="1" ht="15.75" customHeight="1">
      <c r="A15" s="851">
        <v>1999</v>
      </c>
      <c r="B15" s="1492">
        <v>91113.618393798431</v>
      </c>
      <c r="C15" s="1130">
        <v>2027.3167566746533</v>
      </c>
      <c r="D15" s="1130">
        <v>12049.674000000001</v>
      </c>
      <c r="E15" s="1130">
        <v>44.942961228835969</v>
      </c>
      <c r="F15" s="1130">
        <v>7.5615007006661283</v>
      </c>
      <c r="G15" s="1492">
        <v>858595.84215837601</v>
      </c>
      <c r="H15" s="1130">
        <v>14323.277</v>
      </c>
      <c r="I15" s="1130">
        <v>81422.404999999999</v>
      </c>
      <c r="J15" s="1130">
        <v>59.944092553566897</v>
      </c>
      <c r="K15" s="1130">
        <v>10.544958014423377</v>
      </c>
      <c r="L15" s="835"/>
      <c r="M15" s="980"/>
      <c r="O15" s="980"/>
    </row>
    <row r="16" spans="1:58" s="836" customFormat="1" ht="15.75" customHeight="1">
      <c r="A16" s="851">
        <v>2000</v>
      </c>
      <c r="B16" s="1492">
        <v>89159.542796038702</v>
      </c>
      <c r="C16" s="1130">
        <v>2037.3236173326652</v>
      </c>
      <c r="D16" s="1130">
        <v>12113.879000000001</v>
      </c>
      <c r="E16" s="1130">
        <v>43.763073297490884</v>
      </c>
      <c r="F16" s="1130">
        <v>7.360115021459162</v>
      </c>
      <c r="G16" s="1492">
        <v>858274.43894568272</v>
      </c>
      <c r="H16" s="1130">
        <v>14400.802000000001</v>
      </c>
      <c r="I16" s="1130">
        <v>81456.618000000002</v>
      </c>
      <c r="J16" s="1130">
        <v>59.599072256231466</v>
      </c>
      <c r="K16" s="1130">
        <v>10.536583276090381</v>
      </c>
      <c r="L16" s="835"/>
      <c r="M16" s="980"/>
      <c r="O16" s="980"/>
    </row>
    <row r="17" spans="1:15" s="836" customFormat="1" ht="15.75" customHeight="1">
      <c r="A17" s="851">
        <v>2001</v>
      </c>
      <c r="B17" s="1492">
        <v>90981.034319281534</v>
      </c>
      <c r="C17" s="1130">
        <v>2089.7199620417186</v>
      </c>
      <c r="D17" s="1130">
        <v>12193.45</v>
      </c>
      <c r="E17" s="1130">
        <v>43.537428924395378</v>
      </c>
      <c r="F17" s="1130">
        <v>7.4614677814139174</v>
      </c>
      <c r="G17" s="1492">
        <v>880035.30523326562</v>
      </c>
      <c r="H17" s="1130">
        <v>14678.626</v>
      </c>
      <c r="I17" s="1130">
        <v>81517.273000000001</v>
      </c>
      <c r="J17" s="1130">
        <v>59.953520529323768</v>
      </c>
      <c r="K17" s="1130">
        <v>10.795691181098093</v>
      </c>
      <c r="L17" s="835"/>
      <c r="M17" s="980"/>
      <c r="O17" s="980"/>
    </row>
    <row r="18" spans="1:15" s="836" customFormat="1" ht="15.75" customHeight="1">
      <c r="A18" s="851">
        <v>2002</v>
      </c>
      <c r="B18" s="1492">
        <v>85007.959503702557</v>
      </c>
      <c r="C18" s="1130">
        <v>2027.2731677785646</v>
      </c>
      <c r="D18" s="1130">
        <v>12264.21</v>
      </c>
      <c r="E18" s="1130">
        <v>41.93216822222935</v>
      </c>
      <c r="F18" s="1130">
        <v>6.9313848591717333</v>
      </c>
      <c r="G18" s="1492">
        <v>865561.15033236926</v>
      </c>
      <c r="H18" s="1130">
        <v>14427.359999999999</v>
      </c>
      <c r="I18" s="1130">
        <v>81578.376000000004</v>
      </c>
      <c r="J18" s="1130">
        <v>59.994423812282314</v>
      </c>
      <c r="K18" s="1130">
        <v>10.610178735751852</v>
      </c>
      <c r="L18" s="835"/>
      <c r="M18" s="980"/>
      <c r="O18" s="980"/>
    </row>
    <row r="19" spans="1:15" s="836" customFormat="1" ht="15.75" customHeight="1">
      <c r="A19" s="851">
        <v>2003</v>
      </c>
      <c r="B19" s="1492">
        <v>83800.339073591022</v>
      </c>
      <c r="C19" s="1130">
        <v>2002.2295288091238</v>
      </c>
      <c r="D19" s="1130">
        <v>12303.616</v>
      </c>
      <c r="E19" s="1130">
        <v>41.853512730597558</v>
      </c>
      <c r="F19" s="1130">
        <v>6.8110333639794201</v>
      </c>
      <c r="G19" s="1492">
        <v>862536.70107474073</v>
      </c>
      <c r="H19" s="1130">
        <v>14585.863000000001</v>
      </c>
      <c r="I19" s="1130">
        <v>81548.710999999996</v>
      </c>
      <c r="J19" s="1130">
        <v>59.135116041796131</v>
      </c>
      <c r="K19" s="1130">
        <v>10.576950763510423</v>
      </c>
      <c r="L19" s="835"/>
      <c r="M19" s="980"/>
      <c r="O19" s="980"/>
    </row>
    <row r="20" spans="1:15" s="836" customFormat="1" ht="15.75" customHeight="1">
      <c r="A20" s="851">
        <v>2004</v>
      </c>
      <c r="B20" s="1492">
        <v>83418.37352771264</v>
      </c>
      <c r="C20" s="1130">
        <v>2003.8400162189726</v>
      </c>
      <c r="D20" s="1130">
        <v>12324.663</v>
      </c>
      <c r="E20" s="1130">
        <v>41.629258250423611</v>
      </c>
      <c r="F20" s="1130">
        <v>6.7684100999526429</v>
      </c>
      <c r="G20" s="1492">
        <v>848899.78322343028</v>
      </c>
      <c r="H20" s="1130">
        <v>14570.513999999999</v>
      </c>
      <c r="I20" s="1130">
        <v>81456.460000000006</v>
      </c>
      <c r="J20" s="1130">
        <v>58.261485025403381</v>
      </c>
      <c r="K20" s="1130">
        <v>10.421515779392207</v>
      </c>
      <c r="L20" s="835"/>
      <c r="M20" s="980"/>
      <c r="O20" s="980"/>
    </row>
    <row r="21" spans="1:15" s="836" customFormat="1" ht="15.75" customHeight="1">
      <c r="A21" s="851">
        <v>2005</v>
      </c>
      <c r="B21" s="1492">
        <v>80943.404973321056</v>
      </c>
      <c r="C21" s="1130">
        <v>2008.0593892406569</v>
      </c>
      <c r="D21" s="1130">
        <v>12340.259</v>
      </c>
      <c r="E21" s="1130">
        <v>40.309268444460514</v>
      </c>
      <c r="F21" s="1130">
        <v>6.5592954712961093</v>
      </c>
      <c r="G21" s="1492">
        <v>833893.89170608949</v>
      </c>
      <c r="H21" s="1130">
        <v>14500.255999999998</v>
      </c>
      <c r="I21" s="1130">
        <v>81336.664000000004</v>
      </c>
      <c r="J21" s="1130">
        <v>57.508908236246974</v>
      </c>
      <c r="K21" s="1130">
        <v>10.252373907369615</v>
      </c>
      <c r="L21" s="835"/>
      <c r="M21" s="980"/>
      <c r="O21" s="980"/>
    </row>
    <row r="22" spans="1:15" s="836" customFormat="1" ht="15.75" customHeight="1">
      <c r="A22" s="851">
        <v>2006</v>
      </c>
      <c r="B22" s="1492">
        <v>82410.043761121604</v>
      </c>
      <c r="C22" s="1130">
        <v>2075.0512143986025</v>
      </c>
      <c r="D22" s="1130">
        <v>12357.657999999999</v>
      </c>
      <c r="E22" s="1130">
        <v>39.714703516368836</v>
      </c>
      <c r="F22" s="1130">
        <v>6.668742876775001</v>
      </c>
      <c r="G22" s="1492">
        <v>846746.72264286166</v>
      </c>
      <c r="H22" s="1130">
        <v>14845.092000000002</v>
      </c>
      <c r="I22" s="1130">
        <v>81173.138999999996</v>
      </c>
      <c r="J22" s="1130">
        <v>57.038832945114891</v>
      </c>
      <c r="K22" s="1130">
        <v>10.431366004496409</v>
      </c>
      <c r="L22" s="835"/>
      <c r="M22" s="980"/>
      <c r="O22" s="980"/>
    </row>
    <row r="23" spans="1:15" s="836" customFormat="1" ht="15.75" customHeight="1">
      <c r="A23" s="851">
        <v>2007</v>
      </c>
      <c r="B23" s="1492">
        <v>75622.186788910549</v>
      </c>
      <c r="C23" s="1130">
        <v>1977.8547880824538</v>
      </c>
      <c r="D23" s="1130">
        <v>12376.334999999999</v>
      </c>
      <c r="E23" s="1130">
        <v>38.23444837536676</v>
      </c>
      <c r="F23" s="1130">
        <v>6.1102246172966836</v>
      </c>
      <c r="G23" s="1492">
        <v>821758.00380577927</v>
      </c>
      <c r="H23" s="1130">
        <v>14188.718000000001</v>
      </c>
      <c r="I23" s="1130">
        <v>80992.304999999993</v>
      </c>
      <c r="J23" s="1130">
        <v>57.916296863873058</v>
      </c>
      <c r="K23" s="1130">
        <v>10.146124422632241</v>
      </c>
      <c r="L23" s="835"/>
      <c r="M23" s="980"/>
      <c r="O23" s="980"/>
    </row>
    <row r="24" spans="1:15" s="836" customFormat="1" ht="15.75" customHeight="1">
      <c r="A24" s="850">
        <v>2008</v>
      </c>
      <c r="B24" s="1492">
        <v>80641.706412605941</v>
      </c>
      <c r="C24" s="1130">
        <v>2039.7017644462035</v>
      </c>
      <c r="D24" s="1130">
        <v>12382.624</v>
      </c>
      <c r="E24" s="1130">
        <v>39.536028167579126</v>
      </c>
      <c r="F24" s="1130">
        <v>6.5124893086155202</v>
      </c>
      <c r="G24" s="1492">
        <v>826938.90129518602</v>
      </c>
      <c r="H24" s="1130">
        <v>14369.837</v>
      </c>
      <c r="I24" s="1130">
        <v>80763.506999999998</v>
      </c>
      <c r="J24" s="1130">
        <v>57.546853265989448</v>
      </c>
      <c r="K24" s="1130">
        <v>10.239016754128643</v>
      </c>
      <c r="L24" s="835"/>
      <c r="M24" s="980"/>
      <c r="O24" s="980"/>
    </row>
    <row r="25" spans="1:15" s="836" customFormat="1" ht="15.75" customHeight="1">
      <c r="A25" s="850">
        <v>2009</v>
      </c>
      <c r="B25" s="1492">
        <v>78130.489574881329</v>
      </c>
      <c r="C25" s="1130">
        <v>2004.3223842865959</v>
      </c>
      <c r="D25" s="1130">
        <v>12370.44</v>
      </c>
      <c r="E25" s="1130">
        <v>38.980999357890489</v>
      </c>
      <c r="F25" s="1130">
        <v>6.3159022294179774</v>
      </c>
      <c r="G25" s="1492">
        <v>769938.16726776084</v>
      </c>
      <c r="H25" s="1130">
        <v>13499.72</v>
      </c>
      <c r="I25" s="1130">
        <v>80482.555999999997</v>
      </c>
      <c r="J25" s="1130">
        <v>57.033639754584605</v>
      </c>
      <c r="K25" s="1130">
        <v>9.5665223066195963</v>
      </c>
      <c r="L25" s="835"/>
      <c r="M25" s="980"/>
      <c r="O25" s="980"/>
    </row>
    <row r="26" spans="1:15" s="836" customFormat="1" ht="14">
      <c r="A26" s="642" t="s">
        <v>158</v>
      </c>
      <c r="B26" s="981"/>
      <c r="C26" s="981"/>
      <c r="D26" s="981"/>
      <c r="E26" s="982"/>
      <c r="F26" s="982"/>
      <c r="G26" s="837"/>
      <c r="H26" s="838"/>
      <c r="I26" s="983"/>
      <c r="J26" s="983"/>
      <c r="K26" s="983"/>
      <c r="L26" s="835"/>
      <c r="M26" s="980"/>
      <c r="O26" s="980"/>
    </row>
    <row r="27" spans="1:15" s="836" customFormat="1" ht="14.25" customHeight="1">
      <c r="A27" s="911" t="s">
        <v>611</v>
      </c>
      <c r="B27" s="981"/>
      <c r="C27" s="981"/>
      <c r="D27" s="981"/>
      <c r="E27" s="982"/>
      <c r="F27" s="982"/>
      <c r="G27" s="981"/>
      <c r="H27" s="981"/>
      <c r="I27" s="981"/>
      <c r="J27" s="982"/>
      <c r="K27" s="982"/>
      <c r="L27" s="835"/>
      <c r="M27" s="835"/>
      <c r="O27" s="980"/>
    </row>
    <row r="28" spans="1:15" s="836" customFormat="1" ht="14.25" customHeight="1">
      <c r="A28" s="908" t="s">
        <v>612</v>
      </c>
      <c r="B28" s="981"/>
      <c r="C28" s="981"/>
      <c r="D28" s="981"/>
      <c r="E28" s="982"/>
      <c r="F28" s="982"/>
      <c r="G28" s="981"/>
      <c r="H28" s="981"/>
      <c r="I28" s="981"/>
      <c r="J28" s="982"/>
      <c r="K28" s="982"/>
      <c r="L28" s="835"/>
      <c r="M28" s="835"/>
      <c r="O28" s="980"/>
    </row>
    <row r="29" spans="1:15" s="836" customFormat="1" ht="14.25" customHeight="1">
      <c r="A29" s="908" t="s">
        <v>753</v>
      </c>
      <c r="B29" s="981"/>
      <c r="C29" s="981"/>
      <c r="D29" s="981"/>
      <c r="E29" s="982"/>
      <c r="F29" s="982"/>
      <c r="G29" s="981"/>
      <c r="H29" s="981"/>
      <c r="I29" s="981"/>
      <c r="J29" s="982"/>
      <c r="K29" s="982"/>
      <c r="L29" s="835"/>
      <c r="M29" s="835"/>
      <c r="O29" s="980"/>
    </row>
    <row r="30" spans="1:15" s="836" customFormat="1" ht="14.25" customHeight="1">
      <c r="A30" s="831" t="s">
        <v>632</v>
      </c>
      <c r="B30" s="952"/>
      <c r="C30" s="952"/>
      <c r="D30" s="952"/>
      <c r="E30" s="952"/>
      <c r="F30" s="952"/>
      <c r="G30" s="952"/>
      <c r="H30" s="952"/>
      <c r="I30" s="952"/>
      <c r="J30" s="952"/>
      <c r="K30" s="952"/>
      <c r="L30" s="835"/>
      <c r="M30" s="835"/>
      <c r="O30" s="980"/>
    </row>
    <row r="31" spans="1:15" s="836" customFormat="1" ht="14.25" customHeight="1">
      <c r="A31" s="952"/>
      <c r="B31" s="952"/>
      <c r="C31" s="952"/>
      <c r="D31" s="952"/>
      <c r="E31" s="952"/>
      <c r="F31" s="952"/>
      <c r="G31" s="952"/>
      <c r="H31" s="952"/>
      <c r="I31" s="952"/>
      <c r="J31" s="952"/>
      <c r="K31" s="952"/>
      <c r="L31" s="835"/>
      <c r="M31" s="835"/>
      <c r="O31" s="980"/>
    </row>
    <row r="32" spans="1:15" s="834" customFormat="1" ht="15.75" customHeight="1">
      <c r="A32" s="841"/>
      <c r="B32" s="842" t="s">
        <v>633</v>
      </c>
      <c r="C32" s="843"/>
      <c r="D32" s="844"/>
      <c r="E32" s="843"/>
      <c r="F32" s="843"/>
      <c r="G32" s="842" t="s">
        <v>634</v>
      </c>
      <c r="H32" s="843"/>
      <c r="I32" s="844"/>
      <c r="J32" s="843"/>
      <c r="K32" s="843"/>
      <c r="L32" s="833"/>
      <c r="M32" s="833"/>
    </row>
    <row r="33" spans="1:15" s="834" customFormat="1" ht="47.25" customHeight="1">
      <c r="A33" s="845" t="s">
        <v>592</v>
      </c>
      <c r="B33" s="853" t="s">
        <v>614</v>
      </c>
      <c r="C33" s="846" t="s">
        <v>9</v>
      </c>
      <c r="D33" s="846" t="s">
        <v>635</v>
      </c>
      <c r="E33" s="846" t="s">
        <v>613</v>
      </c>
      <c r="F33" s="854" t="s">
        <v>615</v>
      </c>
      <c r="G33" s="853" t="s">
        <v>614</v>
      </c>
      <c r="H33" s="846" t="s">
        <v>9</v>
      </c>
      <c r="I33" s="846" t="s">
        <v>635</v>
      </c>
      <c r="J33" s="846" t="s">
        <v>613</v>
      </c>
      <c r="K33" s="853" t="s">
        <v>615</v>
      </c>
      <c r="L33" s="833"/>
      <c r="M33" s="833"/>
    </row>
    <row r="34" spans="1:15" s="834" customFormat="1" ht="15.75" customHeight="1">
      <c r="A34" s="847"/>
      <c r="B34" s="848" t="s">
        <v>540</v>
      </c>
      <c r="C34" s="848" t="s">
        <v>252</v>
      </c>
      <c r="D34" s="849" t="s">
        <v>806</v>
      </c>
      <c r="E34" s="848" t="s">
        <v>609</v>
      </c>
      <c r="F34" s="849" t="s">
        <v>610</v>
      </c>
      <c r="G34" s="848" t="s">
        <v>540</v>
      </c>
      <c r="H34" s="848" t="s">
        <v>252</v>
      </c>
      <c r="I34" s="849" t="s">
        <v>806</v>
      </c>
      <c r="J34" s="848" t="s">
        <v>609</v>
      </c>
      <c r="K34" s="848" t="s">
        <v>610</v>
      </c>
      <c r="L34" s="833"/>
      <c r="M34" s="833"/>
    </row>
    <row r="35" spans="1:15" s="836" customFormat="1" ht="15.75" customHeight="1">
      <c r="A35" s="850">
        <v>2010</v>
      </c>
      <c r="B35" s="1491">
        <v>80639.882041061152</v>
      </c>
      <c r="C35" s="1130">
        <v>2081.4186986512145</v>
      </c>
      <c r="D35" s="1130">
        <v>12372.805</v>
      </c>
      <c r="E35" s="1130">
        <v>38.74274892087633</v>
      </c>
      <c r="F35" s="1130">
        <v>6.517510139459981</v>
      </c>
      <c r="G35" s="1491">
        <v>807011.53898035933</v>
      </c>
      <c r="H35" s="1130">
        <v>14126.195</v>
      </c>
      <c r="I35" s="1130">
        <v>80284.073000000004</v>
      </c>
      <c r="J35" s="1130">
        <v>57.128727090370717</v>
      </c>
      <c r="K35" s="1130">
        <v>10.051950640077258</v>
      </c>
      <c r="L35" s="835"/>
      <c r="M35" s="835"/>
      <c r="N35" s="980"/>
      <c r="O35" s="980"/>
    </row>
    <row r="36" spans="1:15" s="984" customFormat="1" ht="15.75" customHeight="1">
      <c r="A36" s="850">
        <v>2011</v>
      </c>
      <c r="B36" s="1492">
        <v>78839.581981918542</v>
      </c>
      <c r="C36" s="1130">
        <v>2037.5926370140739</v>
      </c>
      <c r="D36" s="1130">
        <v>12413.388000000001</v>
      </c>
      <c r="E36" s="1130">
        <v>38.692514170767481</v>
      </c>
      <c r="F36" s="1130">
        <v>6.3511735862859142</v>
      </c>
      <c r="G36" s="1492">
        <v>782192.15201266087</v>
      </c>
      <c r="H36" s="1130">
        <v>13514.531000000001</v>
      </c>
      <c r="I36" s="1130">
        <v>80274.985000000001</v>
      </c>
      <c r="J36" s="1130">
        <v>57.877861393241155</v>
      </c>
      <c r="K36" s="1130">
        <v>9.7439090398168346</v>
      </c>
      <c r="L36" s="983"/>
      <c r="M36" s="983"/>
      <c r="N36" s="981"/>
      <c r="O36" s="980"/>
    </row>
    <row r="37" spans="1:15" s="984" customFormat="1" ht="15.75" customHeight="1">
      <c r="A37" s="875">
        <v>2012</v>
      </c>
      <c r="B37" s="1130">
        <v>78784.706019330042</v>
      </c>
      <c r="C37" s="1130">
        <v>1989.8960172445391</v>
      </c>
      <c r="D37" s="1130">
        <v>12481.472</v>
      </c>
      <c r="E37" s="1130">
        <v>39.592373338394474</v>
      </c>
      <c r="F37" s="1130">
        <v>6.3121325769372429</v>
      </c>
      <c r="G37" s="1492">
        <v>789966.39184767322</v>
      </c>
      <c r="H37" s="1130">
        <v>13615.429000000002</v>
      </c>
      <c r="I37" s="1130">
        <v>80425.827000000005</v>
      </c>
      <c r="J37" s="1130">
        <v>58.019941336235028</v>
      </c>
      <c r="K37" s="1130">
        <v>9.8222974051317262</v>
      </c>
      <c r="L37" s="983"/>
      <c r="M37" s="983"/>
      <c r="N37" s="980"/>
      <c r="O37" s="980"/>
    </row>
    <row r="38" spans="1:15" s="984" customFormat="1" ht="15.75" customHeight="1">
      <c r="A38" s="875">
        <v>2013</v>
      </c>
      <c r="B38" s="1130">
        <v>79246.431715203347</v>
      </c>
      <c r="C38" s="1130">
        <v>2002.8007499551147</v>
      </c>
      <c r="D38" s="1130">
        <v>12561.907999999999</v>
      </c>
      <c r="E38" s="1130">
        <v>39.56780609203355</v>
      </c>
      <c r="F38" s="1130">
        <v>6.3084709516423265</v>
      </c>
      <c r="G38" s="1492">
        <v>811578.92979058751</v>
      </c>
      <c r="H38" s="1130">
        <v>13897.018</v>
      </c>
      <c r="I38" s="1130">
        <v>80645.607999999993</v>
      </c>
      <c r="J38" s="1130">
        <v>58.399501950028956</v>
      </c>
      <c r="K38" s="1130">
        <v>10.063522985536764</v>
      </c>
      <c r="L38" s="983"/>
      <c r="M38" s="983"/>
      <c r="N38" s="980"/>
      <c r="O38" s="980"/>
    </row>
    <row r="39" spans="1:15" s="984" customFormat="1" ht="15.75" customHeight="1">
      <c r="A39" s="875">
        <v>2014</v>
      </c>
      <c r="B39" s="1130">
        <v>74801.642106370913</v>
      </c>
      <c r="C39" s="1130">
        <v>1931.8449306269131</v>
      </c>
      <c r="D39" s="1130">
        <v>12647.906000000001</v>
      </c>
      <c r="E39" s="1130">
        <v>38.72031389294618</v>
      </c>
      <c r="F39" s="1130">
        <v>5.9141522799403248</v>
      </c>
      <c r="G39" s="1492">
        <v>771399.02354850073</v>
      </c>
      <c r="H39" s="1130">
        <v>13232.437</v>
      </c>
      <c r="I39" s="1130">
        <v>80982.505000000005</v>
      </c>
      <c r="J39" s="1130">
        <v>58.296066215807471</v>
      </c>
      <c r="K39" s="1130">
        <v>9.5255021260271047</v>
      </c>
      <c r="L39" s="983"/>
      <c r="M39" s="983"/>
      <c r="N39" s="980"/>
      <c r="O39" s="980"/>
    </row>
    <row r="40" spans="1:15" s="984" customFormat="1" ht="15.75" customHeight="1">
      <c r="A40" s="875">
        <v>2015</v>
      </c>
      <c r="B40" s="1130">
        <v>76963.364727969034</v>
      </c>
      <c r="C40" s="1130">
        <v>1934.4428268480569</v>
      </c>
      <c r="D40" s="1130">
        <v>12767.540999999999</v>
      </c>
      <c r="E40" s="1130">
        <v>39.785804811492739</v>
      </c>
      <c r="F40" s="1130">
        <v>6.0280491543335586</v>
      </c>
      <c r="G40" s="1492">
        <v>776068.40556350211</v>
      </c>
      <c r="H40" s="1130">
        <v>13368.465999999999</v>
      </c>
      <c r="I40" s="1130">
        <v>81686.612999999998</v>
      </c>
      <c r="J40" s="1130">
        <v>58.05216586282242</v>
      </c>
      <c r="K40" s="1130">
        <v>9.5005580114271861</v>
      </c>
      <c r="L40" s="983"/>
      <c r="M40" s="983"/>
      <c r="N40" s="980"/>
      <c r="O40" s="980"/>
    </row>
    <row r="41" spans="1:15" s="984" customFormat="1" ht="15.75" customHeight="1">
      <c r="A41" s="875">
        <v>2016</v>
      </c>
      <c r="B41" s="1130">
        <v>78749.041973163592</v>
      </c>
      <c r="C41" s="1130">
        <v>1936.8628105102639</v>
      </c>
      <c r="D41" s="1130">
        <v>12887.133</v>
      </c>
      <c r="E41" s="1130">
        <v>40.658038114954181</v>
      </c>
      <c r="F41" s="1130">
        <v>6.1106719371301272</v>
      </c>
      <c r="G41" s="1492">
        <v>779965.95379589614</v>
      </c>
      <c r="H41" s="1130">
        <v>13494.028</v>
      </c>
      <c r="I41" s="1130">
        <v>82348.67</v>
      </c>
      <c r="J41" s="1130">
        <v>57.800825209188545</v>
      </c>
      <c r="K41" s="1130">
        <v>9.4715063861492386</v>
      </c>
      <c r="L41" s="983"/>
      <c r="M41" s="983"/>
      <c r="N41" s="980"/>
      <c r="O41" s="980"/>
    </row>
    <row r="42" spans="1:15" s="984" customFormat="1" ht="15.75" customHeight="1">
      <c r="A42" s="875">
        <v>2017</v>
      </c>
      <c r="B42" s="1130">
        <v>78592.083424629964</v>
      </c>
      <c r="C42" s="1130">
        <v>1945.969971740268</v>
      </c>
      <c r="D42" s="1130">
        <v>12963.977999999999</v>
      </c>
      <c r="E42" s="1130">
        <v>40.38709978363417</v>
      </c>
      <c r="F42" s="1130">
        <v>6.0623431653949096</v>
      </c>
      <c r="G42" s="1492">
        <v>763105.15691650903</v>
      </c>
      <c r="H42" s="1130">
        <v>13516.490000000002</v>
      </c>
      <c r="I42" s="1130">
        <v>82657.005999999994</v>
      </c>
      <c r="J42" s="1130">
        <v>56.457346316721939</v>
      </c>
      <c r="K42" s="1130">
        <v>9.2321896696392454</v>
      </c>
      <c r="L42" s="983"/>
      <c r="M42" s="983"/>
      <c r="N42" s="980"/>
      <c r="O42" s="980"/>
    </row>
    <row r="43" spans="1:15" s="984" customFormat="1" ht="15.75" customHeight="1">
      <c r="A43" s="875">
        <v>2018</v>
      </c>
      <c r="B43" s="1130">
        <v>77536.955340007989</v>
      </c>
      <c r="C43" s="1130">
        <v>1830.7834204458563</v>
      </c>
      <c r="D43" s="1130">
        <v>13036.963</v>
      </c>
      <c r="E43" s="1130">
        <v>42.351790208546447</v>
      </c>
      <c r="F43" s="1130">
        <v>5.947470690835587</v>
      </c>
      <c r="G43" s="1492">
        <v>734838.2713614729</v>
      </c>
      <c r="H43" s="1130">
        <v>13177.65</v>
      </c>
      <c r="I43" s="1130">
        <v>82905.786999999997</v>
      </c>
      <c r="J43" s="1130">
        <v>55.76398457702799</v>
      </c>
      <c r="K43" s="1130">
        <v>8.8635341144698732</v>
      </c>
      <c r="L43" s="983"/>
      <c r="M43" s="983"/>
      <c r="N43" s="980"/>
      <c r="O43" s="980"/>
    </row>
    <row r="44" spans="1:15" s="984" customFormat="1" ht="15.75" customHeight="1">
      <c r="A44" s="875">
        <v>2019</v>
      </c>
      <c r="B44" s="1130">
        <v>78995.998675937051</v>
      </c>
      <c r="C44" s="1130">
        <v>1866.903645117518</v>
      </c>
      <c r="D44" s="1130">
        <v>13100.728999999999</v>
      </c>
      <c r="E44" s="1130">
        <v>42.313913137688694</v>
      </c>
      <c r="F44" s="1130">
        <v>6.0298933498996163</v>
      </c>
      <c r="G44" s="1492">
        <v>689562.44058577786</v>
      </c>
      <c r="H44" s="1130">
        <v>12808.085000000001</v>
      </c>
      <c r="I44" s="1130">
        <v>83092.966</v>
      </c>
      <c r="J44" s="1130">
        <v>53.83805936529761</v>
      </c>
      <c r="K44" s="1130">
        <v>8.2986860835582377</v>
      </c>
      <c r="L44" s="983"/>
      <c r="M44" s="983"/>
      <c r="N44" s="980"/>
      <c r="O44" s="980"/>
    </row>
    <row r="45" spans="1:15" s="984" customFormat="1" ht="15.75" customHeight="1">
      <c r="A45" s="875">
        <v>2020</v>
      </c>
      <c r="B45" s="1130">
        <v>71773.894995626397</v>
      </c>
      <c r="C45" s="1130">
        <v>1770.4594185197252</v>
      </c>
      <c r="D45" s="1130">
        <v>13132.46</v>
      </c>
      <c r="E45" s="1130">
        <v>40.539700738035719</v>
      </c>
      <c r="F45" s="1130">
        <v>5.4653808194067528</v>
      </c>
      <c r="G45" s="1492">
        <v>616278.34425340907</v>
      </c>
      <c r="H45" s="1130">
        <v>11886.519</v>
      </c>
      <c r="I45" s="1130">
        <v>83160.873999999996</v>
      </c>
      <c r="J45" s="1130">
        <v>51.846831208818081</v>
      </c>
      <c r="K45" s="1130">
        <v>7.4106766152242347</v>
      </c>
      <c r="L45" s="983"/>
      <c r="M45" s="983"/>
      <c r="N45" s="980"/>
      <c r="O45" s="980"/>
    </row>
    <row r="46" spans="1:15" s="984" customFormat="1" ht="15.75" customHeight="1">
      <c r="A46" s="875">
        <v>2021</v>
      </c>
      <c r="B46" s="1130">
        <v>71677.875639354999</v>
      </c>
      <c r="C46" s="1130">
        <v>1821.8273653008891</v>
      </c>
      <c r="D46" s="1130">
        <v>13158.585999999999</v>
      </c>
      <c r="E46" s="1130">
        <v>39.343944988726655</v>
      </c>
      <c r="F46" s="1130">
        <v>5.447232372791043</v>
      </c>
      <c r="G46" s="1492">
        <v>649616.92100361479</v>
      </c>
      <c r="H46" s="1130">
        <v>12442.823</v>
      </c>
      <c r="I46" s="1130">
        <v>83196.081999999995</v>
      </c>
      <c r="J46" s="1130">
        <v>52.208162167348583</v>
      </c>
      <c r="K46" s="1130">
        <v>7.808263386773608</v>
      </c>
      <c r="L46" s="983"/>
      <c r="M46" s="983"/>
      <c r="N46" s="980"/>
      <c r="O46" s="980"/>
    </row>
    <row r="47" spans="1:15" s="836" customFormat="1" ht="14">
      <c r="A47" s="642" t="s">
        <v>158</v>
      </c>
      <c r="B47" s="981"/>
      <c r="C47" s="981"/>
      <c r="D47" s="981"/>
      <c r="E47" s="982"/>
      <c r="F47" s="982"/>
      <c r="G47" s="837"/>
      <c r="H47" s="838"/>
      <c r="I47" s="983"/>
      <c r="J47" s="983"/>
      <c r="K47" s="983"/>
      <c r="L47" s="835"/>
      <c r="M47" s="835"/>
      <c r="N47" s="980"/>
      <c r="O47" s="980"/>
    </row>
    <row r="48" spans="1:15" s="836" customFormat="1" ht="14">
      <c r="A48" s="911" t="s">
        <v>611</v>
      </c>
      <c r="B48" s="981"/>
      <c r="C48" s="981"/>
      <c r="D48" s="981"/>
      <c r="E48" s="982"/>
      <c r="F48" s="982"/>
      <c r="G48" s="837"/>
      <c r="H48" s="838"/>
      <c r="I48" s="983"/>
      <c r="J48" s="983"/>
      <c r="K48" s="983"/>
      <c r="L48" s="835"/>
      <c r="M48" s="835"/>
      <c r="N48" s="980"/>
      <c r="O48" s="980"/>
    </row>
    <row r="49" spans="1:15" s="836" customFormat="1" ht="14.25" customHeight="1">
      <c r="A49" s="908" t="s">
        <v>612</v>
      </c>
      <c r="B49" s="981"/>
      <c r="C49" s="981"/>
      <c r="D49" s="981"/>
      <c r="E49" s="982"/>
      <c r="F49" s="982"/>
      <c r="G49" s="981"/>
      <c r="H49" s="981"/>
      <c r="I49" s="981"/>
      <c r="J49" s="982"/>
      <c r="K49" s="982"/>
      <c r="L49" s="835"/>
      <c r="M49" s="835"/>
      <c r="N49" s="980"/>
      <c r="O49" s="980"/>
    </row>
    <row r="50" spans="1:15" s="836" customFormat="1" ht="14.25" customHeight="1">
      <c r="A50" s="908" t="s">
        <v>753</v>
      </c>
      <c r="B50" s="981"/>
      <c r="C50" s="981"/>
      <c r="D50" s="981"/>
      <c r="E50" s="982"/>
      <c r="F50" s="982"/>
      <c r="G50" s="981"/>
      <c r="H50" s="981"/>
      <c r="I50" s="981"/>
      <c r="J50" s="982"/>
      <c r="K50" s="982"/>
      <c r="L50" s="835"/>
      <c r="M50" s="835"/>
      <c r="N50" s="980"/>
      <c r="O50" s="980"/>
    </row>
    <row r="51" spans="1:15" s="836" customFormat="1" ht="14.25" customHeight="1">
      <c r="A51" s="916"/>
      <c r="B51" s="981"/>
      <c r="C51" s="981"/>
      <c r="D51" s="981"/>
      <c r="E51" s="982"/>
      <c r="F51" s="982"/>
      <c r="G51" s="981"/>
      <c r="H51" s="981"/>
      <c r="I51" s="981"/>
      <c r="J51" s="982"/>
      <c r="K51" s="982"/>
      <c r="L51" s="835"/>
      <c r="M51" s="835"/>
      <c r="N51" s="980"/>
      <c r="O51" s="980"/>
    </row>
    <row r="52" spans="1:15" s="911" customFormat="1" ht="11.5">
      <c r="F52" s="839"/>
      <c r="G52" s="840"/>
      <c r="H52" s="840"/>
    </row>
    <row r="55" spans="1:15">
      <c r="G55" s="834"/>
    </row>
    <row r="56" spans="1:15">
      <c r="H56" s="834"/>
    </row>
  </sheetData>
  <conditionalFormatting sqref="A47">
    <cfRule type="cellIs" dxfId="420" priority="5" stopIfTrue="1" operator="equal">
      <formula>0</formula>
    </cfRule>
  </conditionalFormatting>
  <conditionalFormatting sqref="A26">
    <cfRule type="cellIs" dxfId="419" priority="4" stopIfTrue="1" operator="equal">
      <formula>0</formula>
    </cfRule>
  </conditionalFormatting>
  <conditionalFormatting sqref="A48">
    <cfRule type="cellIs" dxfId="418" priority="3" stopIfTrue="1" operator="equal">
      <formula>0</formula>
    </cfRule>
  </conditionalFormatting>
  <conditionalFormatting sqref="B6:K25">
    <cfRule type="cellIs" dxfId="417" priority="2" stopIfTrue="1" operator="equal">
      <formula>0</formula>
    </cfRule>
  </conditionalFormatting>
  <conditionalFormatting sqref="B35:K46">
    <cfRule type="cellIs" dxfId="416"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2" manualBreakCount="2">
    <brk id="29" max="10" man="1"/>
    <brk id="5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
    <tabColor rgb="FFEDF082"/>
  </sheetPr>
  <dimension ref="A1:W59"/>
  <sheetViews>
    <sheetView view="pageBreakPreview" zoomScaleNormal="115" zoomScaleSheetLayoutView="100" workbookViewId="0"/>
  </sheetViews>
  <sheetFormatPr baseColWidth="10" defaultColWidth="11.453125" defaultRowHeight="14.5"/>
  <cols>
    <col min="1" max="1" width="7.1796875" style="787" customWidth="1"/>
    <col min="2" max="10" width="13" style="787" customWidth="1"/>
    <col min="11" max="11" width="0.81640625" style="802" customWidth="1"/>
    <col min="12" max="12" width="7.1796875" style="787" customWidth="1"/>
    <col min="13" max="20" width="13" style="787" customWidth="1"/>
    <col min="21" max="16384" width="11.453125" style="787"/>
  </cols>
  <sheetData>
    <row r="1" spans="1:23" ht="17">
      <c r="A1" s="811" t="s">
        <v>774</v>
      </c>
      <c r="B1" s="812"/>
      <c r="C1" s="812"/>
      <c r="D1" s="812"/>
      <c r="E1" s="812"/>
      <c r="F1" s="812"/>
      <c r="G1" s="812"/>
      <c r="H1" s="812"/>
      <c r="I1" s="812"/>
      <c r="J1" s="812"/>
      <c r="K1" s="813"/>
      <c r="L1" s="811" t="s">
        <v>774</v>
      </c>
      <c r="M1" s="812"/>
      <c r="N1" s="812"/>
      <c r="O1" s="812"/>
      <c r="P1" s="812"/>
      <c r="Q1" s="812"/>
      <c r="R1" s="812"/>
      <c r="S1" s="812"/>
      <c r="T1" s="812"/>
    </row>
    <row r="2" spans="1:23">
      <c r="A2" s="812"/>
      <c r="B2" s="812"/>
      <c r="C2" s="812"/>
      <c r="D2" s="812"/>
      <c r="E2" s="812"/>
      <c r="F2" s="812"/>
      <c r="G2" s="812"/>
      <c r="H2" s="812"/>
      <c r="I2" s="812"/>
      <c r="J2" s="812"/>
      <c r="K2" s="813"/>
      <c r="L2" s="812"/>
      <c r="M2" s="812"/>
      <c r="N2" s="812"/>
      <c r="O2" s="812"/>
      <c r="P2" s="812"/>
      <c r="Q2" s="812"/>
      <c r="R2" s="812"/>
      <c r="S2" s="812"/>
      <c r="T2" s="812"/>
    </row>
    <row r="3" spans="1:23" ht="15.75" customHeight="1">
      <c r="A3" s="1456" t="s">
        <v>592</v>
      </c>
      <c r="B3" s="1457" t="s">
        <v>803</v>
      </c>
      <c r="C3" s="814" t="s">
        <v>11</v>
      </c>
      <c r="D3" s="815"/>
      <c r="E3" s="815"/>
      <c r="F3" s="815"/>
      <c r="G3" s="815"/>
      <c r="H3" s="815"/>
      <c r="I3" s="815"/>
      <c r="J3" s="815"/>
      <c r="K3" s="816"/>
      <c r="L3" s="1460" t="s">
        <v>592</v>
      </c>
      <c r="M3" s="1457" t="s">
        <v>803</v>
      </c>
      <c r="N3" s="817" t="s">
        <v>57</v>
      </c>
      <c r="O3" s="818"/>
      <c r="P3" s="818"/>
      <c r="Q3" s="818"/>
      <c r="R3" s="818"/>
      <c r="S3" s="818"/>
      <c r="T3" s="1493"/>
      <c r="U3" s="907"/>
    </row>
    <row r="4" spans="1:23" ht="14.5" customHeight="1">
      <c r="A4" s="1456"/>
      <c r="B4" s="1458"/>
      <c r="C4" s="1445" t="s">
        <v>607</v>
      </c>
      <c r="D4" s="820" t="s">
        <v>11</v>
      </c>
      <c r="E4" s="818"/>
      <c r="F4" s="819"/>
      <c r="G4" s="1445" t="s">
        <v>595</v>
      </c>
      <c r="H4" s="820" t="s">
        <v>11</v>
      </c>
      <c r="I4" s="818"/>
      <c r="J4" s="818"/>
      <c r="K4" s="816"/>
      <c r="L4" s="1461"/>
      <c r="M4" s="1458"/>
      <c r="N4" s="1445" t="s">
        <v>10</v>
      </c>
      <c r="O4" s="818" t="s">
        <v>11</v>
      </c>
      <c r="P4" s="818"/>
      <c r="Q4" s="818"/>
      <c r="R4" s="818"/>
      <c r="S4" s="818"/>
      <c r="T4" s="1493"/>
      <c r="U4" s="907"/>
    </row>
    <row r="5" spans="1:23" ht="15.75" customHeight="1">
      <c r="A5" s="1456"/>
      <c r="B5" s="1458"/>
      <c r="C5" s="1446"/>
      <c r="D5" s="1445" t="s">
        <v>597</v>
      </c>
      <c r="E5" s="1445" t="s">
        <v>598</v>
      </c>
      <c r="F5" s="1445" t="s">
        <v>605</v>
      </c>
      <c r="G5" s="1446"/>
      <c r="H5" s="1448" t="s">
        <v>606</v>
      </c>
      <c r="I5" s="1445" t="s">
        <v>596</v>
      </c>
      <c r="J5" s="1453" t="s">
        <v>804</v>
      </c>
      <c r="K5" s="821"/>
      <c r="L5" s="1461"/>
      <c r="M5" s="1458"/>
      <c r="N5" s="1446"/>
      <c r="O5" s="1445" t="s">
        <v>599</v>
      </c>
      <c r="P5" s="1445" t="s">
        <v>600</v>
      </c>
      <c r="Q5" s="1448" t="s">
        <v>38</v>
      </c>
      <c r="R5" s="820" t="s">
        <v>11</v>
      </c>
      <c r="S5" s="819"/>
      <c r="T5" s="1494" t="s">
        <v>601</v>
      </c>
      <c r="U5" s="907"/>
    </row>
    <row r="6" spans="1:23" ht="15.75" customHeight="1">
      <c r="A6" s="1456"/>
      <c r="B6" s="1458"/>
      <c r="C6" s="1446"/>
      <c r="D6" s="1446"/>
      <c r="E6" s="1446"/>
      <c r="F6" s="1446"/>
      <c r="G6" s="1446"/>
      <c r="H6" s="1449"/>
      <c r="I6" s="1446"/>
      <c r="J6" s="1454"/>
      <c r="K6" s="821"/>
      <c r="L6" s="1461"/>
      <c r="M6" s="1458"/>
      <c r="N6" s="1446"/>
      <c r="O6" s="1446"/>
      <c r="P6" s="1446"/>
      <c r="Q6" s="1449"/>
      <c r="R6" s="1451" t="s">
        <v>676</v>
      </c>
      <c r="S6" s="1451" t="s">
        <v>677</v>
      </c>
      <c r="T6" s="1495"/>
      <c r="U6" s="907"/>
    </row>
    <row r="7" spans="1:23">
      <c r="A7" s="1456"/>
      <c r="B7" s="1459"/>
      <c r="C7" s="1447"/>
      <c r="D7" s="1447"/>
      <c r="E7" s="1447"/>
      <c r="F7" s="1447"/>
      <c r="G7" s="1447"/>
      <c r="H7" s="1450"/>
      <c r="I7" s="1447"/>
      <c r="J7" s="1455"/>
      <c r="K7" s="821"/>
      <c r="L7" s="1461"/>
      <c r="M7" s="1459"/>
      <c r="N7" s="1447"/>
      <c r="O7" s="1447"/>
      <c r="P7" s="1447"/>
      <c r="Q7" s="1450"/>
      <c r="R7" s="1452"/>
      <c r="S7" s="1452"/>
      <c r="T7" s="1455"/>
      <c r="U7" s="907"/>
      <c r="V7" s="1303"/>
    </row>
    <row r="8" spans="1:23" ht="15">
      <c r="A8" s="1456"/>
      <c r="B8" s="629" t="s">
        <v>805</v>
      </c>
      <c r="C8" s="630"/>
      <c r="D8" s="630"/>
      <c r="E8" s="630"/>
      <c r="F8" s="630"/>
      <c r="G8" s="630"/>
      <c r="H8" s="630"/>
      <c r="I8" s="630"/>
      <c r="J8" s="630"/>
      <c r="K8" s="822"/>
      <c r="L8" s="1462"/>
      <c r="M8" s="630" t="s">
        <v>805</v>
      </c>
      <c r="N8" s="823"/>
      <c r="O8" s="630"/>
      <c r="P8" s="630"/>
      <c r="Q8" s="630"/>
      <c r="R8" s="630"/>
      <c r="S8" s="823"/>
      <c r="T8" s="630"/>
      <c r="V8" s="1303"/>
    </row>
    <row r="9" spans="1:23">
      <c r="A9" s="407">
        <v>1990</v>
      </c>
      <c r="B9" s="899">
        <v>85096.522131589678</v>
      </c>
      <c r="C9" s="899">
        <v>18204.671617676951</v>
      </c>
      <c r="D9" s="899">
        <v>13922.982235736741</v>
      </c>
      <c r="E9" s="899">
        <v>1714.6851584831797</v>
      </c>
      <c r="F9" s="899">
        <v>2567.0042234570374</v>
      </c>
      <c r="G9" s="899">
        <v>66891.850513912723</v>
      </c>
      <c r="H9" s="899">
        <v>13318.564083238345</v>
      </c>
      <c r="I9" s="899">
        <v>27672.743562362328</v>
      </c>
      <c r="J9" s="899">
        <v>25900.542868312041</v>
      </c>
      <c r="K9" s="899"/>
      <c r="L9" s="888">
        <v>1990</v>
      </c>
      <c r="M9" s="899">
        <v>85096.522131589678</v>
      </c>
      <c r="N9" s="899">
        <v>27672.743562362328</v>
      </c>
      <c r="O9" s="899">
        <v>325.47499139212147</v>
      </c>
      <c r="P9" s="899">
        <v>25916.737294550152</v>
      </c>
      <c r="Q9" s="899">
        <v>1389.4465519999999</v>
      </c>
      <c r="R9" s="1135">
        <v>219.91169543028255</v>
      </c>
      <c r="S9" s="1135">
        <v>1168.5417765697175</v>
      </c>
      <c r="T9" s="899">
        <v>41.084724420052197</v>
      </c>
      <c r="V9" s="1319"/>
      <c r="W9" s="1175"/>
    </row>
    <row r="10" spans="1:23">
      <c r="A10" s="798">
        <v>1991</v>
      </c>
      <c r="B10" s="1026">
        <v>89516.3837979245</v>
      </c>
      <c r="C10" s="899">
        <v>18891.934854247203</v>
      </c>
      <c r="D10" s="899">
        <v>13994.078377254093</v>
      </c>
      <c r="E10" s="899">
        <v>2127.8481412021411</v>
      </c>
      <c r="F10" s="899">
        <v>2770.0083357909707</v>
      </c>
      <c r="G10" s="899">
        <v>70624.4489436773</v>
      </c>
      <c r="H10" s="899">
        <v>13662.607703105396</v>
      </c>
      <c r="I10" s="899">
        <v>28365.237151478617</v>
      </c>
      <c r="J10" s="899">
        <v>28596.604089093278</v>
      </c>
      <c r="K10" s="899"/>
      <c r="L10" s="888">
        <v>1991</v>
      </c>
      <c r="M10" s="899">
        <v>89516.3837979245</v>
      </c>
      <c r="N10" s="899">
        <v>28365.237151478617</v>
      </c>
      <c r="O10" s="899">
        <v>319.18265715186601</v>
      </c>
      <c r="P10" s="899">
        <v>26646.59075228485</v>
      </c>
      <c r="Q10" s="899">
        <v>1352.0127360000001</v>
      </c>
      <c r="R10" s="1135">
        <v>271.9378198659997</v>
      </c>
      <c r="S10" s="1135">
        <v>1080.0749161340004</v>
      </c>
      <c r="T10" s="899">
        <v>47.451006041898125</v>
      </c>
      <c r="V10" s="1319"/>
      <c r="W10" s="1175"/>
    </row>
    <row r="11" spans="1:23">
      <c r="A11" s="798">
        <v>1992</v>
      </c>
      <c r="B11" s="1026">
        <v>87661.835744304961</v>
      </c>
      <c r="C11" s="899">
        <v>17576.823783574036</v>
      </c>
      <c r="D11" s="899">
        <v>12384.217956414843</v>
      </c>
      <c r="E11" s="899">
        <v>2126.7144684574055</v>
      </c>
      <c r="F11" s="899">
        <v>3065.8913587017869</v>
      </c>
      <c r="G11" s="899">
        <v>70085.011960730932</v>
      </c>
      <c r="H11" s="899">
        <v>13618.731620120507</v>
      </c>
      <c r="I11" s="899">
        <v>28789.260307904849</v>
      </c>
      <c r="J11" s="899">
        <v>27677.020032705583</v>
      </c>
      <c r="K11" s="899"/>
      <c r="L11" s="888">
        <v>1992</v>
      </c>
      <c r="M11" s="899">
        <v>87661.835744304961</v>
      </c>
      <c r="N11" s="899">
        <v>28789.260307904849</v>
      </c>
      <c r="O11" s="899">
        <v>325.40026279399024</v>
      </c>
      <c r="P11" s="899">
        <v>27139.637975977599</v>
      </c>
      <c r="Q11" s="899">
        <v>1270.4788080000001</v>
      </c>
      <c r="R11" s="1135">
        <v>224.52267894787229</v>
      </c>
      <c r="S11" s="1135">
        <v>1045.1063130521277</v>
      </c>
      <c r="T11" s="899">
        <v>53.743261133257477</v>
      </c>
      <c r="V11" s="1319"/>
      <c r="W11" s="1175"/>
    </row>
    <row r="12" spans="1:23">
      <c r="A12" s="798">
        <v>1993</v>
      </c>
      <c r="B12" s="1026">
        <v>90762.86674686255</v>
      </c>
      <c r="C12" s="899">
        <v>17239.620215204006</v>
      </c>
      <c r="D12" s="899">
        <v>12056.797957830755</v>
      </c>
      <c r="E12" s="899">
        <v>2211.6199464482834</v>
      </c>
      <c r="F12" s="899">
        <v>2971.2023109249672</v>
      </c>
      <c r="G12" s="899">
        <v>73523.246531658544</v>
      </c>
      <c r="H12" s="899">
        <v>13390.98973336018</v>
      </c>
      <c r="I12" s="899">
        <v>30507.036612695472</v>
      </c>
      <c r="J12" s="899">
        <v>29625.220185602884</v>
      </c>
      <c r="K12" s="899"/>
      <c r="L12" s="888">
        <v>1993</v>
      </c>
      <c r="M12" s="899">
        <v>90762.86674686255</v>
      </c>
      <c r="N12" s="899">
        <v>30507.036612695472</v>
      </c>
      <c r="O12" s="899">
        <v>297.04004694964641</v>
      </c>
      <c r="P12" s="899">
        <v>28835.740648612573</v>
      </c>
      <c r="Q12" s="899">
        <v>1320.5126559999999</v>
      </c>
      <c r="R12" s="1135">
        <v>208.27502705022815</v>
      </c>
      <c r="S12" s="1135">
        <v>1111.5278209497719</v>
      </c>
      <c r="T12" s="899">
        <v>53.743261133257477</v>
      </c>
      <c r="V12" s="1319"/>
      <c r="W12" s="1175"/>
    </row>
    <row r="13" spans="1:23">
      <c r="A13" s="798">
        <v>1994</v>
      </c>
      <c r="B13" s="1026">
        <v>88067.765877358441</v>
      </c>
      <c r="C13" s="899">
        <v>16826.283285725873</v>
      </c>
      <c r="D13" s="899">
        <v>11598.522994386652</v>
      </c>
      <c r="E13" s="899">
        <v>2025.4308603311479</v>
      </c>
      <c r="F13" s="899">
        <v>3202.3294310080737</v>
      </c>
      <c r="G13" s="899">
        <v>71241.482591632564</v>
      </c>
      <c r="H13" s="899">
        <v>13173.832991029196</v>
      </c>
      <c r="I13" s="899">
        <v>29417.145983780953</v>
      </c>
      <c r="J13" s="899">
        <v>28650.503616822425</v>
      </c>
      <c r="K13" s="899"/>
      <c r="L13" s="888">
        <v>1994</v>
      </c>
      <c r="M13" s="899">
        <v>88067.765877358441</v>
      </c>
      <c r="N13" s="899">
        <v>29417.145983780953</v>
      </c>
      <c r="O13" s="899">
        <v>315.98916039727379</v>
      </c>
      <c r="P13" s="899">
        <v>27680.050199061352</v>
      </c>
      <c r="Q13" s="899">
        <v>1370.5465039999999</v>
      </c>
      <c r="R13" s="1135">
        <v>205.48911169962645</v>
      </c>
      <c r="S13" s="1135">
        <v>1164.3475843003735</v>
      </c>
      <c r="T13" s="899">
        <v>50.560120322334505</v>
      </c>
      <c r="V13" s="1319"/>
      <c r="W13" s="1175"/>
    </row>
    <row r="14" spans="1:23">
      <c r="A14" s="798">
        <v>1995</v>
      </c>
      <c r="B14" s="1026">
        <v>88713.492900931116</v>
      </c>
      <c r="C14" s="899">
        <v>16634.992719716018</v>
      </c>
      <c r="D14" s="899">
        <v>11076.672232763358</v>
      </c>
      <c r="E14" s="899">
        <v>2422.2339019978276</v>
      </c>
      <c r="F14" s="899">
        <v>3136.0865849548313</v>
      </c>
      <c r="G14" s="899">
        <v>72078.500181215102</v>
      </c>
      <c r="H14" s="899">
        <v>10866.807585092842</v>
      </c>
      <c r="I14" s="899">
        <v>30069.852023662344</v>
      </c>
      <c r="J14" s="899">
        <v>31141.840572459907</v>
      </c>
      <c r="K14" s="899"/>
      <c r="L14" s="888">
        <v>1995</v>
      </c>
      <c r="M14" s="899">
        <v>88713.492900931116</v>
      </c>
      <c r="N14" s="899">
        <v>30069.852023662344</v>
      </c>
      <c r="O14" s="899">
        <v>311.47391248315546</v>
      </c>
      <c r="P14" s="899">
        <v>28315.276853448111</v>
      </c>
      <c r="Q14" s="899">
        <v>1404.903568</v>
      </c>
      <c r="R14" s="1135">
        <v>195.76242850659639</v>
      </c>
      <c r="S14" s="1135">
        <v>1209.1411394934037</v>
      </c>
      <c r="T14" s="899">
        <v>38.197689731075556</v>
      </c>
      <c r="V14" s="1319"/>
      <c r="W14" s="1175"/>
    </row>
    <row r="15" spans="1:23">
      <c r="A15" s="798">
        <v>1996</v>
      </c>
      <c r="B15" s="1026">
        <v>93335.235250573649</v>
      </c>
      <c r="C15" s="899">
        <v>17847.85203103926</v>
      </c>
      <c r="D15" s="899">
        <v>12087.802811077698</v>
      </c>
      <c r="E15" s="899">
        <v>2496.9536596974967</v>
      </c>
      <c r="F15" s="899">
        <v>3263.0955602640656</v>
      </c>
      <c r="G15" s="899">
        <v>75487.383219534386</v>
      </c>
      <c r="H15" s="899">
        <v>10831.568756229546</v>
      </c>
      <c r="I15" s="899">
        <v>30736.793393621178</v>
      </c>
      <c r="J15" s="899">
        <v>33919.021069683651</v>
      </c>
      <c r="K15" s="899"/>
      <c r="L15" s="888">
        <v>1996</v>
      </c>
      <c r="M15" s="899">
        <v>93335.235250573649</v>
      </c>
      <c r="N15" s="899">
        <v>30736.793393621178</v>
      </c>
      <c r="O15" s="899">
        <v>308.28514718337351</v>
      </c>
      <c r="P15" s="899">
        <v>28560.469065517653</v>
      </c>
      <c r="Q15" s="899">
        <v>1833.0246320000001</v>
      </c>
      <c r="R15" s="1135">
        <v>262.51177598472088</v>
      </c>
      <c r="S15" s="1135">
        <v>1570.5128560152789</v>
      </c>
      <c r="T15" s="899">
        <v>35.014548920152592</v>
      </c>
      <c r="V15" s="1319"/>
      <c r="W15" s="1175"/>
    </row>
    <row r="16" spans="1:23">
      <c r="A16" s="798">
        <v>1997</v>
      </c>
      <c r="B16" s="1026">
        <v>91070.573545065214</v>
      </c>
      <c r="C16" s="899">
        <v>17218.478030851573</v>
      </c>
      <c r="D16" s="899">
        <v>11530.08318228383</v>
      </c>
      <c r="E16" s="899">
        <v>2365.968127391608</v>
      </c>
      <c r="F16" s="899">
        <v>3322.4267211761326</v>
      </c>
      <c r="G16" s="899">
        <v>73852.095514213637</v>
      </c>
      <c r="H16" s="899">
        <v>10590.473444419265</v>
      </c>
      <c r="I16" s="899">
        <v>31262.331888130793</v>
      </c>
      <c r="J16" s="899">
        <v>31999.290181663579</v>
      </c>
      <c r="K16" s="899"/>
      <c r="L16" s="888">
        <v>1997</v>
      </c>
      <c r="M16" s="899">
        <v>91070.573545065214</v>
      </c>
      <c r="N16" s="899">
        <v>31262.331888130793</v>
      </c>
      <c r="O16" s="899">
        <v>295.552281107363</v>
      </c>
      <c r="P16" s="899">
        <v>28950.896323725126</v>
      </c>
      <c r="Q16" s="899">
        <v>1987.2350160000001</v>
      </c>
      <c r="R16" s="1135">
        <v>294.76423560420767</v>
      </c>
      <c r="S16" s="1135">
        <v>1692.4707803957924</v>
      </c>
      <c r="T16" s="899">
        <v>28.648267298306671</v>
      </c>
      <c r="V16" s="1319"/>
      <c r="W16" s="1175"/>
    </row>
    <row r="17" spans="1:23">
      <c r="A17" s="798">
        <v>1998</v>
      </c>
      <c r="B17" s="1026">
        <v>93193.340413505968</v>
      </c>
      <c r="C17" s="899">
        <v>18188.547072114281</v>
      </c>
      <c r="D17" s="899">
        <v>12639.879062983737</v>
      </c>
      <c r="E17" s="899">
        <v>2460.1438385689212</v>
      </c>
      <c r="F17" s="899">
        <v>3088.5241705616277</v>
      </c>
      <c r="G17" s="899">
        <v>75004.793341391691</v>
      </c>
      <c r="H17" s="899">
        <v>10620.683488546605</v>
      </c>
      <c r="I17" s="899">
        <v>32079.405310559108</v>
      </c>
      <c r="J17" s="899">
        <v>32304.704542285988</v>
      </c>
      <c r="K17" s="899"/>
      <c r="L17" s="888">
        <v>1998</v>
      </c>
      <c r="M17" s="899">
        <v>93193.340413505968</v>
      </c>
      <c r="N17" s="899">
        <v>32079.405310559108</v>
      </c>
      <c r="O17" s="899">
        <v>292.57653697272201</v>
      </c>
      <c r="P17" s="899">
        <v>29575.659603839056</v>
      </c>
      <c r="Q17" s="899">
        <v>2182.547552</v>
      </c>
      <c r="R17" s="1135">
        <v>309.67947065009196</v>
      </c>
      <c r="S17" s="1135">
        <v>1872.8680813499082</v>
      </c>
      <c r="T17" s="899">
        <v>28.621617747331499</v>
      </c>
      <c r="V17" s="1319"/>
      <c r="W17" s="1175"/>
    </row>
    <row r="18" spans="1:23">
      <c r="A18" s="798">
        <v>1999</v>
      </c>
      <c r="B18" s="1026">
        <v>91113.618393798431</v>
      </c>
      <c r="C18" s="899">
        <v>17218.058372067186</v>
      </c>
      <c r="D18" s="899">
        <v>11937.042145897167</v>
      </c>
      <c r="E18" s="899">
        <v>2245.9048202546005</v>
      </c>
      <c r="F18" s="899">
        <v>3035.1114059154152</v>
      </c>
      <c r="G18" s="899">
        <v>73895.560021731246</v>
      </c>
      <c r="H18" s="899">
        <v>10069.56150614129</v>
      </c>
      <c r="I18" s="899">
        <v>33736.169560946364</v>
      </c>
      <c r="J18" s="899">
        <v>30089.828954643588</v>
      </c>
      <c r="K18" s="899"/>
      <c r="L18" s="888">
        <v>1999</v>
      </c>
      <c r="M18" s="899">
        <v>91113.618393798431</v>
      </c>
      <c r="N18" s="899">
        <v>33736.169560946364</v>
      </c>
      <c r="O18" s="899">
        <v>276.67563822420448</v>
      </c>
      <c r="P18" s="899">
        <v>31078.284664474228</v>
      </c>
      <c r="Q18" s="899">
        <v>2358.9479999999999</v>
      </c>
      <c r="R18" s="1135">
        <v>330.87447705641881</v>
      </c>
      <c r="S18" s="1135">
        <v>2028.0735229435811</v>
      </c>
      <c r="T18" s="899">
        <v>22.261258247924502</v>
      </c>
      <c r="V18" s="1319"/>
      <c r="W18" s="1175"/>
    </row>
    <row r="19" spans="1:23">
      <c r="A19" s="798">
        <v>2000</v>
      </c>
      <c r="B19" s="1026">
        <v>89159.542796038702</v>
      </c>
      <c r="C19" s="899">
        <v>17037.540221241659</v>
      </c>
      <c r="D19" s="899">
        <v>11580.486715745916</v>
      </c>
      <c r="E19" s="899">
        <v>2225.5010590358752</v>
      </c>
      <c r="F19" s="899">
        <v>3231.5524464598666</v>
      </c>
      <c r="G19" s="899">
        <v>72122.00257479705</v>
      </c>
      <c r="H19" s="899">
        <v>10416.083478620183</v>
      </c>
      <c r="I19" s="899">
        <v>33125.579982333744</v>
      </c>
      <c r="J19" s="899">
        <v>28580.339113843111</v>
      </c>
      <c r="K19" s="899"/>
      <c r="L19" s="888">
        <v>2000</v>
      </c>
      <c r="M19" s="899">
        <v>89159.542796038702</v>
      </c>
      <c r="N19" s="899">
        <v>33125.579982333744</v>
      </c>
      <c r="O19" s="899">
        <v>267.13509897509397</v>
      </c>
      <c r="P19" s="899">
        <v>30360.715500860435</v>
      </c>
      <c r="Q19" s="899">
        <v>2478.6483039999998</v>
      </c>
      <c r="R19" s="1135">
        <v>344.09591507092006</v>
      </c>
      <c r="S19" s="1135">
        <v>2134.5523889290798</v>
      </c>
      <c r="T19" s="899">
        <v>19.081078498221</v>
      </c>
      <c r="V19" s="1319"/>
      <c r="W19" s="1175"/>
    </row>
    <row r="20" spans="1:23">
      <c r="A20" s="798">
        <v>2001</v>
      </c>
      <c r="B20" s="1026">
        <v>90981.034319281534</v>
      </c>
      <c r="C20" s="899">
        <v>16549.424522073314</v>
      </c>
      <c r="D20" s="899">
        <v>11402.764500570474</v>
      </c>
      <c r="E20" s="899">
        <v>2343.743680556558</v>
      </c>
      <c r="F20" s="899">
        <v>2802.9163409462803</v>
      </c>
      <c r="G20" s="899">
        <v>74431.609797208221</v>
      </c>
      <c r="H20" s="899">
        <v>9931.2906264351295</v>
      </c>
      <c r="I20" s="899">
        <v>32388.059388368933</v>
      </c>
      <c r="J20" s="899">
        <v>32112.259782404166</v>
      </c>
      <c r="K20" s="899"/>
      <c r="L20" s="888">
        <v>2001</v>
      </c>
      <c r="M20" s="899">
        <v>90981.034319281534</v>
      </c>
      <c r="N20" s="899">
        <v>32388.059388368933</v>
      </c>
      <c r="O20" s="899">
        <v>260.774739475687</v>
      </c>
      <c r="P20" s="899">
        <v>29689.405418395025</v>
      </c>
      <c r="Q20" s="899">
        <v>2418.7981520000003</v>
      </c>
      <c r="R20" s="1135">
        <v>343.18148505308096</v>
      </c>
      <c r="S20" s="1135">
        <v>2075.6166669469194</v>
      </c>
      <c r="T20" s="899">
        <v>19.081078498221</v>
      </c>
      <c r="V20" s="1319"/>
      <c r="W20" s="1175"/>
    </row>
    <row r="21" spans="1:23">
      <c r="A21" s="798">
        <v>2002</v>
      </c>
      <c r="B21" s="1026">
        <v>85007.959503702557</v>
      </c>
      <c r="C21" s="899">
        <v>14126.987072028474</v>
      </c>
      <c r="D21" s="899">
        <v>8859.1295295422224</v>
      </c>
      <c r="E21" s="899">
        <v>2212.6330159251306</v>
      </c>
      <c r="F21" s="899">
        <v>3055.2245265611232</v>
      </c>
      <c r="G21" s="899">
        <v>70880.972431674076</v>
      </c>
      <c r="H21" s="899">
        <v>9261.8084853130076</v>
      </c>
      <c r="I21" s="899">
        <v>32015.294197643474</v>
      </c>
      <c r="J21" s="899">
        <v>29603.869748717607</v>
      </c>
      <c r="K21" s="899"/>
      <c r="L21" s="888">
        <v>2002</v>
      </c>
      <c r="M21" s="899">
        <v>85007.959503702557</v>
      </c>
      <c r="N21" s="899">
        <v>32015.294197643474</v>
      </c>
      <c r="O21" s="899">
        <v>244.87384072716949</v>
      </c>
      <c r="P21" s="899">
        <v>29323.121274167788</v>
      </c>
      <c r="Q21" s="899">
        <v>2431.3981839999997</v>
      </c>
      <c r="R21" s="1135">
        <v>328.03796054606073</v>
      </c>
      <c r="S21" s="1135">
        <v>2103.3602234539394</v>
      </c>
      <c r="T21" s="899">
        <v>15.9008987485175</v>
      </c>
      <c r="V21" s="1319"/>
      <c r="W21" s="1175"/>
    </row>
    <row r="22" spans="1:23">
      <c r="A22" s="798">
        <v>2003</v>
      </c>
      <c r="B22" s="1026">
        <v>83800.339073591022</v>
      </c>
      <c r="C22" s="899">
        <v>14531.9955176883</v>
      </c>
      <c r="D22" s="899">
        <v>8325.0364279721362</v>
      </c>
      <c r="E22" s="899">
        <v>3272.5682690319154</v>
      </c>
      <c r="F22" s="899">
        <v>2934.3908206842516</v>
      </c>
      <c r="G22" s="899">
        <v>69268.343555902728</v>
      </c>
      <c r="H22" s="899">
        <v>9253.5540450328681</v>
      </c>
      <c r="I22" s="899">
        <v>30792.216395533225</v>
      </c>
      <c r="J22" s="899">
        <v>29222.573115336636</v>
      </c>
      <c r="K22" s="899"/>
      <c r="L22" s="888">
        <v>2003</v>
      </c>
      <c r="M22" s="899">
        <v>83800.339073591022</v>
      </c>
      <c r="N22" s="899">
        <v>30792.216395533225</v>
      </c>
      <c r="O22" s="899">
        <v>238.5134812277625</v>
      </c>
      <c r="P22" s="899">
        <v>27983.421349807246</v>
      </c>
      <c r="Q22" s="899">
        <v>2551.2004860000002</v>
      </c>
      <c r="R22" s="1135">
        <v>360.59082378685991</v>
      </c>
      <c r="S22" s="1135">
        <v>2190.6096622131404</v>
      </c>
      <c r="T22" s="899">
        <v>19.081078498221</v>
      </c>
      <c r="V22" s="1319"/>
      <c r="W22" s="1175"/>
    </row>
    <row r="23" spans="1:23">
      <c r="A23" s="798">
        <v>2004</v>
      </c>
      <c r="B23" s="1026">
        <v>83418.37352771264</v>
      </c>
      <c r="C23" s="899">
        <v>14387.287732691961</v>
      </c>
      <c r="D23" s="899">
        <v>8026.7529967149476</v>
      </c>
      <c r="E23" s="899">
        <v>3261.4656785992174</v>
      </c>
      <c r="F23" s="899">
        <v>3099.0690573777974</v>
      </c>
      <c r="G23" s="899">
        <v>69031.085795020685</v>
      </c>
      <c r="H23" s="899">
        <v>9742.6176661278005</v>
      </c>
      <c r="I23" s="899">
        <v>31904.79212859449</v>
      </c>
      <c r="J23" s="899">
        <v>27383.67600029839</v>
      </c>
      <c r="K23" s="899"/>
      <c r="L23" s="888">
        <v>2004</v>
      </c>
      <c r="M23" s="899">
        <v>83418.37352771264</v>
      </c>
      <c r="N23" s="899">
        <v>31904.79212859449</v>
      </c>
      <c r="O23" s="899">
        <v>227.71041061801969</v>
      </c>
      <c r="P23" s="899">
        <v>28137.118577203622</v>
      </c>
      <c r="Q23" s="899">
        <v>3519.5686480380004</v>
      </c>
      <c r="R23" s="1135">
        <v>426.06681910928302</v>
      </c>
      <c r="S23" s="1135">
        <v>3093.5018289287173</v>
      </c>
      <c r="T23" s="899">
        <v>20.394492734848544</v>
      </c>
      <c r="V23" s="1319"/>
      <c r="W23" s="1175"/>
    </row>
    <row r="24" spans="1:23">
      <c r="A24" s="798">
        <v>2005</v>
      </c>
      <c r="B24" s="1026">
        <v>80943.404973321056</v>
      </c>
      <c r="C24" s="899">
        <v>15185.234355618197</v>
      </c>
      <c r="D24" s="899">
        <v>9405.3733072565083</v>
      </c>
      <c r="E24" s="899">
        <v>2863.4546402289243</v>
      </c>
      <c r="F24" s="899">
        <v>2916.4064081327624</v>
      </c>
      <c r="G24" s="899">
        <v>65758.170617702854</v>
      </c>
      <c r="H24" s="899">
        <v>8923.1192565289912</v>
      </c>
      <c r="I24" s="899">
        <v>30771.432590115819</v>
      </c>
      <c r="J24" s="899">
        <v>26063.618771058053</v>
      </c>
      <c r="K24" s="899"/>
      <c r="L24" s="888">
        <v>2005</v>
      </c>
      <c r="M24" s="899">
        <v>80943.404973321056</v>
      </c>
      <c r="N24" s="899">
        <v>30771.432590115819</v>
      </c>
      <c r="O24" s="899">
        <v>200.17410471733561</v>
      </c>
      <c r="P24" s="899">
        <v>26642.311404409651</v>
      </c>
      <c r="Q24" s="899">
        <v>3905.5113356938091</v>
      </c>
      <c r="R24" s="1135">
        <v>484.76745036358545</v>
      </c>
      <c r="S24" s="1135">
        <v>3420.7438853302233</v>
      </c>
      <c r="T24" s="899">
        <v>23.43574529501991</v>
      </c>
      <c r="V24" s="1319"/>
      <c r="W24" s="1175"/>
    </row>
    <row r="25" spans="1:23">
      <c r="A25" s="798">
        <v>2006</v>
      </c>
      <c r="B25" s="1026">
        <v>82410.043761121604</v>
      </c>
      <c r="C25" s="899">
        <v>14385.163662753497</v>
      </c>
      <c r="D25" s="899">
        <v>8586.4052877235263</v>
      </c>
      <c r="E25" s="899">
        <v>2671.2533406488519</v>
      </c>
      <c r="F25" s="899">
        <v>3127.5050343811208</v>
      </c>
      <c r="G25" s="899">
        <v>68024.880098368114</v>
      </c>
      <c r="H25" s="899">
        <v>9615.0140154261117</v>
      </c>
      <c r="I25" s="899">
        <v>30549.779069099081</v>
      </c>
      <c r="J25" s="899">
        <v>27860.087013842924</v>
      </c>
      <c r="K25" s="899"/>
      <c r="L25" s="888">
        <v>2006</v>
      </c>
      <c r="M25" s="899">
        <v>82410.043761121604</v>
      </c>
      <c r="N25" s="899">
        <v>30549.779069099081</v>
      </c>
      <c r="O25" s="899">
        <v>188.11717273421115</v>
      </c>
      <c r="P25" s="899">
        <v>26040.084120151805</v>
      </c>
      <c r="Q25" s="899">
        <v>4302.1373374031291</v>
      </c>
      <c r="R25" s="1135">
        <v>511.81714168340528</v>
      </c>
      <c r="S25" s="1135">
        <v>3790.3201957197239</v>
      </c>
      <c r="T25" s="899">
        <v>19.440438809937493</v>
      </c>
      <c r="V25" s="1319"/>
      <c r="W25" s="1175"/>
    </row>
    <row r="26" spans="1:23">
      <c r="A26" s="798">
        <v>2007</v>
      </c>
      <c r="B26" s="1026">
        <v>75622.186788910549</v>
      </c>
      <c r="C26" s="899">
        <v>15074.275175533146</v>
      </c>
      <c r="D26" s="899">
        <v>9446.5079643335266</v>
      </c>
      <c r="E26" s="899">
        <v>2475.8319398868193</v>
      </c>
      <c r="F26" s="899">
        <v>3151.9352713127973</v>
      </c>
      <c r="G26" s="899">
        <v>60547.9116133774</v>
      </c>
      <c r="H26" s="899">
        <v>10087.646984608249</v>
      </c>
      <c r="I26" s="899">
        <v>30290.897965167376</v>
      </c>
      <c r="J26" s="899">
        <v>20169.36666360177</v>
      </c>
      <c r="K26" s="899"/>
      <c r="L26" s="888">
        <v>2007</v>
      </c>
      <c r="M26" s="899">
        <v>75622.186788910549</v>
      </c>
      <c r="N26" s="899">
        <v>30290.897965167376</v>
      </c>
      <c r="O26" s="899">
        <v>181.58826370806986</v>
      </c>
      <c r="P26" s="899">
        <v>25639.192753025869</v>
      </c>
      <c r="Q26" s="899">
        <v>4458.2527406054032</v>
      </c>
      <c r="R26" s="1135">
        <v>515.23962642141191</v>
      </c>
      <c r="S26" s="1135">
        <v>3943.013114183992</v>
      </c>
      <c r="T26" s="899">
        <v>11.864207828030901</v>
      </c>
      <c r="V26" s="1319"/>
      <c r="W26" s="1175"/>
    </row>
    <row r="27" spans="1:23">
      <c r="A27" s="798">
        <v>2008</v>
      </c>
      <c r="B27" s="1026">
        <v>80641.706412605941</v>
      </c>
      <c r="C27" s="899">
        <v>14996.329606424319</v>
      </c>
      <c r="D27" s="899">
        <v>8539.4993623226492</v>
      </c>
      <c r="E27" s="899">
        <v>3297.0961516161187</v>
      </c>
      <c r="F27" s="899">
        <v>3159.7340924855544</v>
      </c>
      <c r="G27" s="899">
        <v>65645.376806181623</v>
      </c>
      <c r="H27" s="899">
        <v>9412.9821067527937</v>
      </c>
      <c r="I27" s="899">
        <v>30365.254451162364</v>
      </c>
      <c r="J27" s="899">
        <v>25867.140248266456</v>
      </c>
      <c r="K27" s="899"/>
      <c r="L27" s="888">
        <v>2008</v>
      </c>
      <c r="M27" s="899">
        <v>80641.706412605941</v>
      </c>
      <c r="N27" s="899">
        <v>30365.254451162364</v>
      </c>
      <c r="O27" s="899">
        <v>176.30214420667923</v>
      </c>
      <c r="P27" s="899">
        <v>25606.316360301807</v>
      </c>
      <c r="Q27" s="899">
        <v>4573.1656881555191</v>
      </c>
      <c r="R27" s="1135">
        <v>511.55052843162628</v>
      </c>
      <c r="S27" s="1135">
        <v>4061.6151597238932</v>
      </c>
      <c r="T27" s="899">
        <v>9.470258498356932</v>
      </c>
      <c r="V27" s="1319"/>
      <c r="W27" s="1175"/>
    </row>
    <row r="28" spans="1:23">
      <c r="A28" s="798">
        <v>2009</v>
      </c>
      <c r="B28" s="1026">
        <v>78130.489574881329</v>
      </c>
      <c r="C28" s="899">
        <v>14840.747419397549</v>
      </c>
      <c r="D28" s="899">
        <v>9336.2590582761659</v>
      </c>
      <c r="E28" s="899">
        <v>2706.0057449704659</v>
      </c>
      <c r="F28" s="899">
        <v>2798.4826161509145</v>
      </c>
      <c r="G28" s="899">
        <v>63289.742155483778</v>
      </c>
      <c r="H28" s="899">
        <v>8610.3591173086734</v>
      </c>
      <c r="I28" s="899">
        <v>30713.070620893093</v>
      </c>
      <c r="J28" s="899">
        <v>23966.312417282006</v>
      </c>
      <c r="K28" s="899"/>
      <c r="L28" s="888">
        <v>2009</v>
      </c>
      <c r="M28" s="899">
        <v>78130.489574881329</v>
      </c>
      <c r="N28" s="899">
        <v>30713.070620893093</v>
      </c>
      <c r="O28" s="899">
        <v>158.54702752326207</v>
      </c>
      <c r="P28" s="899">
        <v>25451.873088171222</v>
      </c>
      <c r="Q28" s="899">
        <v>5083.3633253463795</v>
      </c>
      <c r="R28" s="1135">
        <v>550.17586622611077</v>
      </c>
      <c r="S28" s="1135">
        <v>4533.1874591202686</v>
      </c>
      <c r="T28" s="899">
        <v>19.287179852231787</v>
      </c>
      <c r="V28" s="1319"/>
      <c r="W28" s="1175"/>
    </row>
    <row r="29" spans="1:23" s="1147" customFormat="1" ht="15.75" customHeight="1">
      <c r="A29" s="99" t="s">
        <v>158</v>
      </c>
      <c r="K29" s="907"/>
      <c r="V29" s="1303"/>
    </row>
    <row r="30" spans="1:23" s="1147" customFormat="1" ht="15.75" customHeight="1">
      <c r="A30" s="916" t="s">
        <v>603</v>
      </c>
      <c r="K30" s="907"/>
      <c r="V30" s="1303"/>
    </row>
    <row r="31" spans="1:23" s="1147" customFormat="1" ht="15.75" customHeight="1">
      <c r="A31" s="916" t="s">
        <v>604</v>
      </c>
      <c r="K31" s="907"/>
      <c r="V31" s="1303"/>
    </row>
    <row r="32" spans="1:23" s="1147" customFormat="1" ht="15.75" customHeight="1">
      <c r="A32" s="916" t="s">
        <v>602</v>
      </c>
      <c r="K32" s="907"/>
      <c r="V32" s="1303"/>
    </row>
    <row r="33" spans="1:23" s="1147" customFormat="1" ht="15.75" customHeight="1">
      <c r="A33" s="916" t="s">
        <v>697</v>
      </c>
      <c r="B33" s="812"/>
      <c r="C33" s="812"/>
      <c r="D33" s="812"/>
      <c r="E33" s="812"/>
      <c r="F33" s="812"/>
      <c r="K33" s="907"/>
      <c r="V33" s="1303"/>
    </row>
    <row r="34" spans="1:23" s="1147" customFormat="1" ht="17">
      <c r="A34" s="811" t="s">
        <v>774</v>
      </c>
      <c r="B34" s="812"/>
      <c r="C34" s="812"/>
      <c r="D34" s="812"/>
      <c r="E34" s="812"/>
      <c r="F34" s="812"/>
      <c r="G34" s="812"/>
      <c r="H34" s="812"/>
      <c r="I34" s="812"/>
      <c r="J34" s="812"/>
      <c r="K34" s="813"/>
      <c r="L34" s="811" t="s">
        <v>774</v>
      </c>
      <c r="M34" s="812"/>
      <c r="N34" s="812"/>
      <c r="O34" s="812"/>
      <c r="P34" s="812"/>
      <c r="Q34" s="812"/>
      <c r="R34" s="812"/>
      <c r="S34" s="812"/>
      <c r="T34" s="812"/>
      <c r="V34" s="1303"/>
    </row>
    <row r="35" spans="1:23" s="1147" customFormat="1">
      <c r="A35" s="812"/>
      <c r="B35" s="812"/>
      <c r="C35" s="812"/>
      <c r="D35" s="812"/>
      <c r="E35" s="812"/>
      <c r="F35" s="812"/>
      <c r="G35" s="812"/>
      <c r="H35" s="812"/>
      <c r="I35" s="812"/>
      <c r="J35" s="812"/>
      <c r="K35" s="813"/>
      <c r="L35" s="812"/>
      <c r="M35" s="812"/>
      <c r="N35" s="812"/>
      <c r="O35" s="812"/>
      <c r="P35" s="812"/>
      <c r="Q35" s="812"/>
      <c r="R35" s="812"/>
      <c r="S35" s="812"/>
      <c r="T35" s="812"/>
      <c r="V35" s="1303"/>
    </row>
    <row r="36" spans="1:23" s="1147" customFormat="1" ht="15.75" customHeight="1">
      <c r="A36" s="1456" t="s">
        <v>592</v>
      </c>
      <c r="B36" s="1457" t="s">
        <v>803</v>
      </c>
      <c r="C36" s="814" t="s">
        <v>11</v>
      </c>
      <c r="D36" s="815"/>
      <c r="E36" s="815"/>
      <c r="F36" s="815"/>
      <c r="G36" s="815"/>
      <c r="H36" s="815"/>
      <c r="I36" s="815"/>
      <c r="J36" s="815"/>
      <c r="K36" s="816"/>
      <c r="L36" s="1460" t="s">
        <v>592</v>
      </c>
      <c r="M36" s="1457" t="s">
        <v>803</v>
      </c>
      <c r="N36" s="817" t="s">
        <v>57</v>
      </c>
      <c r="O36" s="818"/>
      <c r="P36" s="818"/>
      <c r="Q36" s="818"/>
      <c r="R36" s="818"/>
      <c r="S36" s="818"/>
      <c r="T36" s="1493"/>
      <c r="U36" s="907"/>
      <c r="V36" s="1303"/>
    </row>
    <row r="37" spans="1:23" s="1147" customFormat="1" ht="14.5" customHeight="1">
      <c r="A37" s="1456"/>
      <c r="B37" s="1458"/>
      <c r="C37" s="1445" t="s">
        <v>607</v>
      </c>
      <c r="D37" s="820" t="s">
        <v>11</v>
      </c>
      <c r="E37" s="818"/>
      <c r="F37" s="819"/>
      <c r="G37" s="1445" t="s">
        <v>595</v>
      </c>
      <c r="H37" s="820" t="s">
        <v>11</v>
      </c>
      <c r="I37" s="818"/>
      <c r="J37" s="818"/>
      <c r="K37" s="816"/>
      <c r="L37" s="1461"/>
      <c r="M37" s="1458"/>
      <c r="N37" s="1445" t="s">
        <v>10</v>
      </c>
      <c r="O37" s="818" t="s">
        <v>11</v>
      </c>
      <c r="P37" s="818"/>
      <c r="Q37" s="818"/>
      <c r="R37" s="818"/>
      <c r="S37" s="818"/>
      <c r="T37" s="1493"/>
      <c r="U37" s="907"/>
      <c r="V37" s="1303"/>
    </row>
    <row r="38" spans="1:23" s="1147" customFormat="1" ht="15.75" customHeight="1">
      <c r="A38" s="1456"/>
      <c r="B38" s="1458"/>
      <c r="C38" s="1446"/>
      <c r="D38" s="1445" t="s">
        <v>597</v>
      </c>
      <c r="E38" s="1445" t="s">
        <v>598</v>
      </c>
      <c r="F38" s="1445" t="s">
        <v>605</v>
      </c>
      <c r="G38" s="1446"/>
      <c r="H38" s="1448" t="s">
        <v>606</v>
      </c>
      <c r="I38" s="1445" t="s">
        <v>596</v>
      </c>
      <c r="J38" s="1453" t="s">
        <v>804</v>
      </c>
      <c r="K38" s="821"/>
      <c r="L38" s="1461"/>
      <c r="M38" s="1458"/>
      <c r="N38" s="1446"/>
      <c r="O38" s="1445" t="s">
        <v>599</v>
      </c>
      <c r="P38" s="1445" t="s">
        <v>600</v>
      </c>
      <c r="Q38" s="1448" t="s">
        <v>38</v>
      </c>
      <c r="R38" s="820" t="s">
        <v>11</v>
      </c>
      <c r="S38" s="819"/>
      <c r="T38" s="1494" t="s">
        <v>601</v>
      </c>
      <c r="U38" s="907"/>
      <c r="V38" s="1303"/>
    </row>
    <row r="39" spans="1:23" s="1147" customFormat="1" ht="15.75" customHeight="1">
      <c r="A39" s="1456"/>
      <c r="B39" s="1458"/>
      <c r="C39" s="1446"/>
      <c r="D39" s="1446"/>
      <c r="E39" s="1446"/>
      <c r="F39" s="1446"/>
      <c r="G39" s="1446"/>
      <c r="H39" s="1449"/>
      <c r="I39" s="1446"/>
      <c r="J39" s="1454"/>
      <c r="K39" s="821"/>
      <c r="L39" s="1461"/>
      <c r="M39" s="1458"/>
      <c r="N39" s="1446"/>
      <c r="O39" s="1446"/>
      <c r="P39" s="1446"/>
      <c r="Q39" s="1449"/>
      <c r="R39" s="1451" t="s">
        <v>676</v>
      </c>
      <c r="S39" s="1451" t="s">
        <v>677</v>
      </c>
      <c r="T39" s="1495"/>
      <c r="U39" s="907"/>
      <c r="V39" s="1303"/>
    </row>
    <row r="40" spans="1:23" s="1147" customFormat="1">
      <c r="A40" s="1456"/>
      <c r="B40" s="1459"/>
      <c r="C40" s="1447"/>
      <c r="D40" s="1447"/>
      <c r="E40" s="1447"/>
      <c r="F40" s="1447"/>
      <c r="G40" s="1447"/>
      <c r="H40" s="1450"/>
      <c r="I40" s="1447"/>
      <c r="J40" s="1455"/>
      <c r="K40" s="821"/>
      <c r="L40" s="1461"/>
      <c r="M40" s="1459"/>
      <c r="N40" s="1447"/>
      <c r="O40" s="1447"/>
      <c r="P40" s="1447"/>
      <c r="Q40" s="1450"/>
      <c r="R40" s="1452"/>
      <c r="S40" s="1452"/>
      <c r="T40" s="1455"/>
      <c r="U40" s="907"/>
      <c r="V40" s="1303"/>
    </row>
    <row r="41" spans="1:23" s="1147" customFormat="1" ht="15">
      <c r="A41" s="1456"/>
      <c r="B41" s="629" t="s">
        <v>805</v>
      </c>
      <c r="C41" s="630"/>
      <c r="D41" s="630"/>
      <c r="E41" s="630"/>
      <c r="F41" s="630"/>
      <c r="G41" s="630"/>
      <c r="H41" s="630"/>
      <c r="I41" s="630"/>
      <c r="J41" s="630"/>
      <c r="K41" s="822"/>
      <c r="L41" s="1462"/>
      <c r="M41" s="630" t="s">
        <v>805</v>
      </c>
      <c r="N41" s="823"/>
      <c r="O41" s="630"/>
      <c r="P41" s="630"/>
      <c r="Q41" s="630"/>
      <c r="R41" s="630"/>
      <c r="S41" s="823"/>
      <c r="T41" s="630"/>
      <c r="V41" s="1303"/>
    </row>
    <row r="42" spans="1:23">
      <c r="A42" s="798">
        <v>2010</v>
      </c>
      <c r="B42" s="1026">
        <v>80639.882041061152</v>
      </c>
      <c r="C42" s="899">
        <v>16132.282058373867</v>
      </c>
      <c r="D42" s="899">
        <v>9491.3934534273776</v>
      </c>
      <c r="E42" s="899">
        <v>3780.7313275200459</v>
      </c>
      <c r="F42" s="899">
        <v>2860.1572774264441</v>
      </c>
      <c r="G42" s="899">
        <v>64507.599982687287</v>
      </c>
      <c r="H42" s="899">
        <v>9825.7716679138266</v>
      </c>
      <c r="I42" s="899">
        <v>30244.566001187752</v>
      </c>
      <c r="J42" s="899">
        <v>24437.262313585714</v>
      </c>
      <c r="K42" s="899"/>
      <c r="L42" s="888">
        <v>2010</v>
      </c>
      <c r="M42" s="899">
        <v>80639.882041061152</v>
      </c>
      <c r="N42" s="899">
        <v>30244.566001187752</v>
      </c>
      <c r="O42" s="899">
        <v>162.76730075559044</v>
      </c>
      <c r="P42" s="899">
        <v>25643.85248674516</v>
      </c>
      <c r="Q42" s="899">
        <v>4420.1556860316005</v>
      </c>
      <c r="R42" s="1135">
        <v>464.20937136607267</v>
      </c>
      <c r="S42" s="1135">
        <v>3955.9463146655285</v>
      </c>
      <c r="T42" s="899">
        <v>17.790527655403668</v>
      </c>
      <c r="V42" s="1319"/>
      <c r="W42" s="1175"/>
    </row>
    <row r="43" spans="1:23">
      <c r="A43" s="798">
        <v>2011</v>
      </c>
      <c r="B43" s="1026">
        <v>78839.581981918542</v>
      </c>
      <c r="C43" s="899">
        <v>15596.162805896725</v>
      </c>
      <c r="D43" s="899">
        <v>9465.0233452119064</v>
      </c>
      <c r="E43" s="899">
        <v>3075.138392782736</v>
      </c>
      <c r="F43" s="899">
        <v>3056.0010679020852</v>
      </c>
      <c r="G43" s="899">
        <v>63243.419176021809</v>
      </c>
      <c r="H43" s="899">
        <v>9861.4661979857665</v>
      </c>
      <c r="I43" s="899">
        <v>30861.633327603511</v>
      </c>
      <c r="J43" s="899">
        <v>22520.319650432531</v>
      </c>
      <c r="K43" s="899"/>
      <c r="L43" s="888">
        <v>2011</v>
      </c>
      <c r="M43" s="899">
        <v>78839.581981918542</v>
      </c>
      <c r="N43" s="899">
        <v>30861.633327603511</v>
      </c>
      <c r="O43" s="899">
        <v>168.46267468607491</v>
      </c>
      <c r="P43" s="899">
        <v>26269.557826308061</v>
      </c>
      <c r="Q43" s="899">
        <v>4411.7908845261427</v>
      </c>
      <c r="R43" s="1135">
        <v>431.38073692169218</v>
      </c>
      <c r="S43" s="1135">
        <v>3980.4101476044502</v>
      </c>
      <c r="T43" s="899">
        <v>11.821942083233328</v>
      </c>
      <c r="V43" s="1319"/>
      <c r="W43" s="1175"/>
    </row>
    <row r="44" spans="1:23">
      <c r="A44" s="798">
        <v>2012</v>
      </c>
      <c r="B44" s="1026">
        <v>78784.706019330042</v>
      </c>
      <c r="C44" s="899">
        <v>15527.000739045892</v>
      </c>
      <c r="D44" s="899">
        <v>9831.8568942046604</v>
      </c>
      <c r="E44" s="899">
        <v>2978.3368033491006</v>
      </c>
      <c r="F44" s="899">
        <v>2716.8070414921322</v>
      </c>
      <c r="G44" s="899">
        <v>63257.70528028415</v>
      </c>
      <c r="H44" s="899">
        <v>10036.622234827108</v>
      </c>
      <c r="I44" s="899">
        <v>30327.437297461722</v>
      </c>
      <c r="J44" s="899">
        <v>22893.645747995324</v>
      </c>
      <c r="K44" s="899"/>
      <c r="L44" s="888">
        <v>2012</v>
      </c>
      <c r="M44" s="899">
        <v>78784.706019330042</v>
      </c>
      <c r="N44" s="899">
        <v>30327.437297461722</v>
      </c>
      <c r="O44" s="899">
        <v>171.59275817310072</v>
      </c>
      <c r="P44" s="899">
        <v>25866.125958516288</v>
      </c>
      <c r="Q44" s="899">
        <v>4280.8430932806214</v>
      </c>
      <c r="R44" s="1135">
        <v>405.83506344872649</v>
      </c>
      <c r="S44" s="1135">
        <v>3875.0080298318981</v>
      </c>
      <c r="T44" s="899">
        <v>8.8754874917121054</v>
      </c>
      <c r="V44" s="1319"/>
      <c r="W44" s="1175"/>
    </row>
    <row r="45" spans="1:23">
      <c r="A45" s="1131">
        <v>2013</v>
      </c>
      <c r="B45" s="1135">
        <v>79246.431715203347</v>
      </c>
      <c r="C45" s="1135">
        <v>15114.478924092842</v>
      </c>
      <c r="D45" s="1135">
        <v>8594.2901103015265</v>
      </c>
      <c r="E45" s="1135">
        <v>3271.8079947622723</v>
      </c>
      <c r="F45" s="1135">
        <v>3248.3808190290438</v>
      </c>
      <c r="G45" s="1135">
        <v>64131.952791110511</v>
      </c>
      <c r="H45" s="1135">
        <v>9862.7580829735598</v>
      </c>
      <c r="I45" s="1135">
        <v>30660.119645666338</v>
      </c>
      <c r="J45" s="1135">
        <v>23609.075062470605</v>
      </c>
      <c r="K45" s="1135"/>
      <c r="L45" s="1131">
        <v>2013</v>
      </c>
      <c r="M45" s="1135">
        <v>79246.431715203347</v>
      </c>
      <c r="N45" s="1135">
        <v>30660.119645666338</v>
      </c>
      <c r="O45" s="1135">
        <v>166.41198370281046</v>
      </c>
      <c r="P45" s="1135">
        <v>26428.852739619851</v>
      </c>
      <c r="Q45" s="1135">
        <v>4055.9399946453109</v>
      </c>
      <c r="R45" s="1135">
        <v>349.93995558957261</v>
      </c>
      <c r="S45" s="1135">
        <v>3706.0000390557348</v>
      </c>
      <c r="T45" s="1135">
        <v>8.9149276983648456</v>
      </c>
      <c r="V45" s="1319"/>
      <c r="W45" s="1175"/>
    </row>
    <row r="46" spans="1:23">
      <c r="A46" s="1131">
        <v>2014</v>
      </c>
      <c r="B46" s="1135">
        <v>74801.642106370913</v>
      </c>
      <c r="C46" s="1135">
        <v>13232.137138851938</v>
      </c>
      <c r="D46" s="1135">
        <v>7280.4735646916315</v>
      </c>
      <c r="E46" s="1135">
        <v>2829.4606019905586</v>
      </c>
      <c r="F46" s="1135">
        <v>3122.2029721697486</v>
      </c>
      <c r="G46" s="1135">
        <v>61569.50496751898</v>
      </c>
      <c r="H46" s="1135">
        <v>9673.8948569343775</v>
      </c>
      <c r="I46" s="1135">
        <v>31015.30488623806</v>
      </c>
      <c r="J46" s="1135">
        <v>20880.305224346543</v>
      </c>
      <c r="K46" s="1135"/>
      <c r="L46" s="1131">
        <v>2014</v>
      </c>
      <c r="M46" s="1135">
        <v>74801.642106370913</v>
      </c>
      <c r="N46" s="1135">
        <v>31015.30488623806</v>
      </c>
      <c r="O46" s="1135">
        <v>175.96584383333513</v>
      </c>
      <c r="P46" s="1135">
        <v>26869.359064179873</v>
      </c>
      <c r="Q46" s="1135">
        <v>3961.0325624367174</v>
      </c>
      <c r="R46" s="1135">
        <v>344.21998761660097</v>
      </c>
      <c r="S46" s="1135">
        <v>3616.8125748201146</v>
      </c>
      <c r="T46" s="1135">
        <v>8.9474157881356842</v>
      </c>
      <c r="V46" s="1319"/>
      <c r="W46" s="1175"/>
    </row>
    <row r="47" spans="1:23">
      <c r="A47" s="1131">
        <v>2015</v>
      </c>
      <c r="B47" s="1135">
        <v>76963.364727969034</v>
      </c>
      <c r="C47" s="1135">
        <v>14257.170818275412</v>
      </c>
      <c r="D47" s="1135">
        <v>7897.7556785338556</v>
      </c>
      <c r="E47" s="1135">
        <v>3043.0261231731938</v>
      </c>
      <c r="F47" s="1135">
        <v>3316.3890165683656</v>
      </c>
      <c r="G47" s="1135">
        <v>62706.193909693618</v>
      </c>
      <c r="H47" s="1135">
        <v>9477.2405473281869</v>
      </c>
      <c r="I47" s="1135">
        <v>32286.172634312072</v>
      </c>
      <c r="J47" s="1135">
        <v>20942.780728053367</v>
      </c>
      <c r="K47" s="1135"/>
      <c r="L47" s="1131">
        <v>2015</v>
      </c>
      <c r="M47" s="1135">
        <v>76963.364727969034</v>
      </c>
      <c r="N47" s="1135">
        <v>32286.172634312072</v>
      </c>
      <c r="O47" s="1135">
        <v>181.53956614969181</v>
      </c>
      <c r="P47" s="1135">
        <v>26908.529378054522</v>
      </c>
      <c r="Q47" s="1135">
        <v>5187.1755147234444</v>
      </c>
      <c r="R47" s="1135">
        <v>447.19411247433095</v>
      </c>
      <c r="S47" s="1135">
        <v>4739.9814022491146</v>
      </c>
      <c r="T47" s="1135">
        <v>8.9281753844110714</v>
      </c>
      <c r="V47" s="1319"/>
      <c r="W47" s="1175"/>
    </row>
    <row r="48" spans="1:23">
      <c r="A48" s="1131">
        <v>2016</v>
      </c>
      <c r="B48" s="1135">
        <v>78749.041973163592</v>
      </c>
      <c r="C48" s="1135">
        <v>14213.754197831764</v>
      </c>
      <c r="D48" s="1135">
        <v>7624.9166988974321</v>
      </c>
      <c r="E48" s="1135">
        <v>3141.1723258642678</v>
      </c>
      <c r="F48" s="1135">
        <v>3447.6651730700669</v>
      </c>
      <c r="G48" s="1135">
        <v>64535.287775331832</v>
      </c>
      <c r="H48" s="1135">
        <v>9851.3734697980344</v>
      </c>
      <c r="I48" s="1135">
        <v>33109.934913900885</v>
      </c>
      <c r="J48" s="1135">
        <v>21573.979391632922</v>
      </c>
      <c r="K48" s="1135"/>
      <c r="L48" s="1131">
        <v>2016</v>
      </c>
      <c r="M48" s="1135">
        <v>78749.041973163592</v>
      </c>
      <c r="N48" s="1135">
        <v>33109.934913900885</v>
      </c>
      <c r="O48" s="1135">
        <v>178.67816356218034</v>
      </c>
      <c r="P48" s="1135">
        <v>27398.908691313587</v>
      </c>
      <c r="Q48" s="1135">
        <v>5523.4141508470157</v>
      </c>
      <c r="R48" s="1135">
        <v>448.734218015051</v>
      </c>
      <c r="S48" s="1135">
        <v>5074.6799328319648</v>
      </c>
      <c r="T48" s="1135">
        <v>8.9339081781090197</v>
      </c>
      <c r="U48" s="1147"/>
      <c r="V48" s="1319"/>
      <c r="W48" s="1175"/>
    </row>
    <row r="49" spans="1:23" s="860" customFormat="1">
      <c r="A49" s="1131">
        <v>2017</v>
      </c>
      <c r="B49" s="1135">
        <v>78592.083424629964</v>
      </c>
      <c r="C49" s="1130">
        <v>13483.516780113696</v>
      </c>
      <c r="D49" s="1135">
        <v>7620.6812152953435</v>
      </c>
      <c r="E49" s="1135">
        <v>3120.4879044490053</v>
      </c>
      <c r="F49" s="1130">
        <v>2742.347660369348</v>
      </c>
      <c r="G49" s="1130">
        <v>65108.566644516264</v>
      </c>
      <c r="H49" s="1130">
        <v>10080.534579404557</v>
      </c>
      <c r="I49" s="1130">
        <v>33541.427403037669</v>
      </c>
      <c r="J49" s="1130">
        <v>21486.604662074038</v>
      </c>
      <c r="K49" s="1135"/>
      <c r="L49" s="1131">
        <v>2017</v>
      </c>
      <c r="M49" s="1135">
        <v>78592.083424629964</v>
      </c>
      <c r="N49" s="1135">
        <v>33541.427403037669</v>
      </c>
      <c r="O49" s="1135">
        <v>181.55588595705424</v>
      </c>
      <c r="P49" s="1135">
        <v>27830.973489618307</v>
      </c>
      <c r="Q49" s="1135">
        <v>5519.9690494644183</v>
      </c>
      <c r="R49" s="1135">
        <v>418.63359465275204</v>
      </c>
      <c r="S49" s="1135">
        <v>5101.4764025606573</v>
      </c>
      <c r="T49" s="1135">
        <v>8.9289779978879142</v>
      </c>
      <c r="U49" s="1147"/>
      <c r="V49" s="1319"/>
      <c r="W49" s="1175"/>
    </row>
    <row r="50" spans="1:23" s="952" customFormat="1">
      <c r="A50" s="971">
        <v>2018</v>
      </c>
      <c r="B50" s="1026">
        <v>77536.955340007989</v>
      </c>
      <c r="C50" s="970">
        <v>13247.041486420805</v>
      </c>
      <c r="D50" s="965">
        <v>5707.4624271370403</v>
      </c>
      <c r="E50" s="965">
        <v>3203.5238311692847</v>
      </c>
      <c r="F50" s="970">
        <v>4336.0552281144801</v>
      </c>
      <c r="G50" s="970">
        <v>64289.91385358719</v>
      </c>
      <c r="H50" s="970">
        <v>10512.435901181669</v>
      </c>
      <c r="I50" s="970">
        <v>32810.187949539948</v>
      </c>
      <c r="J50" s="970">
        <v>20967.290002865575</v>
      </c>
      <c r="K50" s="965"/>
      <c r="L50" s="971">
        <v>2018</v>
      </c>
      <c r="M50" s="965">
        <v>77536.955340007989</v>
      </c>
      <c r="N50" s="965">
        <v>32810.187949539948</v>
      </c>
      <c r="O50" s="965">
        <v>174.71992237916248</v>
      </c>
      <c r="P50" s="965">
        <v>26950.611440974946</v>
      </c>
      <c r="Q50" s="965">
        <v>5673.819974310707</v>
      </c>
      <c r="R50" s="1135">
        <v>414.32152353475226</v>
      </c>
      <c r="S50" s="1135">
        <v>5259.5111069044706</v>
      </c>
      <c r="T50" s="965">
        <v>11.036611875131923</v>
      </c>
      <c r="V50" s="1319"/>
    </row>
    <row r="51" spans="1:23" s="952" customFormat="1">
      <c r="A51" s="971">
        <v>2019</v>
      </c>
      <c r="B51" s="1026">
        <v>78995.998675937051</v>
      </c>
      <c r="C51" s="1028">
        <v>11691.44552860236</v>
      </c>
      <c r="D51" s="1026">
        <v>5393.6079120935228</v>
      </c>
      <c r="E51" s="1026">
        <v>2833.9805055606548</v>
      </c>
      <c r="F51" s="1028">
        <v>3463.8571109481832</v>
      </c>
      <c r="G51" s="1028">
        <v>67304.553147334693</v>
      </c>
      <c r="H51" s="1028">
        <v>10408.158541878625</v>
      </c>
      <c r="I51" s="1028">
        <v>33307.432688281144</v>
      </c>
      <c r="J51" s="1028">
        <v>23588.961917174925</v>
      </c>
      <c r="K51" s="1026"/>
      <c r="L51" s="971">
        <v>2019</v>
      </c>
      <c r="M51" s="1026">
        <v>78995.998675937051</v>
      </c>
      <c r="N51" s="1026">
        <v>33307.432688281144</v>
      </c>
      <c r="O51" s="1026">
        <v>177.99569280000003</v>
      </c>
      <c r="P51" s="1026">
        <v>27214.26140668158</v>
      </c>
      <c r="Q51" s="1026">
        <v>5901.7226077494543</v>
      </c>
      <c r="R51" s="1135">
        <v>487.13568593855962</v>
      </c>
      <c r="S51" s="1135">
        <v>5414.5869218108946</v>
      </c>
      <c r="T51" s="1026">
        <v>13.452981050111999</v>
      </c>
      <c r="V51" s="1319"/>
    </row>
    <row r="52" spans="1:23" s="1147" customFormat="1">
      <c r="A52" s="1131">
        <v>2020</v>
      </c>
      <c r="B52" s="1135">
        <v>71773.894995626397</v>
      </c>
      <c r="C52" s="1130">
        <v>12252.287567411971</v>
      </c>
      <c r="D52" s="1135">
        <v>4682.3267461336254</v>
      </c>
      <c r="E52" s="1135">
        <v>4015.5519320949711</v>
      </c>
      <c r="F52" s="1130">
        <v>3554.408889183374</v>
      </c>
      <c r="G52" s="1130">
        <v>59521.607428214425</v>
      </c>
      <c r="H52" s="1130">
        <v>9257.9920642264115</v>
      </c>
      <c r="I52" s="1130">
        <v>26397.895653781419</v>
      </c>
      <c r="J52" s="1130">
        <v>23865.719710206598</v>
      </c>
      <c r="K52" s="1135"/>
      <c r="L52" s="1131">
        <v>2020</v>
      </c>
      <c r="M52" s="1135">
        <v>71773.894995626397</v>
      </c>
      <c r="N52" s="1135">
        <v>26397.895653781419</v>
      </c>
      <c r="O52" s="1135">
        <v>167.31287522731944</v>
      </c>
      <c r="P52" s="1135">
        <v>24397.75471540017</v>
      </c>
      <c r="Q52" s="1135">
        <v>1822.2863233777744</v>
      </c>
      <c r="R52" s="1135">
        <v>173.48431029647713</v>
      </c>
      <c r="S52" s="1135">
        <v>1648.8020130812972</v>
      </c>
      <c r="T52" s="1135">
        <v>10.541739776161416</v>
      </c>
      <c r="V52" s="1319"/>
    </row>
    <row r="53" spans="1:23" s="1147" customFormat="1">
      <c r="A53" s="1131">
        <v>2021</v>
      </c>
      <c r="B53" s="1135">
        <v>71677.875639354999</v>
      </c>
      <c r="C53" s="1130">
        <v>13828.103394686359</v>
      </c>
      <c r="D53" s="1135">
        <v>6744.2102051568345</v>
      </c>
      <c r="E53" s="1135">
        <v>3384.9883877178827</v>
      </c>
      <c r="F53" s="1130">
        <v>3698.9048018116409</v>
      </c>
      <c r="G53" s="1130">
        <v>57849.772244668646</v>
      </c>
      <c r="H53" s="1130">
        <v>9974.6967603237299</v>
      </c>
      <c r="I53" s="1130">
        <v>26536.346793903067</v>
      </c>
      <c r="J53" s="1130">
        <v>21338.728690441851</v>
      </c>
      <c r="K53" s="1135"/>
      <c r="L53" s="1131">
        <v>2021</v>
      </c>
      <c r="M53" s="1135">
        <v>71677.875639354999</v>
      </c>
      <c r="N53" s="1135">
        <v>26536.346793903067</v>
      </c>
      <c r="O53" s="1135">
        <v>166.78570385667015</v>
      </c>
      <c r="P53" s="1135">
        <v>24664.15789155936</v>
      </c>
      <c r="Q53" s="1135">
        <v>1694.8788528358714</v>
      </c>
      <c r="R53" s="1135">
        <v>79.476773041096934</v>
      </c>
      <c r="S53" s="1135">
        <v>1615.4020797947746</v>
      </c>
      <c r="T53" s="1135">
        <v>10.524345651169124</v>
      </c>
      <c r="V53" s="1319"/>
    </row>
    <row r="54" spans="1:23" ht="15.75" customHeight="1">
      <c r="A54" s="99" t="s">
        <v>158</v>
      </c>
    </row>
    <row r="55" spans="1:23" ht="15.75" customHeight="1">
      <c r="A55" s="733" t="s">
        <v>603</v>
      </c>
    </row>
    <row r="56" spans="1:23" ht="15.75" customHeight="1">
      <c r="A56" s="733" t="s">
        <v>604</v>
      </c>
    </row>
    <row r="57" spans="1:23" s="1147" customFormat="1" ht="15.75" customHeight="1">
      <c r="A57" s="733" t="s">
        <v>602</v>
      </c>
      <c r="K57" s="907"/>
    </row>
    <row r="58" spans="1:23" ht="15.75" customHeight="1">
      <c r="A58" s="916" t="s">
        <v>754</v>
      </c>
      <c r="B58" s="812"/>
      <c r="C58" s="812"/>
      <c r="D58" s="812"/>
      <c r="E58" s="812"/>
      <c r="F58" s="812"/>
      <c r="G58" s="812"/>
    </row>
    <row r="59" spans="1:23" ht="15.75" customHeight="1"/>
  </sheetData>
  <mergeCells count="38">
    <mergeCell ref="A3:A8"/>
    <mergeCell ref="B3:B7"/>
    <mergeCell ref="C4:C7"/>
    <mergeCell ref="G4:G7"/>
    <mergeCell ref="D5:D7"/>
    <mergeCell ref="E5:E7"/>
    <mergeCell ref="T5:T7"/>
    <mergeCell ref="Q5:Q7"/>
    <mergeCell ref="P5:P7"/>
    <mergeCell ref="O5:O7"/>
    <mergeCell ref="F5:F7"/>
    <mergeCell ref="H5:H7"/>
    <mergeCell ref="I5:I7"/>
    <mergeCell ref="J5:J7"/>
    <mergeCell ref="N4:N7"/>
    <mergeCell ref="M3:M7"/>
    <mergeCell ref="L3:L8"/>
    <mergeCell ref="S6:S7"/>
    <mergeCell ref="R6:R7"/>
    <mergeCell ref="A36:A41"/>
    <mergeCell ref="B36:B40"/>
    <mergeCell ref="L36:L41"/>
    <mergeCell ref="M36:M40"/>
    <mergeCell ref="C37:C40"/>
    <mergeCell ref="G37:G40"/>
    <mergeCell ref="N37:N40"/>
    <mergeCell ref="D38:D40"/>
    <mergeCell ref="E38:E40"/>
    <mergeCell ref="F38:F40"/>
    <mergeCell ref="H38:H40"/>
    <mergeCell ref="I38:I40"/>
    <mergeCell ref="J38:J40"/>
    <mergeCell ref="O38:O40"/>
    <mergeCell ref="P38:P40"/>
    <mergeCell ref="Q38:Q40"/>
    <mergeCell ref="T38:T40"/>
    <mergeCell ref="R39:R40"/>
    <mergeCell ref="S39:S40"/>
  </mergeCells>
  <conditionalFormatting sqref="A10 K49:K53 J9:K28 N9:N28 J42:K48 N42:N53">
    <cfRule type="cellIs" dxfId="415" priority="42" stopIfTrue="1" operator="equal">
      <formula>0</formula>
    </cfRule>
  </conditionalFormatting>
  <conditionalFormatting sqref="A9">
    <cfRule type="cellIs" dxfId="414" priority="41" stopIfTrue="1" operator="equal">
      <formula>0</formula>
    </cfRule>
  </conditionalFormatting>
  <conditionalFormatting sqref="A11">
    <cfRule type="cellIs" dxfId="413" priority="40" stopIfTrue="1" operator="equal">
      <formula>0</formula>
    </cfRule>
  </conditionalFormatting>
  <conditionalFormatting sqref="A12">
    <cfRule type="cellIs" dxfId="412" priority="39" stopIfTrue="1" operator="equal">
      <formula>0</formula>
    </cfRule>
  </conditionalFormatting>
  <conditionalFormatting sqref="A13">
    <cfRule type="cellIs" dxfId="411" priority="38" stopIfTrue="1" operator="equal">
      <formula>0</formula>
    </cfRule>
  </conditionalFormatting>
  <conditionalFormatting sqref="A14:A28 A42:A53">
    <cfRule type="cellIs" dxfId="410" priority="37" stopIfTrue="1" operator="equal">
      <formula>0</formula>
    </cfRule>
  </conditionalFormatting>
  <conditionalFormatting sqref="B9:B28 B42:B53">
    <cfRule type="cellIs" dxfId="409" priority="36" stopIfTrue="1" operator="equal">
      <formula>0</formula>
    </cfRule>
  </conditionalFormatting>
  <conditionalFormatting sqref="C9:C28 C42:C53">
    <cfRule type="cellIs" dxfId="408" priority="34" stopIfTrue="1" operator="equal">
      <formula>0</formula>
    </cfRule>
  </conditionalFormatting>
  <conditionalFormatting sqref="D49:E53 D9:I28 D42:I48">
    <cfRule type="cellIs" dxfId="407" priority="33" stopIfTrue="1" operator="equal">
      <formula>0</formula>
    </cfRule>
  </conditionalFormatting>
  <conditionalFormatting sqref="M9:M28 M42:M53">
    <cfRule type="cellIs" dxfId="406" priority="32" stopIfTrue="1" operator="equal">
      <formula>0</formula>
    </cfRule>
  </conditionalFormatting>
  <conditionalFormatting sqref="L10">
    <cfRule type="cellIs" dxfId="405" priority="30" stopIfTrue="1" operator="equal">
      <formula>0</formula>
    </cfRule>
  </conditionalFormatting>
  <conditionalFormatting sqref="L9">
    <cfRule type="cellIs" dxfId="404" priority="29" stopIfTrue="1" operator="equal">
      <formula>0</formula>
    </cfRule>
  </conditionalFormatting>
  <conditionalFormatting sqref="L11">
    <cfRule type="cellIs" dxfId="403" priority="28" stopIfTrue="1" operator="equal">
      <formula>0</formula>
    </cfRule>
  </conditionalFormatting>
  <conditionalFormatting sqref="L12">
    <cfRule type="cellIs" dxfId="402" priority="27" stopIfTrue="1" operator="equal">
      <formula>0</formula>
    </cfRule>
  </conditionalFormatting>
  <conditionalFormatting sqref="L13">
    <cfRule type="cellIs" dxfId="401" priority="26" stopIfTrue="1" operator="equal">
      <formula>0</formula>
    </cfRule>
  </conditionalFormatting>
  <conditionalFormatting sqref="L14:L28 L42:L53">
    <cfRule type="cellIs" dxfId="400" priority="25" stopIfTrue="1" operator="equal">
      <formula>0</formula>
    </cfRule>
  </conditionalFormatting>
  <conditionalFormatting sqref="A54:A57">
    <cfRule type="cellIs" dxfId="399" priority="24" stopIfTrue="1" operator="equal">
      <formula>0</formula>
    </cfRule>
  </conditionalFormatting>
  <conditionalFormatting sqref="A57">
    <cfRule type="cellIs" dxfId="398" priority="23" stopIfTrue="1" operator="equal">
      <formula>0</formula>
    </cfRule>
  </conditionalFormatting>
  <conditionalFormatting sqref="F49:F53">
    <cfRule type="cellIs" dxfId="397" priority="20" stopIfTrue="1" operator="equal">
      <formula>0</formula>
    </cfRule>
  </conditionalFormatting>
  <conditionalFormatting sqref="G49:G53">
    <cfRule type="cellIs" dxfId="396" priority="19" stopIfTrue="1" operator="equal">
      <formula>0</formula>
    </cfRule>
  </conditionalFormatting>
  <conditionalFormatting sqref="H49:H53">
    <cfRule type="cellIs" dxfId="395" priority="18" stopIfTrue="1" operator="equal">
      <formula>0</formula>
    </cfRule>
  </conditionalFormatting>
  <conditionalFormatting sqref="I49:I53">
    <cfRule type="cellIs" dxfId="394" priority="17" stopIfTrue="1" operator="equal">
      <formula>0</formula>
    </cfRule>
  </conditionalFormatting>
  <conditionalFormatting sqref="J49:J53">
    <cfRule type="cellIs" dxfId="393" priority="16" stopIfTrue="1" operator="equal">
      <formula>0</formula>
    </cfRule>
  </conditionalFormatting>
  <conditionalFormatting sqref="O9:Q28 T9:T28 T42:T53 O42:Q53">
    <cfRule type="cellIs" dxfId="392" priority="10" stopIfTrue="1" operator="equal">
      <formula>0</formula>
    </cfRule>
  </conditionalFormatting>
  <conditionalFormatting sqref="A58">
    <cfRule type="cellIs" dxfId="391" priority="8" stopIfTrue="1" operator="equal">
      <formula>0</formula>
    </cfRule>
  </conditionalFormatting>
  <conditionalFormatting sqref="A58">
    <cfRule type="cellIs" dxfId="390" priority="7" stopIfTrue="1" operator="equal">
      <formula>0</formula>
    </cfRule>
  </conditionalFormatting>
  <conditionalFormatting sqref="A29:A32">
    <cfRule type="cellIs" dxfId="389" priority="6" stopIfTrue="1" operator="equal">
      <formula>0</formula>
    </cfRule>
  </conditionalFormatting>
  <conditionalFormatting sqref="A32">
    <cfRule type="cellIs" dxfId="388" priority="5" stopIfTrue="1" operator="equal">
      <formula>0</formula>
    </cfRule>
  </conditionalFormatting>
  <conditionalFormatting sqref="A33">
    <cfRule type="cellIs" dxfId="387" priority="4" stopIfTrue="1" operator="equal">
      <formula>0</formula>
    </cfRule>
  </conditionalFormatting>
  <conditionalFormatting sqref="A33">
    <cfRule type="cellIs" dxfId="386" priority="3" stopIfTrue="1" operator="equal">
      <formula>0</formula>
    </cfRule>
  </conditionalFormatting>
  <conditionalFormatting sqref="R9:S28">
    <cfRule type="cellIs" dxfId="385" priority="2" stopIfTrue="1" operator="equal">
      <formula>0</formula>
    </cfRule>
  </conditionalFormatting>
  <conditionalFormatting sqref="R42:S53">
    <cfRule type="cellIs" dxfId="384" priority="1" stopIfTrue="1" operator="equal">
      <formula>0</formula>
    </cfRule>
  </conditionalFormatting>
  <pageMargins left="0.7" right="0.7" top="0.75" bottom="0.75" header="0.3" footer="0.3"/>
  <pageSetup paperSize="9" scale="98"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33" max="19" man="1"/>
  </rowBreaks>
  <colBreaks count="1" manualBreakCount="1">
    <brk id="1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10">
    <tabColor rgb="FFEDF082"/>
  </sheetPr>
  <dimension ref="A1:W60"/>
  <sheetViews>
    <sheetView view="pageBreakPreview" zoomScaleNormal="115" zoomScaleSheetLayoutView="100" workbookViewId="0"/>
  </sheetViews>
  <sheetFormatPr baseColWidth="10" defaultColWidth="11.453125" defaultRowHeight="14.5"/>
  <cols>
    <col min="1" max="1" width="7.1796875" style="787" customWidth="1"/>
    <col min="2" max="11" width="13" style="787" customWidth="1"/>
    <col min="12" max="12" width="0.81640625" style="802" customWidth="1"/>
    <col min="13" max="13" width="7.1796875" style="787" customWidth="1"/>
    <col min="14" max="14" width="13" style="827" customWidth="1"/>
    <col min="15" max="22" width="13" style="787" customWidth="1"/>
    <col min="23" max="16384" width="11.453125" style="787"/>
  </cols>
  <sheetData>
    <row r="1" spans="1:23" ht="17">
      <c r="A1" s="811" t="s">
        <v>775</v>
      </c>
      <c r="B1" s="811"/>
      <c r="C1" s="812"/>
      <c r="D1" s="812"/>
      <c r="E1" s="812"/>
      <c r="F1" s="812"/>
      <c r="G1" s="812"/>
      <c r="H1" s="812"/>
      <c r="I1" s="812"/>
      <c r="J1" s="812"/>
      <c r="K1" s="812"/>
      <c r="L1" s="813"/>
      <c r="M1" s="811" t="s">
        <v>785</v>
      </c>
      <c r="N1" s="811"/>
      <c r="O1" s="812"/>
      <c r="P1" s="812"/>
      <c r="Q1" s="812"/>
      <c r="R1" s="812"/>
      <c r="S1" s="812"/>
      <c r="T1" s="812"/>
      <c r="U1" s="812"/>
      <c r="V1" s="812"/>
    </row>
    <row r="2" spans="1:23" ht="9.65" customHeight="1">
      <c r="A2" s="812"/>
      <c r="B2" s="812"/>
      <c r="C2" s="812"/>
      <c r="D2" s="812"/>
      <c r="E2" s="812"/>
      <c r="F2" s="812"/>
      <c r="G2" s="812"/>
      <c r="H2" s="812"/>
      <c r="I2" s="812"/>
      <c r="J2" s="812"/>
      <c r="K2" s="812"/>
      <c r="L2" s="813"/>
      <c r="M2" s="812"/>
      <c r="N2" s="812"/>
      <c r="O2" s="812"/>
      <c r="P2" s="812"/>
      <c r="Q2" s="812"/>
      <c r="R2" s="812"/>
      <c r="S2" s="812"/>
      <c r="T2" s="812"/>
      <c r="U2" s="812"/>
      <c r="V2" s="812"/>
    </row>
    <row r="3" spans="1:23" ht="15.75" customHeight="1">
      <c r="A3" s="1456" t="s">
        <v>592</v>
      </c>
      <c r="B3" s="1463" t="s">
        <v>636</v>
      </c>
      <c r="C3" s="1457" t="s">
        <v>803</v>
      </c>
      <c r="D3" s="814" t="s">
        <v>11</v>
      </c>
      <c r="E3" s="815"/>
      <c r="F3" s="815"/>
      <c r="G3" s="815"/>
      <c r="H3" s="815"/>
      <c r="I3" s="815"/>
      <c r="J3" s="815"/>
      <c r="K3" s="815"/>
      <c r="L3" s="816"/>
      <c r="M3" s="1460" t="s">
        <v>592</v>
      </c>
      <c r="N3" s="1463" t="s">
        <v>636</v>
      </c>
      <c r="O3" s="1457" t="s">
        <v>803</v>
      </c>
      <c r="P3" s="817" t="s">
        <v>57</v>
      </c>
      <c r="Q3" s="818"/>
      <c r="R3" s="818"/>
      <c r="S3" s="818"/>
      <c r="T3" s="818"/>
      <c r="U3" s="818"/>
      <c r="V3" s="1493"/>
      <c r="W3" s="907"/>
    </row>
    <row r="4" spans="1:23">
      <c r="A4" s="1456"/>
      <c r="B4" s="1464"/>
      <c r="C4" s="1458"/>
      <c r="D4" s="1445" t="s">
        <v>802</v>
      </c>
      <c r="E4" s="820" t="s">
        <v>11</v>
      </c>
      <c r="F4" s="818"/>
      <c r="G4" s="819"/>
      <c r="H4" s="1445" t="s">
        <v>801</v>
      </c>
      <c r="I4" s="820" t="s">
        <v>11</v>
      </c>
      <c r="J4" s="818"/>
      <c r="K4" s="818"/>
      <c r="L4" s="816"/>
      <c r="M4" s="1461"/>
      <c r="N4" s="1464"/>
      <c r="O4" s="1458"/>
      <c r="P4" s="1445" t="s">
        <v>10</v>
      </c>
      <c r="Q4" s="818" t="s">
        <v>11</v>
      </c>
      <c r="R4" s="818"/>
      <c r="S4" s="818"/>
      <c r="T4" s="818"/>
      <c r="U4" s="818"/>
      <c r="V4" s="1493"/>
      <c r="W4" s="907"/>
    </row>
    <row r="5" spans="1:23" ht="15.75" customHeight="1">
      <c r="A5" s="1456"/>
      <c r="B5" s="1464"/>
      <c r="C5" s="1458"/>
      <c r="D5" s="1446"/>
      <c r="E5" s="1445" t="s">
        <v>597</v>
      </c>
      <c r="F5" s="1445" t="s">
        <v>598</v>
      </c>
      <c r="G5" s="1445" t="s">
        <v>640</v>
      </c>
      <c r="H5" s="1446"/>
      <c r="I5" s="1448" t="s">
        <v>641</v>
      </c>
      <c r="J5" s="1445" t="s">
        <v>596</v>
      </c>
      <c r="K5" s="1453" t="s">
        <v>800</v>
      </c>
      <c r="L5" s="821"/>
      <c r="M5" s="1461"/>
      <c r="N5" s="1464"/>
      <c r="O5" s="1458"/>
      <c r="P5" s="1446"/>
      <c r="Q5" s="1445" t="s">
        <v>599</v>
      </c>
      <c r="R5" s="1445" t="s">
        <v>600</v>
      </c>
      <c r="S5" s="1448" t="s">
        <v>38</v>
      </c>
      <c r="T5" s="820" t="s">
        <v>11</v>
      </c>
      <c r="U5" s="819"/>
      <c r="V5" s="1494" t="s">
        <v>601</v>
      </c>
      <c r="W5" s="907"/>
    </row>
    <row r="6" spans="1:23">
      <c r="A6" s="1456"/>
      <c r="B6" s="1464"/>
      <c r="C6" s="1458"/>
      <c r="D6" s="1446"/>
      <c r="E6" s="1446"/>
      <c r="F6" s="1446"/>
      <c r="G6" s="1446"/>
      <c r="H6" s="1446"/>
      <c r="I6" s="1449"/>
      <c r="J6" s="1446"/>
      <c r="K6" s="1454"/>
      <c r="L6" s="821"/>
      <c r="M6" s="1461"/>
      <c r="N6" s="1464"/>
      <c r="O6" s="1458"/>
      <c r="P6" s="1446"/>
      <c r="Q6" s="1446"/>
      <c r="R6" s="1446"/>
      <c r="S6" s="1449"/>
      <c r="T6" s="1451" t="s">
        <v>593</v>
      </c>
      <c r="U6" s="1451" t="s">
        <v>594</v>
      </c>
      <c r="V6" s="1495"/>
      <c r="W6" s="907"/>
    </row>
    <row r="7" spans="1:23">
      <c r="A7" s="1456"/>
      <c r="B7" s="1465"/>
      <c r="C7" s="1459"/>
      <c r="D7" s="1447"/>
      <c r="E7" s="1447"/>
      <c r="F7" s="1447"/>
      <c r="G7" s="1447"/>
      <c r="H7" s="1447"/>
      <c r="I7" s="1450"/>
      <c r="J7" s="1447"/>
      <c r="K7" s="1455"/>
      <c r="L7" s="821"/>
      <c r="M7" s="1461"/>
      <c r="N7" s="1465"/>
      <c r="O7" s="1459"/>
      <c r="P7" s="1447"/>
      <c r="Q7" s="1447"/>
      <c r="R7" s="1447"/>
      <c r="S7" s="1450"/>
      <c r="T7" s="1452"/>
      <c r="U7" s="1452"/>
      <c r="V7" s="1455"/>
      <c r="W7" s="907"/>
    </row>
    <row r="8" spans="1:23" ht="15">
      <c r="A8" s="1456"/>
      <c r="B8" s="824" t="s">
        <v>799</v>
      </c>
      <c r="C8" s="826" t="s">
        <v>608</v>
      </c>
      <c r="D8" s="828"/>
      <c r="E8" s="828"/>
      <c r="F8" s="828"/>
      <c r="G8" s="828"/>
      <c r="H8" s="630"/>
      <c r="I8" s="630"/>
      <c r="J8" s="630"/>
      <c r="K8" s="630"/>
      <c r="L8" s="822"/>
      <c r="M8" s="1462"/>
      <c r="N8" s="825" t="s">
        <v>799</v>
      </c>
      <c r="O8" s="828" t="s">
        <v>608</v>
      </c>
      <c r="P8" s="822"/>
      <c r="Q8" s="828"/>
      <c r="R8" s="828"/>
      <c r="S8" s="828"/>
      <c r="T8" s="828"/>
      <c r="U8" s="822"/>
      <c r="V8" s="828"/>
    </row>
    <row r="9" spans="1:23">
      <c r="A9" s="829">
        <v>1990</v>
      </c>
      <c r="B9" s="993">
        <v>11342.773999999999</v>
      </c>
      <c r="C9" s="891">
        <v>7.5022672700337401</v>
      </c>
      <c r="D9" s="891">
        <v>1.6049576247994497</v>
      </c>
      <c r="E9" s="891">
        <v>1.2274759451027359</v>
      </c>
      <c r="F9" s="891">
        <v>0.15116982481385768</v>
      </c>
      <c r="G9" s="891">
        <v>0.22631185488285649</v>
      </c>
      <c r="H9" s="891">
        <v>5.8973096452342899</v>
      </c>
      <c r="I9" s="891">
        <v>1.1741893194062005</v>
      </c>
      <c r="J9" s="891">
        <v>2.4396804134828329</v>
      </c>
      <c r="K9" s="891">
        <v>2.2834399123452553</v>
      </c>
      <c r="L9" s="794"/>
      <c r="M9" s="830">
        <v>1990</v>
      </c>
      <c r="N9" s="794">
        <v>11342.773999999999</v>
      </c>
      <c r="O9" s="891">
        <v>7.5022672700337401</v>
      </c>
      <c r="P9" s="891">
        <v>2.4396804134828329</v>
      </c>
      <c r="Q9" s="891">
        <v>2.8694479092338566E-2</v>
      </c>
      <c r="R9" s="891">
        <v>2.2848676430077997</v>
      </c>
      <c r="S9" s="891">
        <v>0.12249618585365449</v>
      </c>
      <c r="T9" s="891">
        <v>1.9387823069584437E-2</v>
      </c>
      <c r="U9" s="891">
        <v>0.10302081100881651</v>
      </c>
      <c r="V9" s="891">
        <v>3.6221055290400917E-3</v>
      </c>
    </row>
    <row r="10" spans="1:23">
      <c r="A10" s="830">
        <v>1991</v>
      </c>
      <c r="B10" s="993">
        <v>11517.837</v>
      </c>
      <c r="C10" s="892">
        <v>7.7719786968616162</v>
      </c>
      <c r="D10" s="892">
        <v>1.640232871349647</v>
      </c>
      <c r="E10" s="892">
        <v>1.2149918754063018</v>
      </c>
      <c r="F10" s="892">
        <v>0.18474372759417773</v>
      </c>
      <c r="G10" s="892">
        <v>0.24049726834916754</v>
      </c>
      <c r="H10" s="892">
        <v>6.1317458255119694</v>
      </c>
      <c r="I10" s="892">
        <v>1.1862129758482773</v>
      </c>
      <c r="J10" s="892">
        <v>2.4627225712152914</v>
      </c>
      <c r="K10" s="892">
        <v>2.4828102784483996</v>
      </c>
      <c r="L10" s="794"/>
      <c r="M10" s="830">
        <v>1991</v>
      </c>
      <c r="N10" s="794">
        <v>11517.837</v>
      </c>
      <c r="O10" s="892">
        <v>7.7719786968616162</v>
      </c>
      <c r="P10" s="892">
        <v>2.4627225712152914</v>
      </c>
      <c r="Q10" s="892">
        <v>2.7712031100272216E-2</v>
      </c>
      <c r="R10" s="892">
        <v>2.313506498857802</v>
      </c>
      <c r="S10" s="892">
        <v>0.11738425678363049</v>
      </c>
      <c r="T10" s="892">
        <v>2.3610146580994307E-2</v>
      </c>
      <c r="U10" s="892">
        <v>9.3774110202636179E-2</v>
      </c>
      <c r="V10" s="892">
        <v>4.1197844735863277E-3</v>
      </c>
    </row>
    <row r="11" spans="1:23">
      <c r="A11" s="830">
        <v>1992</v>
      </c>
      <c r="B11" s="993">
        <v>11668.829</v>
      </c>
      <c r="C11" s="892">
        <v>7.5124792508575595</v>
      </c>
      <c r="D11" s="892">
        <v>1.5063057127303894</v>
      </c>
      <c r="E11" s="892">
        <v>1.0613076904644709</v>
      </c>
      <c r="F11" s="892">
        <v>0.18225603172841126</v>
      </c>
      <c r="G11" s="892">
        <v>0.26274199053750696</v>
      </c>
      <c r="H11" s="892">
        <v>6.0061735381271708</v>
      </c>
      <c r="I11" s="892">
        <v>1.1671035388487145</v>
      </c>
      <c r="J11" s="892">
        <v>2.4671936068224882</v>
      </c>
      <c r="K11" s="892">
        <v>2.371876392455968</v>
      </c>
      <c r="L11" s="794"/>
      <c r="M11" s="830">
        <v>1992</v>
      </c>
      <c r="N11" s="794">
        <v>11668.829</v>
      </c>
      <c r="O11" s="892">
        <v>7.5124792508575595</v>
      </c>
      <c r="P11" s="892">
        <v>2.4671936068224882</v>
      </c>
      <c r="Q11" s="892">
        <v>2.7886282573340498E-2</v>
      </c>
      <c r="R11" s="892">
        <v>2.3258236088623461</v>
      </c>
      <c r="S11" s="892">
        <v>0.10887800378255608</v>
      </c>
      <c r="T11" s="892">
        <v>1.9241234827236931E-2</v>
      </c>
      <c r="U11" s="892">
        <v>8.9563941082016693E-2</v>
      </c>
      <c r="V11" s="892">
        <v>4.6057116042455912E-3</v>
      </c>
    </row>
    <row r="12" spans="1:23">
      <c r="A12" s="830">
        <v>1993</v>
      </c>
      <c r="B12" s="993">
        <v>11792.699000000001</v>
      </c>
      <c r="C12" s="892">
        <v>7.6965304335218381</v>
      </c>
      <c r="D12" s="892">
        <v>1.4618892770182641</v>
      </c>
      <c r="E12" s="892">
        <v>1.0223951241213529</v>
      </c>
      <c r="F12" s="892">
        <v>0.18754145649340184</v>
      </c>
      <c r="G12" s="892">
        <v>0.25195269640350926</v>
      </c>
      <c r="H12" s="892">
        <v>6.2346411565035744</v>
      </c>
      <c r="I12" s="892">
        <v>1.1355322249266415</v>
      </c>
      <c r="J12" s="892">
        <v>2.5869427018102873</v>
      </c>
      <c r="K12" s="892">
        <v>2.5121662297666449</v>
      </c>
      <c r="L12" s="794"/>
      <c r="M12" s="830">
        <v>1993</v>
      </c>
      <c r="N12" s="794">
        <v>11792.699000000001</v>
      </c>
      <c r="O12" s="892">
        <v>7.6965304335218381</v>
      </c>
      <c r="P12" s="892">
        <v>2.5869427018102873</v>
      </c>
      <c r="Q12" s="892">
        <v>2.5188470166977586E-2</v>
      </c>
      <c r="R12" s="892">
        <v>2.4452197625507588</v>
      </c>
      <c r="S12" s="892">
        <v>0.11197713568369716</v>
      </c>
      <c r="T12" s="892">
        <v>1.7661353609570475E-2</v>
      </c>
      <c r="U12" s="892">
        <v>9.4255591612214626E-2</v>
      </c>
      <c r="V12" s="892">
        <v>4.5573334088538572E-3</v>
      </c>
    </row>
    <row r="13" spans="1:23">
      <c r="A13" s="830">
        <v>1994</v>
      </c>
      <c r="B13" s="993">
        <v>11859.864</v>
      </c>
      <c r="C13" s="892">
        <v>7.4256977885546114</v>
      </c>
      <c r="D13" s="892">
        <v>1.4187585359938253</v>
      </c>
      <c r="E13" s="892">
        <v>0.97796424936969373</v>
      </c>
      <c r="F13" s="892">
        <v>0.17078027710361163</v>
      </c>
      <c r="G13" s="892">
        <v>0.27001400952052013</v>
      </c>
      <c r="H13" s="892">
        <v>6.0069392525607856</v>
      </c>
      <c r="I13" s="892">
        <v>1.1107912359727898</v>
      </c>
      <c r="J13" s="892">
        <v>2.480394883430447</v>
      </c>
      <c r="K13" s="892">
        <v>2.4157531331575495</v>
      </c>
      <c r="L13" s="794"/>
      <c r="M13" s="830">
        <v>1994</v>
      </c>
      <c r="N13" s="794">
        <v>11859.864</v>
      </c>
      <c r="O13" s="892">
        <v>7.4256977885546114</v>
      </c>
      <c r="P13" s="892">
        <v>2.480394883430447</v>
      </c>
      <c r="Q13" s="892">
        <v>2.6643573686618481E-2</v>
      </c>
      <c r="R13" s="892">
        <v>2.3339264429222251</v>
      </c>
      <c r="S13" s="892">
        <v>0.1155617386506287</v>
      </c>
      <c r="T13" s="892">
        <v>1.7326430699342459E-2</v>
      </c>
      <c r="U13" s="892">
        <v>9.8175458361105444E-2</v>
      </c>
      <c r="V13" s="892">
        <v>4.2631281709751903E-3</v>
      </c>
    </row>
    <row r="14" spans="1:23">
      <c r="A14" s="830">
        <v>1995</v>
      </c>
      <c r="B14" s="993">
        <v>11916.977999999999</v>
      </c>
      <c r="C14" s="892">
        <v>7.4442944260643191</v>
      </c>
      <c r="D14" s="892">
        <v>1.3959069757211953</v>
      </c>
      <c r="E14" s="892">
        <v>0.92948667294370757</v>
      </c>
      <c r="F14" s="892">
        <v>0.20325907306347529</v>
      </c>
      <c r="G14" s="892">
        <v>0.26316122971401235</v>
      </c>
      <c r="H14" s="892">
        <v>6.0483874503431245</v>
      </c>
      <c r="I14" s="892">
        <v>0.91187611365002452</v>
      </c>
      <c r="J14" s="892">
        <v>2.523278302910549</v>
      </c>
      <c r="K14" s="892">
        <v>2.6132330337825502</v>
      </c>
      <c r="L14" s="794"/>
      <c r="M14" s="830">
        <v>1995</v>
      </c>
      <c r="N14" s="794">
        <v>11916.977999999999</v>
      </c>
      <c r="O14" s="892">
        <v>7.4442944260643191</v>
      </c>
      <c r="P14" s="892">
        <v>2.523278302910549</v>
      </c>
      <c r="Q14" s="892">
        <v>2.6136988125945646E-2</v>
      </c>
      <c r="R14" s="892">
        <v>2.3760450722866246</v>
      </c>
      <c r="S14" s="892">
        <v>0.11789092570280822</v>
      </c>
      <c r="T14" s="892">
        <v>1.6427187203550801E-2</v>
      </c>
      <c r="U14" s="892">
        <v>0.10146373849925742</v>
      </c>
      <c r="V14" s="892">
        <v>3.2053167951703494E-3</v>
      </c>
    </row>
    <row r="15" spans="1:23">
      <c r="A15" s="830">
        <v>1996</v>
      </c>
      <c r="B15" s="993">
        <v>11970.304</v>
      </c>
      <c r="C15" s="892">
        <v>7.7972318205597491</v>
      </c>
      <c r="D15" s="892">
        <v>1.4910107572071067</v>
      </c>
      <c r="E15" s="892">
        <v>1.0098158585678105</v>
      </c>
      <c r="F15" s="892">
        <v>0.20859567640867741</v>
      </c>
      <c r="G15" s="892">
        <v>0.27259922223061883</v>
      </c>
      <c r="H15" s="892">
        <v>6.3062210633526421</v>
      </c>
      <c r="I15" s="892">
        <v>0.90486998126610196</v>
      </c>
      <c r="J15" s="892">
        <v>2.5677537841663152</v>
      </c>
      <c r="K15" s="892">
        <v>2.8335972979202242</v>
      </c>
      <c r="L15" s="794"/>
      <c r="M15" s="830">
        <v>1996</v>
      </c>
      <c r="N15" s="794">
        <v>11970.304</v>
      </c>
      <c r="O15" s="892">
        <v>7.7972318205597491</v>
      </c>
      <c r="P15" s="892">
        <v>2.5677537841663152</v>
      </c>
      <c r="Q15" s="892">
        <v>2.5754161897924524E-2</v>
      </c>
      <c r="R15" s="892">
        <v>2.3859435036501706</v>
      </c>
      <c r="S15" s="892">
        <v>0.15313100085010373</v>
      </c>
      <c r="T15" s="892">
        <v>2.1930251394176863E-2</v>
      </c>
      <c r="U15" s="892">
        <v>0.13120074945592683</v>
      </c>
      <c r="V15" s="892">
        <v>2.9251177681162144E-3</v>
      </c>
    </row>
    <row r="16" spans="1:23">
      <c r="A16" s="830">
        <v>1997</v>
      </c>
      <c r="B16" s="993">
        <v>11999.29</v>
      </c>
      <c r="C16" s="892">
        <v>7.5896635171802007</v>
      </c>
      <c r="D16" s="892">
        <v>1.4349580709234939</v>
      </c>
      <c r="E16" s="892">
        <v>0.96089711826981672</v>
      </c>
      <c r="F16" s="892">
        <v>0.19717567684351389</v>
      </c>
      <c r="G16" s="892">
        <v>0.27688527581016315</v>
      </c>
      <c r="H16" s="892">
        <v>6.1547054462567061</v>
      </c>
      <c r="I16" s="892">
        <v>0.88259167370896652</v>
      </c>
      <c r="J16" s="892">
        <v>2.605348473795599</v>
      </c>
      <c r="K16" s="892">
        <v>2.6667652987521406</v>
      </c>
      <c r="L16" s="794"/>
      <c r="M16" s="830">
        <v>1997</v>
      </c>
      <c r="N16" s="794">
        <v>11999.29</v>
      </c>
      <c r="O16" s="892">
        <v>7.5896635171802007</v>
      </c>
      <c r="P16" s="892">
        <v>2.605348473795599</v>
      </c>
      <c r="Q16" s="892">
        <v>2.4630814082113438E-2</v>
      </c>
      <c r="R16" s="892">
        <v>2.4127174460926541</v>
      </c>
      <c r="S16" s="892">
        <v>0.16561271675240785</v>
      </c>
      <c r="T16" s="892">
        <v>2.4565139737785124E-2</v>
      </c>
      <c r="U16" s="892">
        <v>0.14104757701462273</v>
      </c>
      <c r="V16" s="892">
        <v>2.3874968684236041E-3</v>
      </c>
    </row>
    <row r="17" spans="1:22">
      <c r="A17" s="830">
        <v>1998</v>
      </c>
      <c r="B17" s="993">
        <v>12013.032999999999</v>
      </c>
      <c r="C17" s="892">
        <v>7.7576862074303774</v>
      </c>
      <c r="D17" s="892">
        <v>1.5140678521497679</v>
      </c>
      <c r="E17" s="892">
        <v>1.0521804995444313</v>
      </c>
      <c r="F17" s="892">
        <v>0.2047895680107531</v>
      </c>
      <c r="G17" s="892">
        <v>0.25709778459458388</v>
      </c>
      <c r="H17" s="892">
        <v>6.2436183552806099</v>
      </c>
      <c r="I17" s="892">
        <v>0.88409675462862758</v>
      </c>
      <c r="J17" s="892">
        <v>2.6703835168486685</v>
      </c>
      <c r="K17" s="892">
        <v>2.6891380838033152</v>
      </c>
      <c r="L17" s="794"/>
      <c r="M17" s="830">
        <v>1998</v>
      </c>
      <c r="N17" s="794">
        <v>12013.032999999999</v>
      </c>
      <c r="O17" s="892">
        <v>7.7576862074303774</v>
      </c>
      <c r="P17" s="892">
        <v>2.6703835168486685</v>
      </c>
      <c r="Q17" s="892">
        <v>2.4354926601194055E-2</v>
      </c>
      <c r="R17" s="892">
        <v>2.4619644018158491</v>
      </c>
      <c r="S17" s="892">
        <v>0.18168164126411707</v>
      </c>
      <c r="T17" s="892">
        <v>2.5778624819401727E-2</v>
      </c>
      <c r="U17" s="892">
        <v>0.15590301644471535</v>
      </c>
      <c r="V17" s="892">
        <v>2.3825471675081138E-3</v>
      </c>
    </row>
    <row r="18" spans="1:22">
      <c r="A18" s="830">
        <v>1999</v>
      </c>
      <c r="B18" s="993">
        <v>12049.674000000001</v>
      </c>
      <c r="C18" s="892">
        <v>7.5615007006661283</v>
      </c>
      <c r="D18" s="892">
        <v>1.4289231702091845</v>
      </c>
      <c r="E18" s="892">
        <v>0.99065270528457172</v>
      </c>
      <c r="F18" s="892">
        <v>0.18638718526780063</v>
      </c>
      <c r="G18" s="892">
        <v>0.2518832796568119</v>
      </c>
      <c r="H18" s="892">
        <v>6.1325775304569436</v>
      </c>
      <c r="I18" s="892">
        <v>0.83567086596212392</v>
      </c>
      <c r="J18" s="892">
        <v>2.7997578657270199</v>
      </c>
      <c r="K18" s="892">
        <v>2.4971487987677996</v>
      </c>
      <c r="L18" s="794"/>
      <c r="M18" s="830">
        <v>1999</v>
      </c>
      <c r="N18" s="794">
        <v>12049.674000000001</v>
      </c>
      <c r="O18" s="892">
        <v>7.5615007006661283</v>
      </c>
      <c r="P18" s="892">
        <v>2.7997578657270199</v>
      </c>
      <c r="Q18" s="892">
        <v>2.2961255069988154E-2</v>
      </c>
      <c r="R18" s="892">
        <v>2.5791805375377148</v>
      </c>
      <c r="S18" s="892">
        <v>0.19576861581483446</v>
      </c>
      <c r="T18" s="892">
        <v>2.7459205706014851E-2</v>
      </c>
      <c r="U18" s="892">
        <v>0.16830941010881961</v>
      </c>
      <c r="V18" s="892">
        <v>1.8474573044818059E-3</v>
      </c>
    </row>
    <row r="19" spans="1:22">
      <c r="A19" s="830">
        <v>2000</v>
      </c>
      <c r="B19" s="993">
        <v>12113.879000000001</v>
      </c>
      <c r="C19" s="892">
        <v>7.360115021459162</v>
      </c>
      <c r="D19" s="892">
        <v>1.4064479446461087</v>
      </c>
      <c r="E19" s="892">
        <v>0.95596849826103714</v>
      </c>
      <c r="F19" s="892">
        <v>0.18371498171938774</v>
      </c>
      <c r="G19" s="892">
        <v>0.2667644646656836</v>
      </c>
      <c r="H19" s="892">
        <v>5.953667076813054</v>
      </c>
      <c r="I19" s="892">
        <v>0.85984707942189142</v>
      </c>
      <c r="J19" s="892">
        <v>2.7345146820711799</v>
      </c>
      <c r="K19" s="892">
        <v>2.3593053153199821</v>
      </c>
      <c r="L19" s="794"/>
      <c r="M19" s="830">
        <v>2000</v>
      </c>
      <c r="N19" s="794">
        <v>12113.879000000001</v>
      </c>
      <c r="O19" s="892">
        <v>7.360115021459162</v>
      </c>
      <c r="P19" s="892">
        <v>2.7345146820711799</v>
      </c>
      <c r="Q19" s="892">
        <v>2.2051986731508044E-2</v>
      </c>
      <c r="R19" s="892">
        <v>2.5062752815064795</v>
      </c>
      <c r="S19" s="892">
        <v>0.20461227192379911</v>
      </c>
      <c r="T19" s="892">
        <v>2.8405097580297776E-2</v>
      </c>
      <c r="U19" s="892">
        <v>0.17620717434350133</v>
      </c>
      <c r="V19" s="892">
        <v>1.575141909393432E-3</v>
      </c>
    </row>
    <row r="20" spans="1:22">
      <c r="A20" s="830">
        <v>2001</v>
      </c>
      <c r="B20" s="993">
        <v>12193.45</v>
      </c>
      <c r="C20" s="892">
        <v>7.4614677814139174</v>
      </c>
      <c r="D20" s="892">
        <v>1.3572388882615922</v>
      </c>
      <c r="E20" s="892">
        <v>0.93515489878340208</v>
      </c>
      <c r="F20" s="892">
        <v>0.19221333425376394</v>
      </c>
      <c r="G20" s="892">
        <v>0.22987065522442623</v>
      </c>
      <c r="H20" s="892">
        <v>6.1042288931523245</v>
      </c>
      <c r="I20" s="892">
        <v>0.81447749623241406</v>
      </c>
      <c r="J20" s="892">
        <v>2.6561850328142511</v>
      </c>
      <c r="K20" s="892">
        <v>2.6335663641056604</v>
      </c>
      <c r="L20" s="794"/>
      <c r="M20" s="830">
        <v>2001</v>
      </c>
      <c r="N20" s="794">
        <v>12193.45</v>
      </c>
      <c r="O20" s="892">
        <v>7.4614677814139174</v>
      </c>
      <c r="P20" s="892">
        <v>2.6561850328142511</v>
      </c>
      <c r="Q20" s="892">
        <v>2.1386460720771151E-2</v>
      </c>
      <c r="R20" s="892">
        <v>2.4348650643087084</v>
      </c>
      <c r="S20" s="892">
        <v>0.1983686448052028</v>
      </c>
      <c r="T20" s="892">
        <v>2.814474041826398E-2</v>
      </c>
      <c r="U20" s="892">
        <v>0.17022390438693882</v>
      </c>
      <c r="V20" s="892">
        <v>1.5648629795686209E-3</v>
      </c>
    </row>
    <row r="21" spans="1:22">
      <c r="A21" s="830">
        <v>2002</v>
      </c>
      <c r="B21" s="993">
        <v>12264.21</v>
      </c>
      <c r="C21" s="892">
        <v>6.9313848591717333</v>
      </c>
      <c r="D21" s="892">
        <v>1.1518872452468178</v>
      </c>
      <c r="E21" s="892">
        <v>0.72235631398534628</v>
      </c>
      <c r="F21" s="892">
        <v>0.18041382330579228</v>
      </c>
      <c r="G21" s="892">
        <v>0.24911710795567946</v>
      </c>
      <c r="H21" s="892">
        <v>5.7794976139249146</v>
      </c>
      <c r="I21" s="892">
        <v>0.75518997842608759</v>
      </c>
      <c r="J21" s="892">
        <v>2.6104652641828112</v>
      </c>
      <c r="K21" s="892">
        <v>2.4138423713160169</v>
      </c>
      <c r="L21" s="794"/>
      <c r="M21" s="830">
        <v>2002</v>
      </c>
      <c r="N21" s="794">
        <v>12264.21</v>
      </c>
      <c r="O21" s="892">
        <v>6.9313848591717333</v>
      </c>
      <c r="P21" s="892">
        <v>2.6104652641828112</v>
      </c>
      <c r="Q21" s="892">
        <v>1.996654009733766E-2</v>
      </c>
      <c r="R21" s="892">
        <v>2.3909506828542395</v>
      </c>
      <c r="S21" s="892">
        <v>0.1982515126534852</v>
      </c>
      <c r="T21" s="892">
        <v>2.67475818292463E-2</v>
      </c>
      <c r="U21" s="892">
        <v>0.17150393082423895</v>
      </c>
      <c r="V21" s="892">
        <v>1.2965285777491989E-3</v>
      </c>
    </row>
    <row r="22" spans="1:22">
      <c r="A22" s="830">
        <v>2003</v>
      </c>
      <c r="B22" s="993">
        <v>12303.616</v>
      </c>
      <c r="C22" s="892">
        <v>6.8110333639794201</v>
      </c>
      <c r="D22" s="892">
        <v>1.1811158213722128</v>
      </c>
      <c r="E22" s="892">
        <v>0.67663331072524824</v>
      </c>
      <c r="F22" s="892">
        <v>0.26598426584769186</v>
      </c>
      <c r="G22" s="892">
        <v>0.23849824479927295</v>
      </c>
      <c r="H22" s="892">
        <v>5.6299175426072079</v>
      </c>
      <c r="I22" s="892">
        <v>0.75210036179874828</v>
      </c>
      <c r="J22" s="892">
        <v>2.5026964752096639</v>
      </c>
      <c r="K22" s="892">
        <v>2.3751207055987962</v>
      </c>
      <c r="L22" s="794"/>
      <c r="M22" s="830">
        <v>2003</v>
      </c>
      <c r="N22" s="794">
        <v>12303.616</v>
      </c>
      <c r="O22" s="892">
        <v>6.8110333639794201</v>
      </c>
      <c r="P22" s="892">
        <v>2.5026964752096639</v>
      </c>
      <c r="Q22" s="892">
        <v>1.9385640874013177E-2</v>
      </c>
      <c r="R22" s="892">
        <v>2.2744062680278097</v>
      </c>
      <c r="S22" s="892">
        <v>0.20735371503792058</v>
      </c>
      <c r="T22" s="892">
        <v>2.9307711146614127E-2</v>
      </c>
      <c r="U22" s="892">
        <v>0.17804600389130645</v>
      </c>
      <c r="V22" s="892">
        <v>1.5508512699210541E-3</v>
      </c>
    </row>
    <row r="23" spans="1:22">
      <c r="A23" s="830">
        <v>2004</v>
      </c>
      <c r="B23" s="993">
        <v>12324.663</v>
      </c>
      <c r="C23" s="892">
        <v>6.7684100999526429</v>
      </c>
      <c r="D23" s="892">
        <v>1.1673574955105839</v>
      </c>
      <c r="E23" s="892">
        <v>0.65127565733155923</v>
      </c>
      <c r="F23" s="892">
        <v>0.26462919745547747</v>
      </c>
      <c r="G23" s="892">
        <v>0.25145264072354734</v>
      </c>
      <c r="H23" s="892">
        <v>5.6010526044420592</v>
      </c>
      <c r="I23" s="892">
        <v>0.79049769280732463</v>
      </c>
      <c r="J23" s="892">
        <v>2.5886948899612499</v>
      </c>
      <c r="K23" s="892">
        <v>2.2218600216734843</v>
      </c>
      <c r="L23" s="794"/>
      <c r="M23" s="830">
        <v>2004</v>
      </c>
      <c r="N23" s="794">
        <v>12324.663</v>
      </c>
      <c r="O23" s="892">
        <v>6.7684100999526429</v>
      </c>
      <c r="P23" s="892">
        <v>2.5886948899612499</v>
      </c>
      <c r="Q23" s="892">
        <v>1.8475994890734107E-2</v>
      </c>
      <c r="R23" s="892">
        <v>2.2829929367807966</v>
      </c>
      <c r="S23" s="892">
        <v>0.28557118746678917</v>
      </c>
      <c r="T23" s="892">
        <v>3.457026119978153E-2</v>
      </c>
      <c r="U23" s="892">
        <v>0.25100092626700765</v>
      </c>
      <c r="V23" s="892">
        <v>1.6547708229302939E-3</v>
      </c>
    </row>
    <row r="24" spans="1:22">
      <c r="A24" s="830">
        <v>2005</v>
      </c>
      <c r="B24" s="993">
        <v>12340.259</v>
      </c>
      <c r="C24" s="892">
        <v>6.5592954712961093</v>
      </c>
      <c r="D24" s="892">
        <v>1.2305442175580106</v>
      </c>
      <c r="E24" s="892">
        <v>0.7621698464559381</v>
      </c>
      <c r="F24" s="892">
        <v>0.2320416970364175</v>
      </c>
      <c r="G24" s="892">
        <v>0.23633267406565472</v>
      </c>
      <c r="H24" s="892">
        <v>5.3287512537380985</v>
      </c>
      <c r="I24" s="892">
        <v>0.72309011152269909</v>
      </c>
      <c r="J24" s="892">
        <v>2.493580774124418</v>
      </c>
      <c r="K24" s="892">
        <v>2.1120803680909819</v>
      </c>
      <c r="L24" s="794"/>
      <c r="M24" s="830">
        <v>2005</v>
      </c>
      <c r="N24" s="794">
        <v>12340.259</v>
      </c>
      <c r="O24" s="892">
        <v>6.5592954712961093</v>
      </c>
      <c r="P24" s="892">
        <v>2.493580774124418</v>
      </c>
      <c r="Q24" s="892">
        <v>1.6221223940059572E-2</v>
      </c>
      <c r="R24" s="892">
        <v>2.1589750591466235</v>
      </c>
      <c r="S24" s="892">
        <v>0.31648536191127019</v>
      </c>
      <c r="T24" s="892">
        <v>3.928340972126966E-2</v>
      </c>
      <c r="U24" s="892">
        <v>0.27720195219000049</v>
      </c>
      <c r="V24" s="892">
        <v>1.8991291264648423E-3</v>
      </c>
    </row>
    <row r="25" spans="1:22">
      <c r="A25" s="830">
        <v>2006</v>
      </c>
      <c r="B25" s="993">
        <v>12357.657999999999</v>
      </c>
      <c r="C25" s="892">
        <v>6.668742876775001</v>
      </c>
      <c r="D25" s="892">
        <v>1.1640687630903443</v>
      </c>
      <c r="E25" s="892">
        <v>0.69482464134575717</v>
      </c>
      <c r="F25" s="892">
        <v>0.21616177925047383</v>
      </c>
      <c r="G25" s="892">
        <v>0.25308234249411343</v>
      </c>
      <c r="H25" s="892">
        <v>5.5046741136846578</v>
      </c>
      <c r="I25" s="892">
        <v>0.77806118403876467</v>
      </c>
      <c r="J25" s="892">
        <v>2.4721333985047234</v>
      </c>
      <c r="K25" s="892">
        <v>2.2544795311411696</v>
      </c>
      <c r="L25" s="794"/>
      <c r="M25" s="830">
        <v>2006</v>
      </c>
      <c r="N25" s="794">
        <v>12357.657999999999</v>
      </c>
      <c r="O25" s="892">
        <v>6.668742876775001</v>
      </c>
      <c r="P25" s="892">
        <v>2.4721333985047234</v>
      </c>
      <c r="Q25" s="892">
        <v>1.5222720416296612E-2</v>
      </c>
      <c r="R25" s="892">
        <v>2.1072021996523782</v>
      </c>
      <c r="S25" s="892">
        <v>0.34813532931588892</v>
      </c>
      <c r="T25" s="892">
        <v>4.1417001642496121E-2</v>
      </c>
      <c r="U25" s="892">
        <v>0.3067183276733928</v>
      </c>
      <c r="V25" s="892">
        <v>1.5731491201599441E-3</v>
      </c>
    </row>
    <row r="26" spans="1:22" ht="15" customHeight="1">
      <c r="A26" s="830">
        <v>2007</v>
      </c>
      <c r="B26" s="993">
        <v>12376.334999999999</v>
      </c>
      <c r="C26" s="892">
        <v>6.1102246172966836</v>
      </c>
      <c r="D26" s="892">
        <v>1.2179918510231944</v>
      </c>
      <c r="E26" s="892">
        <v>0.76327183809532684</v>
      </c>
      <c r="F26" s="892">
        <v>0.20004564678370612</v>
      </c>
      <c r="G26" s="892">
        <v>0.25467436614416122</v>
      </c>
      <c r="H26" s="892">
        <v>4.892232766273489</v>
      </c>
      <c r="I26" s="892">
        <v>0.81507546334260106</v>
      </c>
      <c r="J26" s="892">
        <v>2.4474852987711935</v>
      </c>
      <c r="K26" s="892">
        <v>1.6296720041596944</v>
      </c>
      <c r="L26" s="794"/>
      <c r="M26" s="830">
        <v>2007</v>
      </c>
      <c r="N26" s="794">
        <v>12376.334999999999</v>
      </c>
      <c r="O26" s="892">
        <v>6.1102246172966836</v>
      </c>
      <c r="P26" s="892">
        <v>2.4474852987711935</v>
      </c>
      <c r="Q26" s="892">
        <v>1.467221626661446E-2</v>
      </c>
      <c r="R26" s="892">
        <v>2.071630474855914</v>
      </c>
      <c r="S26" s="892">
        <v>0.36022398719858534</v>
      </c>
      <c r="T26" s="892">
        <v>4.1631034261872514E-2</v>
      </c>
      <c r="U26" s="892">
        <v>0.31859295293671286</v>
      </c>
      <c r="V26" s="892">
        <v>9.5862045007919568E-4</v>
      </c>
    </row>
    <row r="27" spans="1:22">
      <c r="A27" s="830">
        <v>2008</v>
      </c>
      <c r="B27" s="993">
        <v>12382.624</v>
      </c>
      <c r="C27" s="892">
        <v>6.5124893086155202</v>
      </c>
      <c r="D27" s="892">
        <v>1.2110784924442766</v>
      </c>
      <c r="E27" s="892">
        <v>0.68963568322212232</v>
      </c>
      <c r="F27" s="892">
        <v>0.26626796966588978</v>
      </c>
      <c r="G27" s="892">
        <v>0.25517483955626485</v>
      </c>
      <c r="H27" s="892">
        <v>5.3014108161712432</v>
      </c>
      <c r="I27" s="892">
        <v>0.76017668845898845</v>
      </c>
      <c r="J27" s="892">
        <v>2.4522471530398051</v>
      </c>
      <c r="K27" s="892">
        <v>2.0889869746724488</v>
      </c>
      <c r="L27" s="794"/>
      <c r="M27" s="830">
        <v>2008</v>
      </c>
      <c r="N27" s="794">
        <v>12382.624</v>
      </c>
      <c r="O27" s="892">
        <v>6.5124893086155202</v>
      </c>
      <c r="P27" s="892">
        <v>2.4522471530398051</v>
      </c>
      <c r="Q27" s="892">
        <v>1.4237866239553041E-2</v>
      </c>
      <c r="R27" s="892">
        <v>2.067923273798979</v>
      </c>
      <c r="S27" s="892">
        <v>0.36932121076724278</v>
      </c>
      <c r="T27" s="892">
        <v>4.1311964930181702E-2</v>
      </c>
      <c r="U27" s="892">
        <v>0.32800924583706115</v>
      </c>
      <c r="V27" s="892">
        <v>7.6480223403027755E-4</v>
      </c>
    </row>
    <row r="28" spans="1:22">
      <c r="A28" s="830">
        <v>2009</v>
      </c>
      <c r="B28" s="993">
        <v>12370.44</v>
      </c>
      <c r="C28" s="892">
        <v>6.3159022294179774</v>
      </c>
      <c r="D28" s="892">
        <v>1.1996943859230187</v>
      </c>
      <c r="E28" s="892">
        <v>0.75472328052002724</v>
      </c>
      <c r="F28" s="892">
        <v>0.21874773613310972</v>
      </c>
      <c r="G28" s="892">
        <v>0.22622336926988162</v>
      </c>
      <c r="H28" s="892">
        <v>5.1162078434949585</v>
      </c>
      <c r="I28" s="892">
        <v>0.69604307666571863</v>
      </c>
      <c r="J28" s="892">
        <v>2.4827791590996839</v>
      </c>
      <c r="K28" s="892">
        <v>1.9373856077295557</v>
      </c>
      <c r="L28" s="794"/>
      <c r="M28" s="830">
        <v>2009</v>
      </c>
      <c r="N28" s="794">
        <v>12370.44</v>
      </c>
      <c r="O28" s="892">
        <v>6.3159022294179774</v>
      </c>
      <c r="P28" s="892">
        <v>2.4827791590996839</v>
      </c>
      <c r="Q28" s="892">
        <v>1.2816603736266622E-2</v>
      </c>
      <c r="R28" s="892">
        <v>2.0574751656506334</v>
      </c>
      <c r="S28" s="892">
        <v>0.41092825520728277</v>
      </c>
      <c r="T28" s="892">
        <v>4.4475044236592293E-2</v>
      </c>
      <c r="U28" s="892">
        <v>0.3664532109706905</v>
      </c>
      <c r="V28" s="892">
        <v>1.5591345055011613E-3</v>
      </c>
    </row>
    <row r="29" spans="1:22" s="1147" customFormat="1" ht="10.5" customHeight="1">
      <c r="A29" s="99" t="s">
        <v>158</v>
      </c>
      <c r="B29" s="99"/>
      <c r="L29" s="907"/>
      <c r="M29" s="99" t="s">
        <v>158</v>
      </c>
      <c r="T29" s="892"/>
    </row>
    <row r="30" spans="1:22" s="1147" customFormat="1" ht="15.75" customHeight="1">
      <c r="A30" s="908" t="s">
        <v>755</v>
      </c>
      <c r="B30" s="642"/>
      <c r="C30" s="812"/>
      <c r="D30" s="812"/>
      <c r="E30" s="812"/>
      <c r="F30" s="812"/>
      <c r="L30" s="907"/>
      <c r="M30" s="908" t="s">
        <v>755</v>
      </c>
      <c r="N30" s="642"/>
      <c r="O30" s="812"/>
      <c r="P30" s="812"/>
      <c r="Q30" s="812"/>
      <c r="R30" s="812"/>
    </row>
    <row r="31" spans="1:22" s="1147" customFormat="1" ht="15.75" customHeight="1">
      <c r="A31" s="916" t="s">
        <v>637</v>
      </c>
      <c r="B31" s="99"/>
      <c r="L31" s="907"/>
      <c r="M31" s="916"/>
    </row>
    <row r="32" spans="1:22" s="1147" customFormat="1" ht="15.75" customHeight="1">
      <c r="A32" s="916" t="s">
        <v>638</v>
      </c>
      <c r="B32" s="916"/>
      <c r="L32" s="907"/>
    </row>
    <row r="33" spans="1:23" s="1147" customFormat="1">
      <c r="A33" s="916" t="s">
        <v>639</v>
      </c>
      <c r="B33" s="916"/>
      <c r="L33" s="907"/>
    </row>
    <row r="34" spans="1:23" s="1147" customFormat="1" ht="17">
      <c r="A34" s="811" t="s">
        <v>775</v>
      </c>
      <c r="B34" s="811"/>
      <c r="C34" s="812"/>
      <c r="D34" s="812"/>
      <c r="E34" s="812"/>
      <c r="F34" s="812"/>
      <c r="G34" s="812"/>
      <c r="H34" s="812"/>
      <c r="I34" s="812"/>
      <c r="J34" s="812"/>
      <c r="K34" s="812"/>
      <c r="L34" s="813"/>
      <c r="M34" s="811" t="s">
        <v>785</v>
      </c>
      <c r="N34" s="811"/>
      <c r="O34" s="812"/>
      <c r="P34" s="812"/>
      <c r="Q34" s="812"/>
      <c r="R34" s="812"/>
      <c r="S34" s="812"/>
      <c r="T34" s="812"/>
      <c r="U34" s="812"/>
      <c r="V34" s="812"/>
    </row>
    <row r="35" spans="1:23" s="1147" customFormat="1" ht="9.65" customHeight="1">
      <c r="A35" s="812"/>
      <c r="B35" s="812"/>
      <c r="C35" s="812"/>
      <c r="D35" s="812"/>
      <c r="E35" s="812"/>
      <c r="F35" s="812"/>
      <c r="G35" s="812"/>
      <c r="H35" s="812"/>
      <c r="I35" s="812"/>
      <c r="J35" s="812"/>
      <c r="K35" s="812"/>
      <c r="L35" s="813"/>
      <c r="M35" s="812"/>
      <c r="N35" s="812"/>
      <c r="O35" s="812"/>
      <c r="P35" s="812"/>
      <c r="Q35" s="812"/>
      <c r="R35" s="812"/>
      <c r="S35" s="812"/>
      <c r="T35" s="812"/>
      <c r="U35" s="812"/>
      <c r="V35" s="812"/>
    </row>
    <row r="36" spans="1:23" s="1147" customFormat="1" ht="15.75" customHeight="1">
      <c r="A36" s="1456" t="s">
        <v>592</v>
      </c>
      <c r="B36" s="1463" t="s">
        <v>636</v>
      </c>
      <c r="C36" s="1457" t="s">
        <v>803</v>
      </c>
      <c r="D36" s="814" t="s">
        <v>11</v>
      </c>
      <c r="E36" s="815"/>
      <c r="F36" s="815"/>
      <c r="G36" s="815"/>
      <c r="H36" s="815"/>
      <c r="I36" s="815"/>
      <c r="J36" s="815"/>
      <c r="K36" s="815"/>
      <c r="L36" s="816"/>
      <c r="M36" s="1460" t="s">
        <v>592</v>
      </c>
      <c r="N36" s="1463" t="s">
        <v>636</v>
      </c>
      <c r="O36" s="1457" t="s">
        <v>803</v>
      </c>
      <c r="P36" s="817" t="s">
        <v>57</v>
      </c>
      <c r="Q36" s="818"/>
      <c r="R36" s="818"/>
      <c r="S36" s="818"/>
      <c r="T36" s="818"/>
      <c r="U36" s="818"/>
      <c r="V36" s="1493"/>
      <c r="W36" s="907"/>
    </row>
    <row r="37" spans="1:23" s="1147" customFormat="1" ht="14.5" customHeight="1">
      <c r="A37" s="1456"/>
      <c r="B37" s="1464"/>
      <c r="C37" s="1458"/>
      <c r="D37" s="1445" t="s">
        <v>802</v>
      </c>
      <c r="E37" s="820" t="s">
        <v>11</v>
      </c>
      <c r="F37" s="818"/>
      <c r="G37" s="819"/>
      <c r="H37" s="1445" t="s">
        <v>801</v>
      </c>
      <c r="I37" s="820" t="s">
        <v>11</v>
      </c>
      <c r="J37" s="818"/>
      <c r="K37" s="818"/>
      <c r="L37" s="816"/>
      <c r="M37" s="1461"/>
      <c r="N37" s="1464"/>
      <c r="O37" s="1458"/>
      <c r="P37" s="1445" t="s">
        <v>10</v>
      </c>
      <c r="Q37" s="818" t="s">
        <v>11</v>
      </c>
      <c r="R37" s="818"/>
      <c r="S37" s="818"/>
      <c r="T37" s="818"/>
      <c r="U37" s="818"/>
      <c r="V37" s="1493"/>
      <c r="W37" s="907"/>
    </row>
    <row r="38" spans="1:23" s="1147" customFormat="1" ht="15.75" customHeight="1">
      <c r="A38" s="1456"/>
      <c r="B38" s="1464"/>
      <c r="C38" s="1458"/>
      <c r="D38" s="1446"/>
      <c r="E38" s="1445" t="s">
        <v>597</v>
      </c>
      <c r="F38" s="1445" t="s">
        <v>598</v>
      </c>
      <c r="G38" s="1445" t="s">
        <v>640</v>
      </c>
      <c r="H38" s="1446"/>
      <c r="I38" s="1448" t="s">
        <v>641</v>
      </c>
      <c r="J38" s="1445" t="s">
        <v>596</v>
      </c>
      <c r="K38" s="1453" t="s">
        <v>800</v>
      </c>
      <c r="L38" s="821"/>
      <c r="M38" s="1461"/>
      <c r="N38" s="1464"/>
      <c r="O38" s="1458"/>
      <c r="P38" s="1446"/>
      <c r="Q38" s="1445" t="s">
        <v>599</v>
      </c>
      <c r="R38" s="1445" t="s">
        <v>600</v>
      </c>
      <c r="S38" s="1448" t="s">
        <v>38</v>
      </c>
      <c r="T38" s="820" t="s">
        <v>11</v>
      </c>
      <c r="U38" s="819"/>
      <c r="V38" s="1494" t="s">
        <v>601</v>
      </c>
      <c r="W38" s="907"/>
    </row>
    <row r="39" spans="1:23" s="1147" customFormat="1">
      <c r="A39" s="1456"/>
      <c r="B39" s="1464"/>
      <c r="C39" s="1458"/>
      <c r="D39" s="1446"/>
      <c r="E39" s="1446"/>
      <c r="F39" s="1446"/>
      <c r="G39" s="1446"/>
      <c r="H39" s="1446"/>
      <c r="I39" s="1449"/>
      <c r="J39" s="1446"/>
      <c r="K39" s="1454"/>
      <c r="L39" s="821"/>
      <c r="M39" s="1461"/>
      <c r="N39" s="1464"/>
      <c r="O39" s="1458"/>
      <c r="P39" s="1446"/>
      <c r="Q39" s="1446"/>
      <c r="R39" s="1446"/>
      <c r="S39" s="1449"/>
      <c r="T39" s="1451" t="s">
        <v>593</v>
      </c>
      <c r="U39" s="1451" t="s">
        <v>594</v>
      </c>
      <c r="V39" s="1495"/>
      <c r="W39" s="907"/>
    </row>
    <row r="40" spans="1:23" s="1147" customFormat="1">
      <c r="A40" s="1456"/>
      <c r="B40" s="1465"/>
      <c r="C40" s="1459"/>
      <c r="D40" s="1447"/>
      <c r="E40" s="1447"/>
      <c r="F40" s="1447"/>
      <c r="G40" s="1447"/>
      <c r="H40" s="1447"/>
      <c r="I40" s="1450"/>
      <c r="J40" s="1447"/>
      <c r="K40" s="1455"/>
      <c r="L40" s="821"/>
      <c r="M40" s="1461"/>
      <c r="N40" s="1465"/>
      <c r="O40" s="1459"/>
      <c r="P40" s="1447"/>
      <c r="Q40" s="1447"/>
      <c r="R40" s="1447"/>
      <c r="S40" s="1450"/>
      <c r="T40" s="1452"/>
      <c r="U40" s="1452"/>
      <c r="V40" s="1455"/>
      <c r="W40" s="907"/>
    </row>
    <row r="41" spans="1:23" s="1147" customFormat="1" ht="15">
      <c r="A41" s="1456"/>
      <c r="B41" s="824" t="s">
        <v>799</v>
      </c>
      <c r="C41" s="629" t="s">
        <v>608</v>
      </c>
      <c r="D41" s="630"/>
      <c r="E41" s="630"/>
      <c r="F41" s="630"/>
      <c r="G41" s="630"/>
      <c r="H41" s="630"/>
      <c r="I41" s="630"/>
      <c r="J41" s="630"/>
      <c r="K41" s="630"/>
      <c r="L41" s="822"/>
      <c r="M41" s="1462"/>
      <c r="N41" s="825" t="s">
        <v>799</v>
      </c>
      <c r="O41" s="629" t="s">
        <v>608</v>
      </c>
      <c r="P41" s="630"/>
      <c r="Q41" s="630"/>
      <c r="R41" s="630"/>
      <c r="S41" s="630"/>
      <c r="T41" s="630"/>
      <c r="U41" s="630"/>
      <c r="V41" s="630"/>
    </row>
    <row r="42" spans="1:23">
      <c r="A42" s="830">
        <v>2010</v>
      </c>
      <c r="B42" s="993">
        <v>12372.805</v>
      </c>
      <c r="C42" s="892">
        <v>6.517510139459981</v>
      </c>
      <c r="D42" s="892">
        <v>1.3038500209430171</v>
      </c>
      <c r="E42" s="892">
        <v>0.76711735563822248</v>
      </c>
      <c r="F42" s="892">
        <v>0.30556784233809925</v>
      </c>
      <c r="G42" s="892">
        <v>0.23116482296669544</v>
      </c>
      <c r="H42" s="892">
        <v>5.2136601185169642</v>
      </c>
      <c r="I42" s="892">
        <v>0.79414261098544969</v>
      </c>
      <c r="J42" s="892">
        <v>2.4444389126950399</v>
      </c>
      <c r="K42" s="892">
        <v>1.9750785948364751</v>
      </c>
      <c r="L42" s="794"/>
      <c r="M42" s="830">
        <v>2010</v>
      </c>
      <c r="N42" s="794">
        <v>12372.805</v>
      </c>
      <c r="O42" s="892">
        <v>6.517510139459981</v>
      </c>
      <c r="P42" s="892">
        <v>2.4444389126950399</v>
      </c>
      <c r="Q42" s="892">
        <v>1.3155246587624264E-2</v>
      </c>
      <c r="R42" s="892">
        <v>2.0725981284555246</v>
      </c>
      <c r="S42" s="892">
        <v>0.35724766421450921</v>
      </c>
      <c r="T42" s="892">
        <v>3.7518523193897639E-2</v>
      </c>
      <c r="U42" s="892">
        <v>0.31972914102061162</v>
      </c>
      <c r="V42" s="892">
        <v>1.4378734373817147E-3</v>
      </c>
    </row>
    <row r="43" spans="1:23">
      <c r="A43" s="830">
        <v>2011</v>
      </c>
      <c r="B43" s="993">
        <v>12413.388000000001</v>
      </c>
      <c r="C43" s="892">
        <v>6.3511735862859142</v>
      </c>
      <c r="D43" s="892">
        <v>1.2563985598369054</v>
      </c>
      <c r="E43" s="892">
        <v>0.76248509635015882</v>
      </c>
      <c r="F43" s="892">
        <v>0.24772756581706265</v>
      </c>
      <c r="G43" s="892">
        <v>0.24618589766968413</v>
      </c>
      <c r="H43" s="892">
        <v>5.0947750264490086</v>
      </c>
      <c r="I43" s="892">
        <v>0.79442181280290003</v>
      </c>
      <c r="J43" s="892">
        <v>2.486157149651933</v>
      </c>
      <c r="K43" s="892">
        <v>1.8141960639941754</v>
      </c>
      <c r="L43" s="794"/>
      <c r="M43" s="830">
        <v>2011</v>
      </c>
      <c r="N43" s="794">
        <v>12413.388000000001</v>
      </c>
      <c r="O43" s="892">
        <v>6.3511735862859142</v>
      </c>
      <c r="P43" s="892">
        <v>2.486157149651933</v>
      </c>
      <c r="Q43" s="892">
        <v>1.3571047218219143E-2</v>
      </c>
      <c r="R43" s="892">
        <v>2.1162278844670013</v>
      </c>
      <c r="S43" s="892">
        <v>0.35540586377596045</v>
      </c>
      <c r="T43" s="892">
        <v>3.4751248967783185E-2</v>
      </c>
      <c r="U43" s="892">
        <v>0.32065461480817725</v>
      </c>
      <c r="V43" s="892">
        <v>9.5235419075222064E-4</v>
      </c>
    </row>
    <row r="44" spans="1:23" ht="15.75" customHeight="1">
      <c r="A44" s="830">
        <v>2012</v>
      </c>
      <c r="B44" s="993">
        <v>12481.472</v>
      </c>
      <c r="C44" s="892">
        <v>6.3121325769372429</v>
      </c>
      <c r="D44" s="892">
        <v>1.244003971570492</v>
      </c>
      <c r="E44" s="892">
        <v>0.78771613590165168</v>
      </c>
      <c r="F44" s="892">
        <v>0.2386206373213913</v>
      </c>
      <c r="G44" s="892">
        <v>0.2176671983474491</v>
      </c>
      <c r="H44" s="892">
        <v>5.0681286053667511</v>
      </c>
      <c r="I44" s="892">
        <v>0.80412168010528784</v>
      </c>
      <c r="J44" s="892">
        <v>2.429796525398745</v>
      </c>
      <c r="K44" s="892">
        <v>1.8342103998627184</v>
      </c>
      <c r="L44" s="794"/>
      <c r="M44" s="830">
        <v>2012</v>
      </c>
      <c r="N44" s="794">
        <v>12481.472</v>
      </c>
      <c r="O44" s="892">
        <v>6.3121325769372429</v>
      </c>
      <c r="P44" s="892">
        <v>2.429796525398745</v>
      </c>
      <c r="Q44" s="892">
        <v>1.3747798190237555E-2</v>
      </c>
      <c r="R44" s="892">
        <v>2.0723618142568672</v>
      </c>
      <c r="S44" s="892">
        <v>0.34297581994180026</v>
      </c>
      <c r="T44" s="892">
        <v>3.2515000109660665E-2</v>
      </c>
      <c r="U44" s="892">
        <v>0.31046081983213986</v>
      </c>
      <c r="V44" s="892">
        <v>7.1109300983987348E-4</v>
      </c>
    </row>
    <row r="45" spans="1:23">
      <c r="A45" s="830">
        <v>2013</v>
      </c>
      <c r="B45" s="1135">
        <v>12561.907999999999</v>
      </c>
      <c r="C45" s="892">
        <v>6.3084709516423265</v>
      </c>
      <c r="D45" s="892">
        <v>1.203199300941612</v>
      </c>
      <c r="E45" s="892">
        <v>0.68415483621608497</v>
      </c>
      <c r="F45" s="892">
        <v>0.26045470120958314</v>
      </c>
      <c r="G45" s="892">
        <v>0.25858976351594393</v>
      </c>
      <c r="H45" s="892">
        <v>5.1052716507007148</v>
      </c>
      <c r="I45" s="892">
        <v>0.78513216964919341</v>
      </c>
      <c r="J45" s="892">
        <v>2.4407215564440006</v>
      </c>
      <c r="K45" s="892">
        <v>1.8794179246075202</v>
      </c>
      <c r="L45" s="1135"/>
      <c r="M45" s="874">
        <v>2013</v>
      </c>
      <c r="N45" s="1135">
        <v>12561.907999999999</v>
      </c>
      <c r="O45" s="892">
        <v>6.3084709516423265</v>
      </c>
      <c r="P45" s="892">
        <v>2.4407215564440006</v>
      </c>
      <c r="Q45" s="892">
        <v>1.3247349343969919E-2</v>
      </c>
      <c r="R45" s="892">
        <v>2.1038884172388346</v>
      </c>
      <c r="S45" s="892">
        <v>0.32287611043205466</v>
      </c>
      <c r="T45" s="892">
        <v>2.7857229617473129E-2</v>
      </c>
      <c r="U45" s="892">
        <v>0.29501888081458127</v>
      </c>
      <c r="V45" s="892">
        <v>7.096794291412456E-4</v>
      </c>
    </row>
    <row r="46" spans="1:23">
      <c r="A46" s="830">
        <v>2014</v>
      </c>
      <c r="B46" s="1135">
        <v>12647.906000000001</v>
      </c>
      <c r="C46" s="892">
        <v>5.9141522799403248</v>
      </c>
      <c r="D46" s="892">
        <v>1.046191926066808</v>
      </c>
      <c r="E46" s="892">
        <v>0.57562679266367345</v>
      </c>
      <c r="F46" s="892">
        <v>0.22370980634980672</v>
      </c>
      <c r="G46" s="892">
        <v>0.24685532705332791</v>
      </c>
      <c r="H46" s="892">
        <v>4.8679603538735172</v>
      </c>
      <c r="I46" s="892">
        <v>0.76486138155473138</v>
      </c>
      <c r="J46" s="892">
        <v>2.4522086807284982</v>
      </c>
      <c r="K46" s="892">
        <v>1.650890291590287</v>
      </c>
      <c r="L46" s="1135"/>
      <c r="M46" s="874">
        <v>2014</v>
      </c>
      <c r="N46" s="1135">
        <v>12647.906000000001</v>
      </c>
      <c r="O46" s="892">
        <v>5.9141522799403248</v>
      </c>
      <c r="P46" s="892">
        <v>2.4522086807284982</v>
      </c>
      <c r="Q46" s="892">
        <v>1.3912646396433933E-2</v>
      </c>
      <c r="R46" s="892">
        <v>2.1244116665778408</v>
      </c>
      <c r="S46" s="892">
        <v>0.31317694505609994</v>
      </c>
      <c r="T46" s="892">
        <v>2.7215571306159373E-2</v>
      </c>
      <c r="U46" s="892">
        <v>0.28596137374994046</v>
      </c>
      <c r="V46" s="892">
        <v>7.074226981237593E-4</v>
      </c>
    </row>
    <row r="47" spans="1:23">
      <c r="A47" s="830">
        <v>2015</v>
      </c>
      <c r="B47" s="1135">
        <v>12767.540999999999</v>
      </c>
      <c r="C47" s="892">
        <v>6.0280491543335586</v>
      </c>
      <c r="D47" s="892">
        <v>1.1166731963715968</v>
      </c>
      <c r="E47" s="892">
        <v>0.61858079629694207</v>
      </c>
      <c r="F47" s="892">
        <v>0.23834081466221207</v>
      </c>
      <c r="G47" s="892">
        <v>0.25975158541244281</v>
      </c>
      <c r="H47" s="892">
        <v>4.9113759579619618</v>
      </c>
      <c r="I47" s="892">
        <v>0.74229176529201568</v>
      </c>
      <c r="J47" s="892">
        <v>2.5287698417660907</v>
      </c>
      <c r="K47" s="892">
        <v>1.640314350903856</v>
      </c>
      <c r="L47" s="1135"/>
      <c r="M47" s="874">
        <v>2015</v>
      </c>
      <c r="N47" s="1135">
        <v>12767.540999999999</v>
      </c>
      <c r="O47" s="892">
        <v>6.0280491543335586</v>
      </c>
      <c r="P47" s="892">
        <v>2.5287698417660907</v>
      </c>
      <c r="Q47" s="892">
        <v>1.4218835572933882E-2</v>
      </c>
      <c r="R47" s="892">
        <v>2.1075733673425856</v>
      </c>
      <c r="S47" s="892">
        <v>0.40627835185518063</v>
      </c>
      <c r="T47" s="892">
        <v>3.5025860694266109E-2</v>
      </c>
      <c r="U47" s="892">
        <v>0.37125249116091463</v>
      </c>
      <c r="V47" s="892">
        <v>6.9928699539019076E-4</v>
      </c>
    </row>
    <row r="48" spans="1:23">
      <c r="A48" s="830">
        <v>2016</v>
      </c>
      <c r="B48" s="1135">
        <v>12887.133</v>
      </c>
      <c r="C48" s="892">
        <v>6.1106719371301272</v>
      </c>
      <c r="D48" s="892">
        <v>1.1029415307370354</v>
      </c>
      <c r="E48" s="892">
        <v>0.59166896926550161</v>
      </c>
      <c r="F48" s="892">
        <v>0.24374485200581603</v>
      </c>
      <c r="G48" s="892">
        <v>0.26752770946571802</v>
      </c>
      <c r="H48" s="892">
        <v>5.0077304063930921</v>
      </c>
      <c r="I48" s="892">
        <v>0.76443484131016837</v>
      </c>
      <c r="J48" s="892">
        <v>2.5692242730715114</v>
      </c>
      <c r="K48" s="892">
        <v>1.6740712920114134</v>
      </c>
      <c r="L48" s="1135"/>
      <c r="M48" s="874">
        <v>2016</v>
      </c>
      <c r="N48" s="1135">
        <v>12887.133</v>
      </c>
      <c r="O48" s="892">
        <v>6.1106719371301272</v>
      </c>
      <c r="P48" s="892">
        <v>2.5692242730715114</v>
      </c>
      <c r="Q48" s="892">
        <v>1.3864849812769088E-2</v>
      </c>
      <c r="R48" s="892">
        <v>2.1260670384416445</v>
      </c>
      <c r="S48" s="892">
        <v>0.42859914232645974</v>
      </c>
      <c r="T48" s="892">
        <v>3.4820329550028777E-2</v>
      </c>
      <c r="U48" s="892">
        <v>0.39377881277643095</v>
      </c>
      <c r="V48" s="892">
        <v>6.9324249063845462E-4</v>
      </c>
    </row>
    <row r="49" spans="1:22" s="860" customFormat="1">
      <c r="A49" s="874">
        <v>2017</v>
      </c>
      <c r="B49" s="1135">
        <v>12963.977999999999</v>
      </c>
      <c r="C49" s="892">
        <v>6.0623431653949096</v>
      </c>
      <c r="D49" s="892">
        <v>1.0400755678630198</v>
      </c>
      <c r="E49" s="892">
        <v>0.58783509315546079</v>
      </c>
      <c r="F49" s="892">
        <v>0.24070450477847197</v>
      </c>
      <c r="G49" s="892">
        <v>0.21153596992908721</v>
      </c>
      <c r="H49" s="892">
        <v>5.0222675975318891</v>
      </c>
      <c r="I49" s="892">
        <v>0.77758035221940036</v>
      </c>
      <c r="J49" s="892">
        <v>2.5872789511859455</v>
      </c>
      <c r="K49" s="892">
        <v>1.6574082941265436</v>
      </c>
      <c r="L49" s="1135"/>
      <c r="M49" s="874">
        <v>2017</v>
      </c>
      <c r="N49" s="1135">
        <v>12963.977999999999</v>
      </c>
      <c r="O49" s="892">
        <v>6.0623431653949096</v>
      </c>
      <c r="P49" s="892">
        <v>2.5872789511859455</v>
      </c>
      <c r="Q49" s="892">
        <v>1.4004643170256402E-2</v>
      </c>
      <c r="R49" s="892">
        <v>2.1467927120532222</v>
      </c>
      <c r="S49" s="892">
        <v>0.42579284301966713</v>
      </c>
      <c r="T49" s="892">
        <v>3.2292063026699985E-2</v>
      </c>
      <c r="U49" s="892">
        <v>0.3935116522537031</v>
      </c>
      <c r="V49" s="892">
        <v>6.8875294279949521E-4</v>
      </c>
    </row>
    <row r="50" spans="1:22" s="952" customFormat="1">
      <c r="A50" s="874">
        <v>2018</v>
      </c>
      <c r="B50" s="993">
        <v>13036.963</v>
      </c>
      <c r="C50" s="892">
        <v>5.947470690835587</v>
      </c>
      <c r="D50" s="892">
        <v>1.0161140663221031</v>
      </c>
      <c r="E50" s="892">
        <v>0.43779079737643195</v>
      </c>
      <c r="F50" s="892">
        <v>0.24572623479634673</v>
      </c>
      <c r="G50" s="892">
        <v>0.33259703414932451</v>
      </c>
      <c r="H50" s="892">
        <v>4.9313566245134846</v>
      </c>
      <c r="I50" s="892">
        <v>0.80635619669869962</v>
      </c>
      <c r="J50" s="892">
        <v>2.5167048452572849</v>
      </c>
      <c r="K50" s="892">
        <v>1.6082955825575003</v>
      </c>
      <c r="L50" s="965"/>
      <c r="M50" s="874">
        <v>2018</v>
      </c>
      <c r="N50" s="965">
        <v>13036.963</v>
      </c>
      <c r="O50" s="892">
        <v>5.947470690835587</v>
      </c>
      <c r="P50" s="892">
        <v>2.5167048452572849</v>
      </c>
      <c r="Q50" s="892">
        <v>1.34018883369664E-2</v>
      </c>
      <c r="R50" s="892">
        <v>2.0672461401459028</v>
      </c>
      <c r="S50" s="892">
        <v>0.43521025366956301</v>
      </c>
      <c r="T50" s="892">
        <v>3.1780524615644935E-2</v>
      </c>
      <c r="U50" s="892">
        <v>0.40343069984201618</v>
      </c>
      <c r="V50" s="892">
        <v>8.4656310485286515E-4</v>
      </c>
    </row>
    <row r="51" spans="1:22" s="952" customFormat="1">
      <c r="A51" s="874">
        <v>2019</v>
      </c>
      <c r="B51" s="1026">
        <v>13100.728999999999</v>
      </c>
      <c r="C51" s="892">
        <v>6.0298933498996163</v>
      </c>
      <c r="D51" s="892">
        <v>0.89242709536258336</v>
      </c>
      <c r="E51" s="892">
        <v>0.41170288402221916</v>
      </c>
      <c r="F51" s="892">
        <v>0.2163223516462828</v>
      </c>
      <c r="G51" s="892">
        <v>0.26440185969408142</v>
      </c>
      <c r="H51" s="892">
        <v>5.1374662545370331</v>
      </c>
      <c r="I51" s="892">
        <v>0.79447170778653808</v>
      </c>
      <c r="J51" s="892">
        <v>2.5424106313687691</v>
      </c>
      <c r="K51" s="892">
        <v>1.8005839153817262</v>
      </c>
      <c r="L51" s="1026"/>
      <c r="M51" s="874">
        <v>2019</v>
      </c>
      <c r="N51" s="1026">
        <v>13100.728999999999</v>
      </c>
      <c r="O51" s="892">
        <v>6.0298933498996163</v>
      </c>
      <c r="P51" s="892">
        <v>2.5424106313687691</v>
      </c>
      <c r="Q51" s="892">
        <v>1.3586701381274281E-2</v>
      </c>
      <c r="R51" s="892">
        <v>2.0773089349975549</v>
      </c>
      <c r="S51" s="892">
        <v>0.45048810701675107</v>
      </c>
      <c r="T51" s="892">
        <v>3.7183860985030653E-2</v>
      </c>
      <c r="U51" s="892">
        <v>0.41330424603172045</v>
      </c>
      <c r="V51" s="892">
        <v>1.0268879731892783E-3</v>
      </c>
    </row>
    <row r="52" spans="1:22" s="1147" customFormat="1" ht="15" customHeight="1">
      <c r="A52" s="874">
        <v>2020</v>
      </c>
      <c r="B52" s="1135">
        <v>13132.46</v>
      </c>
      <c r="C52" s="892">
        <v>5.4653808194067528</v>
      </c>
      <c r="D52" s="892">
        <v>0.93297733763605384</v>
      </c>
      <c r="E52" s="892">
        <v>0.35654605048358234</v>
      </c>
      <c r="F52" s="892">
        <v>0.30577301831454057</v>
      </c>
      <c r="G52" s="892">
        <v>0.27065826883793093</v>
      </c>
      <c r="H52" s="892">
        <v>4.5324034817706984</v>
      </c>
      <c r="I52" s="892">
        <v>0.70497013234583716</v>
      </c>
      <c r="J52" s="892">
        <v>2.0101257231151988</v>
      </c>
      <c r="K52" s="892">
        <v>1.8173076263096632</v>
      </c>
      <c r="L52" s="1135"/>
      <c r="M52" s="874">
        <v>2020</v>
      </c>
      <c r="N52" s="1135">
        <v>13132.46</v>
      </c>
      <c r="O52" s="892">
        <v>5.4653808194067528</v>
      </c>
      <c r="P52" s="892">
        <v>2.0101257231151988</v>
      </c>
      <c r="Q52" s="892">
        <v>1.2740406232139253E-2</v>
      </c>
      <c r="R52" s="892">
        <v>1.8578205999028492</v>
      </c>
      <c r="S52" s="892">
        <v>0.13876199305977513</v>
      </c>
      <c r="T52" s="892">
        <v>1.3210343705328411E-2</v>
      </c>
      <c r="U52" s="892">
        <v>0.12555164935444671</v>
      </c>
      <c r="V52" s="892">
        <v>8.027239204354261E-4</v>
      </c>
    </row>
    <row r="53" spans="1:22" s="1147" customFormat="1" ht="15" customHeight="1">
      <c r="A53" s="874">
        <v>2021</v>
      </c>
      <c r="B53" s="1135">
        <v>13158.585999999999</v>
      </c>
      <c r="C53" s="892">
        <v>5.447232372791043</v>
      </c>
      <c r="D53" s="892">
        <v>1.0508806489303912</v>
      </c>
      <c r="E53" s="892">
        <v>0.51253304915564901</v>
      </c>
      <c r="F53" s="892">
        <v>0.25724560281156977</v>
      </c>
      <c r="G53" s="892">
        <v>0.28110199696317228</v>
      </c>
      <c r="H53" s="892">
        <v>4.3963517238606524</v>
      </c>
      <c r="I53" s="892">
        <v>0.75803712954596569</v>
      </c>
      <c r="J53" s="892">
        <v>2.0166564092755155</v>
      </c>
      <c r="K53" s="892">
        <v>1.6216581850391716</v>
      </c>
      <c r="L53" s="1135"/>
      <c r="M53" s="874">
        <v>2021</v>
      </c>
      <c r="N53" s="1135">
        <v>13158.585999999999</v>
      </c>
      <c r="O53" s="892">
        <v>5.447232372791043</v>
      </c>
      <c r="P53" s="892">
        <v>2.0166564092755155</v>
      </c>
      <c r="Q53" s="892">
        <v>1.2675047596806386E-2</v>
      </c>
      <c r="R53" s="892">
        <v>1.8743775274607288</v>
      </c>
      <c r="S53" s="892">
        <v>0.12880402596721802</v>
      </c>
      <c r="T53" s="892">
        <v>6.0399174380208432E-3</v>
      </c>
      <c r="U53" s="892">
        <v>0.12276410852919718</v>
      </c>
      <c r="V53" s="892">
        <v>7.9980825076259141E-4</v>
      </c>
    </row>
    <row r="54" spans="1:22" ht="15" customHeight="1">
      <c r="A54" s="99" t="s">
        <v>158</v>
      </c>
      <c r="B54" s="99"/>
      <c r="M54" s="99" t="s">
        <v>158</v>
      </c>
      <c r="T54" s="892"/>
    </row>
    <row r="55" spans="1:22" s="827" customFormat="1" ht="15.75" customHeight="1">
      <c r="A55" s="908" t="s">
        <v>755</v>
      </c>
      <c r="B55" s="642"/>
      <c r="C55" s="812"/>
      <c r="D55" s="812"/>
      <c r="E55" s="812"/>
      <c r="F55" s="812"/>
      <c r="L55" s="802"/>
      <c r="M55" s="908" t="s">
        <v>755</v>
      </c>
      <c r="N55" s="642"/>
      <c r="O55" s="812"/>
      <c r="P55" s="812"/>
      <c r="Q55" s="812"/>
      <c r="R55" s="812"/>
    </row>
    <row r="56" spans="1:22" s="827" customFormat="1" ht="15.75" customHeight="1">
      <c r="A56" s="910" t="s">
        <v>637</v>
      </c>
      <c r="B56" s="99"/>
      <c r="L56" s="802"/>
      <c r="M56" s="909"/>
    </row>
    <row r="57" spans="1:22" ht="15.75" customHeight="1">
      <c r="A57" s="910" t="s">
        <v>638</v>
      </c>
      <c r="B57" s="733"/>
    </row>
    <row r="58" spans="1:22">
      <c r="A58" s="910" t="s">
        <v>639</v>
      </c>
      <c r="B58" s="733"/>
    </row>
    <row r="59" spans="1:22" ht="15.75" customHeight="1">
      <c r="A59" s="910"/>
      <c r="B59" s="733"/>
    </row>
    <row r="60" spans="1:22" ht="15.75" customHeight="1"/>
  </sheetData>
  <mergeCells count="42">
    <mergeCell ref="A3:A8"/>
    <mergeCell ref="C3:C7"/>
    <mergeCell ref="M3:M8"/>
    <mergeCell ref="O3:O7"/>
    <mergeCell ref="D4:D7"/>
    <mergeCell ref="H4:H7"/>
    <mergeCell ref="E5:E7"/>
    <mergeCell ref="F5:F7"/>
    <mergeCell ref="G5:G7"/>
    <mergeCell ref="I5:I7"/>
    <mergeCell ref="J5:J7"/>
    <mergeCell ref="K5:K7"/>
    <mergeCell ref="S5:S7"/>
    <mergeCell ref="V5:V7"/>
    <mergeCell ref="T6:T7"/>
    <mergeCell ref="U6:U7"/>
    <mergeCell ref="B3:B7"/>
    <mergeCell ref="N3:N7"/>
    <mergeCell ref="R5:R7"/>
    <mergeCell ref="Q5:Q7"/>
    <mergeCell ref="P4:P7"/>
    <mergeCell ref="A36:A41"/>
    <mergeCell ref="B36:B40"/>
    <mergeCell ref="C36:C40"/>
    <mergeCell ref="M36:M41"/>
    <mergeCell ref="N36:N40"/>
    <mergeCell ref="O36:O40"/>
    <mergeCell ref="D37:D40"/>
    <mergeCell ref="H37:H40"/>
    <mergeCell ref="P37:P40"/>
    <mergeCell ref="E38:E40"/>
    <mergeCell ref="F38:F40"/>
    <mergeCell ref="G38:G40"/>
    <mergeCell ref="I38:I40"/>
    <mergeCell ref="J38:J40"/>
    <mergeCell ref="K38:K40"/>
    <mergeCell ref="Q38:Q40"/>
    <mergeCell ref="R38:R40"/>
    <mergeCell ref="S38:S40"/>
    <mergeCell ref="V38:V40"/>
    <mergeCell ref="T39:T40"/>
    <mergeCell ref="U39:U40"/>
  </mergeCells>
  <conditionalFormatting sqref="A10 L9:L28 L42:L53">
    <cfRule type="cellIs" dxfId="383" priority="35" stopIfTrue="1" operator="equal">
      <formula>0</formula>
    </cfRule>
  </conditionalFormatting>
  <conditionalFormatting sqref="A9">
    <cfRule type="cellIs" dxfId="382" priority="34" stopIfTrue="1" operator="equal">
      <formula>0</formula>
    </cfRule>
  </conditionalFormatting>
  <conditionalFormatting sqref="A11">
    <cfRule type="cellIs" dxfId="381" priority="33" stopIfTrue="1" operator="equal">
      <formula>0</formula>
    </cfRule>
  </conditionalFormatting>
  <conditionalFormatting sqref="A12">
    <cfRule type="cellIs" dxfId="380" priority="32" stopIfTrue="1" operator="equal">
      <formula>0</formula>
    </cfRule>
  </conditionalFormatting>
  <conditionalFormatting sqref="A13">
    <cfRule type="cellIs" dxfId="379" priority="31" stopIfTrue="1" operator="equal">
      <formula>0</formula>
    </cfRule>
  </conditionalFormatting>
  <conditionalFormatting sqref="A14:A28 A42:A53">
    <cfRule type="cellIs" dxfId="378" priority="30" stopIfTrue="1" operator="equal">
      <formula>0</formula>
    </cfRule>
  </conditionalFormatting>
  <conditionalFormatting sqref="C9:K28 C42:K53">
    <cfRule type="cellIs" dxfId="377" priority="29" stopIfTrue="1" operator="equal">
      <formula>0</formula>
    </cfRule>
  </conditionalFormatting>
  <conditionalFormatting sqref="M10">
    <cfRule type="cellIs" dxfId="376" priority="23" stopIfTrue="1" operator="equal">
      <formula>0</formula>
    </cfRule>
  </conditionalFormatting>
  <conditionalFormatting sqref="M9">
    <cfRule type="cellIs" dxfId="375" priority="22" stopIfTrue="1" operator="equal">
      <formula>0</formula>
    </cfRule>
  </conditionalFormatting>
  <conditionalFormatting sqref="M11">
    <cfRule type="cellIs" dxfId="374" priority="21" stopIfTrue="1" operator="equal">
      <formula>0</formula>
    </cfRule>
  </conditionalFormatting>
  <conditionalFormatting sqref="M12">
    <cfRule type="cellIs" dxfId="373" priority="20" stopIfTrue="1" operator="equal">
      <formula>0</formula>
    </cfRule>
  </conditionalFormatting>
  <conditionalFormatting sqref="M13">
    <cfRule type="cellIs" dxfId="372" priority="19" stopIfTrue="1" operator="equal">
      <formula>0</formula>
    </cfRule>
  </conditionalFormatting>
  <conditionalFormatting sqref="M14:M28 M42:M53">
    <cfRule type="cellIs" dxfId="371" priority="18" stopIfTrue="1" operator="equal">
      <formula>0</formula>
    </cfRule>
  </conditionalFormatting>
  <conditionalFormatting sqref="A54:B58">
    <cfRule type="cellIs" dxfId="370" priority="17" stopIfTrue="1" operator="equal">
      <formula>0</formula>
    </cfRule>
  </conditionalFormatting>
  <conditionalFormatting sqref="A59:B59">
    <cfRule type="cellIs" dxfId="369" priority="16" stopIfTrue="1" operator="equal">
      <formula>0</formula>
    </cfRule>
  </conditionalFormatting>
  <conditionalFormatting sqref="N9">
    <cfRule type="cellIs" dxfId="368" priority="13" stopIfTrue="1" operator="equal">
      <formula>0</formula>
    </cfRule>
  </conditionalFormatting>
  <conditionalFormatting sqref="N10:N28 N42:N48">
    <cfRule type="cellIs" dxfId="367" priority="12" stopIfTrue="1" operator="equal">
      <formula>0</formula>
    </cfRule>
  </conditionalFormatting>
  <conditionalFormatting sqref="M54 M56">
    <cfRule type="cellIs" dxfId="366" priority="11" stopIfTrue="1" operator="equal">
      <formula>0</formula>
    </cfRule>
  </conditionalFormatting>
  <conditionalFormatting sqref="N49:N53">
    <cfRule type="cellIs" dxfId="365" priority="9" stopIfTrue="1" operator="equal">
      <formula>0</formula>
    </cfRule>
  </conditionalFormatting>
  <conditionalFormatting sqref="O9:V28 O42:V51 O52:S53 T52:T54 U52:V53">
    <cfRule type="cellIs" dxfId="364" priority="8" stopIfTrue="1" operator="equal">
      <formula>0</formula>
    </cfRule>
  </conditionalFormatting>
  <conditionalFormatting sqref="B9:B28 B42:B53">
    <cfRule type="cellIs" dxfId="363" priority="7" stopIfTrue="1" operator="equal">
      <formula>0</formula>
    </cfRule>
  </conditionalFormatting>
  <conditionalFormatting sqref="A29:B29 A31:B33">
    <cfRule type="cellIs" dxfId="362" priority="6" stopIfTrue="1" operator="equal">
      <formula>0</formula>
    </cfRule>
  </conditionalFormatting>
  <conditionalFormatting sqref="M29 M31">
    <cfRule type="cellIs" dxfId="361" priority="5" stopIfTrue="1" operator="equal">
      <formula>0</formula>
    </cfRule>
  </conditionalFormatting>
  <conditionalFormatting sqref="T29">
    <cfRule type="cellIs" dxfId="360" priority="4" stopIfTrue="1" operator="equal">
      <formula>0</formula>
    </cfRule>
  </conditionalFormatting>
  <conditionalFormatting sqref="M55:N55">
    <cfRule type="cellIs" dxfId="359" priority="3" stopIfTrue="1" operator="equal">
      <formula>0</formula>
    </cfRule>
  </conditionalFormatting>
  <conditionalFormatting sqref="M30:N30">
    <cfRule type="cellIs" dxfId="358" priority="2" stopIfTrue="1" operator="equal">
      <formula>0</formula>
    </cfRule>
  </conditionalFormatting>
  <conditionalFormatting sqref="A30:B30">
    <cfRule type="cellIs" dxfId="357" priority="1" stopIfTrue="1" operator="equal">
      <formula>0</formula>
    </cfRule>
  </conditionalFormatting>
  <pageMargins left="0.7" right="0.7" top="0.75" bottom="0.75" header="0.3" footer="0.3"/>
  <pageSetup paperSize="9" scale="95"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33" max="21" man="1"/>
  </rowBreaks>
  <colBreaks count="1" manualBreakCount="1">
    <brk id="12"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54">
    <tabColor theme="5" tint="0.39997558519241921"/>
  </sheetPr>
  <dimension ref="A1:G59"/>
  <sheetViews>
    <sheetView view="pageBreakPreview" zoomScaleNormal="100" zoomScaleSheetLayoutView="100" workbookViewId="0"/>
  </sheetViews>
  <sheetFormatPr baseColWidth="10" defaultColWidth="11.453125" defaultRowHeight="15.75" customHeight="1"/>
  <cols>
    <col min="1" max="1" width="45.81640625" style="486" customWidth="1"/>
    <col min="2" max="5" width="20" style="486" customWidth="1"/>
    <col min="6" max="6" width="2.81640625" style="486" customWidth="1"/>
    <col min="7" max="16384" width="11.453125" style="486"/>
  </cols>
  <sheetData>
    <row r="1" spans="1:7" ht="15.75" customHeight="1">
      <c r="A1" s="525" t="s">
        <v>733</v>
      </c>
      <c r="B1" s="526"/>
      <c r="C1" s="526"/>
      <c r="D1" s="709"/>
      <c r="E1" s="526"/>
    </row>
    <row r="2" spans="1:7" ht="15.75" customHeight="1">
      <c r="A2" s="527"/>
      <c r="B2" s="528"/>
      <c r="C2" s="528"/>
      <c r="D2" s="528"/>
      <c r="E2" s="529"/>
    </row>
    <row r="3" spans="1:7" ht="31.5" customHeight="1">
      <c r="A3" s="575"/>
      <c r="B3" s="556">
        <v>2019</v>
      </c>
      <c r="C3" s="502">
        <v>2020</v>
      </c>
      <c r="D3" s="405">
        <v>2021</v>
      </c>
      <c r="E3" s="279" t="s">
        <v>734</v>
      </c>
      <c r="F3" s="530"/>
    </row>
    <row r="4" spans="1:7" ht="15.75" customHeight="1">
      <c r="A4" s="576"/>
      <c r="B4" s="326" t="s">
        <v>779</v>
      </c>
      <c r="C4" s="279"/>
      <c r="D4" s="327"/>
      <c r="E4" s="337" t="s">
        <v>5</v>
      </c>
      <c r="F4" s="530"/>
    </row>
    <row r="5" spans="1:7" ht="15.75" customHeight="1">
      <c r="A5" s="446" t="s">
        <v>76</v>
      </c>
      <c r="B5" s="679"/>
      <c r="C5" s="322"/>
      <c r="D5" s="323"/>
      <c r="E5" s="323"/>
      <c r="F5" s="530"/>
    </row>
    <row r="6" spans="1:7" ht="15.75" customHeight="1">
      <c r="A6" s="393" t="s">
        <v>75</v>
      </c>
      <c r="B6" s="1138">
        <v>74948.358103519495</v>
      </c>
      <c r="C6" s="1138">
        <v>74947.933456506726</v>
      </c>
      <c r="D6" s="974">
        <v>80112.075537945449</v>
      </c>
      <c r="E6" s="725">
        <v>6.8903061675950585</v>
      </c>
      <c r="F6" s="531"/>
      <c r="G6" s="532"/>
    </row>
    <row r="7" spans="1:7" ht="15.75" customHeight="1">
      <c r="A7" s="680" t="s">
        <v>267</v>
      </c>
      <c r="B7" s="1135">
        <v>2503.759</v>
      </c>
      <c r="C7" s="1135">
        <v>1828.2940000000001</v>
      </c>
      <c r="D7" s="993">
        <v>2547.6669999999999</v>
      </c>
      <c r="E7" s="724">
        <v>39.346680566692214</v>
      </c>
      <c r="F7" s="531"/>
    </row>
    <row r="8" spans="1:7" ht="15.75" customHeight="1">
      <c r="A8" s="680" t="s">
        <v>348</v>
      </c>
      <c r="B8" s="1135">
        <v>2313.931</v>
      </c>
      <c r="C8" s="1135">
        <v>1656.9390000000001</v>
      </c>
      <c r="D8" s="1135">
        <v>2339.9250000000002</v>
      </c>
      <c r="E8" s="724">
        <v>41.219743152886139</v>
      </c>
      <c r="F8" s="531"/>
    </row>
    <row r="9" spans="1:7" ht="15.75" customHeight="1">
      <c r="A9" s="680" t="s">
        <v>349</v>
      </c>
      <c r="B9" s="1135">
        <v>189.828</v>
      </c>
      <c r="C9" s="1135">
        <v>171.35499999999999</v>
      </c>
      <c r="D9" s="1135">
        <v>207.74199999999999</v>
      </c>
      <c r="E9" s="724">
        <v>21.234863295497654</v>
      </c>
      <c r="F9" s="531"/>
    </row>
    <row r="10" spans="1:7" ht="15.75" customHeight="1">
      <c r="A10" s="680" t="s">
        <v>537</v>
      </c>
      <c r="B10" s="1135">
        <v>234.48830719132059</v>
      </c>
      <c r="C10" s="1135">
        <v>193.47402323301631</v>
      </c>
      <c r="D10" s="993">
        <v>218.82599999999999</v>
      </c>
      <c r="E10" s="724">
        <v>13.103555890007135</v>
      </c>
      <c r="F10" s="531"/>
    </row>
    <row r="11" spans="1:7" ht="15.75" customHeight="1">
      <c r="A11" s="680" t="s">
        <v>348</v>
      </c>
      <c r="B11" s="1135">
        <v>180.68930719132058</v>
      </c>
      <c r="C11" s="1135">
        <v>160.99202323301631</v>
      </c>
      <c r="D11" s="993">
        <v>193.441</v>
      </c>
      <c r="E11" s="724">
        <v>20.155642568711468</v>
      </c>
      <c r="F11" s="531"/>
    </row>
    <row r="12" spans="1:7" ht="15.75" customHeight="1">
      <c r="A12" s="680" t="s">
        <v>349</v>
      </c>
      <c r="B12" s="1135">
        <v>53.798999999999999</v>
      </c>
      <c r="C12" s="1135">
        <v>32.481999999999999</v>
      </c>
      <c r="D12" s="993">
        <v>25.385000000000002</v>
      </c>
      <c r="E12" s="724">
        <v>-21.849024074872229</v>
      </c>
      <c r="F12" s="531"/>
    </row>
    <row r="13" spans="1:7" ht="15.75" customHeight="1">
      <c r="A13" s="680" t="s">
        <v>347</v>
      </c>
      <c r="B13" s="1135">
        <v>9827.9228787504599</v>
      </c>
      <c r="C13" s="1135">
        <v>12035.541785235724</v>
      </c>
      <c r="D13" s="993">
        <v>14237.370258740235</v>
      </c>
      <c r="E13" s="724">
        <v>18.294386017632746</v>
      </c>
      <c r="F13" s="531"/>
    </row>
    <row r="14" spans="1:7" ht="15.75" customHeight="1">
      <c r="A14" s="680" t="s">
        <v>348</v>
      </c>
      <c r="B14" s="1135">
        <v>6367.94587875046</v>
      </c>
      <c r="C14" s="1135">
        <v>8457.1917852357237</v>
      </c>
      <c r="D14" s="993">
        <v>10520.694258740235</v>
      </c>
      <c r="E14" s="724">
        <v>24.399381330182244</v>
      </c>
      <c r="F14" s="531"/>
    </row>
    <row r="15" spans="1:7" ht="15.75" customHeight="1">
      <c r="A15" s="680" t="s">
        <v>349</v>
      </c>
      <c r="B15" s="1135">
        <v>3459.9769999999999</v>
      </c>
      <c r="C15" s="1135">
        <v>3578.35</v>
      </c>
      <c r="D15" s="993">
        <v>3716.6759999999999</v>
      </c>
      <c r="E15" s="724">
        <v>3.8656363966632674</v>
      </c>
      <c r="F15" s="531"/>
    </row>
    <row r="16" spans="1:7" ht="15.75" customHeight="1">
      <c r="A16" s="680" t="s">
        <v>268</v>
      </c>
      <c r="B16" s="1135">
        <v>22418.455000000002</v>
      </c>
      <c r="C16" s="1135">
        <v>20820.789000000001</v>
      </c>
      <c r="D16" s="993">
        <v>23496.873</v>
      </c>
      <c r="E16" s="724">
        <v>12.852942316451117</v>
      </c>
      <c r="F16" s="531"/>
    </row>
    <row r="17" spans="1:7" ht="15.75" customHeight="1">
      <c r="A17" s="680" t="s">
        <v>569</v>
      </c>
      <c r="B17" s="1135">
        <v>38677.599040968744</v>
      </c>
      <c r="C17" s="1135">
        <v>38870.667018038002</v>
      </c>
      <c r="D17" s="993">
        <v>38410.795459205234</v>
      </c>
      <c r="E17" s="724">
        <v>-1.1830812129345873</v>
      </c>
      <c r="F17" s="531"/>
    </row>
    <row r="18" spans="1:7" ht="15.75" customHeight="1">
      <c r="A18" s="680" t="s">
        <v>348</v>
      </c>
      <c r="B18" s="1135">
        <v>37968.605040968745</v>
      </c>
      <c r="C18" s="1135">
        <v>38135.690018038003</v>
      </c>
      <c r="D18" s="993">
        <v>37667.524459205233</v>
      </c>
      <c r="E18" s="724">
        <v>-1.2276310160149986</v>
      </c>
      <c r="F18" s="531"/>
    </row>
    <row r="19" spans="1:7" ht="15.75" customHeight="1">
      <c r="A19" s="680" t="s">
        <v>349</v>
      </c>
      <c r="B19" s="1135">
        <v>708.99400000000003</v>
      </c>
      <c r="C19" s="1135">
        <v>734.97699999999998</v>
      </c>
      <c r="D19" s="993">
        <v>743.27099999999996</v>
      </c>
      <c r="E19" s="724">
        <v>1.1284706868378171</v>
      </c>
      <c r="F19" s="531"/>
    </row>
    <row r="20" spans="1:7" ht="15.75" customHeight="1">
      <c r="A20" s="680" t="s">
        <v>269</v>
      </c>
      <c r="B20" s="1135">
        <v>1286.134376608964</v>
      </c>
      <c r="C20" s="1135">
        <v>1199.16813</v>
      </c>
      <c r="D20" s="993">
        <v>1200.5448200000001</v>
      </c>
      <c r="E20" s="724">
        <v>0.11480375149730282</v>
      </c>
      <c r="F20" s="533"/>
    </row>
    <row r="21" spans="1:7" ht="15.75" customHeight="1">
      <c r="A21" s="680" t="s">
        <v>348</v>
      </c>
      <c r="B21" s="1135">
        <v>1036.0353766089638</v>
      </c>
      <c r="C21" s="1135">
        <v>999.31362999999999</v>
      </c>
      <c r="D21" s="993">
        <v>212.69682</v>
      </c>
      <c r="E21" s="724">
        <v>-78.715709101255825</v>
      </c>
      <c r="F21" s="533"/>
    </row>
    <row r="22" spans="1:7" ht="15.75" customHeight="1">
      <c r="A22" s="680" t="s">
        <v>349</v>
      </c>
      <c r="B22" s="1135">
        <v>250.09900000000002</v>
      </c>
      <c r="C22" s="1135">
        <v>199.85450000000003</v>
      </c>
      <c r="D22" s="993">
        <v>236.91399999999999</v>
      </c>
      <c r="E22" s="724">
        <v>18.543240207250751</v>
      </c>
      <c r="F22" s="533"/>
    </row>
    <row r="23" spans="1:7" ht="15.75" customHeight="1">
      <c r="A23" s="99" t="s">
        <v>158</v>
      </c>
      <c r="B23" s="1129"/>
      <c r="C23" s="13"/>
      <c r="D23" s="705"/>
      <c r="E23" s="705"/>
      <c r="F23" s="531"/>
    </row>
    <row r="24" spans="1:7" ht="12.75" customHeight="1">
      <c r="A24" s="105" t="s">
        <v>346</v>
      </c>
      <c r="B24" s="324"/>
      <c r="C24" s="324"/>
      <c r="D24" s="90"/>
      <c r="E24" s="90"/>
      <c r="F24" s="531"/>
    </row>
    <row r="25" spans="1:7" ht="15.75" customHeight="1">
      <c r="A25" s="105" t="s">
        <v>538</v>
      </c>
      <c r="B25" s="324"/>
      <c r="C25" s="324"/>
      <c r="D25" s="90"/>
      <c r="E25" s="90"/>
      <c r="F25" s="531"/>
    </row>
    <row r="26" spans="1:7" ht="15.75" customHeight="1">
      <c r="A26" s="525" t="s">
        <v>733</v>
      </c>
      <c r="B26" s="514"/>
      <c r="C26" s="514"/>
      <c r="D26" s="1144"/>
      <c r="E26" s="514"/>
      <c r="F26" s="531"/>
    </row>
    <row r="27" spans="1:7" ht="15.75" customHeight="1">
      <c r="A27" s="528"/>
      <c r="B27" s="104"/>
      <c r="C27" s="104"/>
      <c r="D27" s="104"/>
      <c r="E27" s="529"/>
      <c r="F27" s="531"/>
    </row>
    <row r="28" spans="1:7" ht="31.5" customHeight="1">
      <c r="A28" s="577"/>
      <c r="B28" s="670">
        <v>2019</v>
      </c>
      <c r="C28" s="637">
        <v>2020</v>
      </c>
      <c r="D28" s="638">
        <v>2021</v>
      </c>
      <c r="E28" s="635" t="s">
        <v>734</v>
      </c>
      <c r="F28" s="531"/>
      <c r="G28" s="530"/>
    </row>
    <row r="29" spans="1:7" ht="15.75" customHeight="1">
      <c r="A29" s="576"/>
      <c r="B29" s="634" t="s">
        <v>779</v>
      </c>
      <c r="C29" s="635"/>
      <c r="D29" s="639"/>
      <c r="E29" s="640" t="s">
        <v>5</v>
      </c>
      <c r="F29" s="531"/>
      <c r="G29" s="530"/>
    </row>
    <row r="30" spans="1:7" ht="15.75" customHeight="1">
      <c r="A30" s="446" t="s">
        <v>76</v>
      </c>
      <c r="B30" s="737"/>
      <c r="C30" s="641"/>
      <c r="D30" s="641"/>
      <c r="E30" s="641"/>
      <c r="F30" s="531"/>
    </row>
    <row r="31" spans="1:7" ht="15.75" customHeight="1">
      <c r="A31" s="393" t="s">
        <v>75</v>
      </c>
      <c r="B31" s="1138">
        <v>74948.358103519495</v>
      </c>
      <c r="C31" s="333">
        <v>74947.933456506726</v>
      </c>
      <c r="D31" s="974">
        <v>80112.075537945449</v>
      </c>
      <c r="E31" s="725">
        <v>6.8903061675950585</v>
      </c>
      <c r="F31" s="533"/>
    </row>
    <row r="32" spans="1:7" ht="15.75" customHeight="1">
      <c r="A32" s="680" t="s">
        <v>74</v>
      </c>
      <c r="B32" s="1135">
        <v>9534.618259488956</v>
      </c>
      <c r="C32" s="732">
        <v>8012.8617780008726</v>
      </c>
      <c r="D32" s="993">
        <v>5239.2254980167363</v>
      </c>
      <c r="E32" s="742" t="s">
        <v>31</v>
      </c>
      <c r="F32" s="533"/>
    </row>
    <row r="33" spans="1:7" ht="15.75" customHeight="1">
      <c r="A33" s="393" t="s">
        <v>352</v>
      </c>
      <c r="B33" s="1138">
        <v>84482.976363008449</v>
      </c>
      <c r="C33" s="333">
        <v>82960.796234507623</v>
      </c>
      <c r="D33" s="974">
        <v>85351.301035962184</v>
      </c>
      <c r="E33" s="725">
        <v>2.8814872927415665</v>
      </c>
      <c r="F33" s="533"/>
    </row>
    <row r="34" spans="1:7" ht="15.75" customHeight="1">
      <c r="A34" s="393"/>
      <c r="B34" s="977"/>
      <c r="C34" s="707"/>
      <c r="D34" s="977"/>
      <c r="E34" s="725"/>
      <c r="F34" s="533"/>
    </row>
    <row r="35" spans="1:7" ht="15.75" customHeight="1">
      <c r="A35" s="738" t="s">
        <v>73</v>
      </c>
      <c r="B35" s="973"/>
      <c r="C35" s="706"/>
      <c r="D35" s="973"/>
      <c r="E35" s="706"/>
      <c r="F35" s="533"/>
    </row>
    <row r="36" spans="1:7" ht="15.75" customHeight="1">
      <c r="A36" s="684" t="s">
        <v>67</v>
      </c>
      <c r="B36" s="1138">
        <v>77969.047368000014</v>
      </c>
      <c r="C36" s="333">
        <v>76406.45836199999</v>
      </c>
      <c r="D36" s="974">
        <v>78498.519493</v>
      </c>
      <c r="E36" s="725">
        <v>2.7380684510832869</v>
      </c>
      <c r="F36" s="533"/>
    </row>
    <row r="37" spans="1:7" ht="15.75" customHeight="1">
      <c r="A37" s="680" t="s">
        <v>350</v>
      </c>
      <c r="B37" s="1135">
        <v>34996.14645</v>
      </c>
      <c r="C37" s="732">
        <v>32531.156929999994</v>
      </c>
      <c r="D37" s="993">
        <v>34250.919810000007</v>
      </c>
      <c r="E37" s="724">
        <v>5.2865100485069449</v>
      </c>
      <c r="F37" s="533"/>
    </row>
    <row r="38" spans="1:7" s="726" customFormat="1" ht="15.75" customHeight="1">
      <c r="A38" s="680" t="s">
        <v>351</v>
      </c>
      <c r="B38" s="1135">
        <v>2210.4898888888888</v>
      </c>
      <c r="C38" s="1135">
        <v>2161.1908888888888</v>
      </c>
      <c r="D38" s="1135">
        <v>2205.1078888888887</v>
      </c>
      <c r="E38" s="724">
        <v>2.0320740859026345</v>
      </c>
      <c r="F38" s="533"/>
    </row>
    <row r="39" spans="1:7" ht="15.75" customHeight="1">
      <c r="A39" s="774" t="s">
        <v>589</v>
      </c>
      <c r="B39" s="1135">
        <v>40762.411029111128</v>
      </c>
      <c r="C39" s="763">
        <v>41714.110543111106</v>
      </c>
      <c r="D39" s="993">
        <v>42042.491794111105</v>
      </c>
      <c r="E39" s="724">
        <v>0.78721863351400057</v>
      </c>
      <c r="F39" s="533"/>
      <c r="G39" s="726"/>
    </row>
    <row r="40" spans="1:7" ht="15.75" customHeight="1">
      <c r="A40" s="775" t="s">
        <v>590</v>
      </c>
      <c r="B40" s="1135">
        <v>19478.41611111111</v>
      </c>
      <c r="C40" s="1135">
        <v>19257.240444444444</v>
      </c>
      <c r="D40" s="993">
        <v>22266.249222222221</v>
      </c>
      <c r="E40" s="724">
        <v>15.625337319012662</v>
      </c>
      <c r="F40" s="533"/>
    </row>
    <row r="41" spans="1:7" ht="15.75" customHeight="1">
      <c r="A41" s="774" t="s">
        <v>591</v>
      </c>
      <c r="B41" s="1135">
        <v>21283.994918000015</v>
      </c>
      <c r="C41" s="1135">
        <v>22456.870098666659</v>
      </c>
      <c r="D41" s="993">
        <v>19776.242571888884</v>
      </c>
      <c r="E41" s="724">
        <v>-11.93678155059076</v>
      </c>
      <c r="F41" s="533"/>
    </row>
    <row r="42" spans="1:7" ht="15.75" customHeight="1">
      <c r="A42" s="703" t="s">
        <v>72</v>
      </c>
      <c r="B42" s="1135">
        <v>3373.7073632449556</v>
      </c>
      <c r="C42" s="732">
        <v>3546.469257518143</v>
      </c>
      <c r="D42" s="993">
        <v>3591.7382643365322</v>
      </c>
      <c r="E42" s="724">
        <v>1.276452819164404</v>
      </c>
      <c r="F42" s="533"/>
    </row>
    <row r="43" spans="1:7" ht="15.75" customHeight="1">
      <c r="A43" s="703" t="s">
        <v>71</v>
      </c>
      <c r="B43" s="1135"/>
      <c r="C43" s="732"/>
      <c r="D43" s="993"/>
      <c r="E43" s="724"/>
      <c r="F43" s="533"/>
    </row>
    <row r="44" spans="1:7" ht="15.75" customHeight="1">
      <c r="A44" s="703" t="s">
        <v>564</v>
      </c>
      <c r="B44" s="1135">
        <v>2777.6940817634772</v>
      </c>
      <c r="C44" s="732">
        <v>2655.7790149894745</v>
      </c>
      <c r="D44" s="993">
        <v>2924.5778864034387</v>
      </c>
      <c r="E44" s="724">
        <v>10.121281548533869</v>
      </c>
      <c r="F44" s="533"/>
    </row>
    <row r="45" spans="1:7" s="708" customFormat="1" ht="15.75" customHeight="1">
      <c r="A45" s="1003" t="s">
        <v>648</v>
      </c>
      <c r="B45" s="1135">
        <v>362.52754999999996</v>
      </c>
      <c r="C45" s="732">
        <v>352.08960000000002</v>
      </c>
      <c r="D45" s="993">
        <v>336.46539222222225</v>
      </c>
      <c r="E45" s="724">
        <v>-4.4375658292030691</v>
      </c>
      <c r="F45" s="533"/>
    </row>
    <row r="46" spans="1:7" ht="15.75" customHeight="1">
      <c r="A46" s="684" t="s">
        <v>65</v>
      </c>
      <c r="B46" s="1138">
        <v>84482.976363008449</v>
      </c>
      <c r="C46" s="333">
        <v>82960.796234507608</v>
      </c>
      <c r="D46" s="974">
        <v>85351.301035962184</v>
      </c>
      <c r="E46" s="725">
        <v>2.8814872927415842</v>
      </c>
      <c r="F46" s="533"/>
    </row>
    <row r="47" spans="1:7" ht="15.75" customHeight="1">
      <c r="A47" s="99" t="s">
        <v>158</v>
      </c>
      <c r="B47" s="104"/>
      <c r="C47" s="104"/>
      <c r="D47" s="104"/>
      <c r="E47" s="104"/>
      <c r="F47" s="32"/>
    </row>
    <row r="48" spans="1:7" ht="15.75" customHeight="1">
      <c r="A48" s="105" t="s">
        <v>642</v>
      </c>
      <c r="B48" s="534"/>
      <c r="C48" s="534"/>
      <c r="D48" s="534"/>
      <c r="E48" s="534"/>
    </row>
    <row r="49" spans="1:5" s="870" customFormat="1" ht="15.75" customHeight="1">
      <c r="A49" s="105" t="s">
        <v>323</v>
      </c>
      <c r="B49" s="534"/>
      <c r="C49" s="534"/>
      <c r="D49" s="534"/>
      <c r="E49" s="534"/>
    </row>
    <row r="50" spans="1:5" ht="15.75" customHeight="1">
      <c r="A50" s="916" t="s">
        <v>756</v>
      </c>
      <c r="B50" s="534"/>
      <c r="C50" s="534"/>
      <c r="D50" s="534"/>
      <c r="E50" s="534"/>
    </row>
    <row r="51" spans="1:5" ht="15.75" customHeight="1">
      <c r="B51" s="534"/>
      <c r="C51" s="534"/>
      <c r="D51" s="534"/>
      <c r="E51" s="534"/>
    </row>
    <row r="52" spans="1:5" ht="15.75" customHeight="1">
      <c r="A52" s="535"/>
      <c r="B52" s="534"/>
      <c r="C52" s="534"/>
      <c r="D52" s="534"/>
      <c r="E52" s="534"/>
    </row>
    <row r="53" spans="1:5" ht="15.75" customHeight="1">
      <c r="A53" s="870"/>
      <c r="B53" s="870"/>
      <c r="C53" s="870"/>
      <c r="D53" s="870"/>
    </row>
    <row r="54" spans="1:5" ht="15.75" customHeight="1">
      <c r="A54" s="870"/>
      <c r="B54" s="870"/>
      <c r="C54" s="870"/>
      <c r="D54" s="962"/>
    </row>
    <row r="55" spans="1:5" ht="15.75" customHeight="1">
      <c r="A55" s="870"/>
      <c r="B55" s="870"/>
      <c r="C55" s="870"/>
      <c r="D55" s="870"/>
    </row>
    <row r="56" spans="1:5" ht="15.75" customHeight="1">
      <c r="A56" s="870"/>
      <c r="B56" s="870"/>
      <c r="C56" s="870"/>
      <c r="D56" s="870"/>
    </row>
    <row r="59" spans="1:5" ht="15.75" customHeight="1">
      <c r="C59" s="1176"/>
    </row>
  </sheetData>
  <conditionalFormatting sqref="A6:A22 D7:G22 C46 A23:G30 C41:D45 A40:A46 A31:A38 C40:G40 D31:G37 E39:G39 C38:G38 E6:G6 A1:G5 A52:G52 B51:G51 A47:G50 A57:G1001 E53:G56 D41:G46 H1:GC1001">
    <cfRule type="cellIs" dxfId="356" priority="77" stopIfTrue="1" operator="equal">
      <formula>0</formula>
    </cfRule>
  </conditionalFormatting>
  <conditionalFormatting sqref="C31:C32 C34:C35 C37:D37">
    <cfRule type="cellIs" dxfId="355" priority="75" stopIfTrue="1" operator="equal">
      <formula>0</formula>
    </cfRule>
  </conditionalFormatting>
  <conditionalFormatting sqref="A39">
    <cfRule type="cellIs" dxfId="354" priority="50" stopIfTrue="1" operator="equal">
      <formula>0</formula>
    </cfRule>
  </conditionalFormatting>
  <conditionalFormatting sqref="C36">
    <cfRule type="cellIs" dxfId="353" priority="69" stopIfTrue="1" operator="equal">
      <formula>0</formula>
    </cfRule>
  </conditionalFormatting>
  <conditionalFormatting sqref="C33">
    <cfRule type="cellIs" dxfId="352" priority="68" stopIfTrue="1" operator="equal">
      <formula>0</formula>
    </cfRule>
  </conditionalFormatting>
  <conditionalFormatting sqref="C39:D39">
    <cfRule type="cellIs" dxfId="351" priority="49" stopIfTrue="1" operator="equal">
      <formula>0</formula>
    </cfRule>
  </conditionalFormatting>
  <conditionalFormatting sqref="B7:B22">
    <cfRule type="cellIs" dxfId="350" priority="14" stopIfTrue="1" operator="equal">
      <formula>0</formula>
    </cfRule>
  </conditionalFormatting>
  <conditionalFormatting sqref="B6:C6">
    <cfRule type="cellIs" dxfId="349" priority="13" stopIfTrue="1" operator="equal">
      <formula>0</formula>
    </cfRule>
  </conditionalFormatting>
  <conditionalFormatting sqref="D6">
    <cfRule type="cellIs" dxfId="348" priority="19" stopIfTrue="1" operator="equal">
      <formula>0</formula>
    </cfRule>
  </conditionalFormatting>
  <conditionalFormatting sqref="B31:B32 B34:B35 B37">
    <cfRule type="cellIs" dxfId="347" priority="6" stopIfTrue="1" operator="equal">
      <formula>0</formula>
    </cfRule>
  </conditionalFormatting>
  <conditionalFormatting sqref="B36">
    <cfRule type="cellIs" dxfId="346" priority="5" stopIfTrue="1" operator="equal">
      <formula>0</formula>
    </cfRule>
  </conditionalFormatting>
  <conditionalFormatting sqref="B33">
    <cfRule type="cellIs" dxfId="345" priority="4" stopIfTrue="1" operator="equal">
      <formula>0</formula>
    </cfRule>
  </conditionalFormatting>
  <conditionalFormatting sqref="C7:C22">
    <cfRule type="cellIs" dxfId="344" priority="15" stopIfTrue="1" operator="equal">
      <formula>0</formula>
    </cfRule>
  </conditionalFormatting>
  <conditionalFormatting sqref="B40:B46 B38">
    <cfRule type="cellIs" dxfId="343" priority="7" stopIfTrue="1" operator="equal">
      <formula>0</formula>
    </cfRule>
  </conditionalFormatting>
  <conditionalFormatting sqref="B39">
    <cfRule type="cellIs" dxfId="342" priority="3" stopIfTrue="1" operator="equal">
      <formula>0</formula>
    </cfRule>
  </conditionalFormatting>
  <conditionalFormatting sqref="A53:D56">
    <cfRule type="cellIs" dxfId="341" priority="2"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25" max="4"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55">
    <tabColor theme="5" tint="0.39997558519241921"/>
  </sheetPr>
  <dimension ref="A1:AJ125"/>
  <sheetViews>
    <sheetView view="pageBreakPreview" zoomScaleNormal="115" zoomScaleSheetLayoutView="100" workbookViewId="0"/>
  </sheetViews>
  <sheetFormatPr baseColWidth="10" defaultColWidth="11.453125" defaultRowHeight="15.75" customHeight="1"/>
  <cols>
    <col min="1" max="1" width="7.1796875" style="83" customWidth="1"/>
    <col min="2" max="12" width="10.6328125" style="83" customWidth="1"/>
    <col min="13" max="13" width="0.453125" style="83" customWidth="1"/>
    <col min="14" max="14" width="7.1796875" style="86" customWidth="1"/>
    <col min="15" max="15" width="13.6328125" style="86" customWidth="1"/>
    <col min="16" max="20" width="13.6328125" style="83" customWidth="1"/>
    <col min="21" max="21" width="13.6328125" style="83" bestFit="1" customWidth="1"/>
    <col min="22" max="23" width="13.6328125" style="83" customWidth="1"/>
    <col min="24" max="24" width="11.54296875"/>
    <col min="25" max="25" width="9.81640625" style="83" customWidth="1"/>
    <col min="26" max="26" width="9.81640625" style="951" customWidth="1"/>
    <col min="27" max="27" width="9.81640625" style="83" customWidth="1"/>
    <col min="28" max="28" width="9.81640625" style="951" customWidth="1"/>
    <col min="29" max="29" width="9.81640625" style="83" customWidth="1"/>
    <col min="30" max="16384" width="11.453125" style="83"/>
  </cols>
  <sheetData>
    <row r="1" spans="1:36" ht="15.75" customHeight="1">
      <c r="A1" s="444" t="s">
        <v>737</v>
      </c>
      <c r="B1" s="484"/>
      <c r="C1" s="484"/>
      <c r="D1" s="484"/>
      <c r="E1" s="484"/>
      <c r="F1" s="484"/>
      <c r="G1" s="484"/>
      <c r="H1" s="484"/>
      <c r="I1" s="484"/>
      <c r="J1" s="484"/>
      <c r="K1" s="484"/>
      <c r="L1" s="484"/>
      <c r="M1" s="28"/>
      <c r="N1" s="444" t="s">
        <v>737</v>
      </c>
      <c r="O1" s="28"/>
      <c r="P1" s="484"/>
      <c r="Q1" s="484"/>
      <c r="R1" s="484"/>
      <c r="S1" s="484"/>
      <c r="T1" s="484"/>
      <c r="U1" s="484"/>
      <c r="V1" s="484"/>
      <c r="W1" s="484"/>
      <c r="Y1" s="484"/>
      <c r="Z1" s="869"/>
      <c r="AA1" s="484"/>
      <c r="AB1" s="869"/>
      <c r="AC1" s="484"/>
    </row>
    <row r="2" spans="1:36" ht="15.75" customHeight="1">
      <c r="A2" s="291"/>
      <c r="B2" s="291"/>
      <c r="C2" s="291"/>
      <c r="D2" s="291"/>
      <c r="E2" s="291"/>
      <c r="F2" s="291"/>
      <c r="G2" s="291"/>
      <c r="H2" s="291"/>
      <c r="I2" s="291"/>
      <c r="J2" s="291"/>
      <c r="K2" s="291"/>
      <c r="L2" s="291"/>
      <c r="M2" s="28"/>
      <c r="N2" s="28"/>
      <c r="O2" s="28"/>
      <c r="P2" s="291"/>
      <c r="Q2" s="291"/>
      <c r="R2" s="484"/>
      <c r="S2" s="484"/>
      <c r="T2" s="484"/>
      <c r="U2" s="484"/>
      <c r="V2" s="484"/>
      <c r="W2" s="484"/>
      <c r="Y2" s="484"/>
      <c r="Z2" s="869"/>
      <c r="AA2" s="484"/>
      <c r="AB2" s="869"/>
      <c r="AC2" s="484"/>
    </row>
    <row r="3" spans="1:36" ht="15.75" customHeight="1">
      <c r="A3" s="351"/>
      <c r="B3" s="270"/>
      <c r="C3" s="275" t="s">
        <v>11</v>
      </c>
      <c r="D3" s="474"/>
      <c r="E3" s="474"/>
      <c r="F3" s="474"/>
      <c r="G3" s="474"/>
      <c r="H3" s="474"/>
      <c r="I3" s="474"/>
      <c r="J3" s="474"/>
      <c r="K3" s="474"/>
      <c r="L3" s="474"/>
      <c r="M3" s="28"/>
      <c r="N3" s="351"/>
      <c r="O3" s="270"/>
      <c r="P3" s="274" t="s">
        <v>11</v>
      </c>
      <c r="Q3" s="329"/>
      <c r="R3" s="1474"/>
      <c r="S3" s="1477"/>
      <c r="T3" s="331"/>
      <c r="U3" s="275" t="s">
        <v>11</v>
      </c>
      <c r="V3" s="330"/>
      <c r="W3" s="330"/>
      <c r="Y3" s="28"/>
      <c r="Z3" s="963"/>
      <c r="AA3" s="28"/>
      <c r="AB3" s="963"/>
      <c r="AC3" s="28"/>
    </row>
    <row r="4" spans="1:36" ht="15.75" customHeight="1">
      <c r="A4" s="352"/>
      <c r="B4" s="487"/>
      <c r="C4" s="1467" t="s">
        <v>35</v>
      </c>
      <c r="D4" s="1467" t="s">
        <v>66</v>
      </c>
      <c r="E4" s="1467" t="s">
        <v>18</v>
      </c>
      <c r="F4" s="1467" t="s">
        <v>271</v>
      </c>
      <c r="G4" s="1467" t="s">
        <v>328</v>
      </c>
      <c r="H4" s="275" t="s">
        <v>57</v>
      </c>
      <c r="I4" s="474"/>
      <c r="J4" s="474"/>
      <c r="K4" s="488"/>
      <c r="L4" s="1468" t="s">
        <v>265</v>
      </c>
      <c r="M4" s="28"/>
      <c r="N4" s="352"/>
      <c r="O4" s="487"/>
      <c r="P4" s="1470" t="s">
        <v>667</v>
      </c>
      <c r="Q4" s="1472" t="s">
        <v>270</v>
      </c>
      <c r="R4" s="1475"/>
      <c r="S4" s="1478"/>
      <c r="T4" s="17"/>
      <c r="U4" s="1467" t="s">
        <v>668</v>
      </c>
      <c r="V4" s="1467" t="s">
        <v>10</v>
      </c>
      <c r="W4" s="1468" t="s">
        <v>807</v>
      </c>
      <c r="Y4" s="28"/>
      <c r="Z4" s="963"/>
      <c r="AA4" s="28"/>
      <c r="AB4" s="963"/>
      <c r="AC4" s="28"/>
    </row>
    <row r="5" spans="1:36" ht="31.5" customHeight="1">
      <c r="A5" s="352"/>
      <c r="B5" s="269"/>
      <c r="C5" s="1467"/>
      <c r="D5" s="1467"/>
      <c r="E5" s="1467"/>
      <c r="F5" s="1467"/>
      <c r="G5" s="1467"/>
      <c r="H5" s="555" t="s">
        <v>329</v>
      </c>
      <c r="I5" s="555" t="s">
        <v>81</v>
      </c>
      <c r="J5" s="555" t="s">
        <v>272</v>
      </c>
      <c r="K5" s="555" t="s">
        <v>273</v>
      </c>
      <c r="L5" s="1469"/>
      <c r="M5" s="28"/>
      <c r="N5" s="352"/>
      <c r="O5" s="269"/>
      <c r="P5" s="1471"/>
      <c r="Q5" s="1473"/>
      <c r="R5" s="1476"/>
      <c r="S5" s="1479"/>
      <c r="T5" s="17"/>
      <c r="U5" s="1467"/>
      <c r="V5" s="1467"/>
      <c r="W5" s="1469"/>
      <c r="Y5" s="28"/>
      <c r="Z5" s="963"/>
      <c r="AA5" s="28"/>
      <c r="AB5" s="963"/>
      <c r="AC5" s="28"/>
    </row>
    <row r="6" spans="1:36" ht="15.75" customHeight="1">
      <c r="A6" s="353"/>
      <c r="B6" s="326" t="s">
        <v>779</v>
      </c>
      <c r="C6" s="279"/>
      <c r="D6" s="279"/>
      <c r="E6" s="279"/>
      <c r="F6" s="279"/>
      <c r="G6" s="279"/>
      <c r="H6" s="279"/>
      <c r="I6" s="279"/>
      <c r="J6" s="279"/>
      <c r="K6" s="279"/>
      <c r="L6" s="355"/>
      <c r="M6" s="28"/>
      <c r="N6" s="353"/>
      <c r="O6" s="354" t="s">
        <v>779</v>
      </c>
      <c r="P6" s="355"/>
      <c r="Q6" s="355"/>
      <c r="R6" s="330"/>
      <c r="S6" s="330"/>
      <c r="T6" s="279"/>
      <c r="U6" s="330"/>
      <c r="V6" s="330"/>
      <c r="W6" s="330"/>
      <c r="Y6" s="28"/>
      <c r="Z6" s="963"/>
      <c r="AA6" s="28"/>
      <c r="AB6" s="963"/>
      <c r="AC6" s="28"/>
    </row>
    <row r="7" spans="1:36" ht="14.5">
      <c r="A7" s="85">
        <v>1950</v>
      </c>
      <c r="B7" s="317">
        <v>6627</v>
      </c>
      <c r="C7" s="313" t="s">
        <v>31</v>
      </c>
      <c r="D7" s="313" t="s">
        <v>31</v>
      </c>
      <c r="E7" s="313" t="s">
        <v>31</v>
      </c>
      <c r="F7" s="301">
        <v>0</v>
      </c>
      <c r="G7" s="313" t="s">
        <v>31</v>
      </c>
      <c r="H7" s="88">
        <v>4943</v>
      </c>
      <c r="I7" s="313" t="s">
        <v>31</v>
      </c>
      <c r="J7" s="313" t="s">
        <v>31</v>
      </c>
      <c r="K7" s="313" t="s">
        <v>31</v>
      </c>
      <c r="L7" s="311" t="s">
        <v>31</v>
      </c>
      <c r="M7" s="28"/>
      <c r="N7" s="85">
        <v>1950</v>
      </c>
      <c r="O7" s="316">
        <v>6627</v>
      </c>
      <c r="P7" s="310">
        <v>5261</v>
      </c>
      <c r="Q7" s="310">
        <v>1396</v>
      </c>
      <c r="R7" s="310">
        <v>292</v>
      </c>
      <c r="S7" s="88">
        <v>6919</v>
      </c>
      <c r="T7" s="88">
        <v>5742</v>
      </c>
      <c r="U7" s="310">
        <v>3925</v>
      </c>
      <c r="V7" s="310">
        <v>498</v>
      </c>
      <c r="W7" s="310">
        <v>1319</v>
      </c>
      <c r="X7" s="1303"/>
      <c r="Y7" s="870"/>
      <c r="Z7" s="870"/>
      <c r="AA7" s="870"/>
      <c r="AB7" s="870"/>
      <c r="AC7" s="870"/>
      <c r="AD7" s="1025"/>
      <c r="AE7" s="1025"/>
      <c r="AF7" s="1025"/>
      <c r="AG7" s="1025"/>
      <c r="AH7" s="1025"/>
      <c r="AI7" s="1025"/>
      <c r="AJ7" s="1025"/>
    </row>
    <row r="8" spans="1:36" ht="14.5">
      <c r="A8" s="85">
        <v>1955</v>
      </c>
      <c r="B8" s="317">
        <v>10727</v>
      </c>
      <c r="C8" s="313" t="s">
        <v>31</v>
      </c>
      <c r="D8" s="313" t="s">
        <v>31</v>
      </c>
      <c r="E8" s="313" t="s">
        <v>31</v>
      </c>
      <c r="F8" s="301">
        <v>0</v>
      </c>
      <c r="G8" s="313" t="s">
        <v>31</v>
      </c>
      <c r="H8" s="88">
        <v>7262</v>
      </c>
      <c r="I8" s="313" t="s">
        <v>31</v>
      </c>
      <c r="J8" s="313" t="s">
        <v>31</v>
      </c>
      <c r="K8" s="313" t="s">
        <v>31</v>
      </c>
      <c r="L8" s="313" t="s">
        <v>31</v>
      </c>
      <c r="M8" s="28"/>
      <c r="N8" s="85">
        <v>1955</v>
      </c>
      <c r="O8" s="317">
        <v>10727</v>
      </c>
      <c r="P8" s="88">
        <v>8711</v>
      </c>
      <c r="Q8" s="88">
        <v>2016</v>
      </c>
      <c r="R8" s="88">
        <v>338</v>
      </c>
      <c r="S8" s="88">
        <v>11065</v>
      </c>
      <c r="T8" s="88">
        <v>9653</v>
      </c>
      <c r="U8" s="88">
        <v>6749</v>
      </c>
      <c r="V8" s="88">
        <v>799</v>
      </c>
      <c r="W8" s="88">
        <v>2105</v>
      </c>
      <c r="X8" s="1303"/>
      <c r="Y8" s="870"/>
      <c r="Z8" s="870"/>
      <c r="AA8" s="870"/>
      <c r="AB8" s="870"/>
      <c r="AC8" s="870"/>
      <c r="AD8" s="1025"/>
      <c r="AE8" s="1025"/>
      <c r="AF8" s="1025"/>
      <c r="AG8" s="1025"/>
      <c r="AH8" s="1025"/>
      <c r="AI8" s="1025"/>
      <c r="AJ8" s="1025"/>
    </row>
    <row r="9" spans="1:36" ht="14.5">
      <c r="A9" s="85">
        <v>1960</v>
      </c>
      <c r="B9" s="317">
        <v>14851</v>
      </c>
      <c r="C9" s="313" t="s">
        <v>31</v>
      </c>
      <c r="D9" s="313" t="s">
        <v>31</v>
      </c>
      <c r="E9" s="313" t="s">
        <v>31</v>
      </c>
      <c r="F9" s="301">
        <v>0</v>
      </c>
      <c r="G9" s="313" t="s">
        <v>31</v>
      </c>
      <c r="H9" s="88">
        <v>8072</v>
      </c>
      <c r="I9" s="313" t="s">
        <v>31</v>
      </c>
      <c r="J9" s="313" t="s">
        <v>31</v>
      </c>
      <c r="K9" s="313" t="s">
        <v>31</v>
      </c>
      <c r="L9" s="313" t="s">
        <v>31</v>
      </c>
      <c r="M9" s="28"/>
      <c r="N9" s="85">
        <v>1960</v>
      </c>
      <c r="O9" s="317">
        <v>14851</v>
      </c>
      <c r="P9" s="88">
        <v>11989</v>
      </c>
      <c r="Q9" s="88">
        <v>2862</v>
      </c>
      <c r="R9" s="88">
        <v>1172</v>
      </c>
      <c r="S9" s="88">
        <v>16023</v>
      </c>
      <c r="T9" s="88">
        <v>13954</v>
      </c>
      <c r="U9" s="88">
        <v>9312</v>
      </c>
      <c r="V9" s="88">
        <v>1053</v>
      </c>
      <c r="W9" s="88">
        <v>3589</v>
      </c>
      <c r="X9" s="1303"/>
      <c r="Y9" s="870"/>
      <c r="Z9" s="870"/>
      <c r="AA9" s="870"/>
      <c r="AB9" s="870"/>
      <c r="AC9" s="870"/>
      <c r="AD9" s="1025"/>
      <c r="AE9" s="1025"/>
      <c r="AF9" s="1025"/>
      <c r="AG9" s="1025"/>
      <c r="AH9" s="1025"/>
      <c r="AI9" s="1025"/>
      <c r="AJ9" s="1025"/>
    </row>
    <row r="10" spans="1:36" ht="14.5">
      <c r="A10" s="85">
        <v>1965</v>
      </c>
      <c r="B10" s="317">
        <v>20150</v>
      </c>
      <c r="C10" s="313" t="s">
        <v>31</v>
      </c>
      <c r="D10" s="313" t="s">
        <v>31</v>
      </c>
      <c r="E10" s="313" t="s">
        <v>31</v>
      </c>
      <c r="F10" s="88">
        <v>117</v>
      </c>
      <c r="G10" s="313" t="s">
        <v>31</v>
      </c>
      <c r="H10" s="88">
        <v>8925</v>
      </c>
      <c r="I10" s="313" t="s">
        <v>31</v>
      </c>
      <c r="J10" s="313" t="s">
        <v>31</v>
      </c>
      <c r="K10" s="313" t="s">
        <v>31</v>
      </c>
      <c r="L10" s="313" t="s">
        <v>31</v>
      </c>
      <c r="M10" s="28"/>
      <c r="N10" s="85">
        <v>1965</v>
      </c>
      <c r="O10" s="317">
        <v>20150</v>
      </c>
      <c r="P10" s="88">
        <v>16296</v>
      </c>
      <c r="Q10" s="88">
        <v>3854</v>
      </c>
      <c r="R10" s="88">
        <v>2263</v>
      </c>
      <c r="S10" s="88">
        <v>22413</v>
      </c>
      <c r="T10" s="88">
        <v>19524.599999999999</v>
      </c>
      <c r="U10" s="88">
        <v>11738.2</v>
      </c>
      <c r="V10" s="88">
        <v>1229.5999999999999</v>
      </c>
      <c r="W10" s="88">
        <v>6556.7999999999993</v>
      </c>
      <c r="X10" s="1303"/>
      <c r="Y10" s="870"/>
      <c r="Z10" s="870"/>
      <c r="AA10" s="870"/>
      <c r="AB10" s="870"/>
      <c r="AC10" s="870"/>
      <c r="AD10" s="1025"/>
      <c r="AE10" s="1025"/>
      <c r="AF10" s="1025"/>
      <c r="AG10" s="1025"/>
      <c r="AH10" s="1025"/>
      <c r="AI10" s="1025"/>
      <c r="AJ10" s="1025"/>
    </row>
    <row r="11" spans="1:36" ht="14.5">
      <c r="A11" s="85">
        <v>1966</v>
      </c>
      <c r="B11" s="317">
        <v>21597</v>
      </c>
      <c r="C11" s="313" t="s">
        <v>31</v>
      </c>
      <c r="D11" s="313" t="s">
        <v>31</v>
      </c>
      <c r="E11" s="313" t="s">
        <v>31</v>
      </c>
      <c r="F11" s="88">
        <v>191</v>
      </c>
      <c r="G11" s="313" t="s">
        <v>31</v>
      </c>
      <c r="H11" s="88">
        <v>9943</v>
      </c>
      <c r="I11" s="313" t="s">
        <v>31</v>
      </c>
      <c r="J11" s="313" t="s">
        <v>31</v>
      </c>
      <c r="K11" s="313" t="s">
        <v>31</v>
      </c>
      <c r="L11" s="313" t="s">
        <v>31</v>
      </c>
      <c r="M11" s="28"/>
      <c r="N11" s="85">
        <v>1966</v>
      </c>
      <c r="O11" s="317">
        <v>21597</v>
      </c>
      <c r="P11" s="88">
        <v>17505</v>
      </c>
      <c r="Q11" s="88">
        <v>4092</v>
      </c>
      <c r="R11" s="88">
        <v>2321</v>
      </c>
      <c r="S11" s="88">
        <v>23918</v>
      </c>
      <c r="T11" s="88">
        <v>20832.599999999999</v>
      </c>
      <c r="U11" s="88">
        <v>12358.8</v>
      </c>
      <c r="V11" s="88">
        <v>1192.4000000000001</v>
      </c>
      <c r="W11" s="88">
        <v>7281.2</v>
      </c>
      <c r="X11" s="1303"/>
      <c r="Y11" s="870"/>
      <c r="Z11" s="870"/>
      <c r="AA11" s="870"/>
      <c r="AB11" s="870"/>
      <c r="AC11" s="870"/>
      <c r="AD11" s="1025"/>
      <c r="AE11" s="1025"/>
      <c r="AF11" s="1025"/>
      <c r="AG11" s="1025"/>
      <c r="AH11" s="1025"/>
      <c r="AI11" s="1025"/>
      <c r="AJ11" s="1025"/>
    </row>
    <row r="12" spans="1:36" ht="14.5">
      <c r="A12" s="85">
        <v>1967</v>
      </c>
      <c r="B12" s="317">
        <v>23043</v>
      </c>
      <c r="C12" s="313" t="s">
        <v>31</v>
      </c>
      <c r="D12" s="313" t="s">
        <v>31</v>
      </c>
      <c r="E12" s="313" t="s">
        <v>31</v>
      </c>
      <c r="F12" s="88">
        <v>1137</v>
      </c>
      <c r="G12" s="313" t="s">
        <v>31</v>
      </c>
      <c r="H12" s="88">
        <v>9645</v>
      </c>
      <c r="I12" s="313" t="s">
        <v>31</v>
      </c>
      <c r="J12" s="313" t="s">
        <v>31</v>
      </c>
      <c r="K12" s="313" t="s">
        <v>31</v>
      </c>
      <c r="L12" s="313" t="s">
        <v>31</v>
      </c>
      <c r="M12" s="28"/>
      <c r="N12" s="85">
        <v>1967</v>
      </c>
      <c r="O12" s="317">
        <v>23043</v>
      </c>
      <c r="P12" s="88">
        <v>18966</v>
      </c>
      <c r="Q12" s="88">
        <v>4077</v>
      </c>
      <c r="R12" s="88">
        <v>1785</v>
      </c>
      <c r="S12" s="88">
        <v>24828</v>
      </c>
      <c r="T12" s="88">
        <v>21704</v>
      </c>
      <c r="U12" s="88">
        <v>12509</v>
      </c>
      <c r="V12" s="88">
        <v>1188.9000000000001</v>
      </c>
      <c r="W12" s="88">
        <v>8007.6</v>
      </c>
      <c r="X12" s="1303"/>
      <c r="Y12" s="870"/>
      <c r="Z12" s="870"/>
      <c r="AA12" s="870"/>
      <c r="AB12" s="870"/>
      <c r="AC12" s="870"/>
      <c r="AD12" s="1025"/>
      <c r="AE12" s="1025"/>
      <c r="AF12" s="1025"/>
      <c r="AG12" s="1025"/>
      <c r="AH12" s="1025"/>
      <c r="AI12" s="1025"/>
      <c r="AJ12" s="1025"/>
    </row>
    <row r="13" spans="1:36" ht="14.5">
      <c r="A13" s="85">
        <v>1968</v>
      </c>
      <c r="B13" s="317">
        <v>25713</v>
      </c>
      <c r="C13" s="313" t="s">
        <v>31</v>
      </c>
      <c r="D13" s="313" t="s">
        <v>31</v>
      </c>
      <c r="E13" s="313" t="s">
        <v>31</v>
      </c>
      <c r="F13" s="88">
        <v>1138</v>
      </c>
      <c r="G13" s="313" t="s">
        <v>31</v>
      </c>
      <c r="H13" s="88">
        <v>9436</v>
      </c>
      <c r="I13" s="313" t="s">
        <v>31</v>
      </c>
      <c r="J13" s="313" t="s">
        <v>31</v>
      </c>
      <c r="K13" s="313" t="s">
        <v>31</v>
      </c>
      <c r="L13" s="313" t="s">
        <v>31</v>
      </c>
      <c r="M13" s="28"/>
      <c r="N13" s="85">
        <v>1968</v>
      </c>
      <c r="O13" s="317">
        <v>25713</v>
      </c>
      <c r="P13" s="88">
        <v>21330</v>
      </c>
      <c r="Q13" s="88">
        <v>4383</v>
      </c>
      <c r="R13" s="88">
        <v>1554</v>
      </c>
      <c r="S13" s="88">
        <v>27267</v>
      </c>
      <c r="T13" s="88">
        <v>23958.3</v>
      </c>
      <c r="U13" s="88">
        <v>13873.8</v>
      </c>
      <c r="V13" s="88">
        <v>1228.2</v>
      </c>
      <c r="W13" s="88">
        <v>8880.6</v>
      </c>
      <c r="X13" s="1303"/>
      <c r="Y13" s="870"/>
      <c r="Z13" s="870"/>
      <c r="AA13" s="870"/>
      <c r="AB13" s="870"/>
      <c r="AC13" s="870"/>
      <c r="AD13" s="1025"/>
      <c r="AE13" s="1025"/>
      <c r="AF13" s="1025"/>
      <c r="AG13" s="1025"/>
      <c r="AH13" s="1025"/>
      <c r="AI13" s="1025"/>
      <c r="AJ13" s="1025"/>
    </row>
    <row r="14" spans="1:36" ht="14.5">
      <c r="A14" s="85">
        <v>1969</v>
      </c>
      <c r="B14" s="317">
        <v>28112.3</v>
      </c>
      <c r="C14" s="313" t="s">
        <v>31</v>
      </c>
      <c r="D14" s="313" t="s">
        <v>31</v>
      </c>
      <c r="E14" s="313" t="s">
        <v>31</v>
      </c>
      <c r="F14" s="88">
        <v>1349</v>
      </c>
      <c r="G14" s="313" t="s">
        <v>31</v>
      </c>
      <c r="H14" s="88">
        <v>7724.2000000000007</v>
      </c>
      <c r="I14" s="313" t="s">
        <v>31</v>
      </c>
      <c r="J14" s="313" t="s">
        <v>31</v>
      </c>
      <c r="K14" s="313" t="s">
        <v>31</v>
      </c>
      <c r="L14" s="313" t="s">
        <v>31</v>
      </c>
      <c r="M14" s="28"/>
      <c r="N14" s="85">
        <v>1969</v>
      </c>
      <c r="O14" s="317">
        <v>28112.3</v>
      </c>
      <c r="P14" s="88">
        <v>23524.899999999998</v>
      </c>
      <c r="Q14" s="88">
        <v>4587.3999999999996</v>
      </c>
      <c r="R14" s="88">
        <v>1751.7999999999993</v>
      </c>
      <c r="S14" s="88">
        <v>29864.1</v>
      </c>
      <c r="T14" s="88">
        <v>26183.5</v>
      </c>
      <c r="U14" s="88">
        <v>14936.5</v>
      </c>
      <c r="V14" s="88">
        <v>1346.6</v>
      </c>
      <c r="W14" s="88">
        <v>9900.4</v>
      </c>
      <c r="X14" s="1303"/>
      <c r="Y14" s="870"/>
      <c r="Z14" s="870"/>
      <c r="AA14" s="870"/>
      <c r="AB14" s="870"/>
      <c r="AC14" s="870"/>
      <c r="AD14" s="1025"/>
      <c r="AE14" s="1025"/>
      <c r="AF14" s="1025"/>
      <c r="AG14" s="1025"/>
      <c r="AH14" s="1025"/>
      <c r="AI14" s="1025"/>
      <c r="AJ14" s="1025"/>
    </row>
    <row r="15" spans="1:36" ht="14.5">
      <c r="A15" s="85">
        <v>1970</v>
      </c>
      <c r="B15" s="317">
        <v>30919</v>
      </c>
      <c r="C15" s="313" t="s">
        <v>31</v>
      </c>
      <c r="D15" s="313" t="s">
        <v>31</v>
      </c>
      <c r="E15" s="313" t="s">
        <v>31</v>
      </c>
      <c r="F15" s="88">
        <v>1961</v>
      </c>
      <c r="G15" s="313" t="s">
        <v>31</v>
      </c>
      <c r="H15" s="88">
        <v>10446</v>
      </c>
      <c r="I15" s="313" t="s">
        <v>31</v>
      </c>
      <c r="J15" s="313" t="s">
        <v>31</v>
      </c>
      <c r="K15" s="313" t="s">
        <v>31</v>
      </c>
      <c r="L15" s="313" t="s">
        <v>31</v>
      </c>
      <c r="M15" s="28"/>
      <c r="N15" s="85">
        <v>1970</v>
      </c>
      <c r="O15" s="317">
        <v>30919</v>
      </c>
      <c r="P15" s="88">
        <v>26133</v>
      </c>
      <c r="Q15" s="88">
        <v>4786</v>
      </c>
      <c r="R15" s="88">
        <v>1538</v>
      </c>
      <c r="S15" s="88">
        <v>32457</v>
      </c>
      <c r="T15" s="88">
        <v>28839</v>
      </c>
      <c r="U15" s="88">
        <v>15788</v>
      </c>
      <c r="V15" s="88">
        <v>1501</v>
      </c>
      <c r="W15" s="88">
        <v>11550</v>
      </c>
      <c r="X15" s="1303"/>
      <c r="Y15" s="870"/>
      <c r="Z15" s="870"/>
      <c r="AA15" s="870"/>
      <c r="AB15" s="870"/>
      <c r="AC15" s="870"/>
      <c r="AD15" s="1025"/>
      <c r="AE15" s="1025"/>
      <c r="AF15" s="1025"/>
      <c r="AG15" s="1025"/>
      <c r="AH15" s="1025"/>
      <c r="AI15" s="1025"/>
      <c r="AJ15" s="1025"/>
    </row>
    <row r="16" spans="1:36" ht="14.5">
      <c r="A16" s="85">
        <v>1971</v>
      </c>
      <c r="B16" s="317">
        <v>31571.200000000001</v>
      </c>
      <c r="C16" s="313" t="s">
        <v>31</v>
      </c>
      <c r="D16" s="313" t="s">
        <v>31</v>
      </c>
      <c r="E16" s="313" t="s">
        <v>31</v>
      </c>
      <c r="F16" s="88">
        <v>2112</v>
      </c>
      <c r="G16" s="313" t="s">
        <v>31</v>
      </c>
      <c r="H16" s="88">
        <v>8121.8</v>
      </c>
      <c r="I16" s="313" t="s">
        <v>31</v>
      </c>
      <c r="J16" s="313" t="s">
        <v>31</v>
      </c>
      <c r="K16" s="313" t="s">
        <v>31</v>
      </c>
      <c r="L16" s="313" t="s">
        <v>31</v>
      </c>
      <c r="M16" s="28"/>
      <c r="N16" s="85">
        <v>1971</v>
      </c>
      <c r="O16" s="317">
        <v>31571.200000000001</v>
      </c>
      <c r="P16" s="88">
        <v>27251</v>
      </c>
      <c r="Q16" s="88">
        <v>4320.2</v>
      </c>
      <c r="R16" s="88">
        <v>2863.7</v>
      </c>
      <c r="S16" s="88">
        <v>34434.9</v>
      </c>
      <c r="T16" s="88">
        <v>29883.1</v>
      </c>
      <c r="U16" s="88">
        <v>16027.6</v>
      </c>
      <c r="V16" s="88">
        <v>1589</v>
      </c>
      <c r="W16" s="88">
        <v>12266.5</v>
      </c>
      <c r="X16" s="1303"/>
      <c r="Y16" s="870"/>
      <c r="Z16" s="870"/>
      <c r="AA16" s="870"/>
      <c r="AB16" s="870"/>
      <c r="AC16" s="870"/>
      <c r="AD16" s="1025"/>
      <c r="AE16" s="1025"/>
      <c r="AF16" s="1025"/>
      <c r="AG16" s="1025"/>
      <c r="AH16" s="1025"/>
      <c r="AI16" s="1025"/>
      <c r="AJ16" s="1025"/>
    </row>
    <row r="17" spans="1:36" ht="14.5">
      <c r="A17" s="85">
        <v>1972</v>
      </c>
      <c r="B17" s="317">
        <v>33128.400000000001</v>
      </c>
      <c r="C17" s="313" t="s">
        <v>31</v>
      </c>
      <c r="D17" s="313" t="s">
        <v>31</v>
      </c>
      <c r="E17" s="313" t="s">
        <v>31</v>
      </c>
      <c r="F17" s="88">
        <v>1820.3</v>
      </c>
      <c r="G17" s="313" t="s">
        <v>31</v>
      </c>
      <c r="H17" s="88">
        <v>7666.5</v>
      </c>
      <c r="I17" s="313" t="s">
        <v>31</v>
      </c>
      <c r="J17" s="313" t="s">
        <v>31</v>
      </c>
      <c r="K17" s="313" t="s">
        <v>31</v>
      </c>
      <c r="L17" s="313" t="s">
        <v>31</v>
      </c>
      <c r="M17" s="28"/>
      <c r="N17" s="85">
        <v>1972</v>
      </c>
      <c r="O17" s="317">
        <v>33128.400000000001</v>
      </c>
      <c r="P17" s="88">
        <v>28712.600000000002</v>
      </c>
      <c r="Q17" s="88">
        <v>4415.8</v>
      </c>
      <c r="R17" s="88">
        <v>4120.5</v>
      </c>
      <c r="S17" s="88">
        <v>37248.800000000003</v>
      </c>
      <c r="T17" s="88">
        <v>32114.5</v>
      </c>
      <c r="U17" s="88">
        <v>16421.900000000001</v>
      </c>
      <c r="V17" s="88">
        <v>1885.1</v>
      </c>
      <c r="W17" s="88">
        <v>13807.5</v>
      </c>
      <c r="X17" s="1303"/>
      <c r="Y17" s="870"/>
      <c r="Z17" s="870"/>
      <c r="AA17" s="870"/>
      <c r="AB17" s="870"/>
      <c r="AC17" s="870"/>
      <c r="AD17" s="1025"/>
      <c r="AE17" s="1025"/>
      <c r="AF17" s="1025"/>
      <c r="AG17" s="1025"/>
      <c r="AH17" s="1025"/>
      <c r="AI17" s="1025"/>
      <c r="AJ17" s="1025"/>
    </row>
    <row r="18" spans="1:36" ht="14.5">
      <c r="A18" s="85">
        <v>1973</v>
      </c>
      <c r="B18" s="317">
        <v>36532</v>
      </c>
      <c r="C18" s="313" t="s">
        <v>31</v>
      </c>
      <c r="D18" s="313" t="s">
        <v>31</v>
      </c>
      <c r="E18" s="313" t="s">
        <v>31</v>
      </c>
      <c r="F18" s="88">
        <v>1778.1</v>
      </c>
      <c r="G18" s="313" t="s">
        <v>31</v>
      </c>
      <c r="H18" s="88">
        <v>9167.7000000000007</v>
      </c>
      <c r="I18" s="313" t="s">
        <v>31</v>
      </c>
      <c r="J18" s="313" t="s">
        <v>31</v>
      </c>
      <c r="K18" s="313" t="s">
        <v>31</v>
      </c>
      <c r="L18" s="313" t="s">
        <v>31</v>
      </c>
      <c r="M18" s="28"/>
      <c r="N18" s="85">
        <v>1973</v>
      </c>
      <c r="O18" s="317">
        <v>36532</v>
      </c>
      <c r="P18" s="88">
        <v>32009.4</v>
      </c>
      <c r="Q18" s="88">
        <v>4522.6000000000004</v>
      </c>
      <c r="R18" s="88">
        <v>3627.6</v>
      </c>
      <c r="S18" s="88">
        <v>40159.599999999999</v>
      </c>
      <c r="T18" s="88">
        <v>34539.599999999999</v>
      </c>
      <c r="U18" s="88">
        <v>17388.599999999999</v>
      </c>
      <c r="V18" s="88">
        <v>1870.6</v>
      </c>
      <c r="W18" s="88">
        <v>15280.4</v>
      </c>
      <c r="X18" s="1303"/>
      <c r="Y18" s="870"/>
      <c r="Z18" s="870"/>
      <c r="AA18" s="870"/>
      <c r="AB18" s="870"/>
      <c r="AC18" s="870"/>
      <c r="AD18" s="1025"/>
      <c r="AE18" s="1025"/>
      <c r="AF18" s="1025"/>
      <c r="AG18" s="1025"/>
      <c r="AH18" s="1025"/>
      <c r="AI18" s="1025"/>
      <c r="AJ18" s="1025"/>
    </row>
    <row r="19" spans="1:36" ht="14.5">
      <c r="A19" s="85">
        <v>1974</v>
      </c>
      <c r="B19" s="317">
        <v>38530.199999999997</v>
      </c>
      <c r="C19" s="313" t="s">
        <v>31</v>
      </c>
      <c r="D19" s="313" t="s">
        <v>31</v>
      </c>
      <c r="E19" s="313" t="s">
        <v>31</v>
      </c>
      <c r="F19" s="88">
        <v>2026.9</v>
      </c>
      <c r="G19" s="313" t="s">
        <v>31</v>
      </c>
      <c r="H19" s="88">
        <v>10923.099999999999</v>
      </c>
      <c r="I19" s="313" t="s">
        <v>31</v>
      </c>
      <c r="J19" s="313" t="s">
        <v>31</v>
      </c>
      <c r="K19" s="313" t="s">
        <v>31</v>
      </c>
      <c r="L19" s="313" t="s">
        <v>31</v>
      </c>
      <c r="M19" s="28"/>
      <c r="N19" s="85">
        <v>1974</v>
      </c>
      <c r="O19" s="317">
        <v>38530.199999999997</v>
      </c>
      <c r="P19" s="88">
        <v>33891.5</v>
      </c>
      <c r="Q19" s="88">
        <v>4638.7</v>
      </c>
      <c r="R19" s="88">
        <v>2556.6</v>
      </c>
      <c r="S19" s="88">
        <v>41086.800000000003</v>
      </c>
      <c r="T19" s="88">
        <v>35844.699999999997</v>
      </c>
      <c r="U19" s="88">
        <v>17807.2</v>
      </c>
      <c r="V19" s="88">
        <v>1886.1</v>
      </c>
      <c r="W19" s="88">
        <v>16151.400000000001</v>
      </c>
      <c r="X19" s="1303"/>
      <c r="Y19" s="870"/>
      <c r="Z19" s="870"/>
      <c r="AA19" s="870"/>
      <c r="AB19" s="870"/>
      <c r="AC19" s="870"/>
      <c r="AD19" s="1025"/>
      <c r="AE19" s="1025"/>
      <c r="AF19" s="1025"/>
      <c r="AG19" s="1025"/>
      <c r="AH19" s="1025"/>
      <c r="AI19" s="1025"/>
      <c r="AJ19" s="1025"/>
    </row>
    <row r="20" spans="1:36" ht="14.5">
      <c r="A20" s="85">
        <v>1975</v>
      </c>
      <c r="B20" s="317">
        <v>37388</v>
      </c>
      <c r="C20" s="313" t="s">
        <v>31</v>
      </c>
      <c r="D20" s="313" t="s">
        <v>31</v>
      </c>
      <c r="E20" s="313" t="s">
        <v>31</v>
      </c>
      <c r="F20" s="88">
        <v>1973</v>
      </c>
      <c r="G20" s="313" t="s">
        <v>31</v>
      </c>
      <c r="H20" s="88">
        <v>10267</v>
      </c>
      <c r="I20" s="313" t="s">
        <v>31</v>
      </c>
      <c r="J20" s="313" t="s">
        <v>31</v>
      </c>
      <c r="K20" s="313" t="s">
        <v>31</v>
      </c>
      <c r="L20" s="313" t="s">
        <v>31</v>
      </c>
      <c r="M20" s="28"/>
      <c r="N20" s="85">
        <v>1975</v>
      </c>
      <c r="O20" s="317">
        <v>37388</v>
      </c>
      <c r="P20" s="88">
        <v>33224</v>
      </c>
      <c r="Q20" s="88">
        <v>4164</v>
      </c>
      <c r="R20" s="88">
        <v>3332</v>
      </c>
      <c r="S20" s="88">
        <v>40720</v>
      </c>
      <c r="T20" s="88">
        <v>36604</v>
      </c>
      <c r="U20" s="88">
        <v>16856</v>
      </c>
      <c r="V20" s="88">
        <v>1784</v>
      </c>
      <c r="W20" s="88">
        <v>17964</v>
      </c>
      <c r="X20" s="1303"/>
      <c r="Y20" s="870"/>
      <c r="Z20" s="870"/>
      <c r="AA20" s="870"/>
      <c r="AB20" s="870"/>
      <c r="AC20" s="870"/>
      <c r="AD20" s="1025"/>
      <c r="AE20" s="1025"/>
      <c r="AF20" s="1025"/>
      <c r="AG20" s="1025"/>
      <c r="AH20" s="1025"/>
      <c r="AI20" s="1025"/>
      <c r="AJ20" s="1025"/>
    </row>
    <row r="21" spans="1:36" ht="14.5">
      <c r="A21" s="85">
        <v>1976</v>
      </c>
      <c r="B21" s="317">
        <v>39412.800000000003</v>
      </c>
      <c r="C21" s="313" t="s">
        <v>31</v>
      </c>
      <c r="D21" s="313" t="s">
        <v>31</v>
      </c>
      <c r="E21" s="313" t="s">
        <v>31</v>
      </c>
      <c r="F21" s="88">
        <v>1385.8</v>
      </c>
      <c r="G21" s="313" t="s">
        <v>31</v>
      </c>
      <c r="H21" s="88">
        <v>8397.4</v>
      </c>
      <c r="I21" s="313" t="s">
        <v>31</v>
      </c>
      <c r="J21" s="313" t="s">
        <v>31</v>
      </c>
      <c r="K21" s="313" t="s">
        <v>31</v>
      </c>
      <c r="L21" s="313" t="s">
        <v>31</v>
      </c>
      <c r="M21" s="28"/>
      <c r="N21" s="85">
        <v>1976</v>
      </c>
      <c r="O21" s="317">
        <v>39412.800000000003</v>
      </c>
      <c r="P21" s="88">
        <v>35025.800000000003</v>
      </c>
      <c r="Q21" s="88">
        <v>4387</v>
      </c>
      <c r="R21" s="88">
        <v>4311.8</v>
      </c>
      <c r="S21" s="88">
        <v>43724.6</v>
      </c>
      <c r="T21" s="88">
        <v>38754.699999999997</v>
      </c>
      <c r="U21" s="88">
        <v>18162.400000000001</v>
      </c>
      <c r="V21" s="88">
        <v>1842.5</v>
      </c>
      <c r="W21" s="88">
        <v>18749.800000000003</v>
      </c>
      <c r="X21" s="1303"/>
      <c r="Y21" s="870"/>
      <c r="Z21" s="870"/>
      <c r="AA21" s="870"/>
      <c r="AB21" s="870"/>
      <c r="AC21" s="870"/>
      <c r="AD21" s="1025"/>
      <c r="AE21" s="1025"/>
      <c r="AF21" s="1025"/>
      <c r="AG21" s="1025"/>
      <c r="AH21" s="1025"/>
      <c r="AI21" s="1025"/>
      <c r="AJ21" s="1025"/>
    </row>
    <row r="22" spans="1:36" ht="14.5">
      <c r="A22" s="85">
        <v>1977</v>
      </c>
      <c r="B22" s="317">
        <v>38463</v>
      </c>
      <c r="C22" s="313" t="s">
        <v>31</v>
      </c>
      <c r="D22" s="313" t="s">
        <v>31</v>
      </c>
      <c r="E22" s="313" t="s">
        <v>31</v>
      </c>
      <c r="F22" s="88">
        <v>264.3</v>
      </c>
      <c r="G22" s="313" t="s">
        <v>31</v>
      </c>
      <c r="H22" s="88">
        <v>10349</v>
      </c>
      <c r="I22" s="313" t="s">
        <v>31</v>
      </c>
      <c r="J22" s="313" t="s">
        <v>31</v>
      </c>
      <c r="K22" s="313" t="s">
        <v>31</v>
      </c>
      <c r="L22" s="313" t="s">
        <v>31</v>
      </c>
      <c r="M22" s="28"/>
      <c r="N22" s="85">
        <v>1977</v>
      </c>
      <c r="O22" s="317">
        <v>38463</v>
      </c>
      <c r="P22" s="88">
        <v>34018.6</v>
      </c>
      <c r="Q22" s="88">
        <v>4444.3999999999996</v>
      </c>
      <c r="R22" s="88">
        <v>6651.7</v>
      </c>
      <c r="S22" s="88">
        <v>45114.7</v>
      </c>
      <c r="T22" s="88">
        <v>39999.5</v>
      </c>
      <c r="U22" s="88">
        <v>18370.3</v>
      </c>
      <c r="V22" s="88">
        <v>1908.3</v>
      </c>
      <c r="W22" s="88">
        <v>19720.900000000001</v>
      </c>
      <c r="X22" s="1303"/>
      <c r="Y22" s="870"/>
      <c r="Z22" s="870"/>
      <c r="AA22" s="870"/>
      <c r="AB22" s="870"/>
      <c r="AC22" s="870"/>
      <c r="AD22" s="1025"/>
      <c r="AE22" s="1025"/>
      <c r="AF22" s="1025"/>
      <c r="AG22" s="1025"/>
      <c r="AH22" s="1025"/>
      <c r="AI22" s="1025"/>
      <c r="AJ22" s="1025"/>
    </row>
    <row r="23" spans="1:36" ht="14.5">
      <c r="A23" s="85">
        <v>1978</v>
      </c>
      <c r="B23" s="317">
        <v>41429.699999999997</v>
      </c>
      <c r="C23" s="313" t="s">
        <v>31</v>
      </c>
      <c r="D23" s="313" t="s">
        <v>31</v>
      </c>
      <c r="E23" s="313" t="s">
        <v>31</v>
      </c>
      <c r="F23" s="88">
        <v>2523.6</v>
      </c>
      <c r="G23" s="313" t="s">
        <v>31</v>
      </c>
      <c r="H23" s="88">
        <v>10693.7</v>
      </c>
      <c r="I23" s="313" t="s">
        <v>31</v>
      </c>
      <c r="J23" s="313" t="s">
        <v>31</v>
      </c>
      <c r="K23" s="313" t="s">
        <v>31</v>
      </c>
      <c r="L23" s="313" t="s">
        <v>31</v>
      </c>
      <c r="M23" s="28"/>
      <c r="N23" s="85">
        <v>1978</v>
      </c>
      <c r="O23" s="317">
        <v>41429.699999999997</v>
      </c>
      <c r="P23" s="88">
        <v>36984.699999999997</v>
      </c>
      <c r="Q23" s="88">
        <v>4445</v>
      </c>
      <c r="R23" s="88">
        <v>5848</v>
      </c>
      <c r="S23" s="88">
        <v>47277.7</v>
      </c>
      <c r="T23" s="88">
        <v>42277.1</v>
      </c>
      <c r="U23" s="88">
        <v>19033.900000000001</v>
      </c>
      <c r="V23" s="88">
        <v>2065.6999999999998</v>
      </c>
      <c r="W23" s="88">
        <v>21177.5</v>
      </c>
      <c r="X23" s="1303"/>
      <c r="Y23" s="870"/>
      <c r="Z23" s="870"/>
      <c r="AA23" s="870"/>
      <c r="AB23" s="870"/>
      <c r="AC23" s="870"/>
      <c r="AD23" s="1025"/>
      <c r="AE23" s="1025"/>
      <c r="AF23" s="1025"/>
      <c r="AG23" s="1025"/>
      <c r="AH23" s="1025"/>
      <c r="AI23" s="1025"/>
      <c r="AJ23" s="1025"/>
    </row>
    <row r="24" spans="1:36" ht="14.5">
      <c r="A24" s="85">
        <v>1979</v>
      </c>
      <c r="B24" s="317">
        <v>42701.599999999999</v>
      </c>
      <c r="C24" s="313" t="s">
        <v>31</v>
      </c>
      <c r="D24" s="313" t="s">
        <v>31</v>
      </c>
      <c r="E24" s="313" t="s">
        <v>31</v>
      </c>
      <c r="F24" s="88">
        <v>5518</v>
      </c>
      <c r="G24" s="313" t="s">
        <v>31</v>
      </c>
      <c r="H24" s="88">
        <v>10740.3</v>
      </c>
      <c r="I24" s="313" t="s">
        <v>31</v>
      </c>
      <c r="J24" s="313" t="s">
        <v>31</v>
      </c>
      <c r="K24" s="313" t="s">
        <v>31</v>
      </c>
      <c r="L24" s="313" t="s">
        <v>31</v>
      </c>
      <c r="M24" s="28"/>
      <c r="N24" s="85">
        <v>1979</v>
      </c>
      <c r="O24" s="317">
        <v>42701.599999999999</v>
      </c>
      <c r="P24" s="88">
        <v>38225.4</v>
      </c>
      <c r="Q24" s="88">
        <v>4476.2</v>
      </c>
      <c r="R24" s="88">
        <v>6585.7</v>
      </c>
      <c r="S24" s="88">
        <v>49287.3</v>
      </c>
      <c r="T24" s="88">
        <v>44500.800000000003</v>
      </c>
      <c r="U24" s="88">
        <v>20037.099999999999</v>
      </c>
      <c r="V24" s="88">
        <v>2276.9</v>
      </c>
      <c r="W24" s="88">
        <v>22186.799999999999</v>
      </c>
      <c r="X24" s="1303"/>
      <c r="Y24" s="870"/>
      <c r="Z24" s="870"/>
      <c r="AA24" s="870"/>
      <c r="AB24" s="870"/>
      <c r="AC24" s="870"/>
      <c r="AD24" s="1025"/>
      <c r="AE24" s="1025"/>
      <c r="AF24" s="1025"/>
      <c r="AG24" s="1025"/>
      <c r="AH24" s="1025"/>
      <c r="AI24" s="1025"/>
      <c r="AJ24" s="1025"/>
    </row>
    <row r="25" spans="1:36" ht="15.75" customHeight="1">
      <c r="A25" s="85"/>
      <c r="B25" s="88"/>
      <c r="C25" s="313"/>
      <c r="D25" s="313"/>
      <c r="E25" s="313"/>
      <c r="F25" s="88"/>
      <c r="G25" s="313"/>
      <c r="H25" s="88"/>
      <c r="I25" s="332"/>
      <c r="J25" s="332"/>
      <c r="K25" s="313"/>
      <c r="L25" s="313"/>
      <c r="M25" s="28"/>
      <c r="N25" s="99" t="s">
        <v>158</v>
      </c>
      <c r="O25" s="88"/>
      <c r="P25" s="88"/>
      <c r="Q25" s="88"/>
      <c r="R25" s="88"/>
      <c r="S25" s="88"/>
      <c r="T25" s="88"/>
      <c r="U25" s="88"/>
      <c r="V25" s="88"/>
      <c r="W25" s="88"/>
      <c r="X25" s="1303"/>
      <c r="Y25" s="870"/>
      <c r="Z25" s="870"/>
      <c r="AA25" s="870"/>
      <c r="AB25" s="870"/>
      <c r="AC25" s="870"/>
      <c r="AD25" s="1025"/>
      <c r="AE25" s="1025"/>
      <c r="AF25" s="1025"/>
      <c r="AG25" s="1025"/>
      <c r="AH25" s="1025"/>
      <c r="AI25" s="1025"/>
      <c r="AJ25" s="1025"/>
    </row>
    <row r="26" spans="1:36" ht="15.75" customHeight="1">
      <c r="A26" s="85"/>
      <c r="B26" s="88"/>
      <c r="C26" s="313"/>
      <c r="D26" s="313"/>
      <c r="E26" s="313"/>
      <c r="F26" s="88"/>
      <c r="G26" s="313"/>
      <c r="H26" s="88"/>
      <c r="I26" s="332"/>
      <c r="J26" s="332"/>
      <c r="K26" s="313"/>
      <c r="L26" s="313"/>
      <c r="M26" s="28"/>
      <c r="N26" s="105" t="s">
        <v>472</v>
      </c>
      <c r="O26" s="88"/>
      <c r="P26" s="88"/>
      <c r="Q26" s="88"/>
      <c r="R26" s="88"/>
      <c r="S26" s="88"/>
      <c r="T26" s="88"/>
      <c r="U26" s="88"/>
      <c r="V26" s="88"/>
      <c r="W26" s="88"/>
      <c r="X26" s="1303"/>
      <c r="Y26" s="870"/>
      <c r="Z26" s="870"/>
      <c r="AA26" s="870"/>
      <c r="AB26" s="870"/>
      <c r="AC26" s="870"/>
      <c r="AD26" s="1025"/>
      <c r="AE26" s="1025"/>
      <c r="AF26" s="1025"/>
      <c r="AG26" s="1025"/>
      <c r="AH26" s="1025"/>
      <c r="AI26" s="1025"/>
      <c r="AJ26" s="1025"/>
    </row>
    <row r="27" spans="1:36" ht="25.25" customHeight="1">
      <c r="A27" s="85"/>
      <c r="B27" s="88"/>
      <c r="C27" s="313"/>
      <c r="D27" s="313"/>
      <c r="E27" s="313"/>
      <c r="F27" s="88"/>
      <c r="G27" s="313"/>
      <c r="H27" s="88"/>
      <c r="I27" s="332"/>
      <c r="J27" s="332"/>
      <c r="K27" s="313"/>
      <c r="L27" s="313"/>
      <c r="M27" s="28"/>
      <c r="N27" s="1397" t="s">
        <v>666</v>
      </c>
      <c r="O27" s="1480"/>
      <c r="P27" s="1480"/>
      <c r="Q27" s="1480"/>
      <c r="R27" s="1480"/>
      <c r="S27" s="1480"/>
      <c r="T27" s="1480"/>
      <c r="U27" s="1480"/>
      <c r="V27" s="1480"/>
      <c r="W27" s="1480"/>
      <c r="X27" s="1303"/>
      <c r="Y27" s="870"/>
      <c r="Z27" s="870"/>
      <c r="AA27" s="870"/>
      <c r="AB27" s="870"/>
      <c r="AC27" s="870"/>
      <c r="AD27" s="1025"/>
      <c r="AE27" s="1025"/>
      <c r="AF27" s="1025"/>
      <c r="AG27" s="1025"/>
      <c r="AH27" s="1025"/>
      <c r="AI27" s="1025"/>
      <c r="AJ27" s="1025"/>
    </row>
    <row r="28" spans="1:36" ht="15.75" customHeight="1">
      <c r="A28" s="444" t="s">
        <v>737</v>
      </c>
      <c r="B28" s="484"/>
      <c r="C28" s="484"/>
      <c r="D28" s="484"/>
      <c r="E28" s="484"/>
      <c r="F28" s="484"/>
      <c r="G28" s="484"/>
      <c r="H28" s="484"/>
      <c r="I28" s="484"/>
      <c r="J28" s="484"/>
      <c r="K28" s="484"/>
      <c r="L28" s="484"/>
      <c r="M28" s="28"/>
      <c r="N28" s="444" t="s">
        <v>737</v>
      </c>
      <c r="O28" s="28"/>
      <c r="P28" s="484"/>
      <c r="Q28" s="484"/>
      <c r="R28" s="484"/>
      <c r="S28" s="484"/>
      <c r="T28" s="484"/>
      <c r="U28" s="484"/>
      <c r="V28" s="484"/>
      <c r="W28" s="484"/>
      <c r="X28" s="1303"/>
      <c r="Y28" s="870"/>
      <c r="Z28" s="870"/>
      <c r="AA28" s="870"/>
      <c r="AB28" s="870"/>
      <c r="AC28" s="870"/>
      <c r="AD28" s="1025"/>
      <c r="AE28" s="1025"/>
      <c r="AF28" s="1025"/>
      <c r="AG28" s="1025"/>
      <c r="AH28" s="1025"/>
      <c r="AI28" s="1025"/>
      <c r="AJ28" s="1025"/>
    </row>
    <row r="29" spans="1:36" ht="15.75" customHeight="1">
      <c r="A29" s="291"/>
      <c r="B29" s="291"/>
      <c r="C29" s="291"/>
      <c r="D29" s="291"/>
      <c r="E29" s="291"/>
      <c r="F29" s="291"/>
      <c r="G29" s="291"/>
      <c r="H29" s="291"/>
      <c r="I29" s="291"/>
      <c r="J29" s="291"/>
      <c r="K29" s="291"/>
      <c r="L29" s="291"/>
      <c r="M29" s="28"/>
      <c r="N29" s="28"/>
      <c r="O29" s="28"/>
      <c r="P29" s="291"/>
      <c r="Q29" s="291"/>
      <c r="R29" s="484"/>
      <c r="S29" s="484"/>
      <c r="T29" s="484"/>
      <c r="U29" s="484"/>
      <c r="V29" s="484"/>
      <c r="W29" s="484"/>
      <c r="X29" s="1303"/>
      <c r="Y29" s="870"/>
      <c r="Z29" s="870"/>
      <c r="AA29" s="870"/>
      <c r="AB29" s="870"/>
      <c r="AC29" s="870"/>
      <c r="AD29" s="1025"/>
      <c r="AE29" s="1025"/>
      <c r="AF29" s="1025"/>
      <c r="AG29" s="1025"/>
      <c r="AH29" s="1025"/>
      <c r="AI29" s="1025"/>
      <c r="AJ29" s="1025"/>
    </row>
    <row r="30" spans="1:36" ht="15.75" customHeight="1">
      <c r="A30" s="351"/>
      <c r="B30" s="270"/>
      <c r="C30" s="275" t="s">
        <v>11</v>
      </c>
      <c r="D30" s="474"/>
      <c r="E30" s="474"/>
      <c r="F30" s="474"/>
      <c r="G30" s="474"/>
      <c r="H30" s="474"/>
      <c r="I30" s="474"/>
      <c r="J30" s="474"/>
      <c r="K30" s="474"/>
      <c r="L30" s="474"/>
      <c r="M30" s="28"/>
      <c r="N30" s="351"/>
      <c r="O30" s="270"/>
      <c r="P30" s="274" t="s">
        <v>11</v>
      </c>
      <c r="Q30" s="329"/>
      <c r="R30" s="1474"/>
      <c r="S30" s="1477"/>
      <c r="T30" s="331"/>
      <c r="U30" s="275" t="s">
        <v>11</v>
      </c>
      <c r="V30" s="330"/>
      <c r="W30" s="330"/>
      <c r="X30" s="1303"/>
      <c r="Y30" s="870"/>
      <c r="Z30" s="870"/>
      <c r="AA30" s="870"/>
      <c r="AB30" s="870"/>
      <c r="AC30" s="870"/>
      <c r="AD30" s="1025"/>
      <c r="AE30" s="1025"/>
      <c r="AF30" s="1025"/>
      <c r="AG30" s="1025"/>
      <c r="AH30" s="1025"/>
      <c r="AI30" s="1025"/>
      <c r="AJ30" s="1025"/>
    </row>
    <row r="31" spans="1:36" ht="15.75" customHeight="1">
      <c r="A31" s="352"/>
      <c r="B31" s="487"/>
      <c r="C31" s="1467" t="s">
        <v>35</v>
      </c>
      <c r="D31" s="1467" t="s">
        <v>470</v>
      </c>
      <c r="E31" s="1467" t="s">
        <v>18</v>
      </c>
      <c r="F31" s="1467" t="s">
        <v>271</v>
      </c>
      <c r="G31" s="1467" t="s">
        <v>328</v>
      </c>
      <c r="H31" s="275" t="s">
        <v>57</v>
      </c>
      <c r="I31" s="474"/>
      <c r="J31" s="474"/>
      <c r="K31" s="488"/>
      <c r="L31" s="1468" t="s">
        <v>265</v>
      </c>
      <c r="M31" s="28"/>
      <c r="N31" s="352"/>
      <c r="O31" s="487"/>
      <c r="P31" s="1470" t="s">
        <v>667</v>
      </c>
      <c r="Q31" s="1472" t="s">
        <v>270</v>
      </c>
      <c r="R31" s="1475"/>
      <c r="S31" s="1478"/>
      <c r="T31" s="17"/>
      <c r="U31" s="1467" t="s">
        <v>668</v>
      </c>
      <c r="V31" s="1467" t="s">
        <v>10</v>
      </c>
      <c r="W31" s="1468" t="s">
        <v>807</v>
      </c>
      <c r="X31" s="1303"/>
      <c r="Y31" s="870"/>
      <c r="Z31" s="870"/>
      <c r="AA31" s="870"/>
      <c r="AB31" s="870"/>
      <c r="AC31" s="870"/>
      <c r="AD31" s="1025"/>
      <c r="AE31" s="1025"/>
      <c r="AF31" s="1025"/>
      <c r="AG31" s="1025"/>
      <c r="AH31" s="1025"/>
      <c r="AI31" s="1025"/>
      <c r="AJ31" s="1025"/>
    </row>
    <row r="32" spans="1:36" ht="31.5" customHeight="1">
      <c r="A32" s="352"/>
      <c r="B32" s="269"/>
      <c r="C32" s="1467"/>
      <c r="D32" s="1467"/>
      <c r="E32" s="1467"/>
      <c r="F32" s="1467"/>
      <c r="G32" s="1467"/>
      <c r="H32" s="555" t="s">
        <v>329</v>
      </c>
      <c r="I32" s="555" t="s">
        <v>81</v>
      </c>
      <c r="J32" s="555" t="s">
        <v>272</v>
      </c>
      <c r="K32" s="555" t="s">
        <v>273</v>
      </c>
      <c r="L32" s="1469"/>
      <c r="M32" s="28"/>
      <c r="N32" s="352"/>
      <c r="O32" s="269"/>
      <c r="P32" s="1471"/>
      <c r="Q32" s="1473"/>
      <c r="R32" s="1476"/>
      <c r="S32" s="1479"/>
      <c r="T32" s="17"/>
      <c r="U32" s="1467"/>
      <c r="V32" s="1467"/>
      <c r="W32" s="1469"/>
      <c r="X32" s="1303"/>
      <c r="Y32" s="870"/>
      <c r="Z32" s="870"/>
      <c r="AA32" s="870"/>
      <c r="AB32" s="870"/>
      <c r="AC32" s="870"/>
      <c r="AD32" s="1025"/>
      <c r="AE32" s="1025"/>
      <c r="AF32" s="1025"/>
      <c r="AG32" s="1025"/>
      <c r="AH32" s="1025"/>
      <c r="AI32" s="1025"/>
      <c r="AJ32" s="1025"/>
    </row>
    <row r="33" spans="1:36" ht="15.75" customHeight="1">
      <c r="A33" s="353"/>
      <c r="B33" s="326" t="s">
        <v>779</v>
      </c>
      <c r="C33" s="279"/>
      <c r="D33" s="279"/>
      <c r="E33" s="279"/>
      <c r="F33" s="279"/>
      <c r="G33" s="279"/>
      <c r="H33" s="279"/>
      <c r="I33" s="279"/>
      <c r="J33" s="279"/>
      <c r="K33" s="279"/>
      <c r="L33" s="279"/>
      <c r="M33" s="28"/>
      <c r="N33" s="353"/>
      <c r="O33" s="326" t="s">
        <v>779</v>
      </c>
      <c r="P33" s="279"/>
      <c r="Q33" s="279"/>
      <c r="R33" s="330"/>
      <c r="S33" s="330"/>
      <c r="T33" s="279"/>
      <c r="U33" s="330"/>
      <c r="V33" s="330"/>
      <c r="W33" s="330"/>
      <c r="X33" s="1303"/>
      <c r="Y33" s="870"/>
      <c r="Z33" s="870"/>
      <c r="AA33" s="870"/>
      <c r="AB33" s="870"/>
      <c r="AC33" s="870"/>
      <c r="AD33" s="1025"/>
      <c r="AE33" s="1025"/>
      <c r="AF33" s="1025"/>
      <c r="AG33" s="1025"/>
      <c r="AH33" s="1025"/>
      <c r="AI33" s="1025"/>
      <c r="AJ33" s="1025"/>
    </row>
    <row r="34" spans="1:36" ht="15" customHeight="1">
      <c r="A34" s="85">
        <v>1980</v>
      </c>
      <c r="B34" s="317">
        <v>41537</v>
      </c>
      <c r="C34" s="313" t="s">
        <v>31</v>
      </c>
      <c r="D34" s="313" t="s">
        <v>31</v>
      </c>
      <c r="E34" s="313" t="s">
        <v>31</v>
      </c>
      <c r="F34" s="88">
        <v>4484</v>
      </c>
      <c r="G34" s="313" t="s">
        <v>31</v>
      </c>
      <c r="H34" s="88">
        <v>10903</v>
      </c>
      <c r="I34" s="313" t="s">
        <v>31</v>
      </c>
      <c r="J34" s="313" t="s">
        <v>31</v>
      </c>
      <c r="K34" s="313" t="s">
        <v>31</v>
      </c>
      <c r="L34" s="313" t="s">
        <v>31</v>
      </c>
      <c r="M34" s="28"/>
      <c r="N34" s="85">
        <v>1980</v>
      </c>
      <c r="O34" s="316">
        <v>41537</v>
      </c>
      <c r="P34" s="88">
        <v>37218</v>
      </c>
      <c r="Q34" s="88">
        <v>4319</v>
      </c>
      <c r="R34" s="88">
        <v>8793</v>
      </c>
      <c r="S34" s="88">
        <v>50330</v>
      </c>
      <c r="T34" s="88">
        <v>46658</v>
      </c>
      <c r="U34" s="88">
        <v>20172</v>
      </c>
      <c r="V34" s="88">
        <v>2379</v>
      </c>
      <c r="W34" s="88">
        <v>24107</v>
      </c>
      <c r="X34" s="1303"/>
      <c r="Y34" s="870"/>
      <c r="Z34" s="870"/>
      <c r="AA34" s="870"/>
      <c r="AB34" s="870"/>
      <c r="AC34" s="870"/>
      <c r="AD34" s="1025"/>
      <c r="AE34" s="1025"/>
      <c r="AF34" s="1025"/>
      <c r="AG34" s="1025"/>
      <c r="AH34" s="1025"/>
      <c r="AI34" s="1025"/>
      <c r="AJ34" s="1025"/>
    </row>
    <row r="35" spans="1:36" ht="15" customHeight="1">
      <c r="A35" s="85">
        <v>1981</v>
      </c>
      <c r="B35" s="317">
        <v>40399.4</v>
      </c>
      <c r="C35" s="313" t="s">
        <v>31</v>
      </c>
      <c r="D35" s="313" t="s">
        <v>31</v>
      </c>
      <c r="E35" s="313" t="s">
        <v>31</v>
      </c>
      <c r="F35" s="88">
        <v>4423.2</v>
      </c>
      <c r="G35" s="313" t="s">
        <v>31</v>
      </c>
      <c r="H35" s="88">
        <v>11445.5</v>
      </c>
      <c r="I35" s="313" t="s">
        <v>31</v>
      </c>
      <c r="J35" s="313" t="s">
        <v>31</v>
      </c>
      <c r="K35" s="313" t="s">
        <v>31</v>
      </c>
      <c r="L35" s="313" t="s">
        <v>31</v>
      </c>
      <c r="M35" s="28"/>
      <c r="N35" s="85">
        <v>1981</v>
      </c>
      <c r="O35" s="317">
        <v>40399.4</v>
      </c>
      <c r="P35" s="88">
        <v>36076</v>
      </c>
      <c r="Q35" s="88">
        <v>4323.3999999999996</v>
      </c>
      <c r="R35" s="88">
        <v>10839.3</v>
      </c>
      <c r="S35" s="88">
        <v>51238.7</v>
      </c>
      <c r="T35" s="88">
        <v>46685</v>
      </c>
      <c r="U35" s="88">
        <v>20109.400000000001</v>
      </c>
      <c r="V35" s="88">
        <v>2351.6</v>
      </c>
      <c r="W35" s="88">
        <v>24224</v>
      </c>
      <c r="X35" s="1303"/>
      <c r="Y35" s="870"/>
      <c r="Z35" s="870"/>
      <c r="AA35" s="870"/>
      <c r="AB35" s="870"/>
      <c r="AC35" s="870"/>
      <c r="AD35" s="1025"/>
      <c r="AE35" s="1025"/>
      <c r="AF35" s="1025"/>
      <c r="AG35" s="1025"/>
      <c r="AH35" s="1025"/>
      <c r="AI35" s="1025"/>
      <c r="AJ35" s="1025"/>
    </row>
    <row r="36" spans="1:36" ht="15" customHeight="1">
      <c r="A36" s="85">
        <v>1982</v>
      </c>
      <c r="B36" s="317">
        <v>44406</v>
      </c>
      <c r="C36" s="313" t="s">
        <v>31</v>
      </c>
      <c r="D36" s="313" t="s">
        <v>31</v>
      </c>
      <c r="E36" s="313" t="s">
        <v>31</v>
      </c>
      <c r="F36" s="88">
        <v>10402.5</v>
      </c>
      <c r="G36" s="313" t="s">
        <v>31</v>
      </c>
      <c r="H36" s="88">
        <v>11169.8</v>
      </c>
      <c r="I36" s="313" t="s">
        <v>31</v>
      </c>
      <c r="J36" s="313" t="s">
        <v>31</v>
      </c>
      <c r="K36" s="313" t="s">
        <v>31</v>
      </c>
      <c r="L36" s="313" t="s">
        <v>31</v>
      </c>
      <c r="M36" s="28"/>
      <c r="N36" s="85">
        <v>1982</v>
      </c>
      <c r="O36" s="317">
        <v>44406</v>
      </c>
      <c r="P36" s="88">
        <v>40295.299999999996</v>
      </c>
      <c r="Q36" s="88">
        <v>4110.8999999999996</v>
      </c>
      <c r="R36" s="88">
        <v>7708.4</v>
      </c>
      <c r="S36" s="88">
        <v>52114.6</v>
      </c>
      <c r="T36" s="88">
        <v>47017.2</v>
      </c>
      <c r="U36" s="88">
        <v>19723.5</v>
      </c>
      <c r="V36" s="88">
        <v>2165.9</v>
      </c>
      <c r="W36" s="88">
        <v>25127.8</v>
      </c>
      <c r="X36" s="1303"/>
      <c r="Y36" s="870"/>
      <c r="Z36" s="870"/>
      <c r="AA36" s="870"/>
      <c r="AB36" s="870"/>
      <c r="AC36" s="870"/>
      <c r="AD36" s="1025"/>
      <c r="AE36" s="1025"/>
      <c r="AF36" s="1025"/>
      <c r="AG36" s="1025"/>
      <c r="AH36" s="1025"/>
      <c r="AI36" s="1025"/>
      <c r="AJ36" s="1025"/>
    </row>
    <row r="37" spans="1:36" ht="15" customHeight="1">
      <c r="A37" s="85">
        <v>1983</v>
      </c>
      <c r="B37" s="317">
        <v>46987.199999999997</v>
      </c>
      <c r="C37" s="313" t="s">
        <v>31</v>
      </c>
      <c r="D37" s="313" t="s">
        <v>31</v>
      </c>
      <c r="E37" s="313" t="s">
        <v>31</v>
      </c>
      <c r="F37" s="88">
        <v>17505.8</v>
      </c>
      <c r="G37" s="313" t="s">
        <v>31</v>
      </c>
      <c r="H37" s="88">
        <v>10763.599999999999</v>
      </c>
      <c r="I37" s="313" t="s">
        <v>31</v>
      </c>
      <c r="J37" s="313" t="s">
        <v>31</v>
      </c>
      <c r="K37" s="313" t="s">
        <v>31</v>
      </c>
      <c r="L37" s="313" t="s">
        <v>31</v>
      </c>
      <c r="M37" s="28"/>
      <c r="N37" s="85">
        <v>1983</v>
      </c>
      <c r="O37" s="317">
        <v>46987.199999999997</v>
      </c>
      <c r="P37" s="88">
        <v>43038.3</v>
      </c>
      <c r="Q37" s="88">
        <v>3948.9</v>
      </c>
      <c r="R37" s="88">
        <v>7559.4</v>
      </c>
      <c r="S37" s="88">
        <v>54546.6</v>
      </c>
      <c r="T37" s="88">
        <v>48872.2</v>
      </c>
      <c r="U37" s="88">
        <v>20773.599999999999</v>
      </c>
      <c r="V37" s="88">
        <v>2194.6</v>
      </c>
      <c r="W37" s="88">
        <v>25904</v>
      </c>
      <c r="X37" s="1303"/>
      <c r="Y37" s="870"/>
      <c r="Z37" s="870"/>
      <c r="AA37" s="870"/>
      <c r="AB37" s="870"/>
      <c r="AC37" s="870"/>
      <c r="AD37" s="1025"/>
      <c r="AE37" s="1025"/>
      <c r="AF37" s="1025"/>
      <c r="AG37" s="1025"/>
      <c r="AH37" s="1025"/>
      <c r="AI37" s="1025"/>
      <c r="AJ37" s="1025"/>
    </row>
    <row r="38" spans="1:36" ht="15" customHeight="1">
      <c r="A38" s="85">
        <v>1984</v>
      </c>
      <c r="B38" s="317">
        <v>54106.3</v>
      </c>
      <c r="C38" s="313" t="s">
        <v>31</v>
      </c>
      <c r="D38" s="313" t="s">
        <v>31</v>
      </c>
      <c r="E38" s="313" t="s">
        <v>31</v>
      </c>
      <c r="F38" s="88">
        <v>24022.5</v>
      </c>
      <c r="G38" s="313" t="s">
        <v>31</v>
      </c>
      <c r="H38" s="88">
        <v>10329.6</v>
      </c>
      <c r="I38" s="313" t="s">
        <v>31</v>
      </c>
      <c r="J38" s="313" t="s">
        <v>31</v>
      </c>
      <c r="K38" s="313" t="s">
        <v>31</v>
      </c>
      <c r="L38" s="313" t="s">
        <v>31</v>
      </c>
      <c r="M38" s="313"/>
      <c r="N38" s="85">
        <v>1984</v>
      </c>
      <c r="O38" s="317">
        <v>54106.3</v>
      </c>
      <c r="P38" s="88">
        <v>50201.799999999996</v>
      </c>
      <c r="Q38" s="88">
        <v>3904.5</v>
      </c>
      <c r="R38" s="88">
        <v>2863.3</v>
      </c>
      <c r="S38" s="88">
        <v>56969.599999999999</v>
      </c>
      <c r="T38" s="88">
        <v>50748.3</v>
      </c>
      <c r="U38" s="88">
        <v>21960.400000000001</v>
      </c>
      <c r="V38" s="88">
        <v>2148.5</v>
      </c>
      <c r="W38" s="88">
        <v>26639.4</v>
      </c>
      <c r="X38" s="1303"/>
      <c r="Y38" s="870"/>
      <c r="Z38" s="870"/>
      <c r="AA38" s="870"/>
      <c r="AB38" s="870"/>
      <c r="AC38" s="870"/>
      <c r="AD38" s="1025"/>
      <c r="AE38" s="1025"/>
      <c r="AF38" s="1025"/>
      <c r="AG38" s="1025"/>
      <c r="AH38" s="1025"/>
      <c r="AI38" s="1025"/>
      <c r="AJ38" s="1025"/>
    </row>
    <row r="39" spans="1:36" ht="15" customHeight="1">
      <c r="A39" s="85">
        <v>1985</v>
      </c>
      <c r="B39" s="317">
        <v>63779</v>
      </c>
      <c r="C39" s="313" t="s">
        <v>31</v>
      </c>
      <c r="D39" s="313" t="s">
        <v>31</v>
      </c>
      <c r="E39" s="313" t="s">
        <v>31</v>
      </c>
      <c r="F39" s="88">
        <v>36415</v>
      </c>
      <c r="G39" s="313" t="s">
        <v>31</v>
      </c>
      <c r="H39" s="88">
        <v>9922</v>
      </c>
      <c r="I39" s="313" t="s">
        <v>31</v>
      </c>
      <c r="J39" s="313" t="s">
        <v>31</v>
      </c>
      <c r="K39" s="313" t="s">
        <v>31</v>
      </c>
      <c r="L39" s="313" t="s">
        <v>31</v>
      </c>
      <c r="M39" s="313"/>
      <c r="N39" s="85">
        <v>1985</v>
      </c>
      <c r="O39" s="317">
        <v>63779</v>
      </c>
      <c r="P39" s="88">
        <v>59741</v>
      </c>
      <c r="Q39" s="88">
        <v>4038</v>
      </c>
      <c r="R39" s="1026">
        <v>-4085</v>
      </c>
      <c r="S39" s="1026">
        <v>59694</v>
      </c>
      <c r="T39" s="1026">
        <v>53972</v>
      </c>
      <c r="U39" s="1026">
        <v>22675</v>
      </c>
      <c r="V39" s="88">
        <v>2274</v>
      </c>
      <c r="W39" s="88">
        <v>29023</v>
      </c>
      <c r="X39" s="1303"/>
      <c r="Y39" s="870"/>
      <c r="Z39" s="870"/>
      <c r="AA39" s="870"/>
      <c r="AB39" s="870"/>
      <c r="AC39" s="870"/>
      <c r="AD39" s="1025"/>
      <c r="AE39" s="1025"/>
      <c r="AF39" s="1025"/>
      <c r="AG39" s="1025"/>
      <c r="AH39" s="1025"/>
      <c r="AI39" s="1025"/>
      <c r="AJ39" s="1025"/>
    </row>
    <row r="40" spans="1:36" ht="15" customHeight="1">
      <c r="A40" s="85">
        <v>1986</v>
      </c>
      <c r="B40" s="317">
        <v>62022.6</v>
      </c>
      <c r="C40" s="313" t="s">
        <v>31</v>
      </c>
      <c r="D40" s="313" t="s">
        <v>31</v>
      </c>
      <c r="E40" s="313" t="s">
        <v>31</v>
      </c>
      <c r="F40" s="88">
        <v>33073.1</v>
      </c>
      <c r="G40" s="313" t="s">
        <v>31</v>
      </c>
      <c r="H40" s="88">
        <v>10431</v>
      </c>
      <c r="I40" s="313" t="s">
        <v>31</v>
      </c>
      <c r="J40" s="313" t="s">
        <v>31</v>
      </c>
      <c r="K40" s="313" t="s">
        <v>31</v>
      </c>
      <c r="L40" s="313" t="s">
        <v>31</v>
      </c>
      <c r="M40" s="313"/>
      <c r="N40" s="85">
        <v>1986</v>
      </c>
      <c r="O40" s="317">
        <v>62022.6</v>
      </c>
      <c r="P40" s="88">
        <v>58137</v>
      </c>
      <c r="Q40" s="88">
        <v>3885.6</v>
      </c>
      <c r="R40" s="1026">
        <v>-1852.8</v>
      </c>
      <c r="S40" s="1026">
        <v>60169.8</v>
      </c>
      <c r="T40" s="1026">
        <v>53345.2</v>
      </c>
      <c r="U40" s="1026">
        <v>22925.5</v>
      </c>
      <c r="V40" s="88">
        <v>2188.4</v>
      </c>
      <c r="W40" s="88">
        <v>28231.299999999996</v>
      </c>
      <c r="X40" s="1303"/>
      <c r="Y40" s="870"/>
      <c r="Z40" s="870"/>
      <c r="AA40" s="870"/>
      <c r="AB40" s="870"/>
      <c r="AC40" s="870"/>
      <c r="AD40" s="1025"/>
      <c r="AE40" s="1025"/>
      <c r="AF40" s="1025"/>
      <c r="AG40" s="1025"/>
      <c r="AH40" s="1025"/>
      <c r="AI40" s="1025"/>
      <c r="AJ40" s="1025"/>
    </row>
    <row r="41" spans="1:36" ht="15" customHeight="1">
      <c r="A41" s="85">
        <v>1987</v>
      </c>
      <c r="B41" s="317">
        <v>62464.3</v>
      </c>
      <c r="C41" s="313" t="s">
        <v>31</v>
      </c>
      <c r="D41" s="313" t="s">
        <v>31</v>
      </c>
      <c r="E41" s="313" t="s">
        <v>31</v>
      </c>
      <c r="F41" s="88">
        <v>32944.5</v>
      </c>
      <c r="G41" s="313" t="s">
        <v>31</v>
      </c>
      <c r="H41" s="88">
        <v>11711</v>
      </c>
      <c r="I41" s="313" t="s">
        <v>31</v>
      </c>
      <c r="J41" s="313" t="s">
        <v>31</v>
      </c>
      <c r="K41" s="313" t="s">
        <v>31</v>
      </c>
      <c r="L41" s="313" t="s">
        <v>31</v>
      </c>
      <c r="M41" s="313"/>
      <c r="N41" s="85">
        <v>1987</v>
      </c>
      <c r="O41" s="317">
        <v>62464.3</v>
      </c>
      <c r="P41" s="88">
        <v>58391.1</v>
      </c>
      <c r="Q41" s="88">
        <v>4073.2</v>
      </c>
      <c r="R41" s="1026">
        <v>-339.1</v>
      </c>
      <c r="S41" s="1026">
        <v>62125.2</v>
      </c>
      <c r="T41" s="1026">
        <v>55154.8</v>
      </c>
      <c r="U41" s="1026">
        <v>23427.8</v>
      </c>
      <c r="V41" s="88">
        <v>2195.8000000000002</v>
      </c>
      <c r="W41" s="88">
        <v>29531.200000000004</v>
      </c>
      <c r="X41" s="1303"/>
      <c r="Y41" s="870"/>
      <c r="Z41" s="870"/>
      <c r="AA41" s="870"/>
      <c r="AB41" s="870"/>
      <c r="AC41" s="870"/>
      <c r="AD41" s="1025"/>
      <c r="AE41" s="1025"/>
      <c r="AF41" s="1025"/>
      <c r="AG41" s="1025"/>
      <c r="AH41" s="1025"/>
      <c r="AI41" s="1025"/>
      <c r="AJ41" s="1025"/>
    </row>
    <row r="42" spans="1:36" ht="15" customHeight="1">
      <c r="A42" s="85">
        <v>1988</v>
      </c>
      <c r="B42" s="317">
        <v>66072.5</v>
      </c>
      <c r="C42" s="313" t="s">
        <v>31</v>
      </c>
      <c r="D42" s="313" t="s">
        <v>31</v>
      </c>
      <c r="E42" s="313" t="s">
        <v>31</v>
      </c>
      <c r="F42" s="88">
        <v>38701.199999999997</v>
      </c>
      <c r="G42" s="313" t="s">
        <v>31</v>
      </c>
      <c r="H42" s="88">
        <v>11883.7</v>
      </c>
      <c r="I42" s="313" t="s">
        <v>31</v>
      </c>
      <c r="J42" s="313" t="s">
        <v>31</v>
      </c>
      <c r="K42" s="313" t="s">
        <v>31</v>
      </c>
      <c r="L42" s="313" t="s">
        <v>31</v>
      </c>
      <c r="M42" s="313"/>
      <c r="N42" s="85">
        <v>1988</v>
      </c>
      <c r="O42" s="317">
        <v>66072.5</v>
      </c>
      <c r="P42" s="88">
        <v>62077.5</v>
      </c>
      <c r="Q42" s="88">
        <v>3995</v>
      </c>
      <c r="R42" s="1026">
        <v>-1603.7</v>
      </c>
      <c r="S42" s="1026">
        <v>64468.800000000003</v>
      </c>
      <c r="T42" s="1026">
        <v>56571.3</v>
      </c>
      <c r="U42" s="1026">
        <v>25082.3</v>
      </c>
      <c r="V42" s="88">
        <v>2131.6</v>
      </c>
      <c r="W42" s="88">
        <v>29357.5</v>
      </c>
      <c r="X42" s="1303"/>
      <c r="Y42" s="870"/>
      <c r="Z42" s="870"/>
      <c r="AA42" s="870"/>
      <c r="AB42" s="870"/>
      <c r="AC42" s="870"/>
      <c r="AD42" s="1025"/>
      <c r="AE42" s="1025"/>
      <c r="AF42" s="1025"/>
      <c r="AG42" s="1025"/>
      <c r="AH42" s="1025"/>
      <c r="AI42" s="1025"/>
      <c r="AJ42" s="1025"/>
    </row>
    <row r="43" spans="1:36" ht="15" customHeight="1">
      <c r="A43" s="964">
        <v>1989</v>
      </c>
      <c r="B43" s="1125">
        <v>68915.8</v>
      </c>
      <c r="C43" s="969" t="s">
        <v>31</v>
      </c>
      <c r="D43" s="969" t="s">
        <v>31</v>
      </c>
      <c r="E43" s="969" t="s">
        <v>31</v>
      </c>
      <c r="F43" s="1135">
        <v>42103</v>
      </c>
      <c r="G43" s="969" t="s">
        <v>31</v>
      </c>
      <c r="H43" s="1135">
        <v>10954.4</v>
      </c>
      <c r="I43" s="969" t="s">
        <v>31</v>
      </c>
      <c r="J43" s="969" t="s">
        <v>31</v>
      </c>
      <c r="K43" s="969" t="s">
        <v>31</v>
      </c>
      <c r="L43" s="969" t="s">
        <v>31</v>
      </c>
      <c r="M43" s="969"/>
      <c r="N43" s="964">
        <v>1989</v>
      </c>
      <c r="O43" s="1125">
        <v>68915.8</v>
      </c>
      <c r="P43" s="1135">
        <v>64879.1</v>
      </c>
      <c r="Q43" s="1135">
        <v>4036.7</v>
      </c>
      <c r="R43" s="1135">
        <v>-2521.6</v>
      </c>
      <c r="S43" s="1135">
        <v>66394.2</v>
      </c>
      <c r="T43" s="1135">
        <v>58492.6</v>
      </c>
      <c r="U43" s="1135">
        <v>26289.599999999999</v>
      </c>
      <c r="V43" s="1135">
        <v>2143</v>
      </c>
      <c r="W43" s="1135">
        <v>30060.000000000004</v>
      </c>
      <c r="X43" s="1303"/>
      <c r="Y43" s="870"/>
      <c r="Z43" s="870"/>
      <c r="AA43" s="870"/>
      <c r="AB43" s="870"/>
      <c r="AC43" s="870"/>
      <c r="AD43" s="1025"/>
      <c r="AE43" s="1025"/>
      <c r="AF43" s="1025"/>
      <c r="AG43" s="1025"/>
      <c r="AH43" s="1025"/>
      <c r="AI43" s="1025"/>
      <c r="AJ43" s="1025"/>
    </row>
    <row r="44" spans="1:36" ht="15" customHeight="1">
      <c r="A44" s="315">
        <v>1990</v>
      </c>
      <c r="B44" s="714">
        <v>71054</v>
      </c>
      <c r="C44" s="732">
        <v>11063</v>
      </c>
      <c r="D44" s="732">
        <v>1963</v>
      </c>
      <c r="E44" s="732">
        <v>5314</v>
      </c>
      <c r="F44" s="732">
        <v>41095</v>
      </c>
      <c r="G44" s="732">
        <v>10973</v>
      </c>
      <c r="H44" s="732">
        <v>10459</v>
      </c>
      <c r="I44" s="735" t="s">
        <v>31</v>
      </c>
      <c r="J44" s="735" t="s">
        <v>31</v>
      </c>
      <c r="K44" s="732">
        <v>514</v>
      </c>
      <c r="L44" s="732">
        <v>646</v>
      </c>
      <c r="M44" s="88"/>
      <c r="N44" s="85">
        <v>1990</v>
      </c>
      <c r="O44" s="714">
        <v>71054</v>
      </c>
      <c r="P44" s="732">
        <v>66951</v>
      </c>
      <c r="Q44" s="732">
        <v>4103</v>
      </c>
      <c r="R44" s="1026">
        <v>-2220</v>
      </c>
      <c r="S44" s="1026">
        <v>68834</v>
      </c>
      <c r="T44" s="1026">
        <v>60269.278733800726</v>
      </c>
      <c r="U44" s="1026">
        <v>26403.888888888887</v>
      </c>
      <c r="V44" s="993">
        <v>2318.8888888888887</v>
      </c>
      <c r="W44" s="1026">
        <v>31546.944444444445</v>
      </c>
      <c r="X44" s="1011"/>
      <c r="Y44" s="870"/>
      <c r="Z44" s="870"/>
      <c r="AA44" s="870"/>
      <c r="AB44" s="870"/>
      <c r="AC44" s="870"/>
      <c r="AD44" s="1025"/>
      <c r="AE44" s="1025"/>
      <c r="AF44" s="1025"/>
      <c r="AG44" s="1025"/>
      <c r="AH44" s="1025"/>
      <c r="AI44" s="1025"/>
      <c r="AJ44" s="1025"/>
    </row>
    <row r="45" spans="1:36" ht="15" customHeight="1">
      <c r="A45" s="315">
        <v>1991</v>
      </c>
      <c r="B45" s="997">
        <v>73945</v>
      </c>
      <c r="C45" s="993">
        <v>10675</v>
      </c>
      <c r="D45" s="993">
        <v>3415</v>
      </c>
      <c r="E45" s="993">
        <v>4248</v>
      </c>
      <c r="F45" s="993">
        <v>44903</v>
      </c>
      <c r="G45" s="993">
        <v>10046</v>
      </c>
      <c r="H45" s="993">
        <v>9528.2668371696509</v>
      </c>
      <c r="I45" s="969" t="s">
        <v>31</v>
      </c>
      <c r="J45" s="969" t="s">
        <v>31</v>
      </c>
      <c r="K45" s="993">
        <v>518</v>
      </c>
      <c r="L45" s="993">
        <v>658</v>
      </c>
      <c r="M45" s="88"/>
      <c r="N45" s="85">
        <v>1991</v>
      </c>
      <c r="O45" s="714">
        <v>73945</v>
      </c>
      <c r="P45" s="732">
        <v>69823</v>
      </c>
      <c r="Q45" s="732">
        <v>3821</v>
      </c>
      <c r="R45" s="1026">
        <v>-2606.6666666666747</v>
      </c>
      <c r="S45" s="1026">
        <v>71338.333333333328</v>
      </c>
      <c r="T45" s="1026">
        <v>62440.3264446096</v>
      </c>
      <c r="U45" s="1026">
        <v>27309.166666666664</v>
      </c>
      <c r="V45" s="88">
        <v>2475.8333333333335</v>
      </c>
      <c r="W45" s="88">
        <v>32655</v>
      </c>
      <c r="X45" s="1011"/>
      <c r="Y45" s="870"/>
      <c r="Z45" s="870"/>
      <c r="AA45" s="870"/>
      <c r="AB45" s="870"/>
      <c r="AC45" s="870"/>
      <c r="AD45" s="1025"/>
      <c r="AE45" s="1025"/>
      <c r="AF45" s="1025"/>
      <c r="AG45" s="1025"/>
      <c r="AH45" s="1025"/>
      <c r="AI45" s="1025"/>
      <c r="AJ45" s="1025"/>
    </row>
    <row r="46" spans="1:36" ht="15" customHeight="1">
      <c r="A46" s="315">
        <v>1992</v>
      </c>
      <c r="B46" s="997">
        <v>72902</v>
      </c>
      <c r="C46" s="993">
        <v>10063</v>
      </c>
      <c r="D46" s="993">
        <v>2656</v>
      </c>
      <c r="E46" s="993">
        <v>3312</v>
      </c>
      <c r="F46" s="993">
        <v>44425</v>
      </c>
      <c r="G46" s="993">
        <v>11942</v>
      </c>
      <c r="H46" s="993">
        <v>11385</v>
      </c>
      <c r="I46" s="969" t="s">
        <v>31</v>
      </c>
      <c r="J46" s="969" t="s">
        <v>31</v>
      </c>
      <c r="K46" s="993">
        <v>557</v>
      </c>
      <c r="L46" s="993">
        <v>504</v>
      </c>
      <c r="M46" s="88"/>
      <c r="N46" s="85">
        <v>1992</v>
      </c>
      <c r="O46" s="714">
        <v>72902</v>
      </c>
      <c r="P46" s="732">
        <v>68640</v>
      </c>
      <c r="Q46" s="732">
        <v>3867</v>
      </c>
      <c r="R46" s="1026">
        <v>-1310.8333333333333</v>
      </c>
      <c r="S46" s="1026">
        <v>71591.166666666672</v>
      </c>
      <c r="T46" s="1026">
        <v>62862.500000000007</v>
      </c>
      <c r="U46" s="1026">
        <v>27392.777777777777</v>
      </c>
      <c r="V46" s="1026">
        <v>2502.7777777777778</v>
      </c>
      <c r="W46" s="88">
        <v>32966.944444444445</v>
      </c>
      <c r="X46" s="1011"/>
      <c r="Y46" s="870"/>
      <c r="Z46" s="870"/>
      <c r="AA46" s="870"/>
      <c r="AB46" s="870"/>
      <c r="AC46" s="870"/>
      <c r="AD46" s="1025"/>
      <c r="AE46" s="1025"/>
      <c r="AF46" s="1025"/>
      <c r="AG46" s="1025"/>
      <c r="AH46" s="1025"/>
      <c r="AI46" s="1025"/>
      <c r="AJ46" s="1025"/>
    </row>
    <row r="47" spans="1:36" ht="15" customHeight="1">
      <c r="A47" s="315">
        <v>1993</v>
      </c>
      <c r="B47" s="997">
        <v>70443</v>
      </c>
      <c r="C47" s="993">
        <v>10588</v>
      </c>
      <c r="D47" s="993">
        <v>1744</v>
      </c>
      <c r="E47" s="993">
        <v>2962</v>
      </c>
      <c r="F47" s="993">
        <v>42119</v>
      </c>
      <c r="G47" s="993">
        <v>12594</v>
      </c>
      <c r="H47" s="993">
        <v>12042</v>
      </c>
      <c r="I47" s="969" t="s">
        <v>31</v>
      </c>
      <c r="J47" s="969" t="s">
        <v>31</v>
      </c>
      <c r="K47" s="993">
        <v>552</v>
      </c>
      <c r="L47" s="993">
        <v>436</v>
      </c>
      <c r="M47" s="88"/>
      <c r="N47" s="85">
        <v>1993</v>
      </c>
      <c r="O47" s="714">
        <v>70443</v>
      </c>
      <c r="P47" s="732">
        <v>66109</v>
      </c>
      <c r="Q47" s="732">
        <v>4334</v>
      </c>
      <c r="R47" s="1026">
        <v>568.5</v>
      </c>
      <c r="S47" s="1026">
        <v>71011.5</v>
      </c>
      <c r="T47" s="1026">
        <v>62115.333333333336</v>
      </c>
      <c r="U47" s="1026">
        <v>26238.611111111109</v>
      </c>
      <c r="V47" s="88">
        <v>2525.2777777777778</v>
      </c>
      <c r="W47" s="88">
        <v>33351.666666666664</v>
      </c>
      <c r="X47" s="1011"/>
      <c r="Y47" s="870"/>
      <c r="Z47" s="870"/>
      <c r="AA47" s="870"/>
      <c r="AB47" s="870"/>
      <c r="AC47" s="870"/>
      <c r="AD47" s="1025"/>
      <c r="AE47" s="1025"/>
      <c r="AF47" s="1025"/>
      <c r="AG47" s="1025"/>
      <c r="AH47" s="1025"/>
      <c r="AI47" s="1025"/>
      <c r="AJ47" s="1025"/>
    </row>
    <row r="48" spans="1:36" ht="15" customHeight="1">
      <c r="A48" s="315">
        <v>1994</v>
      </c>
      <c r="B48" s="997">
        <v>72256</v>
      </c>
      <c r="C48" s="993">
        <v>10059</v>
      </c>
      <c r="D48" s="993">
        <v>1776</v>
      </c>
      <c r="E48" s="993">
        <v>3306</v>
      </c>
      <c r="F48" s="993">
        <v>43956</v>
      </c>
      <c r="G48" s="993">
        <v>12498</v>
      </c>
      <c r="H48" s="993">
        <v>11955</v>
      </c>
      <c r="I48" s="969" t="s">
        <v>31</v>
      </c>
      <c r="J48" s="969" t="s">
        <v>31</v>
      </c>
      <c r="K48" s="993">
        <v>543</v>
      </c>
      <c r="L48" s="993">
        <v>661</v>
      </c>
      <c r="M48" s="88"/>
      <c r="N48" s="85">
        <v>1994</v>
      </c>
      <c r="O48" s="714">
        <v>72256</v>
      </c>
      <c r="P48" s="732">
        <v>67746</v>
      </c>
      <c r="Q48" s="732">
        <v>4510</v>
      </c>
      <c r="R48" s="1026">
        <v>-593</v>
      </c>
      <c r="S48" s="1026">
        <v>71663</v>
      </c>
      <c r="T48" s="1026">
        <v>62872.444444444445</v>
      </c>
      <c r="U48" s="1026">
        <v>26772.777777777777</v>
      </c>
      <c r="V48" s="88">
        <v>2607.2222222222222</v>
      </c>
      <c r="W48" s="1026">
        <v>33491.666666666664</v>
      </c>
      <c r="X48" s="1011"/>
      <c r="Y48" s="870"/>
      <c r="Z48" s="870"/>
      <c r="AA48" s="870"/>
      <c r="AB48" s="870"/>
      <c r="AC48" s="870"/>
      <c r="AD48" s="1025"/>
      <c r="AE48" s="1025"/>
      <c r="AF48" s="1025"/>
      <c r="AG48" s="1025"/>
      <c r="AH48" s="1025"/>
      <c r="AI48" s="1025"/>
      <c r="AJ48" s="1025"/>
    </row>
    <row r="49" spans="1:36" ht="15" customHeight="1">
      <c r="A49" s="315">
        <v>1995</v>
      </c>
      <c r="B49" s="997">
        <v>75907</v>
      </c>
      <c r="C49" s="993">
        <v>9990</v>
      </c>
      <c r="D49" s="993">
        <v>1245</v>
      </c>
      <c r="E49" s="993">
        <v>3187</v>
      </c>
      <c r="F49" s="993">
        <v>46809</v>
      </c>
      <c r="G49" s="993">
        <v>13809</v>
      </c>
      <c r="H49" s="993">
        <v>13113</v>
      </c>
      <c r="I49" s="969" t="s">
        <v>31</v>
      </c>
      <c r="J49" s="969" t="s">
        <v>31</v>
      </c>
      <c r="K49" s="993">
        <v>696</v>
      </c>
      <c r="L49" s="993">
        <v>867</v>
      </c>
      <c r="M49" s="88"/>
      <c r="N49" s="85">
        <v>1995</v>
      </c>
      <c r="O49" s="714">
        <v>75907</v>
      </c>
      <c r="P49" s="732">
        <v>71412</v>
      </c>
      <c r="Q49" s="732">
        <v>4495</v>
      </c>
      <c r="R49" s="1026">
        <v>-2258.3333333333335</v>
      </c>
      <c r="S49" s="1026">
        <v>73648.666666666672</v>
      </c>
      <c r="T49" s="1026">
        <v>67262.277777777781</v>
      </c>
      <c r="U49" s="1026">
        <v>28068.611111111109</v>
      </c>
      <c r="V49" s="88">
        <v>2650.8333333333335</v>
      </c>
      <c r="W49" s="88">
        <v>36542.777777777774</v>
      </c>
      <c r="X49" s="1011"/>
      <c r="Y49" s="870"/>
      <c r="Z49" s="870"/>
      <c r="AA49" s="870"/>
      <c r="AB49" s="870"/>
      <c r="AC49" s="870"/>
      <c r="AD49" s="1025"/>
      <c r="AE49" s="1025"/>
      <c r="AF49" s="1025"/>
      <c r="AG49" s="1025"/>
      <c r="AH49" s="1025"/>
      <c r="AI49" s="1025"/>
      <c r="AJ49" s="1025"/>
    </row>
    <row r="50" spans="1:36" ht="15" customHeight="1">
      <c r="A50" s="315">
        <v>1996</v>
      </c>
      <c r="B50" s="997">
        <v>76326</v>
      </c>
      <c r="C50" s="993">
        <v>11553</v>
      </c>
      <c r="D50" s="993">
        <v>1120</v>
      </c>
      <c r="E50" s="993">
        <v>3216</v>
      </c>
      <c r="F50" s="993">
        <v>46869</v>
      </c>
      <c r="G50" s="993">
        <v>12650</v>
      </c>
      <c r="H50" s="993">
        <v>11905</v>
      </c>
      <c r="I50" s="969" t="s">
        <v>31</v>
      </c>
      <c r="J50" s="969" t="s">
        <v>31</v>
      </c>
      <c r="K50" s="993">
        <v>745</v>
      </c>
      <c r="L50" s="993">
        <v>919</v>
      </c>
      <c r="M50" s="88"/>
      <c r="N50" s="85">
        <v>1996</v>
      </c>
      <c r="O50" s="714">
        <v>76326</v>
      </c>
      <c r="P50" s="732">
        <v>71856</v>
      </c>
      <c r="Q50" s="732">
        <v>4470</v>
      </c>
      <c r="R50" s="1026">
        <v>-1825</v>
      </c>
      <c r="S50" s="1026">
        <v>74501</v>
      </c>
      <c r="T50" s="1026">
        <v>67074.888888888891</v>
      </c>
      <c r="U50" s="1026">
        <v>26254.444444444445</v>
      </c>
      <c r="V50" s="88">
        <v>2631.1111111111109</v>
      </c>
      <c r="W50" s="88">
        <v>38189.444444444445</v>
      </c>
      <c r="X50" s="1011"/>
      <c r="Y50" s="870"/>
      <c r="Z50" s="870"/>
      <c r="AA50" s="870"/>
      <c r="AB50" s="870"/>
      <c r="AC50" s="870"/>
      <c r="AD50" s="1025"/>
      <c r="AE50" s="1025"/>
      <c r="AF50" s="1025"/>
      <c r="AG50" s="1025"/>
      <c r="AH50" s="1025"/>
      <c r="AI50" s="1025"/>
      <c r="AJ50" s="1025"/>
    </row>
    <row r="51" spans="1:36" ht="15" customHeight="1">
      <c r="A51" s="315">
        <v>1997</v>
      </c>
      <c r="B51" s="997">
        <v>76491</v>
      </c>
      <c r="C51" s="993">
        <v>10886</v>
      </c>
      <c r="D51" s="993">
        <v>1086</v>
      </c>
      <c r="E51" s="993">
        <v>3440</v>
      </c>
      <c r="F51" s="993">
        <v>47684</v>
      </c>
      <c r="G51" s="993">
        <v>12410</v>
      </c>
      <c r="H51" s="993">
        <v>11640</v>
      </c>
      <c r="I51" s="969" t="s">
        <v>31</v>
      </c>
      <c r="J51" s="969" t="s">
        <v>31</v>
      </c>
      <c r="K51" s="993">
        <v>770</v>
      </c>
      <c r="L51" s="993">
        <v>985</v>
      </c>
      <c r="M51" s="88"/>
      <c r="N51" s="85">
        <v>1997</v>
      </c>
      <c r="O51" s="714">
        <v>76491</v>
      </c>
      <c r="P51" s="732">
        <v>71493</v>
      </c>
      <c r="Q51" s="732">
        <v>4997</v>
      </c>
      <c r="R51" s="993">
        <v>-1385</v>
      </c>
      <c r="S51" s="732">
        <v>75106</v>
      </c>
      <c r="T51" s="993">
        <v>67499.611111111109</v>
      </c>
      <c r="U51" s="88">
        <v>26754.444444444445</v>
      </c>
      <c r="V51" s="88">
        <v>2752.2222222222222</v>
      </c>
      <c r="W51" s="88">
        <v>37992.5</v>
      </c>
      <c r="X51" s="1011"/>
      <c r="Y51" s="870"/>
      <c r="Z51" s="870"/>
      <c r="AA51" s="870"/>
      <c r="AB51" s="870"/>
      <c r="AC51" s="870"/>
      <c r="AD51" s="1025"/>
      <c r="AE51" s="1025"/>
      <c r="AF51" s="1025"/>
      <c r="AG51" s="1025"/>
      <c r="AH51" s="1025"/>
      <c r="AI51" s="1025"/>
      <c r="AJ51" s="1025"/>
    </row>
    <row r="52" spans="1:36" ht="15" customHeight="1">
      <c r="A52" s="315">
        <v>1998</v>
      </c>
      <c r="B52" s="997">
        <v>78337</v>
      </c>
      <c r="C52" s="993">
        <v>11654</v>
      </c>
      <c r="D52" s="993">
        <v>1318</v>
      </c>
      <c r="E52" s="993">
        <v>3818</v>
      </c>
      <c r="F52" s="993">
        <v>47249</v>
      </c>
      <c r="G52" s="993">
        <v>13271</v>
      </c>
      <c r="H52" s="993">
        <v>12325</v>
      </c>
      <c r="I52" s="993">
        <v>75</v>
      </c>
      <c r="J52" s="993">
        <v>6</v>
      </c>
      <c r="K52" s="993">
        <v>865</v>
      </c>
      <c r="L52" s="993">
        <v>1026</v>
      </c>
      <c r="M52" s="88"/>
      <c r="N52" s="85">
        <v>1998</v>
      </c>
      <c r="O52" s="714">
        <v>78337</v>
      </c>
      <c r="P52" s="732">
        <v>73708</v>
      </c>
      <c r="Q52" s="732">
        <v>4628</v>
      </c>
      <c r="R52" s="993">
        <v>-1619.1819999999998</v>
      </c>
      <c r="S52" s="732">
        <v>76717.817999999999</v>
      </c>
      <c r="T52" s="1026">
        <v>68795.740739999994</v>
      </c>
      <c r="U52" s="88">
        <v>27481.761559999999</v>
      </c>
      <c r="V52" s="88">
        <v>2772.4270000000001</v>
      </c>
      <c r="W52" s="88">
        <v>38541.226000000002</v>
      </c>
      <c r="X52" s="1011"/>
      <c r="Y52" s="870"/>
      <c r="Z52" s="870"/>
      <c r="AA52" s="870"/>
      <c r="AB52" s="870"/>
      <c r="AC52" s="870"/>
      <c r="AD52" s="1025"/>
      <c r="AE52" s="1025"/>
      <c r="AF52" s="1025"/>
      <c r="AG52" s="1025"/>
      <c r="AH52" s="1025"/>
      <c r="AI52" s="1025"/>
      <c r="AJ52" s="1025"/>
    </row>
    <row r="53" spans="1:36" ht="15" customHeight="1">
      <c r="A53" s="315">
        <v>1999</v>
      </c>
      <c r="B53" s="997">
        <v>80305</v>
      </c>
      <c r="C53" s="993">
        <v>10921</v>
      </c>
      <c r="D53" s="993">
        <v>1113</v>
      </c>
      <c r="E53" s="993">
        <v>4554</v>
      </c>
      <c r="F53" s="993">
        <v>47612</v>
      </c>
      <c r="G53" s="993">
        <v>14902</v>
      </c>
      <c r="H53" s="993">
        <v>13863</v>
      </c>
      <c r="I53" s="993">
        <v>92</v>
      </c>
      <c r="J53" s="993">
        <v>20</v>
      </c>
      <c r="K53" s="993">
        <v>926</v>
      </c>
      <c r="L53" s="993">
        <v>1203</v>
      </c>
      <c r="M53" s="88"/>
      <c r="N53" s="85">
        <v>1999</v>
      </c>
      <c r="O53" s="714">
        <v>80305</v>
      </c>
      <c r="P53" s="732">
        <v>75877.47</v>
      </c>
      <c r="Q53" s="732">
        <v>4427.6450000000004</v>
      </c>
      <c r="R53" s="993">
        <v>-2489.1680000000001</v>
      </c>
      <c r="S53" s="732">
        <v>77815.831999999995</v>
      </c>
      <c r="T53" s="993">
        <v>70429.336360000001</v>
      </c>
      <c r="U53" s="88">
        <v>27624.160360000002</v>
      </c>
      <c r="V53" s="88">
        <v>2715.0329999999999</v>
      </c>
      <c r="W53" s="88">
        <v>40090.258000000009</v>
      </c>
      <c r="X53" s="1011"/>
      <c r="Y53" s="870"/>
      <c r="Z53" s="870"/>
      <c r="AA53" s="870"/>
      <c r="AB53" s="870"/>
      <c r="AC53" s="870"/>
      <c r="AD53" s="1025"/>
      <c r="AE53" s="1025"/>
      <c r="AF53" s="1025"/>
      <c r="AG53" s="1025"/>
      <c r="AH53" s="1025"/>
      <c r="AI53" s="1025"/>
      <c r="AJ53" s="1025"/>
    </row>
    <row r="54" spans="1:36" ht="15" customHeight="1">
      <c r="A54" s="99" t="s">
        <v>158</v>
      </c>
      <c r="B54" s="88"/>
      <c r="C54" s="88"/>
      <c r="D54" s="88"/>
      <c r="E54" s="88"/>
      <c r="F54" s="88"/>
      <c r="G54" s="88"/>
      <c r="H54" s="88"/>
      <c r="I54" s="88"/>
      <c r="J54" s="88"/>
      <c r="K54" s="88"/>
      <c r="L54" s="88"/>
      <c r="M54" s="88"/>
      <c r="N54" s="642" t="s">
        <v>158</v>
      </c>
      <c r="O54" s="88"/>
      <c r="P54" s="88"/>
      <c r="Q54" s="88"/>
      <c r="R54" s="88"/>
      <c r="S54" s="88"/>
      <c r="T54" s="88"/>
      <c r="U54" s="88"/>
      <c r="V54" s="88"/>
      <c r="W54" s="88"/>
      <c r="X54" s="1303"/>
      <c r="Y54" s="870"/>
      <c r="Z54" s="870"/>
      <c r="AA54" s="870"/>
      <c r="AB54" s="870"/>
      <c r="AC54" s="870"/>
      <c r="AD54" s="1025"/>
      <c r="AE54" s="1025"/>
      <c r="AF54" s="1025"/>
      <c r="AG54" s="1025"/>
      <c r="AH54" s="1025"/>
      <c r="AI54" s="1025"/>
      <c r="AJ54" s="1025"/>
    </row>
    <row r="55" spans="1:36" ht="15.75" customHeight="1">
      <c r="A55" s="105" t="s">
        <v>471</v>
      </c>
      <c r="B55" s="88"/>
      <c r="C55" s="88"/>
      <c r="D55" s="88"/>
      <c r="E55" s="88"/>
      <c r="F55" s="88"/>
      <c r="G55" s="88"/>
      <c r="H55" s="88"/>
      <c r="I55" s="88"/>
      <c r="J55" s="88"/>
      <c r="K55" s="88"/>
      <c r="L55" s="88"/>
      <c r="M55" s="88"/>
      <c r="N55" s="105" t="s">
        <v>472</v>
      </c>
      <c r="O55" s="88"/>
      <c r="P55" s="88"/>
      <c r="Q55" s="88"/>
      <c r="R55" s="88"/>
      <c r="S55" s="88"/>
      <c r="T55" s="88"/>
      <c r="U55" s="88"/>
      <c r="V55" s="88"/>
      <c r="W55" s="88"/>
      <c r="X55" s="1303"/>
      <c r="Y55" s="870"/>
      <c r="Z55" s="870"/>
      <c r="AA55" s="870"/>
      <c r="AB55" s="870"/>
      <c r="AC55" s="870"/>
      <c r="AD55" s="1025"/>
      <c r="AE55" s="1025"/>
      <c r="AF55" s="1025"/>
      <c r="AG55" s="1025"/>
      <c r="AH55" s="1025"/>
      <c r="AI55" s="1025"/>
      <c r="AJ55" s="1025"/>
    </row>
    <row r="56" spans="1:36" ht="23" customHeight="1">
      <c r="A56" s="85"/>
      <c r="B56" s="88"/>
      <c r="C56" s="88"/>
      <c r="D56" s="88"/>
      <c r="E56" s="88"/>
      <c r="F56" s="88"/>
      <c r="G56" s="88"/>
      <c r="H56" s="88"/>
      <c r="I56" s="88"/>
      <c r="J56" s="88"/>
      <c r="K56" s="88"/>
      <c r="L56" s="88"/>
      <c r="M56" s="88"/>
      <c r="N56" s="1397" t="s">
        <v>666</v>
      </c>
      <c r="O56" s="1397"/>
      <c r="P56" s="1397"/>
      <c r="Q56" s="1397"/>
      <c r="R56" s="1397"/>
      <c r="S56" s="1397"/>
      <c r="T56" s="1397"/>
      <c r="U56" s="1397"/>
      <c r="V56" s="1397"/>
      <c r="W56" s="1397"/>
      <c r="X56" s="1303"/>
      <c r="Y56" s="870"/>
      <c r="Z56" s="870"/>
      <c r="AA56" s="870"/>
      <c r="AB56" s="870"/>
      <c r="AC56" s="870"/>
      <c r="AD56" s="1025"/>
      <c r="AE56" s="1025"/>
      <c r="AF56" s="1025"/>
      <c r="AG56" s="1025"/>
      <c r="AH56" s="1025"/>
      <c r="AI56" s="1025"/>
      <c r="AJ56" s="1025"/>
    </row>
    <row r="57" spans="1:36" ht="15.75" customHeight="1">
      <c r="A57" s="444" t="s">
        <v>737</v>
      </c>
      <c r="B57" s="484"/>
      <c r="C57" s="484"/>
      <c r="D57" s="484"/>
      <c r="E57" s="484"/>
      <c r="F57" s="484"/>
      <c r="G57" s="484"/>
      <c r="H57" s="484"/>
      <c r="I57" s="484"/>
      <c r="J57" s="484"/>
      <c r="K57" s="484"/>
      <c r="L57" s="484"/>
      <c r="M57" s="484"/>
      <c r="N57" s="444" t="s">
        <v>737</v>
      </c>
      <c r="O57" s="485"/>
      <c r="P57" s="484"/>
      <c r="Q57" s="484"/>
      <c r="R57" s="484"/>
      <c r="S57" s="484"/>
      <c r="T57" s="484"/>
      <c r="U57" s="484"/>
      <c r="V57" s="484"/>
      <c r="W57" s="484"/>
      <c r="X57" s="1303"/>
      <c r="Y57" s="870"/>
      <c r="Z57" s="870"/>
      <c r="AA57" s="870"/>
      <c r="AB57" s="870"/>
      <c r="AC57" s="870"/>
      <c r="AD57" s="1025"/>
      <c r="AE57" s="1025"/>
      <c r="AF57" s="1025"/>
      <c r="AG57" s="1025"/>
      <c r="AH57" s="1025"/>
      <c r="AI57" s="1025"/>
      <c r="AJ57" s="1025"/>
    </row>
    <row r="58" spans="1:36" ht="15.75" customHeight="1">
      <c r="A58" s="291"/>
      <c r="B58" s="627"/>
      <c r="C58" s="627"/>
      <c r="D58" s="627"/>
      <c r="E58" s="627"/>
      <c r="F58" s="627"/>
      <c r="G58" s="627"/>
      <c r="H58" s="627"/>
      <c r="I58" s="627"/>
      <c r="J58" s="627"/>
      <c r="K58" s="627"/>
      <c r="L58" s="627"/>
      <c r="M58" s="627"/>
      <c r="N58" s="591"/>
      <c r="O58" s="591"/>
      <c r="P58" s="627"/>
      <c r="Q58" s="627"/>
      <c r="R58" s="484"/>
      <c r="S58" s="484"/>
      <c r="T58" s="484"/>
      <c r="U58" s="484"/>
      <c r="V58" s="484"/>
      <c r="W58" s="484"/>
      <c r="X58" s="1303"/>
      <c r="Y58" s="870"/>
      <c r="Z58" s="870"/>
      <c r="AA58" s="870"/>
      <c r="AB58" s="870"/>
      <c r="AC58" s="870"/>
      <c r="AD58" s="1025"/>
      <c r="AE58" s="1025"/>
      <c r="AF58" s="1025"/>
      <c r="AG58" s="1025"/>
      <c r="AH58" s="1025"/>
      <c r="AI58" s="1025"/>
      <c r="AJ58" s="1025"/>
    </row>
    <row r="59" spans="1:36" ht="15.75" customHeight="1">
      <c r="A59" s="351"/>
      <c r="B59" s="628"/>
      <c r="C59" s="629" t="s">
        <v>11</v>
      </c>
      <c r="D59" s="643"/>
      <c r="E59" s="643"/>
      <c r="F59" s="643"/>
      <c r="G59" s="643"/>
      <c r="H59" s="643"/>
      <c r="I59" s="643"/>
      <c r="J59" s="643"/>
      <c r="K59" s="643"/>
      <c r="L59" s="643"/>
      <c r="M59" s="601"/>
      <c r="N59" s="644"/>
      <c r="O59" s="628"/>
      <c r="P59" s="630" t="s">
        <v>11</v>
      </c>
      <c r="Q59" s="645"/>
      <c r="R59" s="1474"/>
      <c r="S59" s="1477"/>
      <c r="T59" s="331"/>
      <c r="U59" s="629" t="s">
        <v>11</v>
      </c>
      <c r="V59" s="330"/>
      <c r="W59" s="330"/>
      <c r="X59" s="1303"/>
      <c r="Y59" s="870"/>
      <c r="Z59" s="870"/>
      <c r="AA59" s="870"/>
      <c r="AB59" s="870"/>
      <c r="AC59" s="870"/>
      <c r="AD59" s="1025"/>
      <c r="AE59" s="1025"/>
      <c r="AF59" s="1025"/>
      <c r="AG59" s="1025"/>
      <c r="AH59" s="1025"/>
      <c r="AI59" s="1025"/>
      <c r="AJ59" s="1025"/>
    </row>
    <row r="60" spans="1:36" ht="15.75" customHeight="1">
      <c r="A60" s="352"/>
      <c r="B60" s="646"/>
      <c r="C60" s="1466" t="s">
        <v>35</v>
      </c>
      <c r="D60" s="1466" t="s">
        <v>470</v>
      </c>
      <c r="E60" s="1466" t="s">
        <v>18</v>
      </c>
      <c r="F60" s="1466" t="s">
        <v>271</v>
      </c>
      <c r="G60" s="1467" t="s">
        <v>328</v>
      </c>
      <c r="H60" s="629" t="s">
        <v>57</v>
      </c>
      <c r="I60" s="643"/>
      <c r="J60" s="643"/>
      <c r="K60" s="647"/>
      <c r="L60" s="1468" t="s">
        <v>265</v>
      </c>
      <c r="M60" s="601"/>
      <c r="N60" s="648"/>
      <c r="O60" s="646"/>
      <c r="P60" s="1481" t="s">
        <v>667</v>
      </c>
      <c r="Q60" s="1457" t="s">
        <v>270</v>
      </c>
      <c r="R60" s="1475"/>
      <c r="S60" s="1478"/>
      <c r="T60" s="17"/>
      <c r="U60" s="1466" t="s">
        <v>668</v>
      </c>
      <c r="V60" s="1466" t="s">
        <v>10</v>
      </c>
      <c r="W60" s="1468" t="s">
        <v>807</v>
      </c>
      <c r="X60" s="1303"/>
      <c r="Y60" s="870"/>
      <c r="Z60" s="870"/>
      <c r="AA60" s="870"/>
      <c r="AB60" s="870"/>
      <c r="AC60" s="870"/>
      <c r="AD60" s="1025"/>
      <c r="AE60" s="1025"/>
      <c r="AF60" s="1025"/>
      <c r="AG60" s="1025"/>
      <c r="AH60" s="1025"/>
      <c r="AI60" s="1025"/>
      <c r="AJ60" s="1025"/>
    </row>
    <row r="61" spans="1:36" ht="31.5" customHeight="1">
      <c r="A61" s="352"/>
      <c r="B61" s="631"/>
      <c r="C61" s="1466"/>
      <c r="D61" s="1466"/>
      <c r="E61" s="1466"/>
      <c r="F61" s="1466"/>
      <c r="G61" s="1467"/>
      <c r="H61" s="504" t="s">
        <v>329</v>
      </c>
      <c r="I61" s="504" t="s">
        <v>81</v>
      </c>
      <c r="J61" s="504" t="s">
        <v>272</v>
      </c>
      <c r="K61" s="504" t="s">
        <v>273</v>
      </c>
      <c r="L61" s="1469"/>
      <c r="M61" s="601"/>
      <c r="N61" s="648"/>
      <c r="O61" s="631"/>
      <c r="P61" s="1482"/>
      <c r="Q61" s="1459"/>
      <c r="R61" s="1476"/>
      <c r="S61" s="1479"/>
      <c r="T61" s="17"/>
      <c r="U61" s="1466"/>
      <c r="V61" s="1466"/>
      <c r="W61" s="1469"/>
      <c r="X61" s="1303"/>
      <c r="Y61" s="870"/>
      <c r="Z61" s="870"/>
      <c r="AA61" s="870"/>
      <c r="AB61" s="870"/>
      <c r="AC61" s="870"/>
      <c r="AD61" s="1025"/>
      <c r="AE61" s="1025"/>
      <c r="AF61" s="1025"/>
      <c r="AG61" s="1025"/>
      <c r="AH61" s="1025"/>
      <c r="AI61" s="1025"/>
      <c r="AJ61" s="1025"/>
    </row>
    <row r="62" spans="1:36" ht="15.75" customHeight="1">
      <c r="A62" s="353"/>
      <c r="B62" s="634" t="s">
        <v>779</v>
      </c>
      <c r="C62" s="635"/>
      <c r="D62" s="635"/>
      <c r="E62" s="635"/>
      <c r="F62" s="635"/>
      <c r="G62" s="635"/>
      <c r="H62" s="635"/>
      <c r="I62" s="635"/>
      <c r="J62" s="635"/>
      <c r="K62" s="635"/>
      <c r="L62" s="635"/>
      <c r="M62" s="601"/>
      <c r="N62" s="649"/>
      <c r="O62" s="634" t="s">
        <v>779</v>
      </c>
      <c r="P62" s="635"/>
      <c r="Q62" s="635"/>
      <c r="R62" s="330"/>
      <c r="S62" s="330"/>
      <c r="T62" s="635"/>
      <c r="U62" s="330"/>
      <c r="V62" s="330"/>
      <c r="W62" s="330"/>
      <c r="X62" s="1303"/>
      <c r="Y62" s="870"/>
      <c r="Z62" s="870"/>
      <c r="AA62" s="870"/>
      <c r="AB62" s="870"/>
      <c r="AC62" s="870"/>
      <c r="AD62" s="1025"/>
      <c r="AE62" s="1025"/>
      <c r="AF62" s="1025"/>
      <c r="AG62" s="1025"/>
      <c r="AH62" s="1025"/>
      <c r="AI62" s="1025"/>
      <c r="AJ62" s="1025"/>
    </row>
    <row r="63" spans="1:36" ht="15" customHeight="1">
      <c r="A63" s="315">
        <v>2000</v>
      </c>
      <c r="B63" s="997">
        <v>82154</v>
      </c>
      <c r="C63" s="993">
        <v>10250</v>
      </c>
      <c r="D63" s="993">
        <v>899</v>
      </c>
      <c r="E63" s="993">
        <v>4837</v>
      </c>
      <c r="F63" s="993">
        <v>49571</v>
      </c>
      <c r="G63" s="993">
        <v>15265</v>
      </c>
      <c r="H63" s="993">
        <v>14144</v>
      </c>
      <c r="I63" s="993">
        <v>115</v>
      </c>
      <c r="J63" s="993">
        <v>34</v>
      </c>
      <c r="K63" s="993">
        <v>972</v>
      </c>
      <c r="L63" s="993">
        <v>1333</v>
      </c>
      <c r="M63" s="88"/>
      <c r="N63" s="315">
        <v>2000</v>
      </c>
      <c r="O63" s="714">
        <v>82154</v>
      </c>
      <c r="P63" s="732">
        <v>78226.39</v>
      </c>
      <c r="Q63" s="732">
        <v>3927.998</v>
      </c>
      <c r="R63" s="993">
        <v>-2341.3990000000003</v>
      </c>
      <c r="S63" s="732">
        <v>79812.600999999995</v>
      </c>
      <c r="T63" s="993">
        <v>73148.378499999992</v>
      </c>
      <c r="U63" s="993">
        <v>29414.441499999994</v>
      </c>
      <c r="V63" s="993">
        <v>2855.7280000000001</v>
      </c>
      <c r="W63" s="993">
        <v>40878.597000000009</v>
      </c>
      <c r="X63" s="1011"/>
      <c r="Y63" s="870"/>
      <c r="Z63" s="870"/>
      <c r="AA63" s="870"/>
      <c r="AB63" s="870"/>
      <c r="AC63" s="870"/>
      <c r="AD63" s="1025"/>
      <c r="AE63" s="1025"/>
      <c r="AF63" s="1025"/>
      <c r="AG63" s="1025"/>
      <c r="AH63" s="1025"/>
      <c r="AI63" s="1025"/>
      <c r="AJ63" s="1025"/>
    </row>
    <row r="64" spans="1:36" ht="15" customHeight="1">
      <c r="A64" s="315">
        <v>2001</v>
      </c>
      <c r="B64" s="997">
        <v>83849</v>
      </c>
      <c r="C64" s="993">
        <v>9171</v>
      </c>
      <c r="D64" s="993">
        <v>1194</v>
      </c>
      <c r="E64" s="993">
        <v>5630</v>
      </c>
      <c r="F64" s="993">
        <v>50783</v>
      </c>
      <c r="G64" s="993">
        <v>15193</v>
      </c>
      <c r="H64" s="993">
        <v>14176</v>
      </c>
      <c r="I64" s="993">
        <v>135</v>
      </c>
      <c r="J64" s="993">
        <v>48</v>
      </c>
      <c r="K64" s="993">
        <v>834</v>
      </c>
      <c r="L64" s="993">
        <v>1878</v>
      </c>
      <c r="M64" s="88"/>
      <c r="N64" s="315">
        <v>2001</v>
      </c>
      <c r="O64" s="714">
        <v>83849</v>
      </c>
      <c r="P64" s="732">
        <v>80435.441279999999</v>
      </c>
      <c r="Q64" s="732">
        <v>3413.88</v>
      </c>
      <c r="R64" s="993">
        <v>644.72818038912112</v>
      </c>
      <c r="S64" s="732">
        <v>84493.728180389124</v>
      </c>
      <c r="T64" s="993">
        <v>76462.412859999997</v>
      </c>
      <c r="U64" s="993">
        <v>29261.534140000007</v>
      </c>
      <c r="V64" s="993">
        <v>1647.2479999999998</v>
      </c>
      <c r="W64" s="993">
        <v>45553.952000000005</v>
      </c>
      <c r="X64" s="1011"/>
      <c r="Y64" s="870"/>
      <c r="Z64" s="870"/>
      <c r="AA64" s="870"/>
      <c r="AB64" s="870"/>
      <c r="AC64" s="870"/>
      <c r="AD64" s="1025"/>
      <c r="AE64" s="1025"/>
      <c r="AF64" s="1025"/>
      <c r="AG64" s="1025"/>
      <c r="AH64" s="1025"/>
      <c r="AI64" s="1025"/>
      <c r="AJ64" s="1025"/>
    </row>
    <row r="65" spans="1:36" ht="15" customHeight="1">
      <c r="A65" s="315">
        <v>2002</v>
      </c>
      <c r="B65" s="997">
        <v>83366</v>
      </c>
      <c r="C65" s="993">
        <v>6662</v>
      </c>
      <c r="D65" s="993">
        <v>891</v>
      </c>
      <c r="E65" s="993">
        <v>5129</v>
      </c>
      <c r="F65" s="993">
        <v>51811</v>
      </c>
      <c r="G65" s="993">
        <v>16845</v>
      </c>
      <c r="H65" s="993">
        <v>15880</v>
      </c>
      <c r="I65" s="993">
        <v>131</v>
      </c>
      <c r="J65" s="993">
        <v>58</v>
      </c>
      <c r="K65" s="993">
        <v>776</v>
      </c>
      <c r="L65" s="993">
        <v>2028</v>
      </c>
      <c r="M65" s="88"/>
      <c r="N65" s="315">
        <v>2002</v>
      </c>
      <c r="O65" s="714">
        <v>83366</v>
      </c>
      <c r="P65" s="732">
        <v>80117.35040000001</v>
      </c>
      <c r="Q65" s="732">
        <v>3248.3580000000002</v>
      </c>
      <c r="R65" s="993">
        <v>-1662.7961953817307</v>
      </c>
      <c r="S65" s="732">
        <v>81703.203804618272</v>
      </c>
      <c r="T65" s="993">
        <v>74631.623339999991</v>
      </c>
      <c r="U65" s="993">
        <v>28888.646740000007</v>
      </c>
      <c r="V65" s="993">
        <v>1744.4679999999998</v>
      </c>
      <c r="W65" s="993">
        <v>43998.217000000004</v>
      </c>
      <c r="X65" s="1011"/>
      <c r="Y65" s="870"/>
      <c r="Z65" s="870"/>
      <c r="AA65" s="870"/>
      <c r="AB65" s="870"/>
      <c r="AC65" s="870"/>
      <c r="AD65" s="1025"/>
      <c r="AE65" s="1025"/>
      <c r="AF65" s="1025"/>
      <c r="AG65" s="1025"/>
      <c r="AH65" s="1025"/>
      <c r="AI65" s="1025"/>
      <c r="AJ65" s="1025"/>
    </row>
    <row r="66" spans="1:36" ht="15" customHeight="1">
      <c r="A66" s="315">
        <v>2003</v>
      </c>
      <c r="B66" s="997">
        <v>80141</v>
      </c>
      <c r="C66" s="993">
        <v>5758</v>
      </c>
      <c r="D66" s="993">
        <v>1202</v>
      </c>
      <c r="E66" s="993">
        <v>6339</v>
      </c>
      <c r="F66" s="993">
        <v>51192</v>
      </c>
      <c r="G66" s="993">
        <v>13963</v>
      </c>
      <c r="H66" s="993">
        <v>11965</v>
      </c>
      <c r="I66" s="993">
        <v>169</v>
      </c>
      <c r="J66" s="993">
        <v>122</v>
      </c>
      <c r="K66" s="993">
        <v>1451</v>
      </c>
      <c r="L66" s="993">
        <v>1688</v>
      </c>
      <c r="M66" s="88"/>
      <c r="N66" s="315">
        <v>2003</v>
      </c>
      <c r="O66" s="714">
        <v>80141</v>
      </c>
      <c r="P66" s="732">
        <v>76181.191000000006</v>
      </c>
      <c r="Q66" s="732">
        <v>3959.8539999999998</v>
      </c>
      <c r="R66" s="993">
        <v>-3471.9934176126121</v>
      </c>
      <c r="S66" s="732">
        <v>76669.006582387388</v>
      </c>
      <c r="T66" s="993">
        <v>70121.471000000005</v>
      </c>
      <c r="U66" s="993">
        <v>30559.279999999999</v>
      </c>
      <c r="V66" s="993">
        <v>1647.3679999999999</v>
      </c>
      <c r="W66" s="993">
        <v>37915.283000000003</v>
      </c>
      <c r="X66" s="1011"/>
      <c r="Y66" s="870"/>
      <c r="Z66" s="870"/>
      <c r="AA66" s="870"/>
      <c r="AB66" s="870"/>
      <c r="AC66" s="870"/>
      <c r="AD66" s="1025"/>
      <c r="AE66" s="1025"/>
      <c r="AF66" s="1025"/>
      <c r="AG66" s="1025"/>
      <c r="AH66" s="1025"/>
      <c r="AI66" s="1025"/>
      <c r="AJ66" s="1025"/>
    </row>
    <row r="67" spans="1:36" ht="15" customHeight="1">
      <c r="A67" s="315">
        <v>2004</v>
      </c>
      <c r="B67" s="997">
        <v>79431</v>
      </c>
      <c r="C67" s="993">
        <v>5108</v>
      </c>
      <c r="D67" s="993">
        <v>1168</v>
      </c>
      <c r="E67" s="993">
        <v>6611</v>
      </c>
      <c r="F67" s="993">
        <v>49664</v>
      </c>
      <c r="G67" s="993">
        <v>15073</v>
      </c>
      <c r="H67" s="993">
        <v>12495</v>
      </c>
      <c r="I67" s="993">
        <v>232</v>
      </c>
      <c r="J67" s="993">
        <v>225</v>
      </c>
      <c r="K67" s="993">
        <v>1864</v>
      </c>
      <c r="L67" s="993">
        <v>1806</v>
      </c>
      <c r="M67" s="88"/>
      <c r="N67" s="315">
        <v>2004</v>
      </c>
      <c r="O67" s="714">
        <v>79431</v>
      </c>
      <c r="P67" s="732">
        <v>75153.687726542936</v>
      </c>
      <c r="Q67" s="732">
        <v>4276.9464952356575</v>
      </c>
      <c r="R67" s="993">
        <v>-195.90908675003053</v>
      </c>
      <c r="S67" s="732">
        <v>79235.090913249966</v>
      </c>
      <c r="T67" s="993">
        <v>72467.699778221402</v>
      </c>
      <c r="U67" s="993">
        <v>31859.49</v>
      </c>
      <c r="V67" s="993">
        <v>2471.5650000000001</v>
      </c>
      <c r="W67" s="993">
        <v>38136.857000000004</v>
      </c>
      <c r="X67" s="1011"/>
      <c r="Y67" s="870"/>
      <c r="Z67" s="870"/>
      <c r="AA67" s="870"/>
      <c r="AB67" s="870"/>
      <c r="AC67" s="870"/>
      <c r="AD67" s="1025"/>
      <c r="AE67" s="1025"/>
      <c r="AF67" s="1025"/>
      <c r="AG67" s="1025"/>
      <c r="AH67" s="1025"/>
      <c r="AI67" s="1025"/>
      <c r="AJ67" s="1025"/>
    </row>
    <row r="68" spans="1:36" ht="15" customHeight="1">
      <c r="A68" s="315">
        <v>2005</v>
      </c>
      <c r="B68" s="997">
        <v>84884</v>
      </c>
      <c r="C68" s="993">
        <v>5118</v>
      </c>
      <c r="D68" s="993">
        <v>1573</v>
      </c>
      <c r="E68" s="993">
        <v>9660</v>
      </c>
      <c r="F68" s="993">
        <v>51372</v>
      </c>
      <c r="G68" s="993">
        <v>15249</v>
      </c>
      <c r="H68" s="993">
        <v>11779</v>
      </c>
      <c r="I68" s="993">
        <v>239</v>
      </c>
      <c r="J68" s="993">
        <v>560</v>
      </c>
      <c r="K68" s="993">
        <v>2397</v>
      </c>
      <c r="L68" s="993">
        <v>1912</v>
      </c>
      <c r="M68" s="88"/>
      <c r="N68" s="315">
        <v>2005</v>
      </c>
      <c r="O68" s="714">
        <v>84884</v>
      </c>
      <c r="P68" s="732">
        <v>80483.466908000017</v>
      </c>
      <c r="Q68" s="732">
        <v>4400.7552800000003</v>
      </c>
      <c r="R68" s="993">
        <v>-2230.607441301599</v>
      </c>
      <c r="S68" s="732">
        <v>82653.392558698397</v>
      </c>
      <c r="T68" s="993">
        <v>75742.493621999995</v>
      </c>
      <c r="U68" s="993">
        <v>33132.668420000009</v>
      </c>
      <c r="V68" s="993">
        <v>3485.2259999999997</v>
      </c>
      <c r="W68" s="993">
        <v>39124.821390000005</v>
      </c>
      <c r="X68" s="1011"/>
      <c r="Y68" s="870"/>
      <c r="Z68" s="870"/>
      <c r="AA68" s="870"/>
      <c r="AB68" s="870"/>
      <c r="AC68" s="870"/>
      <c r="AD68" s="1025"/>
      <c r="AE68" s="1025"/>
      <c r="AF68" s="1025"/>
      <c r="AG68" s="1025"/>
      <c r="AH68" s="1025"/>
      <c r="AI68" s="1025"/>
      <c r="AJ68" s="1025"/>
    </row>
    <row r="69" spans="1:36" ht="15" customHeight="1">
      <c r="A69" s="315">
        <v>2006</v>
      </c>
      <c r="B69" s="997">
        <v>84994</v>
      </c>
      <c r="C69" s="993">
        <v>4141</v>
      </c>
      <c r="D69" s="993">
        <v>1128</v>
      </c>
      <c r="E69" s="993">
        <v>9751</v>
      </c>
      <c r="F69" s="993">
        <v>51122</v>
      </c>
      <c r="G69" s="993">
        <v>16940</v>
      </c>
      <c r="H69" s="993">
        <v>12031</v>
      </c>
      <c r="I69" s="993">
        <v>354</v>
      </c>
      <c r="J69" s="993">
        <v>962</v>
      </c>
      <c r="K69" s="993">
        <v>3362</v>
      </c>
      <c r="L69" s="993">
        <v>1912</v>
      </c>
      <c r="M69" s="88"/>
      <c r="N69" s="315">
        <v>2006</v>
      </c>
      <c r="O69" s="714">
        <v>84994</v>
      </c>
      <c r="P69" s="732">
        <v>80330.898212999979</v>
      </c>
      <c r="Q69" s="732">
        <v>4662.7846099999997</v>
      </c>
      <c r="R69" s="993">
        <v>-498.29255591961743</v>
      </c>
      <c r="S69" s="732">
        <v>84495.707444080384</v>
      </c>
      <c r="T69" s="993">
        <v>77506.510976999984</v>
      </c>
      <c r="U69" s="993">
        <v>33458.177810000001</v>
      </c>
      <c r="V69" s="993">
        <v>2360.6550000000002</v>
      </c>
      <c r="W69" s="993">
        <v>41687.360989999994</v>
      </c>
      <c r="X69" s="1011"/>
      <c r="Y69" s="870"/>
      <c r="Z69" s="870"/>
      <c r="AA69" s="870"/>
      <c r="AB69" s="870"/>
      <c r="AC69" s="870"/>
      <c r="AD69" s="1025"/>
      <c r="AE69" s="1025"/>
      <c r="AF69" s="1025"/>
      <c r="AG69" s="1025"/>
      <c r="AH69" s="1025"/>
      <c r="AI69" s="1025"/>
      <c r="AJ69" s="1025"/>
    </row>
    <row r="70" spans="1:36" ht="15" customHeight="1">
      <c r="A70" s="315">
        <v>2007</v>
      </c>
      <c r="B70" s="997">
        <v>89022</v>
      </c>
      <c r="C70" s="993">
        <v>5097</v>
      </c>
      <c r="D70" s="993">
        <v>1464</v>
      </c>
      <c r="E70" s="993">
        <v>9918</v>
      </c>
      <c r="F70" s="993">
        <v>51357</v>
      </c>
      <c r="G70" s="993">
        <v>19258</v>
      </c>
      <c r="H70" s="993">
        <v>12837</v>
      </c>
      <c r="I70" s="993">
        <v>524</v>
      </c>
      <c r="J70" s="993">
        <v>1283</v>
      </c>
      <c r="K70" s="993">
        <v>4337</v>
      </c>
      <c r="L70" s="993">
        <v>1928</v>
      </c>
      <c r="M70" s="88"/>
      <c r="N70" s="315">
        <v>2007</v>
      </c>
      <c r="O70" s="714">
        <v>89022</v>
      </c>
      <c r="P70" s="732">
        <v>84447.407420000003</v>
      </c>
      <c r="Q70" s="732">
        <v>4574.1853999999994</v>
      </c>
      <c r="R70" s="993">
        <v>-2057.7395843320191</v>
      </c>
      <c r="S70" s="732">
        <v>86964.260415667988</v>
      </c>
      <c r="T70" s="993">
        <v>79722.182389999987</v>
      </c>
      <c r="U70" s="993">
        <v>34028.24439</v>
      </c>
      <c r="V70" s="993">
        <v>2369.0880000000002</v>
      </c>
      <c r="W70" s="993">
        <v>43324.442819999997</v>
      </c>
      <c r="X70" s="1011"/>
      <c r="Y70" s="870"/>
      <c r="Z70" s="870"/>
      <c r="AA70" s="870"/>
      <c r="AB70" s="870"/>
      <c r="AC70" s="870"/>
      <c r="AD70" s="1025"/>
      <c r="AE70" s="1025"/>
      <c r="AF70" s="1025"/>
      <c r="AG70" s="1025"/>
      <c r="AH70" s="1025"/>
      <c r="AI70" s="1025"/>
      <c r="AJ70" s="1025"/>
    </row>
    <row r="71" spans="1:36" ht="15" customHeight="1">
      <c r="A71" s="315">
        <v>2008</v>
      </c>
      <c r="B71" s="997">
        <v>88658</v>
      </c>
      <c r="C71" s="993">
        <v>4936</v>
      </c>
      <c r="D71" s="993">
        <v>1434</v>
      </c>
      <c r="E71" s="993">
        <v>9456</v>
      </c>
      <c r="F71" s="993">
        <v>50889</v>
      </c>
      <c r="G71" s="993">
        <v>20019</v>
      </c>
      <c r="H71" s="993">
        <v>12577</v>
      </c>
      <c r="I71" s="993">
        <v>547</v>
      </c>
      <c r="J71" s="993">
        <v>1808</v>
      </c>
      <c r="K71" s="993">
        <v>4845</v>
      </c>
      <c r="L71" s="993">
        <v>1924</v>
      </c>
      <c r="M71" s="88"/>
      <c r="N71" s="315">
        <v>2008</v>
      </c>
      <c r="O71" s="714">
        <v>88658</v>
      </c>
      <c r="P71" s="993">
        <v>84565.603482999999</v>
      </c>
      <c r="Q71" s="993">
        <v>4092.62228</v>
      </c>
      <c r="R71" s="993">
        <v>-255.50884114818101</v>
      </c>
      <c r="S71" s="732">
        <v>88402.491158851815</v>
      </c>
      <c r="T71" s="993">
        <v>81245.428457000016</v>
      </c>
      <c r="U71" s="993">
        <v>35371.354119999996</v>
      </c>
      <c r="V71" s="993">
        <v>2330.8649999999998</v>
      </c>
      <c r="W71" s="993">
        <v>43543.435100000002</v>
      </c>
      <c r="X71" s="1011"/>
      <c r="Y71" s="870"/>
      <c r="Z71" s="870"/>
      <c r="AA71" s="870"/>
      <c r="AB71" s="870"/>
      <c r="AC71" s="870"/>
      <c r="AD71" s="1025"/>
      <c r="AE71" s="1025"/>
      <c r="AF71" s="1025"/>
      <c r="AG71" s="1025"/>
      <c r="AH71" s="1025"/>
      <c r="AI71" s="1025"/>
      <c r="AJ71" s="1025"/>
    </row>
    <row r="72" spans="1:36" ht="15" customHeight="1">
      <c r="A72" s="315">
        <v>2009</v>
      </c>
      <c r="B72" s="997">
        <v>90170</v>
      </c>
      <c r="C72" s="993">
        <v>4434</v>
      </c>
      <c r="D72" s="993">
        <v>1665</v>
      </c>
      <c r="E72" s="993">
        <v>9299</v>
      </c>
      <c r="F72" s="993">
        <v>51971</v>
      </c>
      <c r="G72" s="993">
        <v>20980</v>
      </c>
      <c r="H72" s="993">
        <v>11987</v>
      </c>
      <c r="I72" s="993">
        <v>557</v>
      </c>
      <c r="J72" s="993">
        <v>2555</v>
      </c>
      <c r="K72" s="993">
        <v>5657</v>
      </c>
      <c r="L72" s="993">
        <v>1822</v>
      </c>
      <c r="M72" s="88"/>
      <c r="N72" s="315">
        <v>2009</v>
      </c>
      <c r="O72" s="714">
        <v>90170</v>
      </c>
      <c r="P72" s="993">
        <v>85845.154124000022</v>
      </c>
      <c r="Q72" s="993">
        <v>4324.8057500000004</v>
      </c>
      <c r="R72" s="993">
        <v>-5037.6998132119979</v>
      </c>
      <c r="S72" s="732">
        <v>85132.300186788008</v>
      </c>
      <c r="T72" s="993">
        <v>78211.447266000017</v>
      </c>
      <c r="U72" s="993">
        <v>33080.643089999998</v>
      </c>
      <c r="V72" s="993">
        <v>2294.7150000000001</v>
      </c>
      <c r="W72" s="993">
        <v>42836.049049999994</v>
      </c>
      <c r="X72" s="1011"/>
      <c r="Y72" s="870"/>
      <c r="Z72" s="870"/>
      <c r="AA72" s="870"/>
      <c r="AB72" s="870"/>
      <c r="AC72" s="870"/>
      <c r="AD72" s="1025"/>
      <c r="AE72" s="1025"/>
      <c r="AF72" s="1025"/>
      <c r="AG72" s="1025"/>
      <c r="AH72" s="1025"/>
      <c r="AI72" s="1025"/>
      <c r="AJ72" s="1025"/>
    </row>
    <row r="73" spans="1:36" ht="15" customHeight="1">
      <c r="A73" s="713">
        <v>2010</v>
      </c>
      <c r="B73" s="997">
        <v>91969</v>
      </c>
      <c r="C73" s="993">
        <v>4075</v>
      </c>
      <c r="D73" s="993">
        <v>1656</v>
      </c>
      <c r="E73" s="993">
        <v>13191</v>
      </c>
      <c r="F73" s="993">
        <v>47378</v>
      </c>
      <c r="G73" s="993">
        <v>23781</v>
      </c>
      <c r="H73" s="993">
        <v>12531</v>
      </c>
      <c r="I73" s="993">
        <v>601</v>
      </c>
      <c r="J73" s="993">
        <v>4451</v>
      </c>
      <c r="K73" s="993">
        <v>5954</v>
      </c>
      <c r="L73" s="993">
        <v>1889</v>
      </c>
      <c r="M73" s="712"/>
      <c r="N73" s="713">
        <v>2010</v>
      </c>
      <c r="O73" s="714">
        <v>91969</v>
      </c>
      <c r="P73" s="993">
        <v>87780.178254999992</v>
      </c>
      <c r="Q73" s="993">
        <v>4189.1745199999996</v>
      </c>
      <c r="R73" s="993">
        <v>-1947.6066403924979</v>
      </c>
      <c r="S73" s="732">
        <v>90021.393359607508</v>
      </c>
      <c r="T73" s="993">
        <v>83312.618784999999</v>
      </c>
      <c r="U73" s="993">
        <v>34656.335179999995</v>
      </c>
      <c r="V73" s="993">
        <v>2447.846</v>
      </c>
      <c r="W73" s="993">
        <v>46208.790379999999</v>
      </c>
      <c r="X73" s="1011"/>
      <c r="Y73" s="870"/>
      <c r="Z73" s="870"/>
      <c r="AA73" s="870"/>
      <c r="AB73" s="870"/>
      <c r="AC73" s="870"/>
      <c r="AD73" s="1025"/>
      <c r="AE73" s="1025"/>
      <c r="AF73" s="1025"/>
      <c r="AG73" s="1025"/>
      <c r="AH73" s="1025"/>
      <c r="AI73" s="1025"/>
      <c r="AJ73" s="1025"/>
    </row>
    <row r="74" spans="1:36" ht="15" customHeight="1">
      <c r="A74" s="713">
        <v>2011</v>
      </c>
      <c r="B74" s="997">
        <v>89203</v>
      </c>
      <c r="C74" s="993">
        <v>3943</v>
      </c>
      <c r="D74" s="993">
        <v>795</v>
      </c>
      <c r="E74" s="993">
        <v>13619</v>
      </c>
      <c r="F74" s="993">
        <v>43759</v>
      </c>
      <c r="G74" s="993">
        <v>25414</v>
      </c>
      <c r="H74" s="993">
        <v>10747</v>
      </c>
      <c r="I74" s="993">
        <v>789</v>
      </c>
      <c r="J74" s="993">
        <v>7101</v>
      </c>
      <c r="K74" s="993">
        <v>6519</v>
      </c>
      <c r="L74" s="993">
        <v>1673</v>
      </c>
      <c r="M74" s="763"/>
      <c r="N74" s="766">
        <v>2011</v>
      </c>
      <c r="O74" s="767">
        <v>89203</v>
      </c>
      <c r="P74" s="993">
        <v>85271.037819999998</v>
      </c>
      <c r="Q74" s="993">
        <v>3931.96218</v>
      </c>
      <c r="R74" s="993">
        <v>2641.2433374274779</v>
      </c>
      <c r="S74" s="732">
        <v>91844.243337427484</v>
      </c>
      <c r="T74" s="993">
        <v>85400.505684999982</v>
      </c>
      <c r="U74" s="993">
        <v>35450.149159999994</v>
      </c>
      <c r="V74" s="993">
        <v>2376.2539999999999</v>
      </c>
      <c r="W74" s="993">
        <v>47574.253539999998</v>
      </c>
      <c r="X74" s="1011"/>
      <c r="Y74" s="870"/>
      <c r="Z74" s="870"/>
      <c r="AA74" s="870"/>
      <c r="AB74" s="870"/>
      <c r="AC74" s="870"/>
      <c r="AD74" s="1025"/>
      <c r="AE74" s="1025"/>
      <c r="AF74" s="1025"/>
      <c r="AG74" s="1025"/>
      <c r="AH74" s="1025"/>
      <c r="AI74" s="1025"/>
      <c r="AJ74" s="1025"/>
    </row>
    <row r="75" spans="1:36" ht="15" customHeight="1">
      <c r="A75" s="713">
        <v>2012</v>
      </c>
      <c r="B75" s="997">
        <v>93720</v>
      </c>
      <c r="C75" s="993">
        <v>4615</v>
      </c>
      <c r="D75" s="993">
        <v>1400</v>
      </c>
      <c r="E75" s="993">
        <v>12390</v>
      </c>
      <c r="F75" s="993">
        <v>43664</v>
      </c>
      <c r="G75" s="993">
        <v>30370</v>
      </c>
      <c r="H75" s="993">
        <v>13112</v>
      </c>
      <c r="I75" s="993">
        <v>1123</v>
      </c>
      <c r="J75" s="993">
        <v>8530</v>
      </c>
      <c r="K75" s="993">
        <v>7334</v>
      </c>
      <c r="L75" s="993">
        <v>1280</v>
      </c>
      <c r="M75" s="763"/>
      <c r="N75" s="766">
        <v>2012</v>
      </c>
      <c r="O75" s="767">
        <v>93720</v>
      </c>
      <c r="P75" s="993">
        <v>89546.810100000002</v>
      </c>
      <c r="Q75" s="993">
        <v>4173.1899000000003</v>
      </c>
      <c r="R75" s="993">
        <v>-7557.1445419740676</v>
      </c>
      <c r="S75" s="763">
        <v>86162.855458025937</v>
      </c>
      <c r="T75" s="993">
        <v>79365.176337172743</v>
      </c>
      <c r="U75" s="993">
        <v>34203.545189999997</v>
      </c>
      <c r="V75" s="993">
        <v>2398.4929999999999</v>
      </c>
      <c r="W75" s="993">
        <v>42762.667365717811</v>
      </c>
      <c r="X75" s="1011"/>
      <c r="Y75" s="870"/>
      <c r="Z75" s="870"/>
      <c r="AA75" s="870"/>
      <c r="AB75" s="870"/>
      <c r="AC75" s="870"/>
      <c r="AD75" s="1025"/>
      <c r="AE75" s="1025"/>
      <c r="AF75" s="1025"/>
      <c r="AG75" s="1025"/>
      <c r="AH75" s="1025"/>
      <c r="AI75" s="1025"/>
      <c r="AJ75" s="1025"/>
    </row>
    <row r="76" spans="1:36" s="731" customFormat="1" ht="15" customHeight="1">
      <c r="A76" s="713">
        <v>2013</v>
      </c>
      <c r="B76" s="997">
        <v>90852</v>
      </c>
      <c r="C76" s="993">
        <v>4754</v>
      </c>
      <c r="D76" s="993">
        <v>1374</v>
      </c>
      <c r="E76" s="993">
        <v>8988</v>
      </c>
      <c r="F76" s="993">
        <v>42941</v>
      </c>
      <c r="G76" s="993">
        <v>31634</v>
      </c>
      <c r="H76" s="993">
        <v>13143</v>
      </c>
      <c r="I76" s="993">
        <v>1348</v>
      </c>
      <c r="J76" s="993">
        <v>9043</v>
      </c>
      <c r="K76" s="993">
        <v>7781</v>
      </c>
      <c r="L76" s="993">
        <v>1160</v>
      </c>
      <c r="M76" s="763"/>
      <c r="N76" s="766">
        <v>2013</v>
      </c>
      <c r="O76" s="767">
        <v>90852</v>
      </c>
      <c r="P76" s="993">
        <v>86698.817800000004</v>
      </c>
      <c r="Q76" s="993">
        <v>4153.1822000000002</v>
      </c>
      <c r="R76" s="993">
        <v>-3810.3044566803146</v>
      </c>
      <c r="S76" s="763">
        <v>87041.695543319685</v>
      </c>
      <c r="T76" s="993">
        <v>78478.941603282292</v>
      </c>
      <c r="U76" s="993">
        <v>34253.22913</v>
      </c>
      <c r="V76" s="993">
        <v>2422.4936666666667</v>
      </c>
      <c r="W76" s="993">
        <v>41835.586507071981</v>
      </c>
      <c r="X76" s="1011"/>
      <c r="Y76" s="870"/>
      <c r="Z76" s="870"/>
      <c r="AA76" s="870"/>
      <c r="AB76" s="870"/>
      <c r="AC76" s="870"/>
      <c r="AD76" s="1025"/>
      <c r="AE76" s="1025"/>
      <c r="AF76" s="1025"/>
      <c r="AG76" s="1025"/>
      <c r="AH76" s="1025"/>
      <c r="AI76" s="1025"/>
      <c r="AJ76" s="1025"/>
    </row>
    <row r="77" spans="1:36" s="731" customFormat="1" ht="15" customHeight="1">
      <c r="A77" s="713">
        <v>2014</v>
      </c>
      <c r="B77" s="997">
        <v>88289</v>
      </c>
      <c r="C77" s="993">
        <v>4177</v>
      </c>
      <c r="D77" s="993">
        <v>628</v>
      </c>
      <c r="E77" s="993">
        <v>7844</v>
      </c>
      <c r="F77" s="993">
        <v>42418</v>
      </c>
      <c r="G77" s="993">
        <v>31930</v>
      </c>
      <c r="H77" s="993">
        <v>11260</v>
      </c>
      <c r="I77" s="993">
        <v>1803</v>
      </c>
      <c r="J77" s="993">
        <v>10382</v>
      </c>
      <c r="K77" s="993">
        <v>8105</v>
      </c>
      <c r="L77" s="993">
        <v>1291</v>
      </c>
      <c r="M77" s="762"/>
      <c r="N77" s="766">
        <v>2014</v>
      </c>
      <c r="O77" s="767">
        <v>88289</v>
      </c>
      <c r="P77" s="993">
        <v>83929.277270000006</v>
      </c>
      <c r="Q77" s="993">
        <v>4359.7227300000004</v>
      </c>
      <c r="R77" s="1135">
        <v>-3400.1076164472033</v>
      </c>
      <c r="S77" s="1135">
        <v>84888.892383552797</v>
      </c>
      <c r="T77" s="1135">
        <v>76585.840077763118</v>
      </c>
      <c r="U77" s="993">
        <v>34261.099832</v>
      </c>
      <c r="V77" s="993">
        <v>2367.8421111111115</v>
      </c>
      <c r="W77" s="993">
        <v>39990.600670176791</v>
      </c>
      <c r="X77" s="1011"/>
      <c r="Y77" s="870"/>
      <c r="Z77" s="870"/>
      <c r="AA77" s="870"/>
      <c r="AB77" s="870"/>
      <c r="AC77" s="870"/>
      <c r="AD77" s="1025"/>
      <c r="AE77" s="1025"/>
      <c r="AF77" s="1025"/>
      <c r="AG77" s="1025"/>
      <c r="AH77" s="1025"/>
      <c r="AI77" s="1025"/>
      <c r="AJ77" s="1025"/>
    </row>
    <row r="78" spans="1:36" s="762" customFormat="1" ht="15" customHeight="1">
      <c r="A78" s="766">
        <v>2015</v>
      </c>
      <c r="B78" s="997">
        <v>86242</v>
      </c>
      <c r="C78" s="993">
        <v>4292</v>
      </c>
      <c r="D78" s="993">
        <v>697</v>
      </c>
      <c r="E78" s="993">
        <v>9211</v>
      </c>
      <c r="F78" s="993">
        <v>36689</v>
      </c>
      <c r="G78" s="993">
        <v>34110</v>
      </c>
      <c r="H78" s="993">
        <v>11206</v>
      </c>
      <c r="I78" s="993">
        <v>2784</v>
      </c>
      <c r="J78" s="993">
        <v>11026</v>
      </c>
      <c r="K78" s="993">
        <v>8704</v>
      </c>
      <c r="L78" s="993">
        <v>1244</v>
      </c>
      <c r="N78" s="766">
        <v>2015</v>
      </c>
      <c r="O78" s="767">
        <v>86242</v>
      </c>
      <c r="P78" s="1135">
        <v>81471.573659999995</v>
      </c>
      <c r="Q78" s="993">
        <v>4770.42634</v>
      </c>
      <c r="R78" s="1135">
        <v>28.002202460500282</v>
      </c>
      <c r="S78" s="1135">
        <v>86270.002202460499</v>
      </c>
      <c r="T78" s="1135">
        <v>78300.411883842753</v>
      </c>
      <c r="U78" s="993">
        <v>34791.746503000009</v>
      </c>
      <c r="V78" s="993">
        <v>2265.0846666666666</v>
      </c>
      <c r="W78" s="993">
        <v>41296.093361424435</v>
      </c>
      <c r="X78" s="1011"/>
      <c r="Y78" s="870"/>
      <c r="Z78" s="870"/>
      <c r="AA78" s="870"/>
      <c r="AB78" s="870"/>
      <c r="AC78" s="870"/>
      <c r="AD78" s="1025"/>
      <c r="AE78" s="1025"/>
      <c r="AF78" s="1025"/>
      <c r="AG78" s="1025"/>
      <c r="AH78" s="1025"/>
      <c r="AI78" s="1025"/>
      <c r="AJ78" s="1025"/>
    </row>
    <row r="79" spans="1:36" s="792" customFormat="1" ht="15" customHeight="1">
      <c r="A79" s="798">
        <v>2016</v>
      </c>
      <c r="B79" s="997">
        <v>81527</v>
      </c>
      <c r="C79" s="993">
        <v>4006</v>
      </c>
      <c r="D79" s="993">
        <v>267</v>
      </c>
      <c r="E79" s="993">
        <v>9326</v>
      </c>
      <c r="F79" s="993">
        <v>31403</v>
      </c>
      <c r="G79" s="993">
        <v>35297</v>
      </c>
      <c r="H79" s="993">
        <v>12140</v>
      </c>
      <c r="I79" s="993">
        <v>3235</v>
      </c>
      <c r="J79" s="993">
        <v>10765</v>
      </c>
      <c r="K79" s="993">
        <v>8726</v>
      </c>
      <c r="L79" s="993">
        <v>1230</v>
      </c>
      <c r="M79" s="951"/>
      <c r="N79" s="971">
        <v>2016</v>
      </c>
      <c r="O79" s="972">
        <v>81527</v>
      </c>
      <c r="P79" s="1135">
        <v>76698.082609999998</v>
      </c>
      <c r="Q79" s="1135">
        <v>4828.9173899999996</v>
      </c>
      <c r="R79" s="1135">
        <v>3563.6787552569713</v>
      </c>
      <c r="S79" s="1135">
        <v>85090.678755256973</v>
      </c>
      <c r="T79" s="1135">
        <v>77762.466162828801</v>
      </c>
      <c r="U79" s="993">
        <v>35074.240691000014</v>
      </c>
      <c r="V79" s="993">
        <v>2365.9942222222221</v>
      </c>
      <c r="W79" s="993">
        <v>40393.331529266667</v>
      </c>
      <c r="X79" s="1011"/>
      <c r="Y79" s="870"/>
      <c r="Z79" s="870"/>
      <c r="AA79" s="870"/>
      <c r="AB79" s="870"/>
      <c r="AC79" s="870"/>
      <c r="AD79" s="1025"/>
      <c r="AE79" s="1025"/>
      <c r="AF79" s="1025"/>
      <c r="AG79" s="1025"/>
      <c r="AH79" s="1025"/>
      <c r="AI79" s="1025"/>
      <c r="AJ79" s="1025"/>
    </row>
    <row r="80" spans="1:36" s="863" customFormat="1" ht="15" customHeight="1">
      <c r="A80" s="867">
        <v>2017</v>
      </c>
      <c r="B80" s="997">
        <v>84782</v>
      </c>
      <c r="C80" s="993">
        <v>3819</v>
      </c>
      <c r="D80" s="993">
        <v>229</v>
      </c>
      <c r="E80" s="993">
        <v>10993</v>
      </c>
      <c r="F80" s="993">
        <v>31143</v>
      </c>
      <c r="G80" s="993">
        <v>37411</v>
      </c>
      <c r="H80" s="993">
        <v>12160</v>
      </c>
      <c r="I80" s="993">
        <v>4624</v>
      </c>
      <c r="J80" s="993">
        <v>11247</v>
      </c>
      <c r="K80" s="993">
        <v>8946</v>
      </c>
      <c r="L80" s="993">
        <v>1186</v>
      </c>
      <c r="M80" s="951"/>
      <c r="N80" s="971">
        <v>2017</v>
      </c>
      <c r="O80" s="997">
        <v>84782</v>
      </c>
      <c r="P80" s="1135">
        <v>79735.545010000002</v>
      </c>
      <c r="Q80" s="1135">
        <v>5046.4549900000002</v>
      </c>
      <c r="R80" s="1135">
        <v>1276.1169348961751</v>
      </c>
      <c r="S80" s="1135">
        <v>86058.11693489617</v>
      </c>
      <c r="T80" s="1135">
        <v>78414.232755978548</v>
      </c>
      <c r="U80" s="1135">
        <v>35232.738911</v>
      </c>
      <c r="V80" s="1135">
        <v>2279.9698888888893</v>
      </c>
      <c r="W80" s="1135">
        <v>40901.018190621246</v>
      </c>
      <c r="X80" s="1011"/>
      <c r="Y80" s="870"/>
      <c r="Z80" s="870"/>
      <c r="AA80" s="870"/>
      <c r="AB80" s="870"/>
      <c r="AC80" s="870"/>
      <c r="AD80" s="1025"/>
      <c r="AE80" s="1025"/>
      <c r="AF80" s="1025"/>
      <c r="AG80" s="1025"/>
      <c r="AH80" s="1025"/>
      <c r="AI80" s="1025"/>
      <c r="AJ80" s="1025"/>
    </row>
    <row r="81" spans="1:36" s="951" customFormat="1" ht="15" customHeight="1">
      <c r="A81" s="971">
        <v>2018</v>
      </c>
      <c r="B81" s="997">
        <v>73796</v>
      </c>
      <c r="C81" s="993">
        <v>2788</v>
      </c>
      <c r="D81" s="993">
        <v>204</v>
      </c>
      <c r="E81" s="993">
        <v>10448</v>
      </c>
      <c r="F81" s="993">
        <v>22489</v>
      </c>
      <c r="G81" s="993">
        <v>36616</v>
      </c>
      <c r="H81" s="993">
        <v>10640</v>
      </c>
      <c r="I81" s="993">
        <v>4601</v>
      </c>
      <c r="J81" s="993">
        <v>11755</v>
      </c>
      <c r="K81" s="993">
        <v>9173</v>
      </c>
      <c r="L81" s="993">
        <v>1250</v>
      </c>
      <c r="N81" s="971">
        <v>2018</v>
      </c>
      <c r="O81" s="997">
        <v>73796</v>
      </c>
      <c r="P81" s="1135">
        <v>68671.55</v>
      </c>
      <c r="Q81" s="993">
        <v>5124.45</v>
      </c>
      <c r="R81" s="1135">
        <v>12779.444769447678</v>
      </c>
      <c r="S81" s="993">
        <v>86575.444769447684</v>
      </c>
      <c r="T81" s="1135">
        <v>80322.077227439746</v>
      </c>
      <c r="U81" s="993">
        <v>35839.764429999996</v>
      </c>
      <c r="V81" s="1135">
        <v>2348.0376666666666</v>
      </c>
      <c r="W81" s="1135">
        <v>42134.451853333354</v>
      </c>
      <c r="X81" s="1011"/>
      <c r="Y81" s="870"/>
      <c r="Z81" s="870"/>
      <c r="AA81" s="870"/>
      <c r="AB81" s="870"/>
      <c r="AC81" s="870"/>
      <c r="AD81" s="1025"/>
      <c r="AE81" s="1025"/>
      <c r="AF81" s="1025"/>
      <c r="AG81" s="1025"/>
      <c r="AH81" s="1025"/>
      <c r="AI81" s="1025"/>
      <c r="AJ81" s="1025"/>
    </row>
    <row r="82" spans="1:36" s="951" customFormat="1" ht="15" customHeight="1">
      <c r="A82" s="971">
        <v>2019</v>
      </c>
      <c r="B82" s="1125">
        <v>74948.358103519495</v>
      </c>
      <c r="C82" s="1135">
        <v>2504</v>
      </c>
      <c r="D82" s="1135">
        <v>234</v>
      </c>
      <c r="E82" s="1135">
        <v>9828</v>
      </c>
      <c r="F82" s="1135">
        <v>22418</v>
      </c>
      <c r="G82" s="1135">
        <v>38678</v>
      </c>
      <c r="H82" s="1135">
        <v>11925</v>
      </c>
      <c r="I82" s="1135">
        <v>4995</v>
      </c>
      <c r="J82" s="1135">
        <v>12064</v>
      </c>
      <c r="K82" s="1135">
        <v>9200</v>
      </c>
      <c r="L82" s="1135">
        <v>1286</v>
      </c>
      <c r="N82" s="971">
        <v>2019</v>
      </c>
      <c r="O82" s="1125">
        <v>74948.358103519495</v>
      </c>
      <c r="P82" s="1135">
        <v>70285.662103519498</v>
      </c>
      <c r="Q82" s="1135">
        <v>4662.6959999999999</v>
      </c>
      <c r="R82" s="1130">
        <v>9534.6182594889669</v>
      </c>
      <c r="S82" s="1135">
        <v>84482.976363008464</v>
      </c>
      <c r="T82" s="1130">
        <v>77969.047368000029</v>
      </c>
      <c r="U82" s="1130">
        <v>34996.14645</v>
      </c>
      <c r="V82" s="1130">
        <v>2277.3510000000001</v>
      </c>
      <c r="W82" s="1130">
        <v>40695.549918000026</v>
      </c>
      <c r="X82" s="1011"/>
      <c r="Y82" s="870"/>
      <c r="Z82" s="870"/>
      <c r="AA82" s="870"/>
      <c r="AB82" s="870"/>
      <c r="AC82" s="870"/>
      <c r="AD82" s="1025"/>
      <c r="AE82" s="1025"/>
      <c r="AF82" s="1025"/>
      <c r="AG82" s="1025"/>
      <c r="AH82" s="1025"/>
      <c r="AI82" s="1025"/>
      <c r="AJ82" s="1025"/>
    </row>
    <row r="83" spans="1:36" s="1025" customFormat="1" ht="15" customHeight="1">
      <c r="A83" s="99" t="s">
        <v>158</v>
      </c>
      <c r="B83" s="1217"/>
      <c r="C83" s="1135"/>
      <c r="D83" s="1135"/>
      <c r="E83" s="1135"/>
      <c r="F83" s="1135"/>
      <c r="G83" s="1135"/>
      <c r="H83" s="1135"/>
      <c r="I83" s="1135"/>
      <c r="J83" s="1135"/>
      <c r="K83" s="1135"/>
      <c r="L83" s="1135"/>
      <c r="N83" s="642" t="s">
        <v>158</v>
      </c>
      <c r="O83" s="591"/>
      <c r="P83" s="902"/>
      <c r="Q83" s="902"/>
      <c r="R83" s="869"/>
      <c r="S83" s="869"/>
      <c r="T83" s="869"/>
      <c r="U83" s="869"/>
      <c r="V83" s="869"/>
      <c r="W83" s="869"/>
    </row>
    <row r="84" spans="1:36" s="1025" customFormat="1" ht="17" customHeight="1">
      <c r="A84" s="916" t="s">
        <v>471</v>
      </c>
      <c r="B84" s="1217"/>
      <c r="C84" s="1135"/>
      <c r="D84" s="1135"/>
      <c r="E84" s="1135"/>
      <c r="F84" s="1135"/>
      <c r="G84" s="1135"/>
      <c r="H84" s="1135"/>
      <c r="I84" s="1135"/>
      <c r="J84" s="1135"/>
      <c r="K84" s="1135"/>
      <c r="L84" s="1135"/>
      <c r="N84" s="916" t="s">
        <v>472</v>
      </c>
      <c r="O84" s="1106"/>
      <c r="P84" s="1103"/>
      <c r="Q84" s="1103"/>
      <c r="R84" s="1104"/>
      <c r="S84" s="1104"/>
      <c r="T84" s="1104"/>
      <c r="U84" s="1104"/>
      <c r="V84" s="1104"/>
      <c r="W84" s="1104"/>
      <c r="X84" s="1011"/>
      <c r="Y84" s="870"/>
      <c r="Z84" s="870"/>
      <c r="AA84" s="870"/>
      <c r="AB84" s="870"/>
      <c r="AC84" s="870"/>
    </row>
    <row r="85" spans="1:36" s="1025" customFormat="1" ht="36" customHeight="1">
      <c r="A85" s="1282" t="s">
        <v>617</v>
      </c>
      <c r="B85" s="1217"/>
      <c r="C85" s="1135"/>
      <c r="D85" s="1135"/>
      <c r="E85" s="1135"/>
      <c r="F85" s="1135"/>
      <c r="G85" s="1135"/>
      <c r="H85" s="1135"/>
      <c r="I85" s="1135"/>
      <c r="J85" s="1135"/>
      <c r="K85" s="1135"/>
      <c r="L85" s="1135"/>
      <c r="N85" s="1397" t="s">
        <v>669</v>
      </c>
      <c r="O85" s="1397"/>
      <c r="P85" s="1397"/>
      <c r="Q85" s="1397"/>
      <c r="R85" s="1397"/>
      <c r="S85" s="1397"/>
      <c r="T85" s="1397"/>
      <c r="U85" s="1397"/>
      <c r="V85" s="1397"/>
      <c r="W85" s="1397"/>
      <c r="X85" s="1303"/>
      <c r="Y85" s="870"/>
      <c r="Z85" s="869"/>
      <c r="AA85" s="869"/>
      <c r="AB85" s="869"/>
      <c r="AC85" s="869"/>
    </row>
    <row r="86" spans="1:36" s="1025" customFormat="1" ht="15.75" customHeight="1">
      <c r="A86" s="444" t="s">
        <v>737</v>
      </c>
      <c r="B86" s="869"/>
      <c r="C86" s="869"/>
      <c r="D86" s="869"/>
      <c r="E86" s="869"/>
      <c r="F86" s="869"/>
      <c r="G86" s="869"/>
      <c r="H86" s="869"/>
      <c r="I86" s="869"/>
      <c r="J86" s="869"/>
      <c r="K86" s="869"/>
      <c r="L86" s="869"/>
      <c r="M86" s="869"/>
      <c r="N86" s="444" t="s">
        <v>737</v>
      </c>
      <c r="O86" s="485"/>
      <c r="P86" s="869"/>
      <c r="Q86" s="869"/>
      <c r="R86" s="869"/>
      <c r="S86" s="869"/>
      <c r="T86" s="869"/>
      <c r="U86" s="869"/>
      <c r="V86" s="869"/>
      <c r="W86" s="869"/>
      <c r="X86" s="1303"/>
      <c r="Y86" s="869"/>
      <c r="Z86" s="869"/>
      <c r="AA86" s="869"/>
      <c r="AB86" s="869"/>
      <c r="AC86" s="869"/>
    </row>
    <row r="87" spans="1:36" s="1025" customFormat="1" ht="15.75" customHeight="1">
      <c r="A87" s="953"/>
      <c r="B87" s="627"/>
      <c r="C87" s="627"/>
      <c r="D87" s="627"/>
      <c r="E87" s="627"/>
      <c r="F87" s="627"/>
      <c r="G87" s="627"/>
      <c r="H87" s="627"/>
      <c r="I87" s="627"/>
      <c r="J87" s="627"/>
      <c r="K87" s="627"/>
      <c r="L87" s="627"/>
      <c r="M87" s="627"/>
      <c r="N87" s="591"/>
      <c r="O87" s="591"/>
      <c r="P87" s="627"/>
      <c r="Q87" s="627"/>
      <c r="R87" s="869"/>
      <c r="S87" s="869"/>
      <c r="T87" s="869"/>
      <c r="U87" s="869"/>
      <c r="V87" s="869"/>
      <c r="W87" s="869"/>
      <c r="X87" s="1303"/>
      <c r="Y87" s="869"/>
      <c r="Z87" s="869"/>
      <c r="AA87" s="869"/>
      <c r="AB87" s="869"/>
      <c r="AC87" s="869"/>
    </row>
    <row r="88" spans="1:36" s="1025" customFormat="1" ht="15.75" customHeight="1">
      <c r="A88" s="351"/>
      <c r="B88" s="628"/>
      <c r="C88" s="629" t="s">
        <v>11</v>
      </c>
      <c r="D88" s="643"/>
      <c r="E88" s="643"/>
      <c r="F88" s="643"/>
      <c r="G88" s="643"/>
      <c r="H88" s="643"/>
      <c r="I88" s="643"/>
      <c r="J88" s="643"/>
      <c r="K88" s="643"/>
      <c r="L88" s="643"/>
      <c r="M88" s="601"/>
      <c r="N88" s="644"/>
      <c r="O88" s="628"/>
      <c r="P88" s="630" t="s">
        <v>11</v>
      </c>
      <c r="Q88" s="645"/>
      <c r="R88" s="1474"/>
      <c r="S88" s="1477"/>
      <c r="T88" s="331"/>
      <c r="U88" s="629" t="s">
        <v>11</v>
      </c>
      <c r="V88" s="330"/>
      <c r="W88" s="330"/>
      <c r="X88" s="1011"/>
      <c r="Y88" s="870"/>
      <c r="Z88" s="870"/>
      <c r="AA88" s="870"/>
      <c r="AB88" s="870"/>
      <c r="AC88" s="870"/>
    </row>
    <row r="89" spans="1:36" s="1025" customFormat="1" ht="15.75" customHeight="1">
      <c r="A89" s="352"/>
      <c r="B89" s="646"/>
      <c r="C89" s="1466" t="s">
        <v>35</v>
      </c>
      <c r="D89" s="1466" t="s">
        <v>470</v>
      </c>
      <c r="E89" s="1466" t="s">
        <v>18</v>
      </c>
      <c r="F89" s="1466" t="s">
        <v>271</v>
      </c>
      <c r="G89" s="1467" t="s">
        <v>328</v>
      </c>
      <c r="H89" s="629" t="s">
        <v>57</v>
      </c>
      <c r="I89" s="643"/>
      <c r="J89" s="643"/>
      <c r="K89" s="647"/>
      <c r="L89" s="1468" t="s">
        <v>265</v>
      </c>
      <c r="M89" s="601"/>
      <c r="N89" s="648"/>
      <c r="O89" s="646"/>
      <c r="P89" s="1481" t="s">
        <v>667</v>
      </c>
      <c r="Q89" s="1457" t="s">
        <v>270</v>
      </c>
      <c r="R89" s="1475"/>
      <c r="S89" s="1478"/>
      <c r="T89" s="17"/>
      <c r="U89" s="1466" t="s">
        <v>668</v>
      </c>
      <c r="V89" s="1466" t="s">
        <v>10</v>
      </c>
      <c r="W89" s="1468" t="s">
        <v>807</v>
      </c>
      <c r="X89" s="1011"/>
      <c r="Y89" s="870"/>
      <c r="Z89" s="870"/>
      <c r="AA89" s="870"/>
      <c r="AB89" s="870"/>
      <c r="AC89" s="870"/>
    </row>
    <row r="90" spans="1:36" s="1025" customFormat="1" ht="31.5" customHeight="1">
      <c r="A90" s="352"/>
      <c r="B90" s="631"/>
      <c r="C90" s="1466"/>
      <c r="D90" s="1466"/>
      <c r="E90" s="1466"/>
      <c r="F90" s="1466"/>
      <c r="G90" s="1467"/>
      <c r="H90" s="1283" t="s">
        <v>329</v>
      </c>
      <c r="I90" s="1283" t="s">
        <v>81</v>
      </c>
      <c r="J90" s="1283" t="s">
        <v>272</v>
      </c>
      <c r="K90" s="1283" t="s">
        <v>273</v>
      </c>
      <c r="L90" s="1469"/>
      <c r="M90" s="601"/>
      <c r="N90" s="648"/>
      <c r="O90" s="631"/>
      <c r="P90" s="1482"/>
      <c r="Q90" s="1459"/>
      <c r="R90" s="1476"/>
      <c r="S90" s="1479"/>
      <c r="T90" s="17"/>
      <c r="U90" s="1466"/>
      <c r="V90" s="1466"/>
      <c r="W90" s="1469"/>
      <c r="X90" s="1011"/>
      <c r="Y90" s="870"/>
      <c r="Z90" s="870"/>
      <c r="AA90" s="870"/>
      <c r="AB90" s="870"/>
      <c r="AC90" s="870"/>
    </row>
    <row r="91" spans="1:36" s="1025" customFormat="1" ht="15.75" customHeight="1">
      <c r="A91" s="353"/>
      <c r="B91" s="634" t="s">
        <v>779</v>
      </c>
      <c r="C91" s="635"/>
      <c r="D91" s="635"/>
      <c r="E91" s="635"/>
      <c r="F91" s="635"/>
      <c r="G91" s="635"/>
      <c r="H91" s="635"/>
      <c r="I91" s="635"/>
      <c r="J91" s="635"/>
      <c r="K91" s="635"/>
      <c r="L91" s="635"/>
      <c r="M91" s="601"/>
      <c r="N91" s="649"/>
      <c r="O91" s="634" t="s">
        <v>779</v>
      </c>
      <c r="P91" s="635"/>
      <c r="Q91" s="635"/>
      <c r="R91" s="330"/>
      <c r="S91" s="330"/>
      <c r="T91" s="635"/>
      <c r="U91" s="330"/>
      <c r="V91" s="330"/>
      <c r="W91" s="330"/>
      <c r="X91" s="1011"/>
      <c r="Y91" s="870"/>
      <c r="Z91" s="870"/>
      <c r="AA91" s="870"/>
      <c r="AB91" s="870"/>
      <c r="AC91" s="870"/>
    </row>
    <row r="92" spans="1:36" s="1025" customFormat="1" ht="15" customHeight="1">
      <c r="A92" s="971">
        <v>2020</v>
      </c>
      <c r="B92" s="1125">
        <v>74947.933456506726</v>
      </c>
      <c r="C92" s="1135">
        <v>1828</v>
      </c>
      <c r="D92" s="1135">
        <v>193</v>
      </c>
      <c r="E92" s="1135">
        <v>12036</v>
      </c>
      <c r="F92" s="1135">
        <v>20821</v>
      </c>
      <c r="G92" s="1135">
        <v>38871</v>
      </c>
      <c r="H92" s="1135">
        <v>11129</v>
      </c>
      <c r="I92" s="1135">
        <v>4878</v>
      </c>
      <c r="J92" s="1135">
        <v>12968</v>
      </c>
      <c r="K92" s="1135">
        <v>9400</v>
      </c>
      <c r="L92" s="1135">
        <v>1199</v>
      </c>
      <c r="N92" s="971">
        <v>2020</v>
      </c>
      <c r="O92" s="1125">
        <v>74947.933456506726</v>
      </c>
      <c r="P92" s="1135">
        <v>70230.914456506725</v>
      </c>
      <c r="Q92" s="1135">
        <v>4717.0190000000002</v>
      </c>
      <c r="R92" s="1130">
        <v>8012.8617780008835</v>
      </c>
      <c r="S92" s="1135">
        <v>82960.795234507605</v>
      </c>
      <c r="T92" s="1130">
        <v>76406.457361999986</v>
      </c>
      <c r="U92" s="1130">
        <v>32531.156929999997</v>
      </c>
      <c r="V92" s="1130">
        <v>2283.5575555555552</v>
      </c>
      <c r="W92" s="1130">
        <v>41591.743876444438</v>
      </c>
      <c r="X92" s="1011"/>
      <c r="Y92" s="870"/>
      <c r="Z92" s="870"/>
      <c r="AA92" s="870"/>
      <c r="AB92" s="870"/>
      <c r="AC92" s="870"/>
    </row>
    <row r="93" spans="1:36" s="1025" customFormat="1" ht="15" customHeight="1">
      <c r="A93" s="1131">
        <v>2021</v>
      </c>
      <c r="B93" s="1125">
        <v>80112</v>
      </c>
      <c r="C93" s="1135">
        <v>2548</v>
      </c>
      <c r="D93" s="1135">
        <v>219</v>
      </c>
      <c r="E93" s="1135">
        <v>14237</v>
      </c>
      <c r="F93" s="1135">
        <v>23497</v>
      </c>
      <c r="G93" s="1135">
        <v>38411</v>
      </c>
      <c r="H93" s="1135">
        <v>11420</v>
      </c>
      <c r="I93" s="1135">
        <v>4074</v>
      </c>
      <c r="J93" s="1135">
        <v>13166</v>
      </c>
      <c r="K93" s="1135">
        <v>9225</v>
      </c>
      <c r="L93" s="1135">
        <v>1201</v>
      </c>
      <c r="N93" s="1131">
        <v>2021</v>
      </c>
      <c r="O93" s="1125">
        <v>80112</v>
      </c>
      <c r="P93" s="1135">
        <v>75182.012000000002</v>
      </c>
      <c r="Q93" s="1135">
        <v>4929.9880000000003</v>
      </c>
      <c r="R93" s="1130">
        <v>5239.2254980167363</v>
      </c>
      <c r="S93" s="1135">
        <v>85351.225498016734</v>
      </c>
      <c r="T93" s="1130">
        <v>78498.519493</v>
      </c>
      <c r="U93" s="1130">
        <v>34250.919810000007</v>
      </c>
      <c r="V93" s="1130">
        <v>2452.3301111111109</v>
      </c>
      <c r="W93" s="1130">
        <v>41795.269571888886</v>
      </c>
      <c r="X93" s="1011"/>
      <c r="Y93" s="870"/>
      <c r="Z93" s="870"/>
      <c r="AA93" s="870"/>
      <c r="AB93" s="870"/>
      <c r="AC93" s="870"/>
    </row>
    <row r="94" spans="1:36" s="1025" customFormat="1" ht="15" customHeight="1">
      <c r="A94" s="1131" t="s">
        <v>735</v>
      </c>
      <c r="B94" s="1125">
        <v>68524</v>
      </c>
      <c r="C94" s="1135">
        <v>2812</v>
      </c>
      <c r="D94" s="1135">
        <v>279</v>
      </c>
      <c r="E94" s="1135">
        <v>11599</v>
      </c>
      <c r="F94" s="1135">
        <v>12274</v>
      </c>
      <c r="G94" s="1135">
        <v>40209</v>
      </c>
      <c r="H94" s="1135">
        <v>10420</v>
      </c>
      <c r="I94" s="1135">
        <v>4574</v>
      </c>
      <c r="J94" s="1135">
        <v>15520</v>
      </c>
      <c r="K94" s="1135">
        <v>9177</v>
      </c>
      <c r="L94" s="1135">
        <v>1352</v>
      </c>
      <c r="N94" s="1131" t="s">
        <v>736</v>
      </c>
      <c r="O94" s="1125">
        <v>68524</v>
      </c>
      <c r="P94" s="1135">
        <v>63932.141000000003</v>
      </c>
      <c r="Q94" s="1135">
        <v>4591.8590000000004</v>
      </c>
      <c r="R94" s="1177" t="s">
        <v>649</v>
      </c>
      <c r="S94" s="1177" t="s">
        <v>649</v>
      </c>
      <c r="T94" s="1177" t="s">
        <v>649</v>
      </c>
      <c r="U94" s="1177" t="s">
        <v>649</v>
      </c>
      <c r="V94" s="1177" t="s">
        <v>649</v>
      </c>
      <c r="W94" s="1177" t="s">
        <v>649</v>
      </c>
      <c r="X94" s="1011"/>
      <c r="Y94" s="870"/>
      <c r="Z94" s="870"/>
      <c r="AA94" s="870"/>
      <c r="AB94" s="870"/>
      <c r="AC94" s="870"/>
    </row>
    <row r="95" spans="1:36" ht="15" customHeight="1">
      <c r="A95" s="99" t="s">
        <v>158</v>
      </c>
      <c r="B95" s="309"/>
      <c r="C95" s="309"/>
      <c r="D95" s="291"/>
      <c r="E95" s="291"/>
      <c r="F95" s="291"/>
      <c r="G95" s="291"/>
      <c r="H95" s="291"/>
      <c r="I95" s="291"/>
      <c r="J95" s="291"/>
      <c r="K95" s="627"/>
      <c r="L95" s="627"/>
      <c r="M95" s="763"/>
      <c r="N95" s="642" t="s">
        <v>158</v>
      </c>
      <c r="O95" s="591"/>
      <c r="P95" s="309"/>
      <c r="Q95" s="309"/>
      <c r="R95" s="484"/>
      <c r="S95" s="484"/>
      <c r="T95" s="484"/>
      <c r="U95" s="484"/>
      <c r="V95" s="484"/>
      <c r="W95" s="484"/>
      <c r="Y95" s="870"/>
      <c r="Z95" s="869"/>
      <c r="AA95" s="484"/>
      <c r="AB95" s="869"/>
      <c r="AC95" s="484"/>
    </row>
    <row r="96" spans="1:36" ht="12" customHeight="1">
      <c r="A96" s="105" t="s">
        <v>471</v>
      </c>
      <c r="B96" s="309"/>
      <c r="C96" s="309"/>
      <c r="D96" s="291"/>
      <c r="E96" s="291"/>
      <c r="F96" s="291"/>
      <c r="G96" s="291"/>
      <c r="H96" s="291"/>
      <c r="I96" s="291"/>
      <c r="J96" s="291"/>
      <c r="K96" s="627"/>
      <c r="L96" s="1145"/>
      <c r="M96" s="627"/>
      <c r="N96" s="916" t="s">
        <v>472</v>
      </c>
      <c r="O96" s="1106"/>
      <c r="P96" s="1103"/>
      <c r="Q96" s="1103"/>
      <c r="R96" s="1104"/>
      <c r="S96" s="1104"/>
      <c r="T96" s="1104"/>
      <c r="U96" s="1104"/>
      <c r="V96" s="1104"/>
      <c r="W96" s="1104"/>
      <c r="Y96" s="484"/>
      <c r="Z96" s="869"/>
      <c r="AA96" s="484"/>
      <c r="AB96" s="869"/>
      <c r="AC96" s="484"/>
    </row>
    <row r="97" spans="1:29" ht="36" customHeight="1">
      <c r="A97" s="1101" t="s">
        <v>617</v>
      </c>
      <c r="B97" s="291"/>
      <c r="C97" s="291"/>
      <c r="D97" s="291"/>
      <c r="E97" s="291"/>
      <c r="F97" s="291"/>
      <c r="G97" s="291"/>
      <c r="H97" s="291"/>
      <c r="I97" s="291"/>
      <c r="J97" s="291"/>
      <c r="K97" s="627"/>
      <c r="L97" s="627"/>
      <c r="M97" s="627"/>
      <c r="N97" s="1397" t="s">
        <v>669</v>
      </c>
      <c r="O97" s="1397"/>
      <c r="P97" s="1397"/>
      <c r="Q97" s="1397"/>
      <c r="R97" s="1397"/>
      <c r="S97" s="1397"/>
      <c r="T97" s="1397"/>
      <c r="U97" s="1397"/>
      <c r="V97" s="1397"/>
      <c r="W97" s="1397"/>
      <c r="Y97" s="484"/>
      <c r="Z97" s="869"/>
      <c r="AA97" s="484"/>
      <c r="AB97" s="869"/>
      <c r="AC97" s="484"/>
    </row>
    <row r="98" spans="1:29" ht="15.75" customHeight="1">
      <c r="N98" s="1102"/>
      <c r="O98" s="1105"/>
      <c r="P98" s="1104"/>
      <c r="Q98" s="1104"/>
      <c r="R98" s="1104"/>
      <c r="S98" s="1104"/>
      <c r="T98" s="1104"/>
      <c r="U98" s="1104"/>
      <c r="V98" s="1104"/>
      <c r="W98" s="1104"/>
    </row>
    <row r="99" spans="1:29" ht="15.75" customHeight="1">
      <c r="B99" s="1004"/>
      <c r="O99" s="83"/>
      <c r="T99" s="712"/>
      <c r="U99" s="712"/>
      <c r="V99" s="712"/>
      <c r="W99" s="712"/>
    </row>
    <row r="100" spans="1:29" ht="15.75" customHeight="1">
      <c r="A100" s="711"/>
      <c r="B100" s="1005"/>
      <c r="C100" s="711"/>
      <c r="D100" s="711"/>
      <c r="E100" s="711"/>
      <c r="F100" s="711"/>
      <c r="G100" s="711"/>
      <c r="H100" s="711"/>
      <c r="I100" s="711"/>
      <c r="J100" s="711"/>
      <c r="K100" s="711"/>
      <c r="L100" s="711"/>
      <c r="M100" s="711"/>
      <c r="N100" s="993"/>
      <c r="O100" s="711"/>
      <c r="P100" s="711"/>
      <c r="Q100" s="711"/>
      <c r="R100" s="711"/>
      <c r="S100" s="711"/>
      <c r="T100" s="711"/>
      <c r="U100" s="711"/>
      <c r="V100" s="711"/>
      <c r="W100" s="711"/>
    </row>
    <row r="101" spans="1:29" ht="15.75" customHeight="1">
      <c r="A101" s="711"/>
      <c r="B101" s="993"/>
      <c r="C101" s="993"/>
      <c r="D101" s="993"/>
      <c r="E101" s="993"/>
      <c r="F101" s="993"/>
      <c r="G101" s="993"/>
      <c r="H101" s="993"/>
      <c r="I101" s="993"/>
      <c r="J101" s="993"/>
      <c r="K101" s="993"/>
      <c r="L101" s="993"/>
      <c r="M101" s="993"/>
      <c r="N101" s="964"/>
      <c r="O101" s="993"/>
      <c r="P101" s="993"/>
      <c r="Q101" s="993"/>
      <c r="R101" s="993"/>
      <c r="S101" s="993"/>
      <c r="T101" s="993"/>
      <c r="U101" s="993"/>
      <c r="V101" s="993"/>
      <c r="W101" s="993"/>
    </row>
    <row r="102" spans="1:29" ht="15.75" customHeight="1">
      <c r="A102" s="711"/>
      <c r="B102" s="993"/>
      <c r="C102" s="993"/>
      <c r="D102" s="993"/>
      <c r="E102" s="993"/>
      <c r="F102" s="993"/>
      <c r="G102" s="993"/>
      <c r="H102" s="993"/>
      <c r="I102" s="993"/>
      <c r="J102" s="993"/>
      <c r="K102" s="993"/>
      <c r="L102" s="993"/>
      <c r="M102" s="993"/>
      <c r="N102" s="964"/>
      <c r="O102" s="993"/>
      <c r="P102" s="993"/>
      <c r="Q102" s="993"/>
      <c r="R102" s="993"/>
      <c r="S102" s="993"/>
      <c r="T102" s="993"/>
      <c r="U102" s="993"/>
      <c r="V102" s="993"/>
      <c r="W102" s="993"/>
    </row>
    <row r="103" spans="1:29" ht="15.75" customHeight="1">
      <c r="A103" s="711"/>
      <c r="B103" s="993"/>
      <c r="C103" s="993"/>
      <c r="D103" s="993"/>
      <c r="E103" s="993"/>
      <c r="F103" s="993"/>
      <c r="G103" s="993"/>
      <c r="H103" s="993"/>
      <c r="I103" s="993"/>
      <c r="J103" s="993"/>
      <c r="K103" s="993"/>
      <c r="L103" s="993"/>
      <c r="M103" s="993"/>
      <c r="N103" s="964"/>
      <c r="P103" s="993"/>
      <c r="Q103" s="993"/>
      <c r="R103" s="993"/>
      <c r="S103" s="993"/>
      <c r="T103" s="993"/>
      <c r="U103" s="993"/>
      <c r="V103" s="993"/>
      <c r="W103" s="993"/>
    </row>
    <row r="104" spans="1:29" ht="15.75" customHeight="1">
      <c r="A104" s="711"/>
      <c r="B104" s="993"/>
      <c r="C104" s="993"/>
      <c r="D104" s="993"/>
      <c r="E104" s="993"/>
      <c r="F104" s="993"/>
      <c r="G104" s="993"/>
      <c r="H104" s="993"/>
      <c r="I104" s="993"/>
      <c r="J104" s="993"/>
      <c r="K104" s="993"/>
      <c r="L104" s="993"/>
      <c r="M104" s="993"/>
      <c r="N104" s="964"/>
      <c r="O104" s="993"/>
      <c r="P104" s="993"/>
      <c r="Q104" s="993"/>
      <c r="R104" s="993"/>
      <c r="S104" s="993"/>
      <c r="T104" s="993"/>
      <c r="U104" s="993"/>
      <c r="V104" s="993"/>
      <c r="W104" s="993"/>
    </row>
    <row r="105" spans="1:29" ht="15.75" customHeight="1">
      <c r="A105" s="711"/>
      <c r="B105" s="993"/>
      <c r="C105" s="993"/>
      <c r="D105" s="993"/>
      <c r="E105" s="993"/>
      <c r="F105" s="993"/>
      <c r="G105" s="993"/>
      <c r="H105" s="993"/>
      <c r="I105" s="993"/>
      <c r="J105" s="993"/>
      <c r="K105" s="993"/>
      <c r="L105" s="993"/>
      <c r="M105" s="993"/>
      <c r="N105" s="964"/>
      <c r="O105" s="993"/>
      <c r="P105" s="993"/>
      <c r="Q105" s="993"/>
      <c r="R105" s="993"/>
      <c r="S105" s="993"/>
      <c r="T105" s="993"/>
      <c r="U105" s="993"/>
      <c r="V105" s="993"/>
      <c r="W105" s="993"/>
    </row>
    <row r="106" spans="1:29" ht="15.75" customHeight="1">
      <c r="A106" s="711"/>
      <c r="B106" s="993"/>
      <c r="C106" s="993"/>
      <c r="D106" s="993"/>
      <c r="E106" s="993"/>
      <c r="F106" s="993"/>
      <c r="G106" s="993"/>
      <c r="H106" s="993"/>
      <c r="I106" s="993"/>
      <c r="J106" s="993"/>
      <c r="K106" s="993"/>
      <c r="L106" s="993"/>
      <c r="M106" s="993"/>
      <c r="N106" s="964"/>
      <c r="O106" s="993"/>
      <c r="P106" s="993"/>
      <c r="Q106" s="993"/>
      <c r="R106" s="993"/>
      <c r="S106" s="993"/>
      <c r="T106" s="993"/>
      <c r="U106" s="993"/>
      <c r="V106" s="993"/>
      <c r="W106" s="993"/>
    </row>
    <row r="107" spans="1:29" ht="15.75" customHeight="1">
      <c r="A107" s="711"/>
      <c r="B107" s="993"/>
      <c r="C107" s="993"/>
      <c r="D107" s="993"/>
      <c r="E107" s="993"/>
      <c r="F107" s="993"/>
      <c r="G107" s="993"/>
      <c r="H107" s="993"/>
      <c r="I107" s="993"/>
      <c r="J107" s="993"/>
      <c r="K107" s="993"/>
      <c r="L107" s="993"/>
      <c r="M107" s="993"/>
      <c r="N107" s="964"/>
      <c r="O107" s="993"/>
      <c r="P107" s="993"/>
      <c r="Q107" s="993"/>
      <c r="R107" s="993"/>
      <c r="S107" s="993"/>
      <c r="T107" s="993"/>
      <c r="U107" s="993"/>
      <c r="V107" s="993"/>
      <c r="W107" s="993"/>
    </row>
    <row r="108" spans="1:29" ht="15.75" customHeight="1">
      <c r="A108" s="711"/>
      <c r="B108" s="993"/>
      <c r="C108" s="993"/>
      <c r="D108" s="993"/>
      <c r="E108" s="993"/>
      <c r="F108" s="993"/>
      <c r="G108" s="993"/>
      <c r="H108" s="993"/>
      <c r="I108" s="993"/>
      <c r="J108" s="993"/>
      <c r="K108" s="993"/>
      <c r="L108" s="993"/>
      <c r="M108" s="993"/>
      <c r="N108" s="964"/>
      <c r="O108" s="993"/>
      <c r="P108" s="993"/>
      <c r="Q108" s="993"/>
      <c r="R108" s="993"/>
      <c r="S108" s="993"/>
      <c r="T108" s="993"/>
      <c r="U108" s="993"/>
      <c r="V108" s="993"/>
      <c r="W108" s="993"/>
    </row>
    <row r="109" spans="1:29" ht="15.75" customHeight="1">
      <c r="A109" s="711"/>
      <c r="B109" s="993"/>
      <c r="C109" s="993"/>
      <c r="D109" s="993"/>
      <c r="E109" s="993"/>
      <c r="F109" s="993"/>
      <c r="G109" s="993"/>
      <c r="H109" s="993"/>
      <c r="I109" s="993"/>
      <c r="J109" s="993"/>
      <c r="K109" s="993"/>
      <c r="L109" s="993"/>
      <c r="M109" s="993"/>
      <c r="N109" s="964"/>
      <c r="O109" s="993"/>
      <c r="P109" s="993"/>
      <c r="Q109" s="993"/>
      <c r="R109" s="993"/>
      <c r="S109" s="993"/>
      <c r="T109" s="993"/>
      <c r="U109" s="993"/>
      <c r="V109" s="993"/>
      <c r="W109" s="993"/>
    </row>
    <row r="110" spans="1:29" ht="15.75" customHeight="1">
      <c r="A110" s="711"/>
      <c r="B110" s="993"/>
      <c r="C110" s="993"/>
      <c r="D110" s="993"/>
      <c r="E110" s="993"/>
      <c r="F110" s="993"/>
      <c r="G110" s="993"/>
      <c r="H110" s="993"/>
      <c r="I110" s="993"/>
      <c r="J110" s="993"/>
      <c r="K110" s="993"/>
      <c r="L110" s="993"/>
      <c r="M110" s="993"/>
      <c r="N110" s="964"/>
      <c r="O110" s="993"/>
      <c r="P110" s="993"/>
      <c r="Q110" s="993"/>
      <c r="R110" s="993"/>
      <c r="S110" s="993"/>
      <c r="T110" s="993"/>
      <c r="U110" s="993"/>
      <c r="V110" s="993"/>
      <c r="W110" s="993"/>
    </row>
    <row r="111" spans="1:29" ht="15.75" customHeight="1">
      <c r="A111" s="711"/>
      <c r="B111" s="993"/>
      <c r="C111" s="993"/>
      <c r="D111" s="993"/>
      <c r="E111" s="993"/>
      <c r="F111" s="993"/>
      <c r="G111" s="993"/>
      <c r="H111" s="993"/>
      <c r="I111" s="993"/>
      <c r="J111" s="993"/>
      <c r="K111" s="993"/>
      <c r="L111" s="993"/>
      <c r="M111" s="993"/>
      <c r="N111" s="964"/>
      <c r="O111" s="993"/>
      <c r="P111" s="993"/>
      <c r="Q111" s="993"/>
      <c r="R111" s="993"/>
      <c r="S111" s="993"/>
      <c r="T111" s="993"/>
      <c r="U111" s="993"/>
      <c r="V111" s="993"/>
      <c r="W111" s="993"/>
    </row>
    <row r="112" spans="1:29" ht="15.75" customHeight="1">
      <c r="A112" s="711"/>
      <c r="B112" s="993"/>
      <c r="C112" s="993"/>
      <c r="D112" s="993"/>
      <c r="E112" s="993"/>
      <c r="F112" s="993"/>
      <c r="G112" s="993"/>
      <c r="H112" s="993"/>
      <c r="I112" s="993"/>
      <c r="J112" s="993"/>
      <c r="K112" s="993"/>
      <c r="L112" s="993"/>
      <c r="M112" s="993"/>
      <c r="N112" s="964"/>
      <c r="O112" s="993"/>
      <c r="P112" s="993"/>
      <c r="Q112" s="993"/>
      <c r="R112" s="993"/>
      <c r="S112" s="993"/>
      <c r="T112" s="993"/>
      <c r="U112" s="993"/>
      <c r="V112" s="993"/>
      <c r="W112" s="993"/>
    </row>
    <row r="113" spans="1:23" ht="15.75" customHeight="1">
      <c r="A113" s="711"/>
      <c r="B113" s="711"/>
      <c r="C113" s="711"/>
      <c r="D113" s="711"/>
      <c r="E113" s="711"/>
      <c r="F113" s="711"/>
      <c r="G113" s="711"/>
      <c r="H113" s="711"/>
      <c r="I113" s="711"/>
      <c r="J113" s="711"/>
      <c r="K113" s="711"/>
      <c r="L113" s="711"/>
      <c r="M113" s="711"/>
      <c r="N113" s="711"/>
      <c r="O113" s="711"/>
      <c r="P113" s="712"/>
      <c r="Q113" s="712"/>
      <c r="R113" s="711"/>
      <c r="S113" s="711"/>
      <c r="T113" s="711"/>
      <c r="U113" s="711"/>
      <c r="V113" s="711"/>
      <c r="W113" s="711"/>
    </row>
    <row r="114" spans="1:23" ht="15.75" customHeight="1">
      <c r="A114" s="711"/>
      <c r="B114" s="711"/>
      <c r="C114" s="711"/>
      <c r="D114" s="711"/>
      <c r="E114" s="711"/>
      <c r="F114" s="711"/>
      <c r="G114" s="711"/>
      <c r="H114" s="711"/>
      <c r="I114" s="711"/>
      <c r="J114" s="711"/>
      <c r="K114" s="711"/>
      <c r="L114" s="711"/>
      <c r="M114" s="711"/>
      <c r="N114" s="711"/>
      <c r="O114" s="711"/>
      <c r="P114" s="711"/>
      <c r="Q114" s="711"/>
      <c r="R114" s="711"/>
      <c r="S114" s="711"/>
      <c r="T114" s="711"/>
      <c r="U114" s="711"/>
      <c r="V114" s="711"/>
      <c r="W114" s="711"/>
    </row>
    <row r="115" spans="1:23" ht="15.75" customHeight="1">
      <c r="A115" s="711"/>
      <c r="B115" s="711"/>
      <c r="C115" s="711"/>
      <c r="D115" s="711"/>
      <c r="E115" s="711"/>
      <c r="F115" s="711"/>
      <c r="G115" s="711"/>
      <c r="H115" s="711"/>
      <c r="I115" s="711"/>
      <c r="J115" s="711"/>
      <c r="K115" s="711"/>
      <c r="L115" s="711"/>
      <c r="M115" s="711"/>
      <c r="N115" s="711"/>
      <c r="O115" s="711"/>
      <c r="P115" s="711"/>
      <c r="Q115" s="711"/>
      <c r="R115" s="711"/>
      <c r="S115" s="711"/>
      <c r="T115" s="711"/>
      <c r="U115" s="711"/>
      <c r="V115" s="711"/>
      <c r="W115" s="711"/>
    </row>
    <row r="116" spans="1:23" ht="15.75" customHeight="1">
      <c r="A116" s="711"/>
      <c r="B116" s="711"/>
      <c r="C116" s="711"/>
      <c r="D116" s="711"/>
      <c r="E116" s="711"/>
      <c r="F116" s="711"/>
      <c r="G116" s="711"/>
      <c r="H116" s="711"/>
      <c r="I116" s="711"/>
      <c r="J116" s="711"/>
      <c r="K116" s="711"/>
      <c r="L116" s="711"/>
      <c r="M116" s="711"/>
      <c r="N116" s="711"/>
      <c r="O116" s="711"/>
      <c r="P116" s="711"/>
      <c r="Q116" s="711"/>
      <c r="R116" s="711"/>
      <c r="S116" s="711"/>
      <c r="T116" s="711"/>
      <c r="U116" s="711"/>
      <c r="V116" s="711"/>
      <c r="W116" s="711"/>
    </row>
    <row r="117" spans="1:23" ht="15.75" customHeight="1">
      <c r="A117" s="711"/>
      <c r="B117" s="711"/>
      <c r="C117" s="711"/>
      <c r="D117" s="711"/>
      <c r="E117" s="711"/>
      <c r="F117" s="711"/>
      <c r="G117" s="711"/>
      <c r="H117" s="711"/>
      <c r="I117" s="711"/>
      <c r="J117" s="711"/>
      <c r="K117" s="711"/>
      <c r="L117" s="711"/>
      <c r="M117" s="711"/>
      <c r="N117" s="711"/>
      <c r="O117" s="711"/>
      <c r="P117" s="711"/>
      <c r="Q117" s="711"/>
      <c r="R117" s="711"/>
      <c r="S117" s="711"/>
      <c r="T117" s="711"/>
      <c r="U117" s="711"/>
      <c r="V117" s="711"/>
      <c r="W117" s="711"/>
    </row>
    <row r="118" spans="1:23" ht="15.75" customHeight="1">
      <c r="A118" s="711"/>
      <c r="B118" s="711"/>
      <c r="C118" s="711"/>
      <c r="D118" s="711"/>
      <c r="E118" s="711"/>
      <c r="F118" s="711"/>
      <c r="G118" s="711"/>
      <c r="H118" s="711"/>
      <c r="I118" s="711"/>
      <c r="J118" s="711"/>
      <c r="K118" s="711"/>
      <c r="L118" s="711"/>
      <c r="M118" s="711"/>
      <c r="N118" s="711"/>
      <c r="O118" s="711"/>
      <c r="P118" s="711"/>
      <c r="Q118" s="711"/>
      <c r="R118" s="711"/>
      <c r="S118" s="711"/>
      <c r="T118" s="711"/>
      <c r="U118" s="711"/>
      <c r="V118" s="711"/>
      <c r="W118" s="711"/>
    </row>
    <row r="119" spans="1:23" ht="15.75" customHeight="1">
      <c r="A119" s="711"/>
      <c r="B119" s="711"/>
      <c r="C119" s="711"/>
      <c r="D119" s="711"/>
      <c r="E119" s="711"/>
      <c r="F119" s="711"/>
      <c r="G119" s="711"/>
      <c r="H119" s="711"/>
      <c r="I119" s="711"/>
      <c r="J119" s="711"/>
      <c r="K119" s="711"/>
      <c r="L119" s="711"/>
      <c r="M119" s="711"/>
      <c r="N119" s="711"/>
      <c r="O119" s="711"/>
      <c r="P119" s="711"/>
      <c r="Q119" s="711"/>
      <c r="R119" s="711"/>
      <c r="S119" s="711"/>
      <c r="T119" s="711"/>
      <c r="U119" s="711"/>
      <c r="V119" s="711"/>
      <c r="W119" s="711"/>
    </row>
    <row r="120" spans="1:23" ht="15.75" customHeight="1">
      <c r="A120" s="711"/>
      <c r="B120" s="711"/>
      <c r="C120" s="711"/>
      <c r="D120" s="711"/>
      <c r="E120" s="711"/>
      <c r="F120" s="711"/>
      <c r="G120" s="711"/>
      <c r="H120" s="711"/>
      <c r="I120" s="711"/>
      <c r="J120" s="711"/>
      <c r="K120" s="711"/>
      <c r="L120" s="711"/>
      <c r="M120" s="711"/>
      <c r="N120" s="711"/>
      <c r="O120" s="711"/>
      <c r="P120" s="711"/>
      <c r="Q120" s="711"/>
      <c r="R120" s="711"/>
      <c r="S120" s="711"/>
      <c r="T120" s="711"/>
      <c r="U120" s="711"/>
      <c r="V120" s="711"/>
      <c r="W120" s="711"/>
    </row>
    <row r="121" spans="1:23" ht="15.75" customHeight="1">
      <c r="A121" s="711"/>
      <c r="B121" s="711"/>
      <c r="C121" s="711"/>
      <c r="D121" s="711"/>
      <c r="E121" s="711"/>
      <c r="F121" s="711"/>
      <c r="G121" s="711"/>
      <c r="H121" s="711"/>
      <c r="I121" s="711"/>
      <c r="J121" s="711"/>
      <c r="K121" s="711"/>
      <c r="L121" s="711"/>
      <c r="M121" s="711"/>
      <c r="N121" s="711"/>
      <c r="O121" s="711"/>
      <c r="P121" s="711"/>
      <c r="Q121" s="711"/>
      <c r="R121" s="711"/>
      <c r="S121" s="711"/>
      <c r="T121" s="711"/>
      <c r="U121" s="711"/>
      <c r="V121" s="711"/>
      <c r="W121" s="711"/>
    </row>
    <row r="122" spans="1:23" ht="15.75" customHeight="1">
      <c r="A122" s="711"/>
      <c r="B122" s="711"/>
      <c r="C122" s="711"/>
      <c r="D122" s="711"/>
      <c r="E122" s="711"/>
      <c r="F122" s="711"/>
      <c r="G122" s="711"/>
      <c r="H122" s="711"/>
      <c r="I122" s="711"/>
      <c r="J122" s="711"/>
      <c r="K122" s="711"/>
      <c r="L122" s="711"/>
      <c r="M122" s="711"/>
      <c r="N122" s="711"/>
      <c r="O122" s="711"/>
      <c r="P122" s="711"/>
      <c r="Q122" s="711"/>
      <c r="R122" s="711"/>
      <c r="S122" s="711"/>
      <c r="T122" s="711"/>
      <c r="U122" s="711"/>
      <c r="V122" s="711"/>
      <c r="W122" s="711"/>
    </row>
    <row r="123" spans="1:23" ht="15.75" customHeight="1">
      <c r="A123" s="711"/>
      <c r="B123" s="711"/>
      <c r="C123" s="711"/>
      <c r="D123" s="711"/>
      <c r="E123" s="711"/>
      <c r="F123" s="711"/>
      <c r="G123" s="711"/>
      <c r="H123" s="711"/>
      <c r="I123" s="711"/>
      <c r="J123" s="711"/>
      <c r="K123" s="711"/>
      <c r="L123" s="711"/>
      <c r="M123" s="711"/>
      <c r="N123" s="711"/>
      <c r="O123" s="711"/>
      <c r="P123" s="711"/>
      <c r="Q123" s="711"/>
      <c r="R123" s="711"/>
      <c r="S123" s="711"/>
      <c r="T123" s="711"/>
      <c r="U123" s="711"/>
      <c r="V123" s="711"/>
      <c r="W123" s="711"/>
    </row>
    <row r="124" spans="1:23" ht="15.75" customHeight="1">
      <c r="A124" s="711"/>
      <c r="B124" s="711"/>
      <c r="C124" s="711"/>
      <c r="D124" s="711"/>
      <c r="E124" s="711"/>
      <c r="F124" s="711"/>
      <c r="G124" s="711"/>
      <c r="H124" s="711"/>
      <c r="I124" s="711"/>
      <c r="J124" s="711"/>
      <c r="K124" s="711"/>
      <c r="L124" s="711"/>
      <c r="M124" s="711"/>
      <c r="N124" s="711"/>
      <c r="O124" s="711"/>
      <c r="P124" s="711"/>
      <c r="Q124" s="711"/>
      <c r="R124" s="711"/>
      <c r="S124" s="711"/>
      <c r="T124" s="711"/>
      <c r="U124" s="711"/>
      <c r="V124" s="711"/>
      <c r="W124" s="711"/>
    </row>
    <row r="125" spans="1:23" ht="15.75" customHeight="1">
      <c r="A125" s="711"/>
      <c r="B125" s="711"/>
      <c r="C125" s="711"/>
      <c r="D125" s="711"/>
      <c r="E125" s="711"/>
      <c r="F125" s="711"/>
      <c r="G125" s="711"/>
      <c r="H125" s="711"/>
      <c r="I125" s="711"/>
      <c r="J125" s="711"/>
      <c r="K125" s="711"/>
      <c r="L125" s="711"/>
      <c r="M125" s="711"/>
      <c r="N125" s="711"/>
      <c r="O125" s="711"/>
      <c r="P125" s="711"/>
      <c r="Q125" s="711"/>
      <c r="R125" s="711"/>
      <c r="S125" s="711"/>
      <c r="T125" s="711"/>
      <c r="U125" s="711"/>
      <c r="V125" s="711"/>
      <c r="W125" s="711"/>
    </row>
  </sheetData>
  <mergeCells count="56">
    <mergeCell ref="L89:L90"/>
    <mergeCell ref="P89:P90"/>
    <mergeCell ref="Q89:Q90"/>
    <mergeCell ref="C89:C90"/>
    <mergeCell ref="D89:D90"/>
    <mergeCell ref="E89:E90"/>
    <mergeCell ref="F89:F90"/>
    <mergeCell ref="G89:G90"/>
    <mergeCell ref="N56:W56"/>
    <mergeCell ref="N27:W27"/>
    <mergeCell ref="L60:L61"/>
    <mergeCell ref="P60:P61"/>
    <mergeCell ref="Q60:Q61"/>
    <mergeCell ref="U60:U61"/>
    <mergeCell ref="V60:V61"/>
    <mergeCell ref="R59:R61"/>
    <mergeCell ref="S59:S61"/>
    <mergeCell ref="W60:W61"/>
    <mergeCell ref="Q31:Q32"/>
    <mergeCell ref="U89:U90"/>
    <mergeCell ref="V89:V90"/>
    <mergeCell ref="W89:W90"/>
    <mergeCell ref="N85:W85"/>
    <mergeCell ref="N97:W97"/>
    <mergeCell ref="R88:R90"/>
    <mergeCell ref="S88:S90"/>
    <mergeCell ref="Q4:Q5"/>
    <mergeCell ref="U31:U32"/>
    <mergeCell ref="V31:V32"/>
    <mergeCell ref="W31:W32"/>
    <mergeCell ref="R30:R32"/>
    <mergeCell ref="S30:S32"/>
    <mergeCell ref="W4:W5"/>
    <mergeCell ref="R3:R5"/>
    <mergeCell ref="S3:S5"/>
    <mergeCell ref="U4:U5"/>
    <mergeCell ref="V4:V5"/>
    <mergeCell ref="E4:E5"/>
    <mergeCell ref="D4:D5"/>
    <mergeCell ref="C4:C5"/>
    <mergeCell ref="L31:L32"/>
    <mergeCell ref="P31:P32"/>
    <mergeCell ref="L4:L5"/>
    <mergeCell ref="P4:P5"/>
    <mergeCell ref="C31:C32"/>
    <mergeCell ref="D31:D32"/>
    <mergeCell ref="E31:E32"/>
    <mergeCell ref="F31:F32"/>
    <mergeCell ref="G31:G32"/>
    <mergeCell ref="G4:G5"/>
    <mergeCell ref="F4:F5"/>
    <mergeCell ref="C60:C61"/>
    <mergeCell ref="D60:D61"/>
    <mergeCell ref="E60:E61"/>
    <mergeCell ref="F60:F61"/>
    <mergeCell ref="G60:G61"/>
  </mergeCells>
  <conditionalFormatting sqref="N77:O78 M67:Q71 A63:Q66 M72:O76 Q72:Q78 A103:N103 S78 S63:S76 R63:R78 T63:W78 A56:N56 A27:N27 A97:N97 A104:GS1020 P103:GS103 A95:W96 A98:GS102 A67:L82 N79:W82 B83:L85 X1:GS6 N92:W94 A92:L94 AK7:GS87 X7:AJ82 X84:AJ87 AD83:AJ83 X88:GS97 A57:W62 A28:W55 A1:W26">
    <cfRule type="cellIs" dxfId="340" priority="17" stopIfTrue="1" operator="equal">
      <formula>0</formula>
    </cfRule>
  </conditionalFormatting>
  <conditionalFormatting sqref="P72:Q82">
    <cfRule type="cellIs" dxfId="339" priority="15" stopIfTrue="1" operator="equal">
      <formula>0</formula>
    </cfRule>
  </conditionalFormatting>
  <conditionalFormatting sqref="T63:W82">
    <cfRule type="cellIs" dxfId="338" priority="16" stopIfTrue="1" operator="equal">
      <formula>0</formula>
    </cfRule>
  </conditionalFormatting>
  <conditionalFormatting sqref="S77">
    <cfRule type="cellIs" dxfId="337" priority="14" stopIfTrue="1" operator="equal">
      <formula>0</formula>
    </cfRule>
  </conditionalFormatting>
  <conditionalFormatting sqref="P72:P82">
    <cfRule type="cellIs" dxfId="336" priority="12" stopIfTrue="1" operator="equal">
      <formula>0</formula>
    </cfRule>
  </conditionalFormatting>
  <conditionalFormatting sqref="U44:W53">
    <cfRule type="cellIs" dxfId="335" priority="11" stopIfTrue="1" operator="equal">
      <formula>0</formula>
    </cfRule>
  </conditionalFormatting>
  <conditionalFormatting sqref="A83:A85">
    <cfRule type="cellIs" dxfId="334" priority="6" stopIfTrue="1" operator="equal">
      <formula>0</formula>
    </cfRule>
  </conditionalFormatting>
  <conditionalFormatting sqref="A86:W88 A91:W91 A89:F90 M89:V90 H89:K90">
    <cfRule type="cellIs" dxfId="333" priority="9" stopIfTrue="1" operator="equal">
      <formula>0</formula>
    </cfRule>
  </conditionalFormatting>
  <conditionalFormatting sqref="N85 N83:W84">
    <cfRule type="cellIs" dxfId="332" priority="8" stopIfTrue="1" operator="equal">
      <formula>0</formula>
    </cfRule>
  </conditionalFormatting>
  <conditionalFormatting sqref="L89:L90">
    <cfRule type="cellIs" dxfId="3" priority="4" stopIfTrue="1" operator="equal">
      <formula>0</formula>
    </cfRule>
  </conditionalFormatting>
  <conditionalFormatting sqref="G89:G90">
    <cfRule type="cellIs" dxfId="1" priority="2" stopIfTrue="1" operator="equal">
      <formula>0</formula>
    </cfRule>
  </conditionalFormatting>
  <conditionalFormatting sqref="W89:W90">
    <cfRule type="cellIs" dxfId="0" priority="1" stopIfTrue="1" operator="equal">
      <formula>0</formula>
    </cfRule>
  </conditionalFormatting>
  <pageMargins left="0.7" right="0.7" top="0.75" bottom="0.75" header="0.3" footer="0.3"/>
  <pageSetup paperSize="9" fitToWidth="4"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7" max="20" man="1"/>
    <brk id="56" max="20" man="1"/>
    <brk id="85" max="22" man="1"/>
  </rowBreaks>
  <colBreaks count="1" manualBreakCount="1">
    <brk id="13" max="73"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6">
    <tabColor theme="5" tint="0.39997558519241921"/>
  </sheetPr>
  <dimension ref="A1:X104"/>
  <sheetViews>
    <sheetView view="pageBreakPreview" zoomScaleNormal="115" zoomScaleSheetLayoutView="100" workbookViewId="0"/>
  </sheetViews>
  <sheetFormatPr baseColWidth="10" defaultColWidth="11.453125" defaultRowHeight="15.75" customHeight="1"/>
  <cols>
    <col min="1" max="1" width="7.1796875" style="83" customWidth="1"/>
    <col min="2" max="2" width="8.54296875" style="83" customWidth="1"/>
    <col min="3" max="3" width="9" style="83" customWidth="1"/>
    <col min="4" max="14" width="8.54296875" style="83" customWidth="1"/>
    <col min="15" max="15" width="9.453125" style="83" customWidth="1"/>
    <col min="16" max="16" width="11.453125" style="83"/>
    <col min="17" max="17" width="38" style="83" customWidth="1"/>
    <col min="18" max="16384" width="11.453125" style="83"/>
  </cols>
  <sheetData>
    <row r="1" spans="1:15" ht="15.75" customHeight="1">
      <c r="A1" s="444" t="s">
        <v>738</v>
      </c>
      <c r="B1" s="484"/>
      <c r="C1" s="484"/>
      <c r="D1" s="484"/>
      <c r="E1" s="484"/>
      <c r="F1" s="484"/>
      <c r="G1" s="484"/>
      <c r="H1" s="484"/>
      <c r="I1" s="484"/>
      <c r="J1" s="484"/>
      <c r="K1" s="484"/>
      <c r="L1" s="484"/>
      <c r="M1" s="484"/>
      <c r="N1" s="484"/>
      <c r="O1" s="484"/>
    </row>
    <row r="2" spans="1:15" ht="15.75" customHeight="1">
      <c r="A2" s="291"/>
      <c r="B2" s="291"/>
      <c r="C2" s="291"/>
      <c r="D2" s="291"/>
      <c r="E2" s="291"/>
      <c r="F2" s="291"/>
      <c r="G2" s="291"/>
      <c r="H2" s="291"/>
      <c r="I2" s="291"/>
      <c r="J2" s="291"/>
      <c r="K2" s="291"/>
      <c r="L2" s="291"/>
      <c r="M2" s="484"/>
      <c r="N2" s="484"/>
      <c r="O2" s="484"/>
    </row>
    <row r="3" spans="1:15" ht="15.75" customHeight="1">
      <c r="A3" s="351"/>
      <c r="B3" s="270"/>
      <c r="C3" s="275" t="s">
        <v>11</v>
      </c>
      <c r="D3" s="474"/>
      <c r="E3" s="474"/>
      <c r="F3" s="474"/>
      <c r="G3" s="474"/>
      <c r="H3" s="474"/>
      <c r="I3" s="474"/>
      <c r="J3" s="474"/>
      <c r="K3" s="474"/>
      <c r="L3" s="488"/>
      <c r="M3" s="560"/>
      <c r="N3" s="617"/>
      <c r="O3" s="331"/>
    </row>
    <row r="4" spans="1:15" ht="15.75" customHeight="1">
      <c r="A4" s="352"/>
      <c r="B4" s="487"/>
      <c r="C4" s="1467" t="s">
        <v>35</v>
      </c>
      <c r="D4" s="1467" t="s">
        <v>435</v>
      </c>
      <c r="E4" s="1467" t="s">
        <v>18</v>
      </c>
      <c r="F4" s="1467" t="s">
        <v>271</v>
      </c>
      <c r="G4" s="1467" t="s">
        <v>437</v>
      </c>
      <c r="H4" s="275" t="s">
        <v>57</v>
      </c>
      <c r="I4" s="474"/>
      <c r="J4" s="474"/>
      <c r="K4" s="488"/>
      <c r="L4" s="1472" t="s">
        <v>436</v>
      </c>
      <c r="M4" s="561"/>
      <c r="N4" s="618"/>
      <c r="O4" s="17"/>
    </row>
    <row r="5" spans="1:15" ht="31.5" customHeight="1">
      <c r="A5" s="352"/>
      <c r="B5" s="269"/>
      <c r="C5" s="1467"/>
      <c r="D5" s="1467"/>
      <c r="E5" s="1467"/>
      <c r="F5" s="1467"/>
      <c r="G5" s="1467"/>
      <c r="H5" s="555" t="s">
        <v>438</v>
      </c>
      <c r="I5" s="555" t="s">
        <v>330</v>
      </c>
      <c r="J5" s="555" t="s">
        <v>272</v>
      </c>
      <c r="K5" s="555" t="s">
        <v>273</v>
      </c>
      <c r="L5" s="1473"/>
      <c r="M5" s="562"/>
      <c r="N5" s="619"/>
      <c r="O5" s="17"/>
    </row>
    <row r="6" spans="1:15" ht="15.75" customHeight="1">
      <c r="A6" s="353"/>
      <c r="B6" s="326" t="s">
        <v>780</v>
      </c>
      <c r="C6" s="279"/>
      <c r="D6" s="279"/>
      <c r="E6" s="279"/>
      <c r="F6" s="279"/>
      <c r="G6" s="279"/>
      <c r="H6" s="279"/>
      <c r="I6" s="279"/>
      <c r="J6" s="279"/>
      <c r="K6" s="279"/>
      <c r="L6" s="279"/>
      <c r="M6" s="330"/>
      <c r="N6" s="330"/>
      <c r="O6" s="279"/>
    </row>
    <row r="7" spans="1:15" ht="15.75" customHeight="1">
      <c r="A7" s="407">
        <v>1960</v>
      </c>
      <c r="B7" s="90">
        <v>116.4</v>
      </c>
      <c r="C7" s="313" t="s">
        <v>31</v>
      </c>
      <c r="D7" s="313" t="s">
        <v>31</v>
      </c>
      <c r="E7" s="313" t="s">
        <v>31</v>
      </c>
      <c r="F7" s="90">
        <v>0</v>
      </c>
      <c r="G7" s="313" t="s">
        <v>31</v>
      </c>
      <c r="H7" s="90">
        <v>13</v>
      </c>
      <c r="I7" s="313" t="s">
        <v>31</v>
      </c>
      <c r="J7" s="313" t="s">
        <v>31</v>
      </c>
      <c r="K7" s="313" t="s">
        <v>31</v>
      </c>
      <c r="L7" s="313" t="s">
        <v>31</v>
      </c>
      <c r="M7" s="90">
        <v>4.2</v>
      </c>
      <c r="N7" s="90">
        <v>120.6</v>
      </c>
      <c r="O7" s="90">
        <v>104.3</v>
      </c>
    </row>
    <row r="8" spans="1:15" ht="15.75" customHeight="1">
      <c r="A8" s="315">
        <v>1965</v>
      </c>
      <c r="B8" s="90">
        <v>172.3</v>
      </c>
      <c r="C8" s="313" t="s">
        <v>31</v>
      </c>
      <c r="D8" s="313" t="s">
        <v>31</v>
      </c>
      <c r="E8" s="313" t="s">
        <v>31</v>
      </c>
      <c r="F8" s="90">
        <v>0.1</v>
      </c>
      <c r="G8" s="313" t="s">
        <v>31</v>
      </c>
      <c r="H8" s="90">
        <v>15.4</v>
      </c>
      <c r="I8" s="313" t="s">
        <v>31</v>
      </c>
      <c r="J8" s="313" t="s">
        <v>31</v>
      </c>
      <c r="K8" s="313" t="s">
        <v>31</v>
      </c>
      <c r="L8" s="313" t="s">
        <v>31</v>
      </c>
      <c r="M8" s="90">
        <v>4.2</v>
      </c>
      <c r="N8" s="90">
        <v>176.5</v>
      </c>
      <c r="O8" s="90">
        <v>153.30000000000001</v>
      </c>
    </row>
    <row r="9" spans="1:15" ht="15.75" customHeight="1">
      <c r="A9" s="315">
        <v>1966</v>
      </c>
      <c r="B9" s="90">
        <v>177.9</v>
      </c>
      <c r="C9" s="313" t="s">
        <v>31</v>
      </c>
      <c r="D9" s="313" t="s">
        <v>31</v>
      </c>
      <c r="E9" s="313" t="s">
        <v>31</v>
      </c>
      <c r="F9" s="90">
        <v>0.3</v>
      </c>
      <c r="G9" s="313" t="s">
        <v>31</v>
      </c>
      <c r="H9" s="90">
        <v>17</v>
      </c>
      <c r="I9" s="313" t="s">
        <v>31</v>
      </c>
      <c r="J9" s="313" t="s">
        <v>31</v>
      </c>
      <c r="K9" s="313" t="s">
        <v>31</v>
      </c>
      <c r="L9" s="313" t="s">
        <v>31</v>
      </c>
      <c r="M9" s="90">
        <v>7.5</v>
      </c>
      <c r="N9" s="90">
        <v>185.4</v>
      </c>
      <c r="O9" s="90">
        <v>162.5</v>
      </c>
    </row>
    <row r="10" spans="1:15" ht="15.75" customHeight="1">
      <c r="A10" s="315">
        <v>1967</v>
      </c>
      <c r="B10" s="90">
        <v>184.7</v>
      </c>
      <c r="C10" s="313" t="s">
        <v>31</v>
      </c>
      <c r="D10" s="313" t="s">
        <v>31</v>
      </c>
      <c r="E10" s="313" t="s">
        <v>31</v>
      </c>
      <c r="F10" s="90">
        <v>1.2</v>
      </c>
      <c r="G10" s="313" t="s">
        <v>31</v>
      </c>
      <c r="H10" s="90">
        <v>16.600000000000001</v>
      </c>
      <c r="I10" s="313" t="s">
        <v>31</v>
      </c>
      <c r="J10" s="313" t="s">
        <v>31</v>
      </c>
      <c r="K10" s="313" t="s">
        <v>31</v>
      </c>
      <c r="L10" s="313" t="s">
        <v>31</v>
      </c>
      <c r="M10" s="90">
        <v>7.2</v>
      </c>
      <c r="N10" s="90">
        <v>191.9</v>
      </c>
      <c r="O10" s="90">
        <v>167.6</v>
      </c>
    </row>
    <row r="11" spans="1:15" ht="15.75" customHeight="1">
      <c r="A11" s="315">
        <v>1968</v>
      </c>
      <c r="B11" s="90">
        <v>203.3</v>
      </c>
      <c r="C11" s="313" t="s">
        <v>31</v>
      </c>
      <c r="D11" s="313" t="s">
        <v>31</v>
      </c>
      <c r="E11" s="313" t="s">
        <v>31</v>
      </c>
      <c r="F11" s="90">
        <v>1.8</v>
      </c>
      <c r="G11" s="313" t="s">
        <v>31</v>
      </c>
      <c r="H11" s="90">
        <v>16.8</v>
      </c>
      <c r="I11" s="313" t="s">
        <v>31</v>
      </c>
      <c r="J11" s="313" t="s">
        <v>31</v>
      </c>
      <c r="K11" s="313" t="s">
        <v>31</v>
      </c>
      <c r="L11" s="313" t="s">
        <v>31</v>
      </c>
      <c r="M11" s="90">
        <v>7.1</v>
      </c>
      <c r="N11" s="90">
        <v>210.4</v>
      </c>
      <c r="O11" s="90">
        <v>184.2</v>
      </c>
    </row>
    <row r="12" spans="1:15" ht="15.75" customHeight="1">
      <c r="A12" s="315">
        <v>1969</v>
      </c>
      <c r="B12" s="90">
        <v>226</v>
      </c>
      <c r="C12" s="313" t="s">
        <v>31</v>
      </c>
      <c r="D12" s="313" t="s">
        <v>31</v>
      </c>
      <c r="E12" s="313" t="s">
        <v>31</v>
      </c>
      <c r="F12" s="90">
        <v>5.4</v>
      </c>
      <c r="G12" s="313" t="s">
        <v>31</v>
      </c>
      <c r="H12" s="90">
        <v>14.6</v>
      </c>
      <c r="I12" s="313" t="s">
        <v>31</v>
      </c>
      <c r="J12" s="313" t="s">
        <v>31</v>
      </c>
      <c r="K12" s="313" t="s">
        <v>31</v>
      </c>
      <c r="L12" s="313" t="s">
        <v>31</v>
      </c>
      <c r="M12" s="90">
        <v>6.1</v>
      </c>
      <c r="N12" s="90">
        <v>232.1</v>
      </c>
      <c r="O12" s="90">
        <v>204.1</v>
      </c>
    </row>
    <row r="13" spans="1:15" ht="15.75" customHeight="1">
      <c r="A13" s="315">
        <v>1970</v>
      </c>
      <c r="B13" s="90">
        <v>242.60499999999999</v>
      </c>
      <c r="C13" s="313" t="s">
        <v>31</v>
      </c>
      <c r="D13" s="313" t="s">
        <v>31</v>
      </c>
      <c r="E13" s="313" t="s">
        <v>31</v>
      </c>
      <c r="F13" s="90">
        <v>6.03</v>
      </c>
      <c r="G13" s="313" t="s">
        <v>31</v>
      </c>
      <c r="H13" s="90">
        <v>17.774999999999999</v>
      </c>
      <c r="I13" s="313" t="s">
        <v>31</v>
      </c>
      <c r="J13" s="313" t="s">
        <v>31</v>
      </c>
      <c r="K13" s="313" t="s">
        <v>31</v>
      </c>
      <c r="L13" s="313" t="s">
        <v>31</v>
      </c>
      <c r="M13" s="90">
        <v>7.75</v>
      </c>
      <c r="N13" s="90">
        <v>250.35499999999999</v>
      </c>
      <c r="O13" s="90">
        <v>218.57599999999999</v>
      </c>
    </row>
    <row r="14" spans="1:15" ht="15.75" customHeight="1">
      <c r="A14" s="315">
        <v>1971</v>
      </c>
      <c r="B14" s="90">
        <v>259.60000000000002</v>
      </c>
      <c r="C14" s="313" t="s">
        <v>31</v>
      </c>
      <c r="D14" s="313" t="s">
        <v>31</v>
      </c>
      <c r="E14" s="313" t="s">
        <v>31</v>
      </c>
      <c r="F14" s="90">
        <v>6</v>
      </c>
      <c r="G14" s="313" t="s">
        <v>31</v>
      </c>
      <c r="H14" s="90">
        <v>14</v>
      </c>
      <c r="I14" s="313" t="s">
        <v>31</v>
      </c>
      <c r="J14" s="313" t="s">
        <v>31</v>
      </c>
      <c r="K14" s="313" t="s">
        <v>31</v>
      </c>
      <c r="L14" s="313" t="s">
        <v>31</v>
      </c>
      <c r="M14" s="90">
        <v>6.6</v>
      </c>
      <c r="N14" s="90">
        <v>266.2</v>
      </c>
      <c r="O14" s="90">
        <v>232.7</v>
      </c>
    </row>
    <row r="15" spans="1:15" ht="15.75" customHeight="1">
      <c r="A15" s="315">
        <v>1972</v>
      </c>
      <c r="B15" s="90">
        <v>274.8</v>
      </c>
      <c r="C15" s="313" t="s">
        <v>31</v>
      </c>
      <c r="D15" s="313" t="s">
        <v>31</v>
      </c>
      <c r="E15" s="313" t="s">
        <v>31</v>
      </c>
      <c r="F15" s="90">
        <v>7.3</v>
      </c>
      <c r="G15" s="313" t="s">
        <v>31</v>
      </c>
      <c r="H15" s="90">
        <v>13.7</v>
      </c>
      <c r="I15" s="313" t="s">
        <v>31</v>
      </c>
      <c r="J15" s="313" t="s">
        <v>31</v>
      </c>
      <c r="K15" s="313" t="s">
        <v>31</v>
      </c>
      <c r="L15" s="313" t="s">
        <v>31</v>
      </c>
      <c r="M15" s="90">
        <v>11.8</v>
      </c>
      <c r="N15" s="90">
        <v>286.60000000000002</v>
      </c>
      <c r="O15" s="90">
        <v>252.5</v>
      </c>
    </row>
    <row r="16" spans="1:15" ht="15.75" customHeight="1">
      <c r="A16" s="315">
        <v>1973</v>
      </c>
      <c r="B16" s="90">
        <v>299</v>
      </c>
      <c r="C16" s="313" t="s">
        <v>31</v>
      </c>
      <c r="D16" s="313" t="s">
        <v>31</v>
      </c>
      <c r="E16" s="313" t="s">
        <v>31</v>
      </c>
      <c r="F16" s="90">
        <v>11.8</v>
      </c>
      <c r="G16" s="313" t="s">
        <v>31</v>
      </c>
      <c r="H16" s="90">
        <v>15.5</v>
      </c>
      <c r="I16" s="313" t="s">
        <v>31</v>
      </c>
      <c r="J16" s="313" t="s">
        <v>31</v>
      </c>
      <c r="K16" s="313" t="s">
        <v>31</v>
      </c>
      <c r="L16" s="313" t="s">
        <v>31</v>
      </c>
      <c r="M16" s="90">
        <v>10.3</v>
      </c>
      <c r="N16" s="90">
        <v>309.3</v>
      </c>
      <c r="O16" s="90">
        <v>273.5</v>
      </c>
    </row>
    <row r="17" spans="1:15" ht="15.75" customHeight="1">
      <c r="A17" s="315">
        <v>1974</v>
      </c>
      <c r="B17" s="90">
        <v>311.7</v>
      </c>
      <c r="C17" s="313" t="s">
        <v>31</v>
      </c>
      <c r="D17" s="313" t="s">
        <v>31</v>
      </c>
      <c r="E17" s="313" t="s">
        <v>31</v>
      </c>
      <c r="F17" s="90">
        <v>12.1</v>
      </c>
      <c r="G17" s="313" t="s">
        <v>31</v>
      </c>
      <c r="H17" s="90">
        <v>17.899999999999999</v>
      </c>
      <c r="I17" s="313" t="s">
        <v>31</v>
      </c>
      <c r="J17" s="313" t="s">
        <v>31</v>
      </c>
      <c r="K17" s="313" t="s">
        <v>31</v>
      </c>
      <c r="L17" s="313" t="s">
        <v>31</v>
      </c>
      <c r="M17" s="90">
        <v>5.9</v>
      </c>
      <c r="N17" s="90">
        <v>317.60000000000002</v>
      </c>
      <c r="O17" s="90">
        <v>281.89999999999998</v>
      </c>
    </row>
    <row r="18" spans="1:15" ht="15.75" customHeight="1">
      <c r="A18" s="315">
        <v>1975</v>
      </c>
      <c r="B18" s="90">
        <v>301.80200000000002</v>
      </c>
      <c r="C18" s="313" t="s">
        <v>31</v>
      </c>
      <c r="D18" s="313" t="s">
        <v>31</v>
      </c>
      <c r="E18" s="313" t="s">
        <v>31</v>
      </c>
      <c r="F18" s="90">
        <v>21.398</v>
      </c>
      <c r="G18" s="313" t="s">
        <v>31</v>
      </c>
      <c r="H18" s="90">
        <v>17.11</v>
      </c>
      <c r="I18" s="313" t="s">
        <v>31</v>
      </c>
      <c r="J18" s="313" t="s">
        <v>31</v>
      </c>
      <c r="K18" s="313" t="s">
        <v>31</v>
      </c>
      <c r="L18" s="313" t="s">
        <v>31</v>
      </c>
      <c r="M18" s="90">
        <v>7.8390000000000004</v>
      </c>
      <c r="N18" s="90">
        <v>309.64100000000002</v>
      </c>
      <c r="O18" s="90">
        <v>274.87100000000004</v>
      </c>
    </row>
    <row r="19" spans="1:15" ht="15.75" customHeight="1">
      <c r="A19" s="315">
        <v>1976</v>
      </c>
      <c r="B19" s="90">
        <v>333.7</v>
      </c>
      <c r="C19" s="313" t="s">
        <v>31</v>
      </c>
      <c r="D19" s="313" t="s">
        <v>31</v>
      </c>
      <c r="E19" s="313" t="s">
        <v>31</v>
      </c>
      <c r="F19" s="90">
        <v>24.3</v>
      </c>
      <c r="G19" s="313" t="s">
        <v>31</v>
      </c>
      <c r="H19" s="90">
        <v>14.1</v>
      </c>
      <c r="I19" s="313" t="s">
        <v>31</v>
      </c>
      <c r="J19" s="313" t="s">
        <v>31</v>
      </c>
      <c r="K19" s="313" t="s">
        <v>31</v>
      </c>
      <c r="L19" s="313" t="s">
        <v>31</v>
      </c>
      <c r="M19" s="90">
        <v>1</v>
      </c>
      <c r="N19" s="90">
        <v>334.7</v>
      </c>
      <c r="O19" s="90">
        <v>297.2</v>
      </c>
    </row>
    <row r="20" spans="1:15" ht="15.75" customHeight="1">
      <c r="A20" s="315">
        <v>1977</v>
      </c>
      <c r="B20" s="90">
        <v>335.3</v>
      </c>
      <c r="C20" s="313" t="s">
        <v>31</v>
      </c>
      <c r="D20" s="313" t="s">
        <v>31</v>
      </c>
      <c r="E20" s="313" t="s">
        <v>31</v>
      </c>
      <c r="F20" s="90">
        <v>36</v>
      </c>
      <c r="G20" s="313" t="s">
        <v>31</v>
      </c>
      <c r="H20" s="90">
        <v>17.600000000000001</v>
      </c>
      <c r="I20" s="313" t="s">
        <v>31</v>
      </c>
      <c r="J20" s="313" t="s">
        <v>31</v>
      </c>
      <c r="K20" s="313" t="s">
        <v>31</v>
      </c>
      <c r="L20" s="313" t="s">
        <v>31</v>
      </c>
      <c r="M20" s="90">
        <v>5.9</v>
      </c>
      <c r="N20" s="90">
        <v>341.2</v>
      </c>
      <c r="O20" s="90">
        <v>305.10000000000002</v>
      </c>
    </row>
    <row r="21" spans="1:15" ht="15.75" customHeight="1">
      <c r="A21" s="315">
        <v>1978</v>
      </c>
      <c r="B21" s="90">
        <v>353.4</v>
      </c>
      <c r="C21" s="313" t="s">
        <v>31</v>
      </c>
      <c r="D21" s="313" t="s">
        <v>31</v>
      </c>
      <c r="E21" s="313" t="s">
        <v>31</v>
      </c>
      <c r="F21" s="90">
        <v>35.9</v>
      </c>
      <c r="G21" s="313" t="s">
        <v>31</v>
      </c>
      <c r="H21" s="90">
        <v>18.5</v>
      </c>
      <c r="I21" s="313" t="s">
        <v>31</v>
      </c>
      <c r="J21" s="313" t="s">
        <v>31</v>
      </c>
      <c r="K21" s="313" t="s">
        <v>31</v>
      </c>
      <c r="L21" s="313" t="s">
        <v>31</v>
      </c>
      <c r="M21" s="90">
        <v>3.1</v>
      </c>
      <c r="N21" s="90">
        <v>356.5</v>
      </c>
      <c r="O21" s="90">
        <v>321.2</v>
      </c>
    </row>
    <row r="22" spans="1:15" ht="15.75" customHeight="1">
      <c r="A22" s="315">
        <v>1979</v>
      </c>
      <c r="B22" s="90">
        <v>372.2</v>
      </c>
      <c r="C22" s="313" t="s">
        <v>31</v>
      </c>
      <c r="D22" s="313" t="s">
        <v>31</v>
      </c>
      <c r="E22" s="313" t="s">
        <v>31</v>
      </c>
      <c r="F22" s="90">
        <v>42.3</v>
      </c>
      <c r="G22" s="313" t="s">
        <v>31</v>
      </c>
      <c r="H22" s="90">
        <v>18.5</v>
      </c>
      <c r="I22" s="313" t="s">
        <v>31</v>
      </c>
      <c r="J22" s="313" t="s">
        <v>31</v>
      </c>
      <c r="K22" s="313" t="s">
        <v>31</v>
      </c>
      <c r="L22" s="313" t="s">
        <v>31</v>
      </c>
      <c r="M22" s="90">
        <v>0.6</v>
      </c>
      <c r="N22" s="90">
        <v>372.8</v>
      </c>
      <c r="O22" s="90">
        <v>335.6</v>
      </c>
    </row>
    <row r="23" spans="1:15" ht="15.75" customHeight="1">
      <c r="A23" s="99" t="s">
        <v>158</v>
      </c>
      <c r="B23" s="88"/>
      <c r="C23" s="313"/>
      <c r="D23" s="313"/>
      <c r="E23" s="313"/>
      <c r="F23" s="88"/>
      <c r="G23" s="313"/>
      <c r="H23" s="88"/>
      <c r="I23" s="313"/>
      <c r="J23" s="313"/>
      <c r="K23" s="313"/>
      <c r="L23" s="313"/>
      <c r="M23" s="88"/>
      <c r="N23" s="88"/>
      <c r="O23" s="88"/>
    </row>
    <row r="24" spans="1:15" ht="15.75" customHeight="1">
      <c r="A24" s="733" t="s">
        <v>670</v>
      </c>
      <c r="B24" s="88"/>
      <c r="C24" s="313"/>
      <c r="D24" s="313"/>
      <c r="E24" s="313"/>
      <c r="F24" s="88"/>
      <c r="G24" s="313"/>
      <c r="H24" s="88"/>
      <c r="I24" s="313"/>
      <c r="J24" s="313"/>
      <c r="K24" s="313"/>
      <c r="L24" s="313"/>
      <c r="M24" s="88"/>
      <c r="N24" s="88"/>
      <c r="O24" s="88"/>
    </row>
    <row r="25" spans="1:15" s="731" customFormat="1" ht="15.75" customHeight="1">
      <c r="A25" s="105"/>
      <c r="B25" s="732"/>
      <c r="C25" s="735"/>
      <c r="D25" s="735"/>
      <c r="E25" s="735"/>
      <c r="F25" s="732"/>
      <c r="G25" s="735"/>
      <c r="H25" s="732"/>
      <c r="I25" s="735"/>
      <c r="J25" s="735"/>
      <c r="K25" s="735"/>
      <c r="L25" s="735"/>
      <c r="M25" s="732"/>
      <c r="N25" s="732"/>
      <c r="O25" s="732"/>
    </row>
    <row r="26" spans="1:15" ht="15.75" customHeight="1">
      <c r="A26" s="444" t="s">
        <v>739</v>
      </c>
      <c r="B26" s="484"/>
      <c r="C26" s="484"/>
      <c r="D26" s="484"/>
      <c r="E26" s="484"/>
      <c r="F26" s="484"/>
      <c r="G26" s="484"/>
      <c r="H26" s="484"/>
      <c r="I26" s="484"/>
      <c r="J26" s="484"/>
      <c r="K26" s="484"/>
      <c r="L26" s="484"/>
      <c r="M26" s="484"/>
      <c r="N26" s="484"/>
      <c r="O26" s="484"/>
    </row>
    <row r="27" spans="1:15" ht="15.75" customHeight="1">
      <c r="A27" s="291"/>
      <c r="B27" s="627"/>
      <c r="C27" s="627"/>
      <c r="D27" s="627"/>
      <c r="E27" s="627"/>
      <c r="F27" s="627"/>
      <c r="G27" s="627"/>
      <c r="H27" s="627"/>
      <c r="I27" s="627"/>
      <c r="J27" s="627"/>
      <c r="K27" s="627"/>
      <c r="L27" s="627"/>
      <c r="M27" s="484"/>
      <c r="N27" s="484"/>
      <c r="O27" s="484"/>
    </row>
    <row r="28" spans="1:15" ht="15.75" customHeight="1">
      <c r="A28" s="351"/>
      <c r="B28" s="628"/>
      <c r="C28" s="629" t="s">
        <v>11</v>
      </c>
      <c r="D28" s="643"/>
      <c r="E28" s="643"/>
      <c r="F28" s="643"/>
      <c r="G28" s="643"/>
      <c r="H28" s="643"/>
      <c r="I28" s="643"/>
      <c r="J28" s="643"/>
      <c r="K28" s="643"/>
      <c r="L28" s="647"/>
      <c r="M28" s="560"/>
      <c r="N28" s="617"/>
      <c r="O28" s="331"/>
    </row>
    <row r="29" spans="1:15" ht="15.75" customHeight="1">
      <c r="A29" s="352"/>
      <c r="B29" s="646"/>
      <c r="C29" s="1466" t="s">
        <v>35</v>
      </c>
      <c r="D29" s="1466" t="s">
        <v>435</v>
      </c>
      <c r="E29" s="1466" t="s">
        <v>18</v>
      </c>
      <c r="F29" s="1466" t="s">
        <v>271</v>
      </c>
      <c r="G29" s="1466" t="s">
        <v>437</v>
      </c>
      <c r="H29" s="629" t="s">
        <v>57</v>
      </c>
      <c r="I29" s="643"/>
      <c r="J29" s="643"/>
      <c r="K29" s="647"/>
      <c r="L29" s="1457" t="s">
        <v>436</v>
      </c>
      <c r="M29" s="561"/>
      <c r="N29" s="618"/>
      <c r="O29" s="17"/>
    </row>
    <row r="30" spans="1:15" ht="31.5" customHeight="1">
      <c r="A30" s="352"/>
      <c r="B30" s="631"/>
      <c r="C30" s="1466"/>
      <c r="D30" s="1466"/>
      <c r="E30" s="1466"/>
      <c r="F30" s="1466"/>
      <c r="G30" s="1466"/>
      <c r="H30" s="504" t="s">
        <v>438</v>
      </c>
      <c r="I30" s="504" t="s">
        <v>330</v>
      </c>
      <c r="J30" s="504" t="s">
        <v>272</v>
      </c>
      <c r="K30" s="504" t="s">
        <v>273</v>
      </c>
      <c r="L30" s="1459"/>
      <c r="M30" s="562"/>
      <c r="N30" s="619"/>
      <c r="O30" s="17"/>
    </row>
    <row r="31" spans="1:15" ht="15.75" customHeight="1">
      <c r="A31" s="353"/>
      <c r="B31" s="634" t="s">
        <v>780</v>
      </c>
      <c r="C31" s="635"/>
      <c r="D31" s="635"/>
      <c r="E31" s="635"/>
      <c r="F31" s="635"/>
      <c r="G31" s="635"/>
      <c r="H31" s="635"/>
      <c r="I31" s="635"/>
      <c r="J31" s="635"/>
      <c r="K31" s="635"/>
      <c r="L31" s="635"/>
      <c r="M31" s="330"/>
      <c r="N31" s="330"/>
      <c r="O31" s="635"/>
    </row>
    <row r="32" spans="1:15" ht="15.75" customHeight="1">
      <c r="A32" s="407">
        <v>1980</v>
      </c>
      <c r="B32" s="90">
        <v>368.77</v>
      </c>
      <c r="C32" s="313" t="s">
        <v>31</v>
      </c>
      <c r="D32" s="313" t="s">
        <v>31</v>
      </c>
      <c r="E32" s="313" t="s">
        <v>31</v>
      </c>
      <c r="F32" s="90">
        <v>43.7</v>
      </c>
      <c r="G32" s="313" t="s">
        <v>31</v>
      </c>
      <c r="H32" s="90">
        <v>18.649999999999999</v>
      </c>
      <c r="I32" s="313" t="s">
        <v>31</v>
      </c>
      <c r="J32" s="313" t="s">
        <v>31</v>
      </c>
      <c r="K32" s="313" t="s">
        <v>31</v>
      </c>
      <c r="L32" s="313" t="s">
        <v>31</v>
      </c>
      <c r="M32" s="90">
        <v>5.758</v>
      </c>
      <c r="N32" s="90">
        <v>374.52799999999996</v>
      </c>
      <c r="O32" s="90">
        <v>336.91899999999998</v>
      </c>
    </row>
    <row r="33" spans="1:18" ht="15.75" customHeight="1">
      <c r="A33" s="315">
        <v>1981</v>
      </c>
      <c r="B33" s="90">
        <v>368.8</v>
      </c>
      <c r="C33" s="313" t="s">
        <v>31</v>
      </c>
      <c r="D33" s="313" t="s">
        <v>31</v>
      </c>
      <c r="E33" s="313" t="s">
        <v>31</v>
      </c>
      <c r="F33" s="90">
        <v>53.6</v>
      </c>
      <c r="G33" s="313" t="s">
        <v>31</v>
      </c>
      <c r="H33" s="90">
        <v>20</v>
      </c>
      <c r="I33" s="313" t="s">
        <v>31</v>
      </c>
      <c r="J33" s="313" t="s">
        <v>31</v>
      </c>
      <c r="K33" s="313" t="s">
        <v>31</v>
      </c>
      <c r="L33" s="313" t="s">
        <v>31</v>
      </c>
      <c r="M33" s="90">
        <v>7.9</v>
      </c>
      <c r="N33" s="90">
        <v>376.7</v>
      </c>
      <c r="O33" s="90">
        <v>337.5</v>
      </c>
    </row>
    <row r="34" spans="1:18" ht="15.75" customHeight="1">
      <c r="A34" s="315">
        <v>1982</v>
      </c>
      <c r="B34" s="90">
        <v>366.9</v>
      </c>
      <c r="C34" s="313" t="s">
        <v>31</v>
      </c>
      <c r="D34" s="313" t="s">
        <v>31</v>
      </c>
      <c r="E34" s="313" t="s">
        <v>31</v>
      </c>
      <c r="F34" s="90">
        <v>63.6</v>
      </c>
      <c r="G34" s="313" t="s">
        <v>31</v>
      </c>
      <c r="H34" s="90">
        <v>19.7</v>
      </c>
      <c r="I34" s="313" t="s">
        <v>31</v>
      </c>
      <c r="J34" s="313" t="s">
        <v>31</v>
      </c>
      <c r="K34" s="313" t="s">
        <v>31</v>
      </c>
      <c r="L34" s="313" t="s">
        <v>31</v>
      </c>
      <c r="M34" s="90">
        <v>6.8</v>
      </c>
      <c r="N34" s="90">
        <v>373.7</v>
      </c>
      <c r="O34" s="90">
        <v>334.3</v>
      </c>
    </row>
    <row r="35" spans="1:18" ht="15.75" customHeight="1">
      <c r="A35" s="315">
        <v>1983</v>
      </c>
      <c r="B35" s="90">
        <v>373.8</v>
      </c>
      <c r="C35" s="313" t="s">
        <v>31</v>
      </c>
      <c r="D35" s="313" t="s">
        <v>31</v>
      </c>
      <c r="E35" s="313" t="s">
        <v>31</v>
      </c>
      <c r="F35" s="90">
        <v>65.8</v>
      </c>
      <c r="G35" s="313" t="s">
        <v>31</v>
      </c>
      <c r="H35" s="90">
        <v>18.899999999999999</v>
      </c>
      <c r="I35" s="313" t="s">
        <v>31</v>
      </c>
      <c r="J35" s="313" t="s">
        <v>31</v>
      </c>
      <c r="K35" s="313" t="s">
        <v>31</v>
      </c>
      <c r="L35" s="313" t="s">
        <v>31</v>
      </c>
      <c r="M35" s="90">
        <v>10.4</v>
      </c>
      <c r="N35" s="90">
        <v>384.2</v>
      </c>
      <c r="O35" s="90">
        <v>342.5</v>
      </c>
    </row>
    <row r="36" spans="1:18" ht="15.75" customHeight="1">
      <c r="A36" s="315">
        <v>1984</v>
      </c>
      <c r="B36" s="90">
        <v>394.9</v>
      </c>
      <c r="C36" s="313" t="s">
        <v>31</v>
      </c>
      <c r="D36" s="313" t="s">
        <v>31</v>
      </c>
      <c r="E36" s="313" t="s">
        <v>31</v>
      </c>
      <c r="F36" s="90">
        <v>92.6</v>
      </c>
      <c r="G36" s="313" t="s">
        <v>31</v>
      </c>
      <c r="H36" s="90">
        <v>18.5</v>
      </c>
      <c r="I36" s="313" t="s">
        <v>31</v>
      </c>
      <c r="J36" s="313" t="s">
        <v>31</v>
      </c>
      <c r="K36" s="313" t="s">
        <v>31</v>
      </c>
      <c r="L36" s="313" t="s">
        <v>31</v>
      </c>
      <c r="M36" s="90">
        <v>4</v>
      </c>
      <c r="N36" s="90">
        <v>398.9</v>
      </c>
      <c r="O36" s="90">
        <v>357.7</v>
      </c>
    </row>
    <row r="37" spans="1:18" ht="15.75" customHeight="1">
      <c r="A37" s="315">
        <v>1985</v>
      </c>
      <c r="B37" s="90">
        <v>408.70600000000002</v>
      </c>
      <c r="C37" s="313" t="s">
        <v>31</v>
      </c>
      <c r="D37" s="313" t="s">
        <v>31</v>
      </c>
      <c r="E37" s="313" t="s">
        <v>31</v>
      </c>
      <c r="F37" s="90">
        <v>125.902</v>
      </c>
      <c r="G37" s="313" t="s">
        <v>31</v>
      </c>
      <c r="H37" s="90">
        <v>17.613</v>
      </c>
      <c r="I37" s="313" t="s">
        <v>31</v>
      </c>
      <c r="J37" s="313" t="s">
        <v>31</v>
      </c>
      <c r="K37" s="313" t="s">
        <v>31</v>
      </c>
      <c r="L37" s="313" t="s">
        <v>31</v>
      </c>
      <c r="M37" s="90">
        <v>2.5</v>
      </c>
      <c r="N37" s="90">
        <v>411.20600000000002</v>
      </c>
      <c r="O37" s="90">
        <v>367.55799999999999</v>
      </c>
    </row>
    <row r="38" spans="1:18" ht="15.75" customHeight="1">
      <c r="A38" s="315">
        <v>1986</v>
      </c>
      <c r="B38" s="90">
        <v>408.3</v>
      </c>
      <c r="C38" s="313" t="s">
        <v>31</v>
      </c>
      <c r="D38" s="313" t="s">
        <v>31</v>
      </c>
      <c r="E38" s="313" t="s">
        <v>31</v>
      </c>
      <c r="F38" s="90">
        <v>119.6</v>
      </c>
      <c r="G38" s="313" t="s">
        <v>31</v>
      </c>
      <c r="H38" s="90">
        <v>18.5</v>
      </c>
      <c r="I38" s="313" t="s">
        <v>31</v>
      </c>
      <c r="J38" s="313" t="s">
        <v>31</v>
      </c>
      <c r="K38" s="313" t="s">
        <v>31</v>
      </c>
      <c r="L38" s="313" t="s">
        <v>31</v>
      </c>
      <c r="M38" s="90">
        <v>5.2</v>
      </c>
      <c r="N38" s="90">
        <v>413.5</v>
      </c>
      <c r="O38" s="90">
        <v>371.8</v>
      </c>
    </row>
    <row r="39" spans="1:18" ht="15.75" customHeight="1">
      <c r="A39" s="315">
        <v>1987</v>
      </c>
      <c r="B39" s="90">
        <v>418.3</v>
      </c>
      <c r="C39" s="313" t="s">
        <v>31</v>
      </c>
      <c r="D39" s="313" t="s">
        <v>31</v>
      </c>
      <c r="E39" s="313" t="s">
        <v>31</v>
      </c>
      <c r="F39" s="90">
        <v>130.5</v>
      </c>
      <c r="G39" s="313" t="s">
        <v>31</v>
      </c>
      <c r="H39" s="90">
        <v>20.6</v>
      </c>
      <c r="I39" s="313" t="s">
        <v>31</v>
      </c>
      <c r="J39" s="313" t="s">
        <v>31</v>
      </c>
      <c r="K39" s="313" t="s">
        <v>31</v>
      </c>
      <c r="L39" s="313" t="s">
        <v>31</v>
      </c>
      <c r="M39" s="90">
        <v>3.8</v>
      </c>
      <c r="N39" s="90">
        <v>422.1</v>
      </c>
      <c r="O39" s="90">
        <v>380.5</v>
      </c>
    </row>
    <row r="40" spans="1:18" ht="15.75" customHeight="1">
      <c r="A40" s="315">
        <v>1988</v>
      </c>
      <c r="B40" s="90">
        <v>431.2</v>
      </c>
      <c r="C40" s="313" t="s">
        <v>31</v>
      </c>
      <c r="D40" s="313" t="s">
        <v>31</v>
      </c>
      <c r="E40" s="313" t="s">
        <v>31</v>
      </c>
      <c r="F40" s="90">
        <v>145.1</v>
      </c>
      <c r="G40" s="313" t="s">
        <v>31</v>
      </c>
      <c r="H40" s="90">
        <v>20.7</v>
      </c>
      <c r="I40" s="313" t="s">
        <v>31</v>
      </c>
      <c r="J40" s="313" t="s">
        <v>31</v>
      </c>
      <c r="K40" s="313" t="s">
        <v>31</v>
      </c>
      <c r="L40" s="313" t="s">
        <v>31</v>
      </c>
      <c r="M40" s="90">
        <v>0.4</v>
      </c>
      <c r="N40" s="90">
        <v>431.6</v>
      </c>
      <c r="O40" s="90">
        <v>386.3</v>
      </c>
    </row>
    <row r="41" spans="1:18" ht="15.75" customHeight="1">
      <c r="A41" s="1131">
        <v>1989</v>
      </c>
      <c r="B41" s="994">
        <v>440.9</v>
      </c>
      <c r="C41" s="969" t="s">
        <v>31</v>
      </c>
      <c r="D41" s="969" t="s">
        <v>31</v>
      </c>
      <c r="E41" s="969" t="s">
        <v>31</v>
      </c>
      <c r="F41" s="994">
        <v>149.4</v>
      </c>
      <c r="G41" s="969" t="s">
        <v>31</v>
      </c>
      <c r="H41" s="994">
        <v>19.100000000000001</v>
      </c>
      <c r="I41" s="969" t="s">
        <v>31</v>
      </c>
      <c r="J41" s="969" t="s">
        <v>31</v>
      </c>
      <c r="K41" s="969" t="s">
        <v>31</v>
      </c>
      <c r="L41" s="969" t="s">
        <v>31</v>
      </c>
      <c r="M41" s="994">
        <v>0.2</v>
      </c>
      <c r="N41" s="994">
        <v>441.1</v>
      </c>
      <c r="O41" s="994">
        <v>391.8</v>
      </c>
    </row>
    <row r="42" spans="1:18" ht="15.75" customHeight="1">
      <c r="A42" s="315">
        <v>1990</v>
      </c>
      <c r="B42" s="994">
        <v>549.9</v>
      </c>
      <c r="C42" s="994">
        <v>311.70000000000005</v>
      </c>
      <c r="D42" s="994">
        <v>10.8</v>
      </c>
      <c r="E42" s="994">
        <v>35.9</v>
      </c>
      <c r="F42" s="994">
        <v>152.5</v>
      </c>
      <c r="G42" s="994">
        <v>19.7</v>
      </c>
      <c r="H42" s="994">
        <v>19.7</v>
      </c>
      <c r="I42" s="969" t="s">
        <v>31</v>
      </c>
      <c r="J42" s="969" t="s">
        <v>31</v>
      </c>
      <c r="K42" s="969" t="s">
        <v>31</v>
      </c>
      <c r="L42" s="994">
        <v>19.3</v>
      </c>
      <c r="M42" s="994">
        <v>0.8</v>
      </c>
      <c r="N42" s="994">
        <v>550.70000000000005</v>
      </c>
      <c r="O42" s="994">
        <v>480.74222222222232</v>
      </c>
      <c r="R42" s="1025"/>
    </row>
    <row r="43" spans="1:18" ht="15.75" customHeight="1">
      <c r="A43" s="315">
        <v>1991</v>
      </c>
      <c r="B43" s="994">
        <v>540.22199999999998</v>
      </c>
      <c r="C43" s="994">
        <v>308.10000000000002</v>
      </c>
      <c r="D43" s="994">
        <v>14.8</v>
      </c>
      <c r="E43" s="994">
        <v>36.299999999999997</v>
      </c>
      <c r="F43" s="994">
        <v>147.4</v>
      </c>
      <c r="G43" s="994">
        <v>17.462</v>
      </c>
      <c r="H43" s="994">
        <v>15.85</v>
      </c>
      <c r="I43" s="994">
        <v>0.1</v>
      </c>
      <c r="J43" s="994">
        <v>1E-3</v>
      </c>
      <c r="K43" s="994">
        <v>0.3</v>
      </c>
      <c r="L43" s="994">
        <v>16.16</v>
      </c>
      <c r="M43" s="994">
        <v>-0.6</v>
      </c>
      <c r="N43" s="994">
        <v>539.64700000000016</v>
      </c>
      <c r="O43" s="994">
        <v>473.67116666666686</v>
      </c>
      <c r="Q43" s="1025"/>
      <c r="R43" s="1025"/>
    </row>
    <row r="44" spans="1:18" ht="15.75" customHeight="1">
      <c r="A44" s="315">
        <v>1992</v>
      </c>
      <c r="B44" s="994">
        <v>538.16570000000002</v>
      </c>
      <c r="C44" s="994">
        <v>296.39999999999998</v>
      </c>
      <c r="D44" s="994">
        <v>13.2</v>
      </c>
      <c r="E44" s="994">
        <v>33</v>
      </c>
      <c r="F44" s="994">
        <v>158.80000000000001</v>
      </c>
      <c r="G44" s="994">
        <v>20.473700000000001</v>
      </c>
      <c r="H44" s="994">
        <v>18.635000000000002</v>
      </c>
      <c r="I44" s="994">
        <v>0.2747</v>
      </c>
      <c r="J44" s="994">
        <v>2E-3</v>
      </c>
      <c r="K44" s="994">
        <v>0.3</v>
      </c>
      <c r="L44" s="994">
        <v>16.292000000000037</v>
      </c>
      <c r="M44" s="994">
        <v>-5.3</v>
      </c>
      <c r="N44" s="994">
        <v>532.84569999999997</v>
      </c>
      <c r="O44" s="994">
        <v>468.19097777777773</v>
      </c>
      <c r="Q44" s="1025"/>
      <c r="R44" s="1025"/>
    </row>
    <row r="45" spans="1:18" ht="15.75" customHeight="1">
      <c r="A45" s="315">
        <v>1993</v>
      </c>
      <c r="B45" s="994">
        <v>527.11800000000005</v>
      </c>
      <c r="C45" s="994">
        <v>293.7</v>
      </c>
      <c r="D45" s="994">
        <v>10.1</v>
      </c>
      <c r="E45" s="994">
        <v>32.799999999999997</v>
      </c>
      <c r="F45" s="994">
        <v>153.5</v>
      </c>
      <c r="G45" s="994">
        <v>21.225999999999999</v>
      </c>
      <c r="H45" s="994">
        <v>18.96</v>
      </c>
      <c r="I45" s="994">
        <v>0.6</v>
      </c>
      <c r="J45" s="994">
        <v>3.0000000000000001E-3</v>
      </c>
      <c r="K45" s="994">
        <v>0.4</v>
      </c>
      <c r="L45" s="994">
        <v>15.792000000000087</v>
      </c>
      <c r="M45" s="994">
        <v>0.8</v>
      </c>
      <c r="N45" s="994">
        <v>527.98699999999997</v>
      </c>
      <c r="O45" s="994">
        <v>463.44866666666661</v>
      </c>
      <c r="Q45" s="1025"/>
      <c r="R45" s="1025"/>
    </row>
    <row r="46" spans="1:18" ht="15.75" customHeight="1">
      <c r="A46" s="315">
        <v>1994</v>
      </c>
      <c r="B46" s="994">
        <v>528.4692</v>
      </c>
      <c r="C46" s="994">
        <v>290.7</v>
      </c>
      <c r="D46" s="994">
        <v>10.1</v>
      </c>
      <c r="E46" s="994">
        <v>36.1</v>
      </c>
      <c r="F46" s="994">
        <v>151.19999999999999</v>
      </c>
      <c r="G46" s="994">
        <v>23.014199999999999</v>
      </c>
      <c r="H46" s="994">
        <v>20.195</v>
      </c>
      <c r="I46" s="994">
        <v>0.90920000000000001</v>
      </c>
      <c r="J46" s="994">
        <v>4.0000000000000001E-3</v>
      </c>
      <c r="K46" s="994">
        <v>0.6</v>
      </c>
      <c r="L46" s="994">
        <v>17.355000000000036</v>
      </c>
      <c r="M46" s="994">
        <v>2.2999999999999998</v>
      </c>
      <c r="N46" s="994">
        <v>530.80619999999999</v>
      </c>
      <c r="O46" s="994">
        <v>466.65203333333329</v>
      </c>
      <c r="Q46" s="1025"/>
      <c r="R46" s="1025"/>
    </row>
    <row r="47" spans="1:18" ht="15.75" customHeight="1">
      <c r="A47" s="315">
        <v>1995</v>
      </c>
      <c r="B47" s="994">
        <v>536.82100000000003</v>
      </c>
      <c r="C47" s="994">
        <v>289.7</v>
      </c>
      <c r="D47" s="994">
        <v>9.1</v>
      </c>
      <c r="E47" s="994">
        <v>41.1</v>
      </c>
      <c r="F47" s="994">
        <v>154.1</v>
      </c>
      <c r="G47" s="994">
        <v>25.11</v>
      </c>
      <c r="H47" s="994">
        <v>21.556000000000001</v>
      </c>
      <c r="I47" s="994">
        <v>1.5</v>
      </c>
      <c r="J47" s="994">
        <v>5.0000000000000001E-3</v>
      </c>
      <c r="K47" s="994">
        <v>0.7</v>
      </c>
      <c r="L47" s="994">
        <v>17.711000000000055</v>
      </c>
      <c r="M47" s="994">
        <v>4.8</v>
      </c>
      <c r="N47" s="994">
        <v>541.64499999999998</v>
      </c>
      <c r="O47" s="994">
        <v>474.41083333333324</v>
      </c>
      <c r="Q47" s="1025"/>
    </row>
    <row r="48" spans="1:18" ht="15.75" customHeight="1">
      <c r="A48" s="315">
        <v>1996</v>
      </c>
      <c r="B48" s="994">
        <v>552.66899999999998</v>
      </c>
      <c r="C48" s="994">
        <v>296.97500000000002</v>
      </c>
      <c r="D48" s="994">
        <v>8.1620000000000008</v>
      </c>
      <c r="E48" s="994">
        <v>45.56</v>
      </c>
      <c r="F48" s="994">
        <v>161.613</v>
      </c>
      <c r="G48" s="994">
        <v>22.998999999999999</v>
      </c>
      <c r="H48" s="994">
        <v>18.818000000000001</v>
      </c>
      <c r="I48" s="994">
        <v>2.032</v>
      </c>
      <c r="J48" s="994">
        <v>6.0000000000000001E-3</v>
      </c>
      <c r="K48" s="994">
        <v>0.8</v>
      </c>
      <c r="L48" s="994">
        <v>17.359999999999953</v>
      </c>
      <c r="M48" s="994">
        <v>-5.3</v>
      </c>
      <c r="N48" s="994">
        <v>547.40200000000004</v>
      </c>
      <c r="O48" s="994">
        <v>481.97811111111116</v>
      </c>
      <c r="Q48" s="1025"/>
    </row>
    <row r="49" spans="1:24" ht="15.75" customHeight="1">
      <c r="A49" s="315">
        <v>1997</v>
      </c>
      <c r="B49" s="994">
        <v>552.32399999999996</v>
      </c>
      <c r="C49" s="994">
        <v>284.82299999999998</v>
      </c>
      <c r="D49" s="994">
        <v>7.4</v>
      </c>
      <c r="E49" s="994">
        <v>48.1</v>
      </c>
      <c r="F49" s="994">
        <v>170.328</v>
      </c>
      <c r="G49" s="994">
        <v>24.225999999999999</v>
      </c>
      <c r="H49" s="994">
        <v>18.952000000000002</v>
      </c>
      <c r="I49" s="994">
        <v>2.9660000000000002</v>
      </c>
      <c r="J49" s="994">
        <v>1.0999999999999999E-2</v>
      </c>
      <c r="K49" s="994">
        <v>0.9</v>
      </c>
      <c r="L49" s="994">
        <v>17.447000000000003</v>
      </c>
      <c r="M49" s="994">
        <v>-2.4</v>
      </c>
      <c r="N49" s="994">
        <v>549.97500000000002</v>
      </c>
      <c r="O49" s="994">
        <v>485.41611111111109</v>
      </c>
      <c r="Q49" s="1025"/>
    </row>
    <row r="50" spans="1:24" ht="15.75" customHeight="1">
      <c r="A50" s="315">
        <v>1998</v>
      </c>
      <c r="B50" s="994">
        <v>557.21699999999998</v>
      </c>
      <c r="C50" s="994">
        <v>292.80200000000002</v>
      </c>
      <c r="D50" s="994">
        <v>6.7</v>
      </c>
      <c r="E50" s="994">
        <v>50.743000000000002</v>
      </c>
      <c r="F50" s="994">
        <v>161.6</v>
      </c>
      <c r="G50" s="994">
        <v>26.224</v>
      </c>
      <c r="H50" s="994">
        <v>19.001999999999999</v>
      </c>
      <c r="I50" s="994">
        <v>4.4889999999999999</v>
      </c>
      <c r="J50" s="994">
        <v>1.4999999999999999E-2</v>
      </c>
      <c r="K50" s="994">
        <v>1.1000000000000001</v>
      </c>
      <c r="L50" s="994">
        <v>19.147999999999985</v>
      </c>
      <c r="M50" s="994">
        <v>-0.63799999999999801</v>
      </c>
      <c r="N50" s="994">
        <v>556.57899999999995</v>
      </c>
      <c r="O50" s="994">
        <v>491.23205555555552</v>
      </c>
      <c r="Q50" s="1025"/>
    </row>
    <row r="51" spans="1:24" ht="15.75" customHeight="1">
      <c r="A51" s="315">
        <v>1999</v>
      </c>
      <c r="B51" s="994">
        <v>556.30100000000004</v>
      </c>
      <c r="C51" s="994">
        <v>279.06799999999998</v>
      </c>
      <c r="D51" s="994">
        <v>6.3</v>
      </c>
      <c r="E51" s="994">
        <v>51.8</v>
      </c>
      <c r="F51" s="994">
        <v>170.00399999999999</v>
      </c>
      <c r="G51" s="994">
        <v>29.172999999999998</v>
      </c>
      <c r="H51" s="994">
        <v>20.686</v>
      </c>
      <c r="I51" s="994">
        <v>5.5279999999999996</v>
      </c>
      <c r="J51" s="994">
        <v>1.9E-2</v>
      </c>
      <c r="K51" s="994">
        <v>1.2</v>
      </c>
      <c r="L51" s="994">
        <v>19.956000000000049</v>
      </c>
      <c r="M51" s="994">
        <v>1</v>
      </c>
      <c r="N51" s="994">
        <v>557.34100000000001</v>
      </c>
      <c r="O51" s="994">
        <v>493.30405555555564</v>
      </c>
      <c r="Q51" s="1025"/>
    </row>
    <row r="52" spans="1:24" ht="15.75" customHeight="1">
      <c r="A52" s="99" t="s">
        <v>158</v>
      </c>
      <c r="B52" s="88"/>
      <c r="C52" s="88"/>
      <c r="D52" s="88"/>
      <c r="E52" s="88"/>
      <c r="F52" s="88"/>
      <c r="G52" s="88"/>
      <c r="H52" s="88"/>
      <c r="I52" s="88"/>
      <c r="J52" s="88"/>
      <c r="K52" s="88"/>
      <c r="L52" s="88"/>
      <c r="M52" s="88"/>
      <c r="N52" s="88"/>
      <c r="O52" s="88"/>
    </row>
    <row r="53" spans="1:24" ht="15.75" customHeight="1">
      <c r="A53" s="733" t="s">
        <v>679</v>
      </c>
      <c r="B53" s="88"/>
      <c r="C53" s="88"/>
      <c r="D53" s="88"/>
      <c r="E53" s="88"/>
      <c r="F53" s="88"/>
      <c r="G53" s="88"/>
      <c r="H53" s="88"/>
      <c r="I53" s="88"/>
      <c r="J53" s="88"/>
      <c r="K53" s="88"/>
      <c r="L53" s="88"/>
      <c r="M53" s="88"/>
      <c r="N53" s="88"/>
      <c r="O53" s="88"/>
    </row>
    <row r="54" spans="1:24" ht="15.75" customHeight="1">
      <c r="A54" s="733" t="s">
        <v>539</v>
      </c>
      <c r="B54" s="88"/>
      <c r="C54" s="88"/>
      <c r="D54" s="88"/>
      <c r="E54" s="88"/>
      <c r="F54" s="88"/>
      <c r="G54" s="88"/>
      <c r="H54" s="88"/>
      <c r="I54" s="88"/>
      <c r="J54" s="88"/>
      <c r="K54" s="88"/>
      <c r="L54" s="88"/>
      <c r="M54" s="88"/>
      <c r="N54" s="88"/>
      <c r="O54" s="88"/>
    </row>
    <row r="55" spans="1:24" ht="15.75" customHeight="1">
      <c r="A55" s="444" t="s">
        <v>739</v>
      </c>
      <c r="B55" s="484"/>
      <c r="C55" s="484"/>
      <c r="D55" s="484"/>
      <c r="E55" s="484"/>
      <c r="F55" s="484"/>
      <c r="G55" s="484"/>
      <c r="H55" s="484"/>
      <c r="I55" s="484"/>
      <c r="J55" s="484"/>
      <c r="K55" s="484"/>
      <c r="L55" s="484"/>
      <c r="M55" s="484"/>
      <c r="N55" s="484"/>
      <c r="O55" s="484"/>
    </row>
    <row r="56" spans="1:24" ht="14">
      <c r="A56" s="291"/>
      <c r="B56" s="627"/>
      <c r="C56" s="627"/>
      <c r="D56" s="627"/>
      <c r="E56" s="627"/>
      <c r="F56" s="627"/>
      <c r="G56" s="627"/>
      <c r="H56" s="627"/>
      <c r="I56" s="627"/>
      <c r="J56" s="627"/>
      <c r="K56" s="627"/>
      <c r="L56" s="627"/>
      <c r="M56" s="484"/>
      <c r="N56" s="484"/>
      <c r="O56" s="484"/>
    </row>
    <row r="57" spans="1:24" ht="14.5">
      <c r="A57" s="351"/>
      <c r="B57" s="628"/>
      <c r="C57" s="629" t="s">
        <v>11</v>
      </c>
      <c r="D57" s="643"/>
      <c r="E57" s="643"/>
      <c r="F57" s="643"/>
      <c r="G57" s="643"/>
      <c r="H57" s="643"/>
      <c r="I57" s="643"/>
      <c r="J57" s="643"/>
      <c r="K57" s="643"/>
      <c r="L57" s="647"/>
      <c r="M57" s="560"/>
      <c r="N57" s="617"/>
      <c r="O57" s="331"/>
    </row>
    <row r="58" spans="1:24" ht="14.5">
      <c r="A58" s="352"/>
      <c r="B58" s="646"/>
      <c r="C58" s="1466" t="s">
        <v>35</v>
      </c>
      <c r="D58" s="1466" t="s">
        <v>435</v>
      </c>
      <c r="E58" s="1466" t="s">
        <v>18</v>
      </c>
      <c r="F58" s="1466" t="s">
        <v>271</v>
      </c>
      <c r="G58" s="1466" t="s">
        <v>437</v>
      </c>
      <c r="H58" s="629" t="s">
        <v>57</v>
      </c>
      <c r="I58" s="643"/>
      <c r="J58" s="643"/>
      <c r="K58" s="647"/>
      <c r="L58" s="1457" t="s">
        <v>436</v>
      </c>
      <c r="M58" s="561"/>
      <c r="N58" s="618"/>
      <c r="O58" s="17"/>
    </row>
    <row r="59" spans="1:24" ht="25.5" customHeight="1">
      <c r="A59" s="352"/>
      <c r="B59" s="631"/>
      <c r="C59" s="1466"/>
      <c r="D59" s="1466"/>
      <c r="E59" s="1466"/>
      <c r="F59" s="1466"/>
      <c r="G59" s="1466"/>
      <c r="H59" s="504" t="s">
        <v>438</v>
      </c>
      <c r="I59" s="504" t="s">
        <v>330</v>
      </c>
      <c r="J59" s="504" t="s">
        <v>272</v>
      </c>
      <c r="K59" s="504" t="s">
        <v>273</v>
      </c>
      <c r="L59" s="1459"/>
      <c r="M59" s="562"/>
      <c r="N59" s="619"/>
      <c r="O59" s="17"/>
    </row>
    <row r="60" spans="1:24" ht="14">
      <c r="A60" s="353"/>
      <c r="B60" s="634" t="s">
        <v>780</v>
      </c>
      <c r="C60" s="635"/>
      <c r="D60" s="635"/>
      <c r="E60" s="635"/>
      <c r="F60" s="635"/>
      <c r="G60" s="635"/>
      <c r="H60" s="635"/>
      <c r="I60" s="635"/>
      <c r="J60" s="635"/>
      <c r="K60" s="635"/>
      <c r="L60" s="635"/>
      <c r="M60" s="330"/>
      <c r="N60" s="330"/>
      <c r="O60" s="635"/>
    </row>
    <row r="61" spans="1:24" ht="15.75" customHeight="1">
      <c r="A61" s="315">
        <v>2000</v>
      </c>
      <c r="B61" s="994">
        <v>576.54999999999995</v>
      </c>
      <c r="C61" s="994">
        <v>291.39999999999998</v>
      </c>
      <c r="D61" s="994">
        <v>5.9</v>
      </c>
      <c r="E61" s="994">
        <v>49.2</v>
      </c>
      <c r="F61" s="994">
        <v>169.6</v>
      </c>
      <c r="G61" s="994">
        <v>37.9</v>
      </c>
      <c r="H61" s="994">
        <v>24.9</v>
      </c>
      <c r="I61" s="994">
        <v>9.5</v>
      </c>
      <c r="J61" s="994">
        <v>0</v>
      </c>
      <c r="K61" s="994">
        <v>1.6</v>
      </c>
      <c r="L61" s="994">
        <v>22.550000000000018</v>
      </c>
      <c r="M61" s="994">
        <v>3.0579999999999998</v>
      </c>
      <c r="N61" s="994">
        <v>579.60799999999995</v>
      </c>
      <c r="O61" s="994">
        <v>511.96411111111104</v>
      </c>
    </row>
    <row r="62" spans="1:24" ht="15.75" customHeight="1">
      <c r="A62" s="315">
        <v>2001</v>
      </c>
      <c r="B62" s="994">
        <v>586.38049999999998</v>
      </c>
      <c r="C62" s="994">
        <v>293.20000000000005</v>
      </c>
      <c r="D62" s="994">
        <v>6.1</v>
      </c>
      <c r="E62" s="994">
        <v>55.5</v>
      </c>
      <c r="F62" s="994">
        <v>171.3</v>
      </c>
      <c r="G62" s="994">
        <v>38.9</v>
      </c>
      <c r="H62" s="994">
        <v>23.2</v>
      </c>
      <c r="I62" s="994">
        <v>10.5</v>
      </c>
      <c r="J62" s="994">
        <v>0.1</v>
      </c>
      <c r="K62" s="994">
        <v>3.3</v>
      </c>
      <c r="L62" s="994">
        <v>21.380499999999905</v>
      </c>
      <c r="M62" s="994">
        <v>-1.28</v>
      </c>
      <c r="N62" s="994">
        <v>585.10050000000001</v>
      </c>
      <c r="O62" s="994">
        <v>507.83661111111104</v>
      </c>
    </row>
    <row r="63" spans="1:24" ht="15.75" customHeight="1">
      <c r="A63" s="315">
        <v>2002</v>
      </c>
      <c r="B63" s="994">
        <v>586.68499999999995</v>
      </c>
      <c r="C63" s="994">
        <v>292.60000000000002</v>
      </c>
      <c r="D63" s="994">
        <v>8.6999999999999993</v>
      </c>
      <c r="E63" s="994">
        <v>56.3</v>
      </c>
      <c r="F63" s="994">
        <v>164.8</v>
      </c>
      <c r="G63" s="994">
        <v>46.1</v>
      </c>
      <c r="H63" s="994">
        <v>23.7</v>
      </c>
      <c r="I63" s="994">
        <v>15.8</v>
      </c>
      <c r="J63" s="994">
        <v>0.2</v>
      </c>
      <c r="K63" s="994">
        <v>4.5</v>
      </c>
      <c r="L63" s="994">
        <v>18.18499999999991</v>
      </c>
      <c r="M63" s="994">
        <v>0.68799999999999495</v>
      </c>
      <c r="N63" s="994">
        <v>587.37300000000005</v>
      </c>
      <c r="O63" s="994">
        <v>518.50772222222236</v>
      </c>
    </row>
    <row r="64" spans="1:24" ht="15.75" customHeight="1">
      <c r="A64" s="315">
        <v>2003</v>
      </c>
      <c r="B64" s="994">
        <v>608.96088520880505</v>
      </c>
      <c r="C64" s="994">
        <v>304.62672726000005</v>
      </c>
      <c r="D64" s="994">
        <v>10.251643455177</v>
      </c>
      <c r="E64" s="994">
        <v>62.592588074991497</v>
      </c>
      <c r="F64" s="994">
        <v>165.0599206</v>
      </c>
      <c r="G64" s="994">
        <v>46.676849760000003</v>
      </c>
      <c r="H64" s="994">
        <v>18.321197389999998</v>
      </c>
      <c r="I64" s="994">
        <v>19.087</v>
      </c>
      <c r="J64" s="994">
        <v>0.32000109999999998</v>
      </c>
      <c r="K64" s="994">
        <v>6.7096512700000002</v>
      </c>
      <c r="L64" s="994">
        <v>19.753156058636513</v>
      </c>
      <c r="M64" s="994">
        <v>-3.2695639999999999</v>
      </c>
      <c r="N64" s="994">
        <v>605.69132120880499</v>
      </c>
      <c r="O64" s="994">
        <v>531.16132120880502</v>
      </c>
      <c r="Q64" s="1304"/>
      <c r="R64" s="1483"/>
      <c r="S64" s="1483"/>
      <c r="T64" s="1483"/>
      <c r="U64" s="1483"/>
      <c r="V64" s="1483"/>
      <c r="W64" s="1483"/>
      <c r="X64" s="1483"/>
    </row>
    <row r="65" spans="1:24" ht="15.75" customHeight="1">
      <c r="A65" s="315">
        <v>2004</v>
      </c>
      <c r="B65" s="994">
        <v>617.69977969112995</v>
      </c>
      <c r="C65" s="994">
        <v>298.76080675999998</v>
      </c>
      <c r="D65" s="994">
        <v>10.6724798912618</v>
      </c>
      <c r="E65" s="994">
        <v>62.668682676282003</v>
      </c>
      <c r="F65" s="994">
        <v>167.06460970000001</v>
      </c>
      <c r="G65" s="994">
        <v>57.968039140000002</v>
      </c>
      <c r="H65" s="994">
        <v>20.745722180000001</v>
      </c>
      <c r="I65" s="994">
        <v>26.018999999999998</v>
      </c>
      <c r="J65" s="994">
        <v>0.56800262000000001</v>
      </c>
      <c r="K65" s="994">
        <v>8.3823143400000006</v>
      </c>
      <c r="L65" s="994">
        <v>20.56516152358617</v>
      </c>
      <c r="M65" s="994">
        <v>-2.6212825099999901</v>
      </c>
      <c r="N65" s="994">
        <v>615.07849718113005</v>
      </c>
      <c r="O65" s="994">
        <v>537.81949718113003</v>
      </c>
      <c r="R65" s="1483"/>
      <c r="S65" s="1483"/>
      <c r="T65" s="1483"/>
      <c r="U65" s="1483"/>
      <c r="V65" s="1483"/>
      <c r="W65" s="1483"/>
      <c r="X65" s="1483"/>
    </row>
    <row r="66" spans="1:24" ht="15.75" customHeight="1">
      <c r="A66" s="315">
        <v>2005</v>
      </c>
      <c r="B66" s="994">
        <v>622.71287769404501</v>
      </c>
      <c r="C66" s="994">
        <v>288.14260889000002</v>
      </c>
      <c r="D66" s="994">
        <v>11.858725888165401</v>
      </c>
      <c r="E66" s="994">
        <v>72.191643129582999</v>
      </c>
      <c r="F66" s="994">
        <v>163.03868779999999</v>
      </c>
      <c r="G66" s="994">
        <v>63.427252099999997</v>
      </c>
      <c r="H66" s="994">
        <v>19.638020489999999</v>
      </c>
      <c r="I66" s="994">
        <v>27.774000000000001</v>
      </c>
      <c r="J66" s="994">
        <v>1.3080301000000001</v>
      </c>
      <c r="K66" s="994">
        <v>11.45495401</v>
      </c>
      <c r="L66" s="994">
        <v>24.053959886296617</v>
      </c>
      <c r="M66" s="994">
        <v>-4.5651710000000003</v>
      </c>
      <c r="N66" s="994">
        <v>618.14770669404504</v>
      </c>
      <c r="O66" s="994">
        <v>538.93470669404508</v>
      </c>
      <c r="R66" s="1483"/>
      <c r="S66" s="1483"/>
      <c r="T66" s="1483"/>
      <c r="U66" s="1483"/>
      <c r="V66" s="1483"/>
      <c r="W66" s="1483"/>
      <c r="X66" s="1483"/>
    </row>
    <row r="67" spans="1:24" ht="15.75" customHeight="1">
      <c r="A67" s="315">
        <v>2006</v>
      </c>
      <c r="B67" s="994">
        <v>639.68854397372297</v>
      </c>
      <c r="C67" s="994">
        <v>288.93254471</v>
      </c>
      <c r="D67" s="994">
        <v>10.7834604468352</v>
      </c>
      <c r="E67" s="994">
        <v>74.726284317026298</v>
      </c>
      <c r="F67" s="994">
        <v>167.35615279999999</v>
      </c>
      <c r="G67" s="994">
        <v>72.557807490000002</v>
      </c>
      <c r="H67" s="994">
        <v>20.030334320000001</v>
      </c>
      <c r="I67" s="994">
        <v>31.324000000000002</v>
      </c>
      <c r="J67" s="994">
        <v>2.26860909</v>
      </c>
      <c r="K67" s="994">
        <v>15.033649580000001</v>
      </c>
      <c r="L67" s="994">
        <v>25.332294209861502</v>
      </c>
      <c r="M67" s="994">
        <v>-16.977127370000002</v>
      </c>
      <c r="N67" s="994">
        <v>622.71141660372302</v>
      </c>
      <c r="O67" s="994">
        <v>543.50341660372305</v>
      </c>
      <c r="R67" s="1483"/>
      <c r="S67" s="1483"/>
      <c r="T67" s="1483"/>
      <c r="U67" s="1483"/>
      <c r="V67" s="1483"/>
      <c r="W67" s="1483"/>
      <c r="X67" s="1483"/>
    </row>
    <row r="68" spans="1:24" ht="15.75" customHeight="1">
      <c r="A68" s="315">
        <v>2007</v>
      </c>
      <c r="B68" s="994">
        <v>640.84906708108394</v>
      </c>
      <c r="C68" s="994">
        <v>297.11080032999996</v>
      </c>
      <c r="D68" s="994">
        <v>9.8271924982671397</v>
      </c>
      <c r="E68" s="994">
        <v>77.454672754211899</v>
      </c>
      <c r="F68" s="994">
        <v>140.53404330000001</v>
      </c>
      <c r="G68" s="994">
        <v>89.434712640000001</v>
      </c>
      <c r="H68" s="994">
        <v>21.16970809</v>
      </c>
      <c r="I68" s="994">
        <v>40.506999999999998</v>
      </c>
      <c r="J68" s="994">
        <v>3.1424380200000002</v>
      </c>
      <c r="K68" s="994">
        <v>20.094420029999998</v>
      </c>
      <c r="L68" s="994">
        <v>26.48764555860491</v>
      </c>
      <c r="M68" s="994">
        <v>-16.5550785</v>
      </c>
      <c r="N68" s="994">
        <v>624.29398858108402</v>
      </c>
      <c r="O68" s="994">
        <v>544.86198858108401</v>
      </c>
      <c r="R68" s="1483"/>
      <c r="S68" s="1483"/>
      <c r="T68" s="1483"/>
      <c r="U68" s="1483"/>
      <c r="V68" s="1483"/>
      <c r="W68" s="1483"/>
      <c r="X68" s="1483"/>
    </row>
    <row r="69" spans="1:24" ht="15.75" customHeight="1">
      <c r="A69" s="315">
        <v>2008</v>
      </c>
      <c r="B69" s="994">
        <v>640.88021578187102</v>
      </c>
      <c r="C69" s="994">
        <v>275.20795783</v>
      </c>
      <c r="D69" s="994">
        <v>9.4996758291333201</v>
      </c>
      <c r="E69" s="994">
        <v>88.475633985259407</v>
      </c>
      <c r="F69" s="994">
        <v>148.77724484999999</v>
      </c>
      <c r="G69" s="994">
        <v>94.375692259999994</v>
      </c>
      <c r="H69" s="994">
        <v>20.44284695</v>
      </c>
      <c r="I69" s="994">
        <v>41.384999999999998</v>
      </c>
      <c r="J69" s="994">
        <v>4.5142399199999996</v>
      </c>
      <c r="K69" s="994">
        <v>23.34393339</v>
      </c>
      <c r="L69" s="994">
        <v>24.544011027478348</v>
      </c>
      <c r="M69" s="994">
        <v>-20.099475730000002</v>
      </c>
      <c r="N69" s="994">
        <v>620.78074005187102</v>
      </c>
      <c r="O69" s="994">
        <v>542.57374005187103</v>
      </c>
      <c r="R69" s="1483"/>
      <c r="S69" s="1483"/>
      <c r="T69" s="1483"/>
      <c r="U69" s="1483"/>
      <c r="V69" s="1483"/>
      <c r="W69" s="1483"/>
      <c r="X69" s="1483"/>
    </row>
    <row r="70" spans="1:24" ht="15.75" customHeight="1">
      <c r="A70" s="315">
        <v>2009</v>
      </c>
      <c r="B70" s="994">
        <v>595.83845136467198</v>
      </c>
      <c r="C70" s="994">
        <v>253.44594142</v>
      </c>
      <c r="D70" s="994">
        <v>9.8823572324905093</v>
      </c>
      <c r="E70" s="994">
        <v>80.272075603973505</v>
      </c>
      <c r="F70" s="994">
        <v>134.93203414999999</v>
      </c>
      <c r="G70" s="994">
        <v>96.077093759999997</v>
      </c>
      <c r="H70" s="994">
        <v>19.030967239999999</v>
      </c>
      <c r="I70" s="994">
        <v>39.419999999999995</v>
      </c>
      <c r="J70" s="994">
        <v>6.7217307100000001</v>
      </c>
      <c r="K70" s="994">
        <v>26.563613310000001</v>
      </c>
      <c r="L70" s="994">
        <v>21.228949198207971</v>
      </c>
      <c r="M70" s="994">
        <v>-12.272990999999999</v>
      </c>
      <c r="N70" s="994">
        <v>583.56546036467205</v>
      </c>
      <c r="O70" s="994">
        <v>513.13046036467199</v>
      </c>
      <c r="R70" s="1483"/>
      <c r="S70" s="1483"/>
      <c r="T70" s="1483"/>
      <c r="U70" s="1483"/>
      <c r="V70" s="1483"/>
      <c r="W70" s="1483"/>
      <c r="X70" s="1483"/>
    </row>
    <row r="71" spans="1:24" ht="15.75" customHeight="1">
      <c r="A71" s="315">
        <v>2010</v>
      </c>
      <c r="B71" s="994">
        <v>632.81107033912701</v>
      </c>
      <c r="C71" s="994">
        <v>262.89490302000002</v>
      </c>
      <c r="D71" s="994">
        <v>8.5779765931704208</v>
      </c>
      <c r="E71" s="994">
        <v>88.764076396724704</v>
      </c>
      <c r="F71" s="994">
        <v>140.55645254999999</v>
      </c>
      <c r="G71" s="994">
        <v>105.42245378</v>
      </c>
      <c r="H71" s="994">
        <v>20.952924639999999</v>
      </c>
      <c r="I71" s="994">
        <v>38.547000000000004</v>
      </c>
      <c r="J71" s="994">
        <v>11.97015498</v>
      </c>
      <c r="K71" s="994">
        <v>29.177470660000001</v>
      </c>
      <c r="L71" s="994">
        <v>26.595207999231874</v>
      </c>
      <c r="M71" s="994">
        <v>-14.955235</v>
      </c>
      <c r="N71" s="994">
        <v>617.855835339127</v>
      </c>
      <c r="O71" s="994">
        <v>546.39583533912696</v>
      </c>
      <c r="R71" s="1483"/>
      <c r="S71" s="1483"/>
      <c r="T71" s="1483"/>
      <c r="U71" s="1483"/>
      <c r="V71" s="1483"/>
      <c r="W71" s="1483"/>
      <c r="X71" s="1483"/>
    </row>
    <row r="72" spans="1:24" ht="15.75" customHeight="1">
      <c r="A72" s="315">
        <v>2011</v>
      </c>
      <c r="B72" s="994">
        <v>612.938369291355</v>
      </c>
      <c r="C72" s="994">
        <v>262.46982529000002</v>
      </c>
      <c r="D72" s="994">
        <v>7.0230975412096299</v>
      </c>
      <c r="E72" s="994">
        <v>85.670597871678098</v>
      </c>
      <c r="F72" s="994">
        <v>107.97122760000001</v>
      </c>
      <c r="G72" s="994">
        <v>124.43003227</v>
      </c>
      <c r="H72" s="994">
        <v>17.671532509999999</v>
      </c>
      <c r="I72" s="994">
        <v>49.857999999999997</v>
      </c>
      <c r="J72" s="994">
        <v>19.991</v>
      </c>
      <c r="K72" s="994">
        <v>32.135871360000003</v>
      </c>
      <c r="L72" s="994">
        <v>25.373588718467289</v>
      </c>
      <c r="M72" s="994">
        <v>-3.7657500000000002</v>
      </c>
      <c r="N72" s="994">
        <v>609.17261929135498</v>
      </c>
      <c r="O72" s="994">
        <v>539.35961929135499</v>
      </c>
      <c r="R72" s="1483"/>
      <c r="S72" s="1483"/>
      <c r="T72" s="1483"/>
      <c r="U72" s="1483"/>
      <c r="V72" s="1483"/>
      <c r="W72" s="1483"/>
      <c r="X72" s="1483"/>
    </row>
    <row r="73" spans="1:24" ht="15.75" customHeight="1">
      <c r="A73" s="315">
        <v>2012</v>
      </c>
      <c r="B73" s="994">
        <v>629.00271871288601</v>
      </c>
      <c r="C73" s="994">
        <v>277.12728222999999</v>
      </c>
      <c r="D73" s="994">
        <v>7.4745239173886402</v>
      </c>
      <c r="E73" s="994">
        <v>75.948814990042393</v>
      </c>
      <c r="F73" s="994">
        <v>99.460198969999993</v>
      </c>
      <c r="G73" s="994">
        <v>143.407951975</v>
      </c>
      <c r="H73" s="994">
        <v>21.755487840000001</v>
      </c>
      <c r="I73" s="994">
        <v>51.68</v>
      </c>
      <c r="J73" s="994">
        <v>26.744</v>
      </c>
      <c r="K73" s="994">
        <v>38.252826470000002</v>
      </c>
      <c r="L73" s="994">
        <v>25.583946630455017</v>
      </c>
      <c r="M73" s="994">
        <v>-20.541008999999999</v>
      </c>
      <c r="N73" s="994">
        <v>608.46170971288598</v>
      </c>
      <c r="O73" s="994">
        <v>537.50170971288594</v>
      </c>
      <c r="R73" s="1483"/>
      <c r="S73" s="1483"/>
      <c r="T73" s="1483"/>
      <c r="U73" s="1483"/>
      <c r="V73" s="1483"/>
      <c r="W73" s="1483"/>
      <c r="X73" s="1483"/>
    </row>
    <row r="74" spans="1:24" s="731" customFormat="1" ht="15.75" customHeight="1">
      <c r="A74" s="713">
        <v>2013</v>
      </c>
      <c r="B74" s="994">
        <v>637.66733464557399</v>
      </c>
      <c r="C74" s="994">
        <v>288.20323299999995</v>
      </c>
      <c r="D74" s="994">
        <v>7.0482293829151299</v>
      </c>
      <c r="E74" s="994">
        <v>67.0020111104931</v>
      </c>
      <c r="F74" s="994">
        <v>97.290037100000006</v>
      </c>
      <c r="G74" s="994">
        <v>151.94837663000001</v>
      </c>
      <c r="H74" s="994">
        <v>22.99809376</v>
      </c>
      <c r="I74" s="994">
        <v>52.737000000000002</v>
      </c>
      <c r="J74" s="994">
        <v>30.620999999999999</v>
      </c>
      <c r="K74" s="994">
        <v>40.097666519999997</v>
      </c>
      <c r="L74" s="994">
        <v>26.175447422165831</v>
      </c>
      <c r="M74" s="994">
        <v>-32.194158000000002</v>
      </c>
      <c r="N74" s="994">
        <v>605.47317664557397</v>
      </c>
      <c r="O74" s="994">
        <v>534.83517664557394</v>
      </c>
      <c r="Q74" s="951"/>
      <c r="R74" s="1483"/>
      <c r="S74" s="1483"/>
      <c r="T74" s="1483"/>
      <c r="U74" s="1483"/>
      <c r="V74" s="1483"/>
      <c r="W74" s="1483"/>
      <c r="X74" s="1483"/>
    </row>
    <row r="75" spans="1:24" s="731" customFormat="1" ht="15.75" customHeight="1">
      <c r="A75" s="713">
        <v>2014</v>
      </c>
      <c r="B75" s="994">
        <v>626.58251699873199</v>
      </c>
      <c r="C75" s="994">
        <v>274.40964408000002</v>
      </c>
      <c r="D75" s="994">
        <v>5.5288729878665404</v>
      </c>
      <c r="E75" s="994">
        <v>60.611038166060702</v>
      </c>
      <c r="F75" s="994">
        <v>97.129276500000003</v>
      </c>
      <c r="G75" s="994">
        <v>161.91857178000001</v>
      </c>
      <c r="H75" s="994">
        <v>19.58742427</v>
      </c>
      <c r="I75" s="994">
        <v>58.497</v>
      </c>
      <c r="J75" s="994">
        <v>35.448</v>
      </c>
      <c r="K75" s="994">
        <v>42.218706140000002</v>
      </c>
      <c r="L75" s="994">
        <v>26.985113484804714</v>
      </c>
      <c r="M75" s="994">
        <v>-33.886907999999998</v>
      </c>
      <c r="N75" s="994">
        <v>592.69560899873204</v>
      </c>
      <c r="O75" s="994">
        <v>522.94160899873202</v>
      </c>
      <c r="Q75" s="951"/>
      <c r="R75" s="1483"/>
      <c r="S75" s="1483"/>
      <c r="T75" s="1483"/>
      <c r="U75" s="1483"/>
      <c r="V75" s="1483"/>
      <c r="W75" s="1483"/>
      <c r="X75" s="1483"/>
    </row>
    <row r="76" spans="1:24" s="762" customFormat="1" ht="15.75" customHeight="1">
      <c r="A76" s="766">
        <v>2015</v>
      </c>
      <c r="B76" s="994">
        <v>647.00507087184599</v>
      </c>
      <c r="C76" s="994">
        <v>272.19979957999999</v>
      </c>
      <c r="D76" s="994">
        <v>6.0826198346673097</v>
      </c>
      <c r="E76" s="994">
        <v>61.472372048397602</v>
      </c>
      <c r="F76" s="994">
        <v>91.786310700000001</v>
      </c>
      <c r="G76" s="994">
        <v>188.136118305</v>
      </c>
      <c r="H76" s="994">
        <v>18.976623570000001</v>
      </c>
      <c r="I76" s="994">
        <v>80.624000000000009</v>
      </c>
      <c r="J76" s="994">
        <v>38.076000000000001</v>
      </c>
      <c r="K76" s="994">
        <v>44.558068460000001</v>
      </c>
      <c r="L76" s="994">
        <v>27.327850403781127</v>
      </c>
      <c r="M76" s="994">
        <v>-48.282615999999997</v>
      </c>
      <c r="N76" s="994">
        <v>598.72245487184603</v>
      </c>
      <c r="O76" s="994">
        <v>526.33345487184602</v>
      </c>
      <c r="Q76" s="951"/>
      <c r="R76" s="1483"/>
      <c r="S76" s="1483"/>
      <c r="T76" s="1483"/>
      <c r="U76" s="1483"/>
      <c r="V76" s="1483"/>
      <c r="W76" s="1483"/>
      <c r="X76" s="1483"/>
    </row>
    <row r="77" spans="1:24" s="792" customFormat="1" ht="15.75" customHeight="1">
      <c r="A77" s="798">
        <v>2016</v>
      </c>
      <c r="B77" s="994">
        <v>649.17107954512699</v>
      </c>
      <c r="C77" s="994">
        <v>261.74513071000001</v>
      </c>
      <c r="D77" s="994">
        <v>5.7194089151175502</v>
      </c>
      <c r="E77" s="994">
        <v>80.616866698024296</v>
      </c>
      <c r="F77" s="994">
        <v>84.634367100000006</v>
      </c>
      <c r="G77" s="994">
        <v>189.12904573500001</v>
      </c>
      <c r="H77" s="994">
        <v>20.54553675</v>
      </c>
      <c r="I77" s="994">
        <v>79.924000000000007</v>
      </c>
      <c r="J77" s="994">
        <v>37.555999999999997</v>
      </c>
      <c r="K77" s="994">
        <v>44.99875351</v>
      </c>
      <c r="L77" s="994">
        <v>27.326260386985126</v>
      </c>
      <c r="M77" s="994">
        <v>-50.524821000000003</v>
      </c>
      <c r="N77" s="994">
        <v>598.64625854512701</v>
      </c>
      <c r="O77" s="994">
        <v>528.56625854512697</v>
      </c>
      <c r="Q77" s="951"/>
      <c r="R77" s="1483"/>
      <c r="S77" s="1483"/>
      <c r="T77" s="1483"/>
      <c r="U77" s="1483"/>
      <c r="V77" s="1483"/>
      <c r="W77" s="1483"/>
      <c r="X77" s="1483"/>
    </row>
    <row r="78" spans="1:24" s="863" customFormat="1" ht="15.75" customHeight="1">
      <c r="A78" s="867">
        <v>2017</v>
      </c>
      <c r="B78" s="994">
        <v>652.33279415346203</v>
      </c>
      <c r="C78" s="994">
        <v>241.22901881000001</v>
      </c>
      <c r="D78" s="994">
        <v>5.4760710709987599</v>
      </c>
      <c r="E78" s="994">
        <v>86.041295994852106</v>
      </c>
      <c r="F78" s="994">
        <v>76.324401100000003</v>
      </c>
      <c r="G78" s="994">
        <v>215.68470601499999</v>
      </c>
      <c r="H78" s="994">
        <v>20.150253859999999</v>
      </c>
      <c r="I78" s="994">
        <v>105.693</v>
      </c>
      <c r="J78" s="994">
        <v>38.761000000000003</v>
      </c>
      <c r="K78" s="994">
        <v>44.961173690000003</v>
      </c>
      <c r="L78" s="994">
        <v>27.577301162611121</v>
      </c>
      <c r="M78" s="994">
        <v>-52.459147999999999</v>
      </c>
      <c r="N78" s="994">
        <v>599.873646153462</v>
      </c>
      <c r="O78" s="994">
        <v>529.19864615346205</v>
      </c>
      <c r="Q78" s="1006"/>
      <c r="R78" s="1006"/>
      <c r="S78" s="1006"/>
      <c r="T78" s="1006"/>
      <c r="U78" s="1006"/>
    </row>
    <row r="79" spans="1:24" s="951" customFormat="1" ht="15.75" customHeight="1">
      <c r="A79" s="971">
        <v>2018</v>
      </c>
      <c r="B79" s="994">
        <v>641.42496720634495</v>
      </c>
      <c r="C79" s="994">
        <v>228.15544600000001</v>
      </c>
      <c r="D79" s="994">
        <v>5.0930279050577001</v>
      </c>
      <c r="E79" s="994">
        <v>81.563298696844996</v>
      </c>
      <c r="F79" s="994">
        <v>76.004801999999998</v>
      </c>
      <c r="G79" s="994">
        <v>223.34078367000001</v>
      </c>
      <c r="H79" s="994">
        <v>18.09821517</v>
      </c>
      <c r="I79" s="994">
        <v>109.95099999999999</v>
      </c>
      <c r="J79" s="994">
        <v>44.32</v>
      </c>
      <c r="K79" s="994">
        <v>44.630769000000001</v>
      </c>
      <c r="L79" s="994">
        <v>27.267608934442308</v>
      </c>
      <c r="M79" s="994">
        <v>-48.735380999999997</v>
      </c>
      <c r="N79" s="994">
        <v>592.68958620634498</v>
      </c>
      <c r="O79" s="994">
        <v>522.84545592856716</v>
      </c>
      <c r="Q79" s="1006"/>
      <c r="R79" s="1006"/>
      <c r="S79" s="1006"/>
      <c r="T79" s="1006"/>
      <c r="U79" s="1006"/>
    </row>
    <row r="80" spans="1:24" s="951" customFormat="1" ht="15.75" customHeight="1">
      <c r="A80" s="971">
        <v>2019</v>
      </c>
      <c r="B80" s="994">
        <v>608.21734671188403</v>
      </c>
      <c r="C80" s="994">
        <v>171.44949</v>
      </c>
      <c r="D80" s="994">
        <v>4.7748899125109698</v>
      </c>
      <c r="E80" s="994">
        <v>89.890146317267096</v>
      </c>
      <c r="F80" s="994">
        <v>75.071235999999999</v>
      </c>
      <c r="G80" s="994">
        <v>241.57387833000001</v>
      </c>
      <c r="H80" s="994">
        <v>20.13525933</v>
      </c>
      <c r="I80" s="994">
        <v>125.89400000000001</v>
      </c>
      <c r="J80" s="994">
        <v>45.220999999999997</v>
      </c>
      <c r="K80" s="994">
        <v>44.321086999999999</v>
      </c>
      <c r="L80" s="994">
        <v>25.457706152106027</v>
      </c>
      <c r="M80" s="994">
        <v>-32.667293000000001</v>
      </c>
      <c r="N80" s="994">
        <v>575.55005371188395</v>
      </c>
      <c r="O80" s="994">
        <v>508.97255121188391</v>
      </c>
      <c r="Q80" s="1006"/>
      <c r="R80" s="1006"/>
      <c r="S80" s="1006"/>
      <c r="T80" s="1006"/>
      <c r="U80" s="1006"/>
    </row>
    <row r="81" spans="1:21" s="1025" customFormat="1" ht="15.75" customHeight="1">
      <c r="A81" s="99" t="s">
        <v>158</v>
      </c>
      <c r="B81" s="994"/>
      <c r="C81" s="994"/>
      <c r="D81" s="994"/>
      <c r="E81" s="994"/>
      <c r="F81" s="994"/>
      <c r="G81" s="994"/>
      <c r="H81" s="994"/>
      <c r="I81" s="994"/>
      <c r="J81" s="994"/>
      <c r="K81" s="994"/>
      <c r="L81" s="994"/>
      <c r="M81" s="994"/>
      <c r="N81" s="994"/>
      <c r="O81" s="994"/>
      <c r="Q81" s="1006"/>
      <c r="R81" s="1006"/>
      <c r="S81" s="1006"/>
      <c r="T81" s="1006"/>
      <c r="U81" s="1006"/>
    </row>
    <row r="82" spans="1:21" s="1025" customFormat="1" ht="15.75" customHeight="1">
      <c r="A82" s="916" t="s">
        <v>757</v>
      </c>
      <c r="B82" s="994"/>
      <c r="C82" s="994"/>
      <c r="D82" s="994"/>
      <c r="E82" s="994"/>
      <c r="F82" s="994"/>
      <c r="G82" s="994"/>
      <c r="H82" s="994"/>
      <c r="I82" s="994"/>
      <c r="J82" s="994"/>
      <c r="K82" s="994"/>
      <c r="L82" s="994"/>
      <c r="M82" s="994"/>
      <c r="N82" s="994"/>
      <c r="O82" s="994"/>
      <c r="Q82" s="1006"/>
      <c r="R82" s="1006"/>
      <c r="S82" s="1006"/>
      <c r="T82" s="1006"/>
      <c r="U82" s="1006"/>
    </row>
    <row r="83" spans="1:21" s="1025" customFormat="1" ht="15.75" customHeight="1">
      <c r="A83" s="916" t="s">
        <v>539</v>
      </c>
      <c r="B83" s="994"/>
      <c r="C83" s="994"/>
      <c r="D83" s="994"/>
      <c r="E83" s="994"/>
      <c r="F83" s="994"/>
      <c r="G83" s="994"/>
      <c r="H83" s="994"/>
      <c r="I83" s="994"/>
      <c r="J83" s="994"/>
      <c r="K83" s="994"/>
      <c r="L83" s="994"/>
      <c r="M83" s="994"/>
      <c r="N83" s="994"/>
      <c r="O83" s="994"/>
      <c r="Q83" s="1006"/>
      <c r="R83" s="1006"/>
      <c r="S83" s="1006"/>
      <c r="T83" s="1006"/>
      <c r="U83" s="1006"/>
    </row>
    <row r="84" spans="1:21" s="1025" customFormat="1" ht="15.75" customHeight="1">
      <c r="A84" s="916" t="s">
        <v>652</v>
      </c>
      <c r="B84" s="994"/>
      <c r="C84" s="994"/>
      <c r="D84" s="994"/>
      <c r="E84" s="994"/>
      <c r="F84" s="994"/>
      <c r="G84" s="994"/>
      <c r="H84" s="994"/>
      <c r="I84" s="994"/>
      <c r="J84" s="994"/>
      <c r="K84" s="994"/>
      <c r="L84" s="994"/>
      <c r="M84" s="994"/>
      <c r="N84" s="994"/>
      <c r="O84" s="994"/>
      <c r="Q84" s="1006"/>
      <c r="R84" s="1006"/>
      <c r="S84" s="1006"/>
      <c r="T84" s="1006"/>
      <c r="U84" s="1006"/>
    </row>
    <row r="85" spans="1:21" s="1025" customFormat="1" ht="15.75" customHeight="1">
      <c r="A85" s="444" t="s">
        <v>739</v>
      </c>
      <c r="B85" s="869"/>
      <c r="C85" s="869"/>
      <c r="D85" s="869"/>
      <c r="E85" s="869"/>
      <c r="F85" s="869"/>
      <c r="G85" s="869"/>
      <c r="H85" s="869"/>
      <c r="I85" s="869"/>
      <c r="J85" s="869"/>
      <c r="K85" s="869"/>
      <c r="L85" s="869"/>
      <c r="M85" s="869"/>
      <c r="N85" s="869"/>
      <c r="O85" s="869"/>
      <c r="Q85" s="1006"/>
      <c r="R85" s="1006"/>
      <c r="S85" s="1006"/>
      <c r="T85" s="1006"/>
      <c r="U85" s="1006"/>
    </row>
    <row r="86" spans="1:21" s="1025" customFormat="1" ht="15.75" customHeight="1">
      <c r="A86" s="953"/>
      <c r="B86" s="627"/>
      <c r="C86" s="627"/>
      <c r="D86" s="627"/>
      <c r="E86" s="627"/>
      <c r="F86" s="627"/>
      <c r="G86" s="627"/>
      <c r="H86" s="627"/>
      <c r="I86" s="627"/>
      <c r="J86" s="627"/>
      <c r="K86" s="627"/>
      <c r="L86" s="627"/>
      <c r="M86" s="869"/>
      <c r="N86" s="869"/>
      <c r="O86" s="869"/>
      <c r="Q86" s="1006"/>
      <c r="R86" s="1006"/>
      <c r="S86" s="1006"/>
      <c r="T86" s="1006"/>
      <c r="U86" s="1006"/>
    </row>
    <row r="87" spans="1:21" s="1025" customFormat="1" ht="15.75" customHeight="1">
      <c r="A87" s="351"/>
      <c r="B87" s="628"/>
      <c r="C87" s="629" t="s">
        <v>11</v>
      </c>
      <c r="D87" s="643"/>
      <c r="E87" s="643"/>
      <c r="F87" s="643"/>
      <c r="G87" s="643"/>
      <c r="H87" s="643"/>
      <c r="I87" s="643"/>
      <c r="J87" s="643"/>
      <c r="K87" s="643"/>
      <c r="L87" s="647"/>
      <c r="M87" s="560"/>
      <c r="N87" s="617"/>
      <c r="O87" s="331"/>
      <c r="Q87" s="1006"/>
      <c r="R87" s="1006"/>
      <c r="S87" s="1006"/>
      <c r="T87" s="1006"/>
      <c r="U87" s="1006"/>
    </row>
    <row r="88" spans="1:21" s="1025" customFormat="1" ht="15.75" customHeight="1">
      <c r="A88" s="352"/>
      <c r="B88" s="646"/>
      <c r="C88" s="1466" t="s">
        <v>35</v>
      </c>
      <c r="D88" s="1466" t="s">
        <v>435</v>
      </c>
      <c r="E88" s="1466" t="s">
        <v>18</v>
      </c>
      <c r="F88" s="1466" t="s">
        <v>271</v>
      </c>
      <c r="G88" s="1466" t="s">
        <v>437</v>
      </c>
      <c r="H88" s="629" t="s">
        <v>57</v>
      </c>
      <c r="I88" s="643"/>
      <c r="J88" s="643"/>
      <c r="K88" s="647"/>
      <c r="L88" s="1457" t="s">
        <v>436</v>
      </c>
      <c r="M88" s="561"/>
      <c r="N88" s="618"/>
      <c r="O88" s="17"/>
      <c r="Q88" s="1006"/>
      <c r="R88" s="1006"/>
      <c r="S88" s="1006"/>
      <c r="T88" s="1006"/>
      <c r="U88" s="1006"/>
    </row>
    <row r="89" spans="1:21" s="1025" customFormat="1" ht="25.5" customHeight="1">
      <c r="A89" s="352"/>
      <c r="B89" s="631"/>
      <c r="C89" s="1466"/>
      <c r="D89" s="1466"/>
      <c r="E89" s="1466"/>
      <c r="F89" s="1466"/>
      <c r="G89" s="1466"/>
      <c r="H89" s="1283" t="s">
        <v>438</v>
      </c>
      <c r="I89" s="1283" t="s">
        <v>330</v>
      </c>
      <c r="J89" s="1283" t="s">
        <v>272</v>
      </c>
      <c r="K89" s="1283" t="s">
        <v>273</v>
      </c>
      <c r="L89" s="1459"/>
      <c r="M89" s="562"/>
      <c r="N89" s="619"/>
      <c r="O89" s="17"/>
      <c r="Q89" s="1006"/>
      <c r="R89" s="1006"/>
      <c r="S89" s="1006"/>
      <c r="T89" s="1006"/>
      <c r="U89" s="1006"/>
    </row>
    <row r="90" spans="1:21" s="1025" customFormat="1" ht="15.75" customHeight="1">
      <c r="A90" s="353"/>
      <c r="B90" s="634" t="s">
        <v>780</v>
      </c>
      <c r="C90" s="635"/>
      <c r="D90" s="635"/>
      <c r="E90" s="635"/>
      <c r="F90" s="635"/>
      <c r="G90" s="635"/>
      <c r="H90" s="635"/>
      <c r="I90" s="635"/>
      <c r="J90" s="635"/>
      <c r="K90" s="635"/>
      <c r="L90" s="635"/>
      <c r="M90" s="330"/>
      <c r="N90" s="330"/>
      <c r="O90" s="635"/>
      <c r="Q90" s="1006"/>
      <c r="R90" s="1006"/>
      <c r="S90" s="1006"/>
      <c r="T90" s="1006"/>
      <c r="U90" s="1006"/>
    </row>
    <row r="91" spans="1:21" s="1025" customFormat="1" ht="15.75" customHeight="1">
      <c r="A91" s="1131">
        <v>2020</v>
      </c>
      <c r="B91" s="994">
        <v>574.66516422135101</v>
      </c>
      <c r="C91" s="994">
        <v>134.586795</v>
      </c>
      <c r="D91" s="994">
        <v>4.6951002380012596</v>
      </c>
      <c r="E91" s="994">
        <v>94.6784318281792</v>
      </c>
      <c r="F91" s="994">
        <v>64.382396999999997</v>
      </c>
      <c r="G91" s="994">
        <v>251.4803977</v>
      </c>
      <c r="H91" s="994">
        <v>18.721076199999999</v>
      </c>
      <c r="I91" s="994">
        <v>132.102</v>
      </c>
      <c r="J91" s="994">
        <v>49.496000000000002</v>
      </c>
      <c r="K91" s="994">
        <v>45.110114000000003</v>
      </c>
      <c r="L91" s="994">
        <v>24.842042455170514</v>
      </c>
      <c r="M91" s="994">
        <v>-18.883980000000001</v>
      </c>
      <c r="N91" s="994">
        <v>555.78118422135105</v>
      </c>
      <c r="O91" s="994">
        <v>492.36224866579551</v>
      </c>
      <c r="Q91" s="1006"/>
      <c r="R91" s="1006"/>
      <c r="S91" s="1006"/>
      <c r="T91" s="1006"/>
      <c r="U91" s="1006"/>
    </row>
    <row r="92" spans="1:21" s="1025" customFormat="1" ht="15.75" customHeight="1">
      <c r="A92" s="1131">
        <v>2021</v>
      </c>
      <c r="B92" s="994">
        <v>587.08643088113502</v>
      </c>
      <c r="C92" s="994">
        <v>164.652332</v>
      </c>
      <c r="D92" s="994">
        <v>4.5533861669726798</v>
      </c>
      <c r="E92" s="994">
        <v>90.3124078688016</v>
      </c>
      <c r="F92" s="994">
        <v>69.130450999999994</v>
      </c>
      <c r="G92" s="994">
        <v>233.94890934</v>
      </c>
      <c r="H92" s="994">
        <v>19.657416340000001</v>
      </c>
      <c r="I92" s="994">
        <v>114.64700000000001</v>
      </c>
      <c r="J92" s="994">
        <v>49.34</v>
      </c>
      <c r="K92" s="994">
        <v>44.268568000000002</v>
      </c>
      <c r="L92" s="994">
        <v>24.488944505360735</v>
      </c>
      <c r="M92" s="994">
        <v>-18.573736</v>
      </c>
      <c r="N92" s="994">
        <v>568.51269488113496</v>
      </c>
      <c r="O92" s="994">
        <v>504.9096959922461</v>
      </c>
      <c r="Q92" s="1006"/>
      <c r="R92" s="1006"/>
      <c r="S92" s="1006"/>
      <c r="T92" s="1006"/>
      <c r="U92" s="1006"/>
    </row>
    <row r="93" spans="1:21" s="1025" customFormat="1" ht="15.75" customHeight="1">
      <c r="A93" s="1131" t="s">
        <v>736</v>
      </c>
      <c r="B93" s="994">
        <v>577.94286633626905</v>
      </c>
      <c r="C93" s="994">
        <v>179.95120799909398</v>
      </c>
      <c r="D93" s="994">
        <v>5.7203259628438898</v>
      </c>
      <c r="E93" s="994">
        <v>79.048684374330904</v>
      </c>
      <c r="F93" s="994">
        <v>34.709262000000003</v>
      </c>
      <c r="G93" s="994">
        <v>254.66440638</v>
      </c>
      <c r="H93" s="994">
        <v>17.62417138</v>
      </c>
      <c r="I93" s="994">
        <v>124.81599999999999</v>
      </c>
      <c r="J93" s="994">
        <v>60.304000000000002</v>
      </c>
      <c r="K93" s="994">
        <v>46.086410000000001</v>
      </c>
      <c r="L93" s="994">
        <v>23.84897962000025</v>
      </c>
      <c r="M93" s="994">
        <v>-27.255507999999999</v>
      </c>
      <c r="N93" s="994">
        <v>550.68735833626897</v>
      </c>
      <c r="O93" s="1178" t="s">
        <v>78</v>
      </c>
      <c r="Q93" s="1006"/>
      <c r="R93" s="1006"/>
      <c r="S93" s="1006"/>
      <c r="T93" s="1006"/>
      <c r="U93" s="1006"/>
    </row>
    <row r="94" spans="1:21" ht="14">
      <c r="A94" s="99" t="s">
        <v>158</v>
      </c>
      <c r="B94" s="309"/>
      <c r="C94" s="309"/>
      <c r="D94" s="291"/>
      <c r="E94" s="291"/>
      <c r="F94" s="291"/>
      <c r="G94" s="291"/>
      <c r="H94" s="291"/>
      <c r="I94" s="291"/>
      <c r="J94" s="291"/>
      <c r="K94" s="291"/>
      <c r="L94" s="291"/>
      <c r="M94" s="484"/>
      <c r="N94" s="484" t="s">
        <v>572</v>
      </c>
      <c r="O94" s="772" t="s">
        <v>572</v>
      </c>
      <c r="Q94" s="1006"/>
      <c r="R94" s="1006"/>
      <c r="S94" s="1006"/>
      <c r="T94" s="1006"/>
      <c r="U94" s="1006"/>
    </row>
    <row r="95" spans="1:21" ht="15.75" customHeight="1">
      <c r="A95" s="733" t="s">
        <v>757</v>
      </c>
      <c r="B95" s="309"/>
      <c r="C95" s="309"/>
      <c r="D95" s="291"/>
      <c r="E95" s="291"/>
      <c r="F95" s="291"/>
      <c r="G95" s="291"/>
      <c r="H95" s="291"/>
      <c r="I95" s="291"/>
      <c r="J95" s="291"/>
      <c r="K95" s="291"/>
      <c r="L95" s="291"/>
      <c r="M95" s="484"/>
      <c r="N95" s="484"/>
      <c r="O95" s="484"/>
      <c r="Q95" s="1006"/>
      <c r="R95" s="1006"/>
      <c r="S95" s="1006"/>
      <c r="T95" s="1006"/>
      <c r="U95" s="1006"/>
    </row>
    <row r="96" spans="1:21" s="1025" customFormat="1" ht="15.75" customHeight="1">
      <c r="A96" s="733" t="s">
        <v>539</v>
      </c>
      <c r="B96" s="902"/>
      <c r="C96" s="902"/>
      <c r="D96" s="953"/>
      <c r="E96" s="953"/>
      <c r="F96" s="953"/>
      <c r="G96" s="953"/>
      <c r="H96" s="953"/>
      <c r="I96" s="953"/>
      <c r="J96" s="953"/>
      <c r="K96" s="953"/>
      <c r="L96" s="953"/>
      <c r="M96" s="869"/>
      <c r="N96" s="869"/>
      <c r="O96" s="869"/>
      <c r="Q96" s="1006"/>
      <c r="R96" s="1006"/>
      <c r="S96" s="1006"/>
      <c r="T96" s="1006"/>
      <c r="U96" s="1006"/>
    </row>
    <row r="97" spans="1:21" ht="15.75" customHeight="1">
      <c r="A97" s="916" t="s">
        <v>652</v>
      </c>
      <c r="Q97" s="1006"/>
      <c r="R97" s="1006"/>
      <c r="S97" s="1006"/>
      <c r="T97" s="1006"/>
      <c r="U97" s="1006"/>
    </row>
    <row r="98" spans="1:21" ht="15.75" customHeight="1">
      <c r="Q98" s="1006"/>
      <c r="R98" s="1006"/>
      <c r="S98" s="1006"/>
      <c r="T98" s="1006"/>
      <c r="U98" s="1006"/>
    </row>
    <row r="99" spans="1:21" ht="15.75" customHeight="1">
      <c r="Q99" s="1006"/>
      <c r="R99" s="1006"/>
      <c r="S99" s="1006"/>
      <c r="T99" s="1006"/>
      <c r="U99" s="1006"/>
    </row>
    <row r="100" spans="1:21" ht="15.75" customHeight="1">
      <c r="Q100" s="1006"/>
      <c r="R100" s="1006"/>
      <c r="S100" s="1006"/>
      <c r="T100" s="1006"/>
      <c r="U100" s="1006"/>
    </row>
    <row r="101" spans="1:21" ht="15.75" customHeight="1">
      <c r="Q101" s="1006"/>
      <c r="R101" s="1006"/>
      <c r="S101" s="1006"/>
      <c r="T101" s="1006"/>
      <c r="U101" s="1006"/>
    </row>
    <row r="102" spans="1:21" ht="15.75" customHeight="1">
      <c r="Q102" s="1006"/>
      <c r="R102" s="1006"/>
      <c r="S102" s="1006"/>
      <c r="T102" s="1006"/>
      <c r="U102" s="1006"/>
    </row>
    <row r="103" spans="1:21" ht="15.75" customHeight="1">
      <c r="Q103" s="1006"/>
      <c r="R103" s="1006"/>
      <c r="S103" s="1006"/>
      <c r="T103" s="1006"/>
      <c r="U103" s="1006"/>
    </row>
    <row r="104" spans="1:21" ht="15.75" customHeight="1">
      <c r="Q104" s="1006"/>
      <c r="R104" s="1006"/>
      <c r="S104" s="1006"/>
      <c r="T104" s="1006"/>
      <c r="U104" s="1006"/>
    </row>
  </sheetData>
  <mergeCells count="25">
    <mergeCell ref="R64:X77"/>
    <mergeCell ref="L88:L89"/>
    <mergeCell ref="C88:C89"/>
    <mergeCell ref="D88:D89"/>
    <mergeCell ref="E88:E89"/>
    <mergeCell ref="F88:F89"/>
    <mergeCell ref="G88:G89"/>
    <mergeCell ref="L4:L5"/>
    <mergeCell ref="C4:C5"/>
    <mergeCell ref="D4:D5"/>
    <mergeCell ref="E4:E5"/>
    <mergeCell ref="F4:F5"/>
    <mergeCell ref="G4:G5"/>
    <mergeCell ref="L58:L59"/>
    <mergeCell ref="C29:C30"/>
    <mergeCell ref="D29:D30"/>
    <mergeCell ref="E29:E30"/>
    <mergeCell ref="F29:F30"/>
    <mergeCell ref="G29:G30"/>
    <mergeCell ref="L29:L30"/>
    <mergeCell ref="C58:C59"/>
    <mergeCell ref="D58:D59"/>
    <mergeCell ref="E58:E59"/>
    <mergeCell ref="F58:F59"/>
    <mergeCell ref="G58:G59"/>
  </mergeCells>
  <conditionalFormatting sqref="V78:GQ104 A96:A97 A52:O52 A1:GQ23 B24:GQ24 A25:GQ41 B53:GQ54 A105:GQ1023 A99:P104 B95:P98 A55:GQ63 B81:P84 A42:N51 P42:GQ52 A64:R64 Y64:GQ77 A65:Q65 P66:Q78 P79:P80 A85:P94 A66:O80">
    <cfRule type="cellIs" dxfId="331" priority="12" stopIfTrue="1" operator="equal">
      <formula>0</formula>
    </cfRule>
  </conditionalFormatting>
  <conditionalFormatting sqref="A24">
    <cfRule type="cellIs" dxfId="330" priority="9" stopIfTrue="1" operator="equal">
      <formula>0</formula>
    </cfRule>
  </conditionalFormatting>
  <conditionalFormatting sqref="A54">
    <cfRule type="cellIs" dxfId="329" priority="8" stopIfTrue="1" operator="equal">
      <formula>0</formula>
    </cfRule>
  </conditionalFormatting>
  <conditionalFormatting sqref="A53">
    <cfRule type="cellIs" dxfId="328" priority="7" stopIfTrue="1" operator="equal">
      <formula>0</formula>
    </cfRule>
  </conditionalFormatting>
  <conditionalFormatting sqref="A95:A96">
    <cfRule type="cellIs" dxfId="327" priority="5" stopIfTrue="1" operator="equal">
      <formula>0</formula>
    </cfRule>
  </conditionalFormatting>
  <conditionalFormatting sqref="O47:O51">
    <cfRule type="cellIs" dxfId="326" priority="4" stopIfTrue="1" operator="equal">
      <formula>0</formula>
    </cfRule>
  </conditionalFormatting>
  <conditionalFormatting sqref="O42:O46">
    <cfRule type="cellIs" dxfId="325" priority="3" stopIfTrue="1" operator="equal">
      <formula>0</formula>
    </cfRule>
  </conditionalFormatting>
  <conditionalFormatting sqref="A83:A84 A81">
    <cfRule type="cellIs" dxfId="324" priority="2" stopIfTrue="1" operator="equal">
      <formula>0</formula>
    </cfRule>
  </conditionalFormatting>
  <conditionalFormatting sqref="A82:A83">
    <cfRule type="cellIs" dxfId="323" priority="1" stopIfTrue="1" operator="equal">
      <formula>0</formula>
    </cfRule>
  </conditionalFormatting>
  <pageMargins left="0.7" right="0.7" top="0.75" bottom="0.75" header="0.3" footer="0.3"/>
  <pageSetup paperSize="9" fitToWidth="4"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5" max="15" man="1"/>
    <brk id="54" max="15" man="1"/>
    <brk id="84"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7">
    <tabColor theme="9" tint="-0.249977111117893"/>
  </sheetPr>
  <dimension ref="A1:L58"/>
  <sheetViews>
    <sheetView view="pageBreakPreview" zoomScaleNormal="100" zoomScaleSheetLayoutView="100" workbookViewId="0">
      <selection sqref="A1:D1"/>
    </sheetView>
  </sheetViews>
  <sheetFormatPr baseColWidth="10" defaultColWidth="11.453125" defaultRowHeight="15.75" customHeight="1"/>
  <cols>
    <col min="1" max="1" width="44.1796875" style="417" customWidth="1"/>
    <col min="2" max="2" width="21.453125" style="417" customWidth="1"/>
    <col min="3" max="3" width="26.453125" style="417" customWidth="1"/>
    <col min="4" max="4" width="21.453125" style="417" customWidth="1"/>
    <col min="5" max="5" width="0.81640625" style="417" customWidth="1"/>
    <col min="6" max="6" width="14.54296875" style="417" bestFit="1" customWidth="1"/>
    <col min="7" max="16384" width="11.453125" style="417"/>
  </cols>
  <sheetData>
    <row r="1" spans="1:6" ht="15.75" customHeight="1">
      <c r="A1" s="1354" t="s">
        <v>758</v>
      </c>
      <c r="B1" s="1354"/>
      <c r="C1" s="1354"/>
      <c r="D1" s="1354"/>
    </row>
    <row r="2" spans="1:6" ht="13">
      <c r="E2" s="1219" t="s">
        <v>572</v>
      </c>
      <c r="F2" s="1154"/>
    </row>
    <row r="3" spans="1:6" ht="13">
      <c r="A3" s="1220" t="s">
        <v>7</v>
      </c>
      <c r="B3" s="1220" t="s">
        <v>701</v>
      </c>
      <c r="C3" s="1259" t="s">
        <v>702</v>
      </c>
      <c r="D3" s="1220" t="s">
        <v>135</v>
      </c>
      <c r="E3" s="1221"/>
      <c r="F3" s="1154"/>
    </row>
    <row r="4" spans="1:6" ht="15.75" customHeight="1">
      <c r="A4" s="1162" t="s">
        <v>683</v>
      </c>
      <c r="B4" s="1161" t="s">
        <v>122</v>
      </c>
      <c r="C4" s="1171">
        <v>27745</v>
      </c>
      <c r="D4" s="1222">
        <v>0.93401119148355394</v>
      </c>
      <c r="E4" s="1223"/>
      <c r="F4" s="1155"/>
    </row>
    <row r="5" spans="1:6" ht="15.75" customHeight="1">
      <c r="A5" s="1224" t="s">
        <v>709</v>
      </c>
      <c r="B5" s="1161" t="s">
        <v>122</v>
      </c>
      <c r="C5" s="1170">
        <v>28738.981306808437</v>
      </c>
      <c r="D5" s="1222">
        <v>0.98099999999999998</v>
      </c>
      <c r="E5" s="1223"/>
      <c r="F5" s="1155"/>
    </row>
    <row r="6" spans="1:6" ht="15.75" customHeight="1">
      <c r="A6" s="1224" t="s">
        <v>712</v>
      </c>
      <c r="B6" s="1161" t="s">
        <v>122</v>
      </c>
      <c r="C6" s="1170">
        <v>31401</v>
      </c>
      <c r="D6" s="1222">
        <v>1.071</v>
      </c>
      <c r="E6" s="1225"/>
      <c r="F6" s="1154"/>
    </row>
    <row r="7" spans="1:6" ht="15.75" customHeight="1">
      <c r="A7" s="1162" t="s">
        <v>713</v>
      </c>
      <c r="B7" s="1161"/>
      <c r="C7" s="1226"/>
      <c r="D7" s="1222"/>
      <c r="E7" s="1221"/>
      <c r="F7" s="1154"/>
    </row>
    <row r="8" spans="1:6" ht="15.75" customHeight="1">
      <c r="A8" s="1163" t="s">
        <v>134</v>
      </c>
      <c r="B8" s="1164" t="s">
        <v>122</v>
      </c>
      <c r="C8" s="1227">
        <v>39565</v>
      </c>
      <c r="D8" s="1228">
        <v>1.35</v>
      </c>
      <c r="E8" s="1225"/>
      <c r="F8" s="1154"/>
    </row>
    <row r="9" spans="1:6" ht="15.75" customHeight="1">
      <c r="A9" s="1165" t="s">
        <v>133</v>
      </c>
      <c r="B9" s="1166" t="s">
        <v>122</v>
      </c>
      <c r="C9" s="1167">
        <v>37681</v>
      </c>
      <c r="D9" s="1228">
        <v>1.286</v>
      </c>
      <c r="E9" s="1225"/>
      <c r="F9" s="1154"/>
    </row>
    <row r="10" spans="1:6" ht="15.75" customHeight="1">
      <c r="A10" s="1165" t="s">
        <v>132</v>
      </c>
      <c r="B10" s="1166" t="s">
        <v>122</v>
      </c>
      <c r="C10" s="1167">
        <v>37681</v>
      </c>
      <c r="D10" s="1228">
        <v>1.286</v>
      </c>
      <c r="E10" s="1225"/>
      <c r="F10" s="1154"/>
    </row>
    <row r="11" spans="1:6" ht="15.75" customHeight="1">
      <c r="A11" s="1168" t="s">
        <v>131</v>
      </c>
      <c r="B11" s="1169" t="s">
        <v>122</v>
      </c>
      <c r="C11" s="1229">
        <v>38520</v>
      </c>
      <c r="D11" s="1230">
        <v>1.3140000000000001</v>
      </c>
      <c r="E11" s="1225"/>
      <c r="F11" s="1154"/>
    </row>
    <row r="12" spans="1:6" ht="15.75" customHeight="1">
      <c r="A12" s="1162" t="s">
        <v>684</v>
      </c>
      <c r="B12" s="1161" t="s">
        <v>122</v>
      </c>
      <c r="C12" s="1170">
        <v>9119</v>
      </c>
      <c r="D12" s="1222">
        <v>0.30916473317865428</v>
      </c>
      <c r="E12" s="1225"/>
      <c r="F12" s="1154"/>
    </row>
    <row r="13" spans="1:6" ht="15.75" customHeight="1">
      <c r="A13" s="1224" t="s">
        <v>711</v>
      </c>
      <c r="B13" s="1161" t="s">
        <v>122</v>
      </c>
      <c r="C13" s="1170">
        <v>19607</v>
      </c>
      <c r="D13" s="1222">
        <v>0.66889586461034534</v>
      </c>
      <c r="E13" s="1225"/>
      <c r="F13" s="1154"/>
    </row>
    <row r="14" spans="1:6" ht="15.75" customHeight="1">
      <c r="A14" s="1224" t="s">
        <v>710</v>
      </c>
      <c r="B14" s="1161" t="s">
        <v>122</v>
      </c>
      <c r="C14" s="1170">
        <v>21823</v>
      </c>
      <c r="D14" s="1222">
        <v>0.74484782311996722</v>
      </c>
      <c r="E14" s="1225"/>
      <c r="F14" s="1154"/>
    </row>
    <row r="15" spans="1:6" ht="15.75" customHeight="1">
      <c r="A15" s="1163" t="s">
        <v>130</v>
      </c>
      <c r="B15" s="1164" t="s">
        <v>122</v>
      </c>
      <c r="C15" s="1227">
        <v>30114</v>
      </c>
      <c r="D15" s="1222">
        <v>1.0275010236113007</v>
      </c>
      <c r="E15" s="1225"/>
      <c r="F15" s="1154"/>
    </row>
    <row r="16" spans="1:6" ht="15.75" customHeight="1">
      <c r="A16" s="1163" t="s">
        <v>129</v>
      </c>
      <c r="B16" s="1164" t="s">
        <v>122</v>
      </c>
      <c r="C16" s="1227">
        <v>22086</v>
      </c>
      <c r="D16" s="1222">
        <v>0.75358263955234062</v>
      </c>
      <c r="E16" s="1225"/>
      <c r="F16" s="1154"/>
    </row>
    <row r="17" spans="1:12" ht="15.75" customHeight="1">
      <c r="A17" s="1163" t="s">
        <v>646</v>
      </c>
      <c r="B17" s="1164" t="s">
        <v>122</v>
      </c>
      <c r="C17" s="1227">
        <v>20982</v>
      </c>
      <c r="D17" s="1222">
        <v>0.71591374368773031</v>
      </c>
      <c r="E17" s="1225"/>
      <c r="F17" s="1154"/>
    </row>
    <row r="18" spans="1:12" ht="15.75" customHeight="1">
      <c r="A18" s="1168" t="s">
        <v>647</v>
      </c>
      <c r="B18" s="1169" t="s">
        <v>122</v>
      </c>
      <c r="C18" s="1229">
        <v>11866</v>
      </c>
      <c r="D18" s="1231">
        <v>0.40487238979118328</v>
      </c>
      <c r="E18" s="1225"/>
      <c r="F18" s="1154"/>
      <c r="G18" s="1154"/>
      <c r="H18" s="1154"/>
      <c r="I18" s="1154"/>
      <c r="J18" s="1154"/>
      <c r="K18" s="1154"/>
      <c r="L18" s="1154"/>
    </row>
    <row r="19" spans="1:12" ht="15.75" customHeight="1">
      <c r="A19" s="1162" t="s">
        <v>23</v>
      </c>
      <c r="B19" s="1161" t="s">
        <v>122</v>
      </c>
      <c r="C19" s="1170">
        <v>42505</v>
      </c>
      <c r="D19" s="1222">
        <v>1.4502866111641872</v>
      </c>
      <c r="E19" s="1225"/>
      <c r="F19" s="1154"/>
      <c r="G19" s="1154"/>
      <c r="H19" s="1154"/>
      <c r="I19" s="1154"/>
      <c r="J19" s="1154"/>
      <c r="K19" s="1154"/>
      <c r="L19" s="1154"/>
    </row>
    <row r="20" spans="1:12" ht="15.75" customHeight="1">
      <c r="A20" s="1162" t="s">
        <v>585</v>
      </c>
      <c r="B20" s="1161" t="s">
        <v>122</v>
      </c>
      <c r="C20" s="1170">
        <v>43542</v>
      </c>
      <c r="D20" s="1222">
        <v>1.4856694417906373</v>
      </c>
      <c r="E20" s="1225"/>
      <c r="F20" s="1154"/>
      <c r="G20" s="1154"/>
      <c r="H20" s="1154"/>
      <c r="I20" s="1154"/>
      <c r="J20" s="1154"/>
      <c r="K20" s="1154"/>
      <c r="L20" s="1154"/>
    </row>
    <row r="21" spans="1:12" ht="15.75" customHeight="1">
      <c r="A21" s="1162" t="s">
        <v>63</v>
      </c>
      <c r="B21" s="1161" t="s">
        <v>122</v>
      </c>
      <c r="C21" s="1170">
        <v>44000</v>
      </c>
      <c r="D21" s="1222">
        <v>1.5012965743141804</v>
      </c>
      <c r="E21" s="1225"/>
      <c r="F21" s="1154"/>
      <c r="G21" s="1154"/>
      <c r="H21" s="1154"/>
      <c r="I21" s="1154"/>
      <c r="J21" s="1154"/>
      <c r="K21" s="1154"/>
      <c r="L21" s="1154"/>
    </row>
    <row r="22" spans="1:12" ht="15.75" customHeight="1">
      <c r="A22" s="1162" t="s">
        <v>685</v>
      </c>
      <c r="B22" s="1161" t="s">
        <v>122</v>
      </c>
      <c r="C22" s="1170">
        <v>42800</v>
      </c>
      <c r="D22" s="1222">
        <v>1.4603521222874301</v>
      </c>
      <c r="E22" s="1225"/>
      <c r="F22" s="1154"/>
      <c r="G22" s="1154"/>
      <c r="H22" s="1154"/>
      <c r="I22" s="1154"/>
      <c r="J22" s="1154"/>
      <c r="K22" s="1154"/>
      <c r="L22" s="1154"/>
    </row>
    <row r="23" spans="1:12" ht="15.75" customHeight="1">
      <c r="A23" s="1162" t="s">
        <v>584</v>
      </c>
      <c r="B23" s="1161" t="s">
        <v>122</v>
      </c>
      <c r="C23" s="1170">
        <v>42648</v>
      </c>
      <c r="D23" s="1222">
        <v>1.4551658250307082</v>
      </c>
      <c r="E23" s="1225"/>
      <c r="F23" s="1154"/>
      <c r="G23" s="1154"/>
      <c r="H23" s="1154"/>
      <c r="I23" s="1154"/>
      <c r="J23" s="1154"/>
      <c r="K23" s="1154"/>
      <c r="L23" s="1154"/>
    </row>
    <row r="24" spans="1:12" ht="15.75" customHeight="1">
      <c r="A24" s="1162" t="s">
        <v>128</v>
      </c>
      <c r="B24" s="1161" t="s">
        <v>122</v>
      </c>
      <c r="C24" s="1170">
        <v>42816</v>
      </c>
      <c r="D24" s="1222">
        <v>1.4608980483144534</v>
      </c>
      <c r="E24" s="1225"/>
      <c r="F24" s="1154"/>
      <c r="G24" s="1154"/>
      <c r="H24" s="1154"/>
      <c r="I24" s="1154"/>
      <c r="J24" s="1154"/>
      <c r="K24" s="1154"/>
      <c r="L24" s="1154"/>
    </row>
    <row r="25" spans="1:12" ht="15.75" customHeight="1">
      <c r="A25" s="1162" t="s">
        <v>127</v>
      </c>
      <c r="B25" s="1161" t="s">
        <v>122</v>
      </c>
      <c r="C25" s="1170">
        <v>40343</v>
      </c>
      <c r="D25" s="1222">
        <v>1.3765183567626587</v>
      </c>
      <c r="E25" s="1225"/>
      <c r="F25" s="1154"/>
      <c r="G25" s="1154"/>
      <c r="H25" s="1154"/>
      <c r="I25" s="1154"/>
      <c r="J25" s="1154"/>
      <c r="K25" s="1154"/>
      <c r="L25" s="1154"/>
    </row>
    <row r="26" spans="1:12" ht="15.75" customHeight="1">
      <c r="A26" s="1162" t="s">
        <v>60</v>
      </c>
      <c r="B26" s="1161" t="s">
        <v>122</v>
      </c>
      <c r="C26" s="1170">
        <v>32000</v>
      </c>
      <c r="D26" s="1222">
        <v>1.0918520540466767</v>
      </c>
      <c r="E26" s="1225"/>
      <c r="F26" s="1154"/>
      <c r="G26" s="1154"/>
      <c r="H26" s="1154"/>
      <c r="I26" s="1154"/>
      <c r="J26" s="1154"/>
      <c r="K26" s="1154"/>
      <c r="L26" s="1154"/>
    </row>
    <row r="27" spans="1:12" ht="15.75" customHeight="1">
      <c r="A27" s="1162" t="s">
        <v>61</v>
      </c>
      <c r="B27" s="1161" t="s">
        <v>122</v>
      </c>
      <c r="C27" s="1170">
        <v>43074</v>
      </c>
      <c r="D27" s="1222">
        <v>1.4697011055002047</v>
      </c>
      <c r="E27" s="1225"/>
      <c r="F27" s="1154"/>
      <c r="G27" s="1154"/>
      <c r="H27" s="1154"/>
      <c r="I27" s="1154"/>
      <c r="J27" s="1154"/>
      <c r="K27" s="1154"/>
      <c r="L27" s="1154"/>
    </row>
    <row r="28" spans="1:12" ht="15.75" customHeight="1">
      <c r="A28" s="1162" t="s">
        <v>62</v>
      </c>
      <c r="B28" s="1161" t="s">
        <v>122</v>
      </c>
      <c r="C28" s="1232">
        <v>49099.657547597701</v>
      </c>
      <c r="D28" s="1233">
        <f t="shared" ref="D28" si="0">C28/29308</f>
        <v>1.675298810822905</v>
      </c>
      <c r="E28" s="1225"/>
      <c r="F28" s="1154"/>
      <c r="G28" s="1154"/>
      <c r="H28" s="1154"/>
      <c r="I28" s="1154"/>
      <c r="J28" s="1154"/>
      <c r="K28" s="1154"/>
      <c r="L28" s="1154"/>
    </row>
    <row r="29" spans="1:12" ht="15.75" customHeight="1">
      <c r="A29" s="1234" t="s">
        <v>59</v>
      </c>
      <c r="B29" s="1235" t="s">
        <v>122</v>
      </c>
      <c r="C29" s="1172">
        <v>39501</v>
      </c>
      <c r="D29" s="1231">
        <v>1.3477889995905554</v>
      </c>
      <c r="E29" s="1236"/>
      <c r="F29" s="1154"/>
      <c r="G29" s="1159"/>
      <c r="H29" s="1156"/>
      <c r="I29" s="1156"/>
      <c r="J29" s="1157"/>
      <c r="K29" s="1160"/>
      <c r="L29" s="1158"/>
    </row>
    <row r="30" spans="1:12" ht="27" customHeight="1">
      <c r="A30" s="1326" t="s">
        <v>120</v>
      </c>
      <c r="B30" s="1161"/>
      <c r="C30" s="1260"/>
      <c r="D30" s="1261"/>
      <c r="E30" s="1236"/>
      <c r="F30" s="1154"/>
      <c r="G30" s="1159"/>
      <c r="H30" s="1156"/>
      <c r="I30" s="1156"/>
      <c r="J30" s="1157"/>
      <c r="K30" s="1160"/>
      <c r="L30" s="1158"/>
    </row>
    <row r="31" spans="1:12" ht="15.75" customHeight="1">
      <c r="A31" s="1258" t="s">
        <v>708</v>
      </c>
      <c r="B31" s="1161"/>
      <c r="C31" s="1260"/>
      <c r="D31" s="1261"/>
      <c r="E31" s="1236"/>
      <c r="F31" s="1154"/>
      <c r="G31" s="1159"/>
      <c r="H31" s="1156"/>
      <c r="I31" s="1156"/>
      <c r="J31" s="1157"/>
      <c r="K31" s="1160"/>
      <c r="L31" s="1158"/>
    </row>
    <row r="32" spans="1:12" ht="15.75" customHeight="1">
      <c r="B32" s="1161"/>
      <c r="C32" s="1260"/>
      <c r="D32" s="1261"/>
      <c r="E32" s="1236"/>
      <c r="F32" s="1154"/>
      <c r="G32" s="1159"/>
      <c r="H32" s="1156"/>
      <c r="I32" s="1156"/>
      <c r="J32" s="1157"/>
      <c r="K32" s="1160"/>
      <c r="L32" s="1158"/>
    </row>
    <row r="33" spans="1:12" ht="15.75" customHeight="1">
      <c r="A33" s="1262" t="s">
        <v>758</v>
      </c>
      <c r="B33" s="1263"/>
      <c r="C33" s="1263"/>
      <c r="D33" s="1263"/>
      <c r="E33" s="1236"/>
      <c r="F33" s="1154"/>
      <c r="G33" s="1159"/>
      <c r="H33" s="1156"/>
      <c r="I33" s="1156"/>
      <c r="J33" s="1157"/>
      <c r="K33" s="1160"/>
      <c r="L33" s="1158"/>
    </row>
    <row r="34" spans="1:12" ht="15.75" customHeight="1">
      <c r="A34" s="1262"/>
      <c r="B34" s="1264"/>
      <c r="C34" s="1264"/>
      <c r="D34" s="1264"/>
      <c r="E34" s="1236"/>
      <c r="F34" s="1154"/>
      <c r="G34" s="1159"/>
      <c r="H34" s="1156"/>
      <c r="I34" s="1156"/>
      <c r="J34" s="1157"/>
      <c r="K34" s="1160"/>
      <c r="L34" s="1158"/>
    </row>
    <row r="35" spans="1:12" ht="15.75" customHeight="1">
      <c r="A35" s="1266" t="s">
        <v>7</v>
      </c>
      <c r="B35" s="1265" t="s">
        <v>701</v>
      </c>
      <c r="C35" s="1266" t="s">
        <v>703</v>
      </c>
      <c r="D35" s="1266" t="s">
        <v>135</v>
      </c>
      <c r="E35" s="1236"/>
      <c r="F35" s="1154"/>
      <c r="G35" s="1159"/>
      <c r="H35" s="1156"/>
      <c r="I35" s="1156"/>
      <c r="J35" s="1157"/>
      <c r="K35" s="1160"/>
      <c r="L35" s="1158"/>
    </row>
    <row r="36" spans="1:12" ht="15.75" customHeight="1">
      <c r="A36" s="1224" t="s">
        <v>686</v>
      </c>
      <c r="B36" s="1161" t="s">
        <v>124</v>
      </c>
      <c r="C36" s="1170">
        <v>15993.567540821376</v>
      </c>
      <c r="D36" s="1222">
        <v>0.54570654909312732</v>
      </c>
      <c r="E36" s="1225"/>
      <c r="F36" s="1154"/>
      <c r="G36" s="1154"/>
      <c r="H36" s="1154"/>
      <c r="I36" s="1154"/>
      <c r="J36" s="1154"/>
      <c r="K36" s="1154"/>
      <c r="L36" s="1154"/>
    </row>
    <row r="37" spans="1:12" ht="15.75" customHeight="1">
      <c r="A37" s="1224" t="s">
        <v>687</v>
      </c>
      <c r="B37" s="1161" t="s">
        <v>124</v>
      </c>
      <c r="C37" s="1170">
        <v>4187</v>
      </c>
      <c r="D37" s="1222">
        <v>0.14286201719666985</v>
      </c>
      <c r="E37" s="1225"/>
      <c r="F37" s="1154"/>
      <c r="G37" s="1154"/>
      <c r="H37" s="1154"/>
      <c r="I37" s="1154"/>
      <c r="J37" s="1154"/>
      <c r="K37" s="1154"/>
      <c r="L37" s="1154"/>
    </row>
    <row r="38" spans="1:12" ht="15.75" customHeight="1">
      <c r="A38" s="1224" t="s">
        <v>688</v>
      </c>
      <c r="B38" s="1161" t="s">
        <v>124</v>
      </c>
      <c r="C38" s="1170">
        <v>35182</v>
      </c>
      <c r="D38" s="1222">
        <v>1.2004230926709432</v>
      </c>
      <c r="E38" s="1225"/>
      <c r="F38" s="1154"/>
      <c r="G38" s="1154"/>
      <c r="H38" s="1154"/>
      <c r="I38" s="1154"/>
      <c r="J38" s="1154"/>
      <c r="K38" s="1154"/>
      <c r="L38" s="1154"/>
    </row>
    <row r="39" spans="1:12" ht="15.75" customHeight="1">
      <c r="A39" s="1165" t="s">
        <v>689</v>
      </c>
      <c r="B39" s="1166" t="s">
        <v>124</v>
      </c>
      <c r="C39" s="1167">
        <v>40300</v>
      </c>
      <c r="D39" s="1237">
        <v>1.3750511805650334</v>
      </c>
      <c r="E39" s="1225"/>
      <c r="F39" s="1154"/>
      <c r="G39" s="1154"/>
      <c r="H39" s="1154"/>
      <c r="I39" s="1154"/>
      <c r="J39" s="1154"/>
      <c r="K39" s="1154"/>
      <c r="L39" s="1154"/>
    </row>
    <row r="40" spans="1:12" ht="15.75" customHeight="1">
      <c r="A40" s="1238" t="s">
        <v>695</v>
      </c>
      <c r="B40" s="1166" t="s">
        <v>122</v>
      </c>
      <c r="C40" s="1239">
        <v>119988</v>
      </c>
      <c r="D40" s="1237">
        <v>4.0940357581547699</v>
      </c>
      <c r="E40" s="1225"/>
      <c r="F40" s="1154"/>
      <c r="G40" s="1154"/>
      <c r="H40" s="1154"/>
      <c r="I40" s="1154"/>
      <c r="J40" s="1154"/>
      <c r="K40" s="1154"/>
      <c r="L40" s="1154"/>
    </row>
    <row r="41" spans="1:12" ht="15.75" customHeight="1">
      <c r="A41" s="1240" t="s">
        <v>690</v>
      </c>
      <c r="B41" s="1235" t="s">
        <v>124</v>
      </c>
      <c r="C41" s="1170">
        <v>13602</v>
      </c>
      <c r="D41" s="1231">
        <v>0.60355534325098947</v>
      </c>
      <c r="E41" s="1241"/>
    </row>
    <row r="42" spans="1:12" ht="15.75" customHeight="1">
      <c r="A42" s="1162" t="s">
        <v>28</v>
      </c>
      <c r="B42" s="1161" t="s">
        <v>122</v>
      </c>
      <c r="C42" s="1171">
        <v>14315</v>
      </c>
      <c r="D42" s="1222">
        <v>0.48843319230244303</v>
      </c>
      <c r="E42" s="1241"/>
    </row>
    <row r="43" spans="1:12" ht="15.75" customHeight="1">
      <c r="A43" s="1165" t="s">
        <v>126</v>
      </c>
      <c r="B43" s="1166" t="s">
        <v>122</v>
      </c>
      <c r="C43" s="1167">
        <v>14235</v>
      </c>
      <c r="D43" s="1228">
        <v>0.48570356216732635</v>
      </c>
      <c r="E43" s="1241"/>
    </row>
    <row r="44" spans="1:12" ht="15.75" customHeight="1">
      <c r="A44" s="1162" t="s">
        <v>125</v>
      </c>
      <c r="B44" s="1161" t="s">
        <v>124</v>
      </c>
      <c r="C44" s="1170">
        <v>35888</v>
      </c>
      <c r="D44" s="1222">
        <v>1.2245120786133479</v>
      </c>
      <c r="E44" s="1241"/>
    </row>
    <row r="45" spans="1:12" ht="15.75" customHeight="1">
      <c r="A45" s="1234" t="s">
        <v>123</v>
      </c>
      <c r="B45" s="1242" t="s">
        <v>122</v>
      </c>
      <c r="C45" s="1172">
        <v>37100</v>
      </c>
      <c r="D45" s="1243">
        <v>1.2658659751603658</v>
      </c>
      <c r="E45" s="1241"/>
    </row>
    <row r="46" spans="1:12" ht="15.75" customHeight="1">
      <c r="A46" s="1162" t="s">
        <v>691</v>
      </c>
      <c r="B46" s="1161" t="s">
        <v>121</v>
      </c>
      <c r="C46" s="1170">
        <v>3600</v>
      </c>
      <c r="D46" s="1222">
        <v>0.12283335608025113</v>
      </c>
      <c r="E46" s="1241"/>
    </row>
    <row r="47" spans="1:12" ht="15.75" customHeight="1">
      <c r="A47" s="1234" t="s">
        <v>30</v>
      </c>
      <c r="B47" s="1235" t="s">
        <v>121</v>
      </c>
      <c r="C47" s="1172">
        <v>10909</v>
      </c>
      <c r="D47" s="1231">
        <v>0.37221918929984987</v>
      </c>
      <c r="E47" s="1241"/>
    </row>
    <row r="48" spans="1:12" ht="15.75" customHeight="1">
      <c r="A48" s="1244" t="s">
        <v>120</v>
      </c>
      <c r="B48" s="1245"/>
      <c r="C48" s="1246"/>
      <c r="D48" s="1247"/>
      <c r="E48" s="1241"/>
    </row>
    <row r="49" spans="1:5" ht="15.75" customHeight="1">
      <c r="A49" s="1244"/>
      <c r="B49" s="1245"/>
      <c r="C49" s="1248"/>
      <c r="D49" s="1249"/>
      <c r="E49" s="1241"/>
    </row>
    <row r="50" spans="1:5" ht="15.75" customHeight="1">
      <c r="A50" s="1250" t="s">
        <v>692</v>
      </c>
      <c r="B50" s="1245"/>
      <c r="C50" s="1248"/>
      <c r="D50" s="1249"/>
      <c r="E50" s="1241"/>
    </row>
    <row r="51" spans="1:5" ht="15.75" customHeight="1">
      <c r="A51" s="1490" t="s">
        <v>693</v>
      </c>
      <c r="B51" s="1236"/>
      <c r="C51" s="1236"/>
      <c r="D51" s="1249"/>
      <c r="E51" s="1241"/>
    </row>
    <row r="52" spans="1:5" ht="15.75" customHeight="1">
      <c r="A52" s="1251" t="s">
        <v>694</v>
      </c>
      <c r="B52" s="1236"/>
      <c r="C52" s="1236"/>
      <c r="D52" s="1249"/>
      <c r="E52" s="1241"/>
    </row>
    <row r="53" spans="1:5" ht="15.75" customHeight="1">
      <c r="A53" s="1252" t="s">
        <v>769</v>
      </c>
      <c r="B53" s="1253"/>
      <c r="C53" s="1253"/>
      <c r="D53" s="1254"/>
      <c r="E53" s="1241"/>
    </row>
    <row r="54" spans="1:5" ht="15.75" customHeight="1">
      <c r="A54" s="1225"/>
      <c r="B54" s="1225"/>
      <c r="C54" s="1225"/>
      <c r="D54" s="1225"/>
      <c r="E54" s="1241"/>
    </row>
    <row r="55" spans="1:5" ht="15.75" customHeight="1">
      <c r="A55" s="1255" t="s">
        <v>119</v>
      </c>
      <c r="B55" s="1225"/>
      <c r="C55" s="1225"/>
      <c r="D55" s="1225"/>
      <c r="E55" s="1241"/>
    </row>
    <row r="56" spans="1:5" ht="15.75" customHeight="1">
      <c r="A56" s="1267" t="s">
        <v>705</v>
      </c>
      <c r="B56" s="1256"/>
      <c r="C56" s="1268">
        <f>'EB-2'!AE36/1000</f>
        <v>3.5917382643365321</v>
      </c>
      <c r="D56" s="1223" t="s">
        <v>704</v>
      </c>
      <c r="E56" s="1241"/>
    </row>
    <row r="57" spans="1:5" ht="15.75" customHeight="1">
      <c r="A57" s="1267" t="s">
        <v>706</v>
      </c>
      <c r="B57" s="1256"/>
      <c r="C57" s="1268">
        <v>107.67181635942475</v>
      </c>
      <c r="D57" s="1269" t="s">
        <v>707</v>
      </c>
      <c r="E57" s="1241"/>
    </row>
    <row r="58" spans="1:5" ht="15.75" customHeight="1">
      <c r="A58" s="1236"/>
      <c r="B58" s="1225"/>
      <c r="C58" s="1257"/>
      <c r="D58" s="1225"/>
      <c r="E58" s="1241"/>
    </row>
  </sheetData>
  <mergeCells count="1">
    <mergeCell ref="A1:D1"/>
  </mergeCells>
  <pageMargins left="0.7" right="0.7" top="0.75" bottom="0.75" header="0.3" footer="0.3"/>
  <pageSetup paperSize="9" scale="95"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32" max="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9">
    <tabColor theme="5" tint="0.39997558519241921"/>
  </sheetPr>
  <dimension ref="A1:AB53"/>
  <sheetViews>
    <sheetView view="pageBreakPreview" zoomScaleNormal="115" zoomScaleSheetLayoutView="100" workbookViewId="0"/>
  </sheetViews>
  <sheetFormatPr baseColWidth="10" defaultColWidth="11.453125" defaultRowHeight="15.75" customHeight="1"/>
  <cols>
    <col min="1" max="1" width="7.1796875" style="23" customWidth="1"/>
    <col min="2" max="8" width="17.1796875" style="23" customWidth="1"/>
    <col min="9" max="9" width="1.453125" style="23" customWidth="1"/>
    <col min="10" max="10" width="11.453125" style="23" customWidth="1"/>
    <col min="11" max="11" width="40.1796875" style="23" customWidth="1"/>
    <col min="12" max="16384" width="11.453125" style="23"/>
  </cols>
  <sheetData>
    <row r="1" spans="1:28" ht="15.75" customHeight="1">
      <c r="A1" s="418" t="s">
        <v>759</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row>
    <row r="2" spans="1:28" ht="15.75" customHeight="1">
      <c r="A2" s="335"/>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row>
    <row r="3" spans="1:28" ht="40.25" customHeight="1">
      <c r="A3" s="351"/>
      <c r="B3" s="558" t="s">
        <v>443</v>
      </c>
      <c r="C3" s="558" t="s">
        <v>444</v>
      </c>
      <c r="D3" s="558" t="s">
        <v>445</v>
      </c>
      <c r="E3" s="558" t="s">
        <v>274</v>
      </c>
      <c r="F3" s="558" t="s">
        <v>446</v>
      </c>
      <c r="G3" s="558" t="s">
        <v>447</v>
      </c>
      <c r="H3" s="345" t="s">
        <v>448</v>
      </c>
      <c r="I3" s="469"/>
      <c r="J3" s="469"/>
      <c r="K3" s="335"/>
      <c r="L3" s="335"/>
      <c r="M3" s="335"/>
      <c r="N3" s="335"/>
      <c r="O3" s="335"/>
      <c r="P3" s="335"/>
      <c r="Q3" s="335"/>
      <c r="R3" s="335"/>
      <c r="S3" s="335"/>
      <c r="T3" s="335"/>
      <c r="U3" s="335"/>
      <c r="V3" s="335"/>
      <c r="W3" s="335"/>
      <c r="X3" s="335"/>
      <c r="Y3" s="335"/>
      <c r="Z3" s="335"/>
      <c r="AA3" s="335"/>
      <c r="AB3" s="335"/>
    </row>
    <row r="4" spans="1:28" ht="15.5">
      <c r="A4" s="353"/>
      <c r="B4" s="326" t="s">
        <v>540</v>
      </c>
      <c r="C4" s="355"/>
      <c r="D4" s="345" t="s">
        <v>781</v>
      </c>
      <c r="E4" s="345" t="s">
        <v>779</v>
      </c>
      <c r="F4" s="326" t="s">
        <v>79</v>
      </c>
      <c r="G4" s="279"/>
      <c r="H4" s="279"/>
      <c r="I4" s="335"/>
      <c r="J4" s="335"/>
      <c r="K4" s="335"/>
      <c r="L4" s="335"/>
      <c r="M4" s="335"/>
      <c r="N4" s="335"/>
      <c r="O4" s="335"/>
      <c r="P4" s="335"/>
      <c r="Q4" s="335"/>
      <c r="R4" s="335"/>
      <c r="S4" s="335"/>
      <c r="T4" s="335"/>
      <c r="U4" s="335"/>
      <c r="V4" s="335"/>
      <c r="W4" s="335"/>
      <c r="X4" s="335"/>
      <c r="Y4" s="335"/>
      <c r="Z4" s="335"/>
      <c r="AA4" s="335"/>
      <c r="AB4" s="335"/>
    </row>
    <row r="5" spans="1:28" ht="15.75" customHeight="1">
      <c r="A5" s="85">
        <v>1976</v>
      </c>
      <c r="B5" s="316">
        <v>430</v>
      </c>
      <c r="C5" s="310">
        <v>76</v>
      </c>
      <c r="D5" s="90">
        <v>22.2</v>
      </c>
      <c r="E5" s="88">
        <v>39412.800000000003</v>
      </c>
      <c r="F5" s="334">
        <v>10.9</v>
      </c>
      <c r="G5" s="334">
        <v>1.93</v>
      </c>
      <c r="H5" s="88">
        <v>563</v>
      </c>
      <c r="I5" s="335"/>
      <c r="J5" s="335"/>
      <c r="K5" s="335"/>
      <c r="L5" s="335"/>
      <c r="M5" s="335"/>
      <c r="N5" s="335"/>
      <c r="O5" s="335"/>
      <c r="P5" s="335"/>
      <c r="Q5" s="335"/>
      <c r="R5" s="335"/>
      <c r="S5" s="335"/>
      <c r="T5" s="335"/>
      <c r="U5" s="335"/>
      <c r="V5" s="335"/>
      <c r="W5" s="335"/>
      <c r="X5" s="335"/>
      <c r="Y5" s="335"/>
      <c r="Z5" s="335"/>
      <c r="AA5" s="335"/>
      <c r="AB5" s="335"/>
    </row>
    <row r="6" spans="1:28" ht="15.75" customHeight="1">
      <c r="A6" s="85">
        <v>1981</v>
      </c>
      <c r="B6" s="317">
        <v>270</v>
      </c>
      <c r="C6" s="88">
        <v>70</v>
      </c>
      <c r="D6" s="90">
        <v>18.600000000000001</v>
      </c>
      <c r="E6" s="88">
        <v>40399.4</v>
      </c>
      <c r="F6" s="334">
        <v>6.7</v>
      </c>
      <c r="G6" s="334">
        <v>1.73</v>
      </c>
      <c r="H6" s="88">
        <v>460</v>
      </c>
      <c r="I6" s="335"/>
      <c r="J6" s="335"/>
      <c r="K6" s="335"/>
      <c r="L6" s="335"/>
      <c r="M6" s="335"/>
      <c r="N6" s="335"/>
      <c r="O6" s="335"/>
      <c r="P6" s="335"/>
      <c r="Q6" s="335"/>
      <c r="R6" s="335"/>
      <c r="S6" s="335"/>
      <c r="T6" s="335"/>
      <c r="U6" s="335"/>
      <c r="V6" s="335"/>
      <c r="W6" s="335"/>
      <c r="X6" s="335"/>
      <c r="Y6" s="335"/>
      <c r="Z6" s="335"/>
      <c r="AA6" s="335"/>
      <c r="AB6" s="335"/>
    </row>
    <row r="7" spans="1:28" ht="15.75" customHeight="1">
      <c r="A7" s="85">
        <v>1983</v>
      </c>
      <c r="B7" s="317">
        <v>105</v>
      </c>
      <c r="C7" s="88">
        <v>65</v>
      </c>
      <c r="D7" s="90">
        <v>14.3</v>
      </c>
      <c r="E7" s="88">
        <v>46987.199999999997</v>
      </c>
      <c r="F7" s="334">
        <v>2.2000000000000002</v>
      </c>
      <c r="G7" s="334">
        <v>1.38</v>
      </c>
      <c r="H7" s="88">
        <v>304</v>
      </c>
      <c r="I7" s="335"/>
      <c r="J7" s="335"/>
      <c r="K7" s="335"/>
      <c r="L7" s="335"/>
      <c r="M7" s="335"/>
      <c r="N7" s="335"/>
      <c r="O7" s="335"/>
      <c r="P7" s="335"/>
      <c r="Q7" s="335"/>
      <c r="R7" s="335"/>
      <c r="S7" s="335"/>
      <c r="T7" s="335"/>
      <c r="U7" s="335"/>
      <c r="V7" s="335"/>
      <c r="W7" s="335"/>
      <c r="X7" s="335"/>
      <c r="Y7" s="335"/>
      <c r="Z7" s="335"/>
      <c r="AA7" s="335"/>
      <c r="AB7" s="335"/>
    </row>
    <row r="8" spans="1:28" ht="15.75" customHeight="1">
      <c r="A8" s="85">
        <v>1985</v>
      </c>
      <c r="B8" s="317">
        <v>81</v>
      </c>
      <c r="C8" s="88">
        <v>51</v>
      </c>
      <c r="D8" s="90">
        <v>13.4</v>
      </c>
      <c r="E8" s="88">
        <v>63779</v>
      </c>
      <c r="F8" s="334">
        <v>1.3</v>
      </c>
      <c r="G8" s="334">
        <v>0.8</v>
      </c>
      <c r="H8" s="88">
        <v>211</v>
      </c>
      <c r="I8" s="335"/>
      <c r="J8" s="335"/>
      <c r="K8" s="335"/>
      <c r="L8" s="335"/>
      <c r="M8" s="335"/>
      <c r="N8" s="335"/>
      <c r="O8" s="335"/>
      <c r="P8" s="335"/>
      <c r="Q8" s="335"/>
      <c r="R8" s="335"/>
      <c r="S8" s="335"/>
      <c r="T8" s="335"/>
      <c r="U8" s="335"/>
      <c r="V8" s="335"/>
      <c r="W8" s="335"/>
      <c r="X8" s="335"/>
      <c r="Y8" s="335"/>
      <c r="Z8" s="335"/>
      <c r="AA8" s="335"/>
      <c r="AB8" s="335"/>
    </row>
    <row r="9" spans="1:28" ht="15.75" customHeight="1">
      <c r="A9" s="85">
        <v>1987</v>
      </c>
      <c r="B9" s="317">
        <v>54</v>
      </c>
      <c r="C9" s="88">
        <v>42</v>
      </c>
      <c r="D9" s="90">
        <v>13.6</v>
      </c>
      <c r="E9" s="88">
        <v>62464.3</v>
      </c>
      <c r="F9" s="334">
        <v>0.9</v>
      </c>
      <c r="G9" s="334">
        <v>0.67</v>
      </c>
      <c r="H9" s="88">
        <v>218</v>
      </c>
      <c r="I9" s="335"/>
      <c r="J9" s="335"/>
      <c r="K9" s="335"/>
      <c r="L9" s="335"/>
      <c r="M9" s="335"/>
      <c r="N9" s="335"/>
      <c r="O9" s="335"/>
      <c r="P9" s="335"/>
      <c r="Q9" s="335"/>
      <c r="R9" s="335"/>
      <c r="S9" s="335"/>
      <c r="T9" s="335"/>
      <c r="U9" s="335"/>
      <c r="V9" s="335"/>
      <c r="W9" s="335"/>
      <c r="X9" s="335"/>
      <c r="Y9" s="335"/>
      <c r="Z9" s="335"/>
      <c r="AA9" s="335"/>
      <c r="AB9" s="335"/>
    </row>
    <row r="10" spans="1:28" ht="15.75" customHeight="1">
      <c r="A10" s="85">
        <v>1989</v>
      </c>
      <c r="B10" s="317">
        <v>22</v>
      </c>
      <c r="C10" s="88">
        <v>26</v>
      </c>
      <c r="D10" s="90">
        <v>12.1</v>
      </c>
      <c r="E10" s="88">
        <v>68915.8</v>
      </c>
      <c r="F10" s="334">
        <v>0.32</v>
      </c>
      <c r="G10" s="334">
        <v>0.38</v>
      </c>
      <c r="H10" s="88">
        <v>176</v>
      </c>
      <c r="I10" s="335"/>
      <c r="J10" s="335"/>
      <c r="K10" s="335"/>
      <c r="L10" s="335"/>
      <c r="M10" s="335"/>
      <c r="N10" s="335"/>
      <c r="O10" s="335"/>
      <c r="P10" s="335"/>
      <c r="Q10" s="335"/>
      <c r="R10" s="335"/>
      <c r="S10" s="335"/>
      <c r="T10" s="335"/>
      <c r="U10" s="335"/>
      <c r="V10" s="335"/>
      <c r="W10" s="335"/>
      <c r="X10" s="335"/>
      <c r="Y10" s="335"/>
      <c r="Z10" s="335"/>
      <c r="AA10" s="335"/>
      <c r="AB10" s="335"/>
    </row>
    <row r="11" spans="1:28" ht="15.75" customHeight="1">
      <c r="A11" s="315">
        <v>1990</v>
      </c>
      <c r="B11" s="88">
        <v>21</v>
      </c>
      <c r="C11" s="314">
        <v>21</v>
      </c>
      <c r="D11" s="90">
        <v>14.8</v>
      </c>
      <c r="E11" s="88">
        <v>71054</v>
      </c>
      <c r="F11" s="334">
        <v>0.3</v>
      </c>
      <c r="G11" s="334">
        <v>0.3</v>
      </c>
      <c r="H11" s="88">
        <v>209</v>
      </c>
      <c r="I11" s="335"/>
      <c r="J11" s="335"/>
      <c r="K11" s="335"/>
      <c r="L11" s="335"/>
      <c r="M11" s="335"/>
      <c r="N11" s="335"/>
      <c r="O11" s="335"/>
      <c r="P11" s="335"/>
      <c r="Q11" s="335"/>
      <c r="R11" s="335"/>
      <c r="S11" s="335"/>
      <c r="T11" s="335"/>
      <c r="U11" s="335"/>
      <c r="V11" s="335"/>
      <c r="W11" s="335"/>
      <c r="X11" s="335"/>
      <c r="Y11" s="335"/>
      <c r="Z11" s="335"/>
      <c r="AA11" s="335"/>
      <c r="AB11" s="335"/>
    </row>
    <row r="12" spans="1:28" ht="15.75" customHeight="1">
      <c r="A12" s="315">
        <v>1991</v>
      </c>
      <c r="B12" s="88">
        <v>23</v>
      </c>
      <c r="C12" s="88">
        <v>19</v>
      </c>
      <c r="D12" s="90">
        <v>15.2</v>
      </c>
      <c r="E12" s="88">
        <v>73945</v>
      </c>
      <c r="F12" s="334">
        <v>0.31</v>
      </c>
      <c r="G12" s="334">
        <v>0.26</v>
      </c>
      <c r="H12" s="88">
        <v>209</v>
      </c>
      <c r="I12" s="335"/>
      <c r="J12" s="335"/>
      <c r="K12" s="335"/>
      <c r="L12" s="335"/>
      <c r="M12" s="335"/>
      <c r="N12" s="335"/>
      <c r="O12" s="335"/>
      <c r="P12" s="335"/>
      <c r="Q12" s="335"/>
      <c r="R12" s="335"/>
      <c r="S12" s="335"/>
      <c r="T12" s="335"/>
      <c r="U12" s="335"/>
      <c r="V12" s="335"/>
      <c r="W12" s="335"/>
      <c r="X12" s="335"/>
      <c r="Y12" s="335"/>
      <c r="Z12" s="335"/>
      <c r="AA12" s="335"/>
      <c r="AB12" s="335"/>
    </row>
    <row r="13" spans="1:28" ht="15.75" customHeight="1">
      <c r="A13" s="315">
        <v>1992</v>
      </c>
      <c r="B13" s="88">
        <v>18</v>
      </c>
      <c r="C13" s="88">
        <v>16</v>
      </c>
      <c r="D13" s="90">
        <v>13.4</v>
      </c>
      <c r="E13" s="88">
        <v>72902</v>
      </c>
      <c r="F13" s="334">
        <v>0.25</v>
      </c>
      <c r="G13" s="334">
        <v>0.22</v>
      </c>
      <c r="H13" s="88">
        <v>184</v>
      </c>
      <c r="I13" s="335"/>
      <c r="J13" s="335"/>
      <c r="K13" s="335"/>
      <c r="L13" s="335"/>
      <c r="M13" s="335"/>
      <c r="N13" s="335"/>
      <c r="O13" s="335"/>
      <c r="P13" s="335"/>
      <c r="Q13" s="335"/>
      <c r="R13" s="335"/>
      <c r="S13" s="335"/>
      <c r="T13" s="335"/>
      <c r="U13" s="335"/>
      <c r="V13" s="335"/>
      <c r="W13" s="335"/>
      <c r="X13" s="335"/>
      <c r="Y13" s="335"/>
      <c r="Z13" s="335"/>
      <c r="AA13" s="335"/>
      <c r="AB13" s="335"/>
    </row>
    <row r="14" spans="1:28" ht="15.75" customHeight="1">
      <c r="A14" s="315">
        <v>1993</v>
      </c>
      <c r="B14" s="88">
        <v>11</v>
      </c>
      <c r="C14" s="88">
        <v>12</v>
      </c>
      <c r="D14" s="90">
        <v>13.3</v>
      </c>
      <c r="E14" s="88">
        <v>70443</v>
      </c>
      <c r="F14" s="334">
        <v>0.16</v>
      </c>
      <c r="G14" s="334">
        <v>0.17</v>
      </c>
      <c r="H14" s="88">
        <v>189</v>
      </c>
      <c r="I14" s="335"/>
      <c r="J14" s="335"/>
      <c r="K14" s="335"/>
      <c r="L14" s="335"/>
      <c r="M14" s="335"/>
      <c r="N14" s="335"/>
      <c r="O14" s="335"/>
      <c r="P14" s="335"/>
      <c r="Q14" s="335"/>
      <c r="R14" s="335"/>
      <c r="S14" s="335"/>
      <c r="T14" s="335"/>
      <c r="U14" s="335"/>
      <c r="V14" s="335"/>
      <c r="W14" s="335"/>
      <c r="X14" s="335"/>
      <c r="Y14" s="335"/>
      <c r="Z14" s="335"/>
      <c r="AA14" s="335"/>
      <c r="AB14" s="335"/>
    </row>
    <row r="15" spans="1:28" ht="15.75" customHeight="1">
      <c r="A15" s="315">
        <v>1994</v>
      </c>
      <c r="B15" s="88">
        <v>9</v>
      </c>
      <c r="C15" s="88">
        <v>12</v>
      </c>
      <c r="D15" s="90">
        <v>12.7</v>
      </c>
      <c r="E15" s="88">
        <v>72256</v>
      </c>
      <c r="F15" s="334">
        <v>0.12</v>
      </c>
      <c r="G15" s="334">
        <v>0.17</v>
      </c>
      <c r="H15" s="88">
        <v>176</v>
      </c>
      <c r="I15" s="335"/>
      <c r="J15" s="335"/>
      <c r="K15" s="335"/>
      <c r="L15" s="335"/>
      <c r="M15" s="335"/>
      <c r="N15" s="335"/>
      <c r="O15" s="335"/>
      <c r="P15" s="335"/>
      <c r="Q15" s="335"/>
      <c r="R15" s="335"/>
      <c r="S15" s="335"/>
      <c r="T15" s="335"/>
      <c r="U15" s="335"/>
      <c r="V15" s="335"/>
      <c r="W15" s="335"/>
      <c r="X15" s="335"/>
      <c r="Y15" s="335"/>
      <c r="Z15" s="335"/>
      <c r="AA15" s="335"/>
      <c r="AB15" s="335"/>
    </row>
    <row r="16" spans="1:28" ht="15.75" customHeight="1">
      <c r="A16" s="315">
        <v>1995</v>
      </c>
      <c r="B16" s="88">
        <v>7</v>
      </c>
      <c r="C16" s="88">
        <v>11</v>
      </c>
      <c r="D16" s="90">
        <v>12.4</v>
      </c>
      <c r="E16" s="88">
        <v>75907</v>
      </c>
      <c r="F16" s="334">
        <v>0.09</v>
      </c>
      <c r="G16" s="334">
        <v>0.14000000000000001</v>
      </c>
      <c r="H16" s="88">
        <v>163</v>
      </c>
      <c r="I16" s="335"/>
      <c r="J16" s="335"/>
      <c r="K16" s="335"/>
      <c r="L16" s="335"/>
      <c r="M16" s="335"/>
      <c r="N16" s="335"/>
      <c r="O16" s="335"/>
      <c r="P16" s="335"/>
      <c r="Q16" s="335"/>
      <c r="R16" s="335"/>
      <c r="S16" s="335"/>
      <c r="T16" s="335"/>
      <c r="U16" s="335"/>
      <c r="V16" s="335"/>
      <c r="W16" s="335"/>
      <c r="X16" s="335"/>
      <c r="Y16" s="335"/>
      <c r="Z16" s="335"/>
      <c r="AA16" s="335"/>
      <c r="AB16" s="335"/>
    </row>
    <row r="17" spans="1:28" ht="15.75" customHeight="1">
      <c r="A17" s="315">
        <v>1996</v>
      </c>
      <c r="B17" s="88">
        <v>7</v>
      </c>
      <c r="C17" s="88">
        <v>12</v>
      </c>
      <c r="D17" s="90">
        <v>13.6</v>
      </c>
      <c r="E17" s="88">
        <v>76326</v>
      </c>
      <c r="F17" s="334">
        <v>0.09</v>
      </c>
      <c r="G17" s="334">
        <v>0.16</v>
      </c>
      <c r="H17" s="88">
        <v>178</v>
      </c>
      <c r="I17" s="335"/>
      <c r="J17" s="335"/>
      <c r="K17" s="335"/>
      <c r="L17" s="335"/>
      <c r="M17" s="335"/>
      <c r="N17" s="335"/>
      <c r="O17" s="335"/>
      <c r="P17" s="335"/>
      <c r="Q17" s="335"/>
      <c r="R17" s="335"/>
      <c r="S17" s="335"/>
      <c r="T17" s="335"/>
      <c r="U17" s="335"/>
      <c r="V17" s="335"/>
      <c r="W17" s="335"/>
      <c r="X17" s="335"/>
      <c r="Y17" s="335"/>
      <c r="Z17" s="335"/>
      <c r="AA17" s="335"/>
      <c r="AB17" s="335"/>
    </row>
    <row r="18" spans="1:28" ht="15.75" customHeight="1">
      <c r="A18" s="315">
        <v>1997</v>
      </c>
      <c r="B18" s="88">
        <v>7</v>
      </c>
      <c r="C18" s="88">
        <v>10</v>
      </c>
      <c r="D18" s="90">
        <v>12.7</v>
      </c>
      <c r="E18" s="88">
        <v>76491</v>
      </c>
      <c r="F18" s="334">
        <v>9.1514034330836311E-2</v>
      </c>
      <c r="G18" s="334">
        <v>0.13073433475833759</v>
      </c>
      <c r="H18" s="88">
        <v>166.03260514308872</v>
      </c>
      <c r="I18" s="335"/>
      <c r="J18" s="335"/>
      <c r="K18" s="335"/>
      <c r="L18" s="335"/>
      <c r="M18" s="335"/>
      <c r="N18" s="335"/>
      <c r="O18" s="335"/>
      <c r="P18" s="335"/>
      <c r="Q18" s="335"/>
      <c r="R18" s="335"/>
      <c r="S18" s="335"/>
      <c r="T18" s="335"/>
      <c r="U18" s="335"/>
      <c r="V18" s="335"/>
      <c r="W18" s="335"/>
      <c r="X18" s="335"/>
      <c r="Y18" s="335"/>
      <c r="Z18" s="335"/>
      <c r="AA18" s="335"/>
      <c r="AB18" s="335"/>
    </row>
    <row r="19" spans="1:28" ht="15.75" customHeight="1">
      <c r="A19" s="315">
        <v>1998</v>
      </c>
      <c r="B19" s="88">
        <v>7</v>
      </c>
      <c r="C19" s="88">
        <v>10.5</v>
      </c>
      <c r="D19" s="90">
        <v>13.8</v>
      </c>
      <c r="E19" s="88">
        <v>78337</v>
      </c>
      <c r="F19" s="334">
        <v>0.09</v>
      </c>
      <c r="G19" s="334">
        <v>0.13</v>
      </c>
      <c r="H19" s="88">
        <v>176</v>
      </c>
      <c r="I19" s="335"/>
      <c r="J19" s="335"/>
      <c r="K19" s="335"/>
      <c r="L19" s="335"/>
      <c r="M19" s="335"/>
      <c r="N19" s="335"/>
      <c r="O19" s="335"/>
      <c r="P19" s="335"/>
      <c r="Q19" s="335"/>
      <c r="R19" s="335"/>
      <c r="S19" s="335"/>
      <c r="T19" s="335"/>
      <c r="U19" s="335"/>
      <c r="V19" s="335"/>
      <c r="W19" s="335"/>
      <c r="X19" s="335"/>
      <c r="Y19" s="335"/>
      <c r="Z19" s="335"/>
      <c r="AA19" s="335"/>
      <c r="AB19" s="335"/>
    </row>
    <row r="20" spans="1:28" ht="15.75" customHeight="1">
      <c r="A20" s="315">
        <v>1999</v>
      </c>
      <c r="B20" s="88">
        <v>6</v>
      </c>
      <c r="C20" s="88">
        <v>10</v>
      </c>
      <c r="D20" s="90">
        <v>12.6</v>
      </c>
      <c r="E20" s="88">
        <v>80305</v>
      </c>
      <c r="F20" s="334">
        <v>7.4715041501403734E-2</v>
      </c>
      <c r="G20" s="334">
        <v>0.12452506916900623</v>
      </c>
      <c r="H20" s="88">
        <v>156.90158715294785</v>
      </c>
      <c r="I20" s="335"/>
      <c r="J20" s="335"/>
      <c r="K20" s="335"/>
      <c r="L20" s="335"/>
      <c r="M20" s="335"/>
      <c r="N20" s="335"/>
      <c r="O20" s="335"/>
      <c r="P20" s="335"/>
      <c r="Q20" s="335"/>
      <c r="R20" s="335"/>
      <c r="S20" s="335"/>
      <c r="T20" s="335"/>
      <c r="U20" s="335"/>
      <c r="V20" s="335"/>
      <c r="W20" s="335"/>
      <c r="X20" s="335"/>
      <c r="Y20" s="335"/>
      <c r="Z20" s="335"/>
      <c r="AA20" s="335"/>
      <c r="AB20" s="335"/>
    </row>
    <row r="21" spans="1:28" ht="15.75" customHeight="1">
      <c r="A21" s="99" t="s">
        <v>158</v>
      </c>
      <c r="B21" s="88"/>
      <c r="C21" s="88"/>
      <c r="D21" s="90"/>
      <c r="E21" s="88"/>
      <c r="F21" s="334"/>
      <c r="G21" s="334"/>
      <c r="H21" s="88"/>
      <c r="I21" s="335"/>
      <c r="J21" s="335"/>
      <c r="K21" s="335"/>
      <c r="L21" s="335"/>
      <c r="M21" s="335"/>
      <c r="N21" s="335"/>
      <c r="O21" s="335"/>
      <c r="P21" s="335"/>
      <c r="Q21" s="335"/>
      <c r="R21" s="335"/>
      <c r="S21" s="335"/>
      <c r="T21" s="335"/>
      <c r="U21" s="335"/>
      <c r="V21" s="335"/>
      <c r="W21" s="335"/>
      <c r="X21" s="335"/>
      <c r="Y21" s="335"/>
      <c r="Z21" s="335"/>
      <c r="AA21" s="335"/>
      <c r="AB21" s="335"/>
    </row>
    <row r="22" spans="1:28" ht="15.75" customHeight="1">
      <c r="A22" s="105" t="s">
        <v>541</v>
      </c>
      <c r="B22" s="88"/>
      <c r="C22" s="88"/>
      <c r="D22" s="90"/>
      <c r="E22" s="88"/>
      <c r="F22" s="334"/>
      <c r="G22" s="334"/>
      <c r="H22" s="88"/>
      <c r="I22" s="335"/>
      <c r="J22" s="335"/>
      <c r="K22" s="335"/>
      <c r="L22" s="335"/>
      <c r="M22" s="335"/>
      <c r="N22" s="335"/>
      <c r="O22" s="335"/>
      <c r="P22" s="335"/>
      <c r="Q22" s="335"/>
      <c r="R22" s="335"/>
      <c r="S22" s="335"/>
      <c r="T22" s="335"/>
      <c r="U22" s="335"/>
      <c r="V22" s="335"/>
      <c r="W22" s="335"/>
      <c r="X22" s="335"/>
      <c r="Y22" s="335"/>
      <c r="Z22" s="335"/>
      <c r="AA22" s="335"/>
      <c r="AB22" s="335"/>
    </row>
    <row r="23" spans="1:28" ht="15.75" customHeight="1">
      <c r="A23" s="418" t="s">
        <v>759</v>
      </c>
      <c r="B23" s="335"/>
      <c r="C23" s="335"/>
      <c r="D23" s="335"/>
      <c r="E23" s="335"/>
      <c r="F23" s="335"/>
      <c r="G23" s="335"/>
      <c r="H23" s="335"/>
      <c r="I23" s="335"/>
      <c r="J23" s="335"/>
      <c r="K23" s="335"/>
      <c r="L23" s="335"/>
      <c r="M23" s="335"/>
      <c r="N23" s="335"/>
      <c r="O23" s="335"/>
      <c r="P23" s="335"/>
      <c r="Q23" s="335"/>
      <c r="R23" s="335"/>
      <c r="S23" s="335"/>
      <c r="T23" s="335"/>
      <c r="U23" s="335"/>
      <c r="V23" s="335"/>
      <c r="W23" s="335"/>
      <c r="X23" s="335"/>
      <c r="Y23" s="335"/>
      <c r="Z23" s="335"/>
      <c r="AA23" s="335"/>
      <c r="AB23" s="335"/>
    </row>
    <row r="24" spans="1:28" ht="15.75" customHeight="1">
      <c r="A24" s="335"/>
      <c r="B24" s="335"/>
      <c r="C24" s="335"/>
      <c r="D24" s="335"/>
      <c r="E24" s="335"/>
      <c r="F24" s="335"/>
      <c r="G24" s="335"/>
      <c r="H24" s="335"/>
      <c r="I24" s="335"/>
      <c r="J24" s="335"/>
      <c r="K24" s="335"/>
      <c r="L24" s="335"/>
      <c r="M24" s="335"/>
      <c r="N24" s="335"/>
      <c r="O24" s="335"/>
      <c r="P24" s="335"/>
      <c r="Q24" s="335"/>
      <c r="R24" s="335"/>
      <c r="S24" s="335"/>
      <c r="T24" s="335"/>
      <c r="U24" s="335"/>
      <c r="V24" s="335"/>
      <c r="W24" s="335"/>
      <c r="X24" s="335"/>
      <c r="Y24" s="335"/>
      <c r="Z24" s="335"/>
      <c r="AA24" s="335"/>
      <c r="AB24" s="335"/>
    </row>
    <row r="25" spans="1:28" ht="31.5" customHeight="1">
      <c r="A25" s="351"/>
      <c r="B25" s="650" t="s">
        <v>443</v>
      </c>
      <c r="C25" s="650" t="s">
        <v>444</v>
      </c>
      <c r="D25" s="650" t="s">
        <v>445</v>
      </c>
      <c r="E25" s="650" t="s">
        <v>274</v>
      </c>
      <c r="F25" s="650" t="s">
        <v>446</v>
      </c>
      <c r="G25" s="650" t="s">
        <v>447</v>
      </c>
      <c r="H25" s="651" t="s">
        <v>448</v>
      </c>
      <c r="I25" s="469"/>
      <c r="J25" s="469"/>
      <c r="K25" s="335"/>
      <c r="L25" s="335"/>
      <c r="M25" s="335"/>
      <c r="N25" s="335"/>
      <c r="O25" s="335"/>
      <c r="P25" s="335"/>
      <c r="Q25" s="335"/>
      <c r="R25" s="335"/>
      <c r="S25" s="335"/>
      <c r="T25" s="335"/>
      <c r="U25" s="335"/>
      <c r="V25" s="335"/>
      <c r="W25" s="335"/>
      <c r="X25" s="335"/>
      <c r="Y25" s="335"/>
      <c r="Z25" s="335"/>
      <c r="AA25" s="335"/>
      <c r="AB25" s="335"/>
    </row>
    <row r="26" spans="1:28" ht="15.75" customHeight="1">
      <c r="A26" s="353"/>
      <c r="B26" s="634" t="s">
        <v>540</v>
      </c>
      <c r="C26" s="635"/>
      <c r="D26" s="651" t="s">
        <v>781</v>
      </c>
      <c r="E26" s="651" t="s">
        <v>779</v>
      </c>
      <c r="F26" s="634" t="s">
        <v>79</v>
      </c>
      <c r="G26" s="635"/>
      <c r="H26" s="635"/>
      <c r="I26" s="335"/>
      <c r="J26" s="335"/>
      <c r="K26" s="335"/>
      <c r="L26" s="335"/>
      <c r="M26" s="335"/>
      <c r="N26" s="335"/>
      <c r="O26" s="335"/>
      <c r="P26" s="335"/>
      <c r="Q26" s="335"/>
      <c r="R26" s="335"/>
      <c r="S26" s="335"/>
      <c r="T26" s="335"/>
      <c r="U26" s="335"/>
      <c r="V26" s="335"/>
      <c r="W26" s="335"/>
      <c r="X26" s="335"/>
      <c r="Y26" s="335"/>
      <c r="Z26" s="335"/>
      <c r="AA26" s="335"/>
      <c r="AB26" s="335"/>
    </row>
    <row r="27" spans="1:28" ht="15.75" customHeight="1">
      <c r="A27" s="1218">
        <v>2000</v>
      </c>
      <c r="B27" s="88">
        <v>5</v>
      </c>
      <c r="C27" s="88">
        <v>8.5</v>
      </c>
      <c r="D27" s="90">
        <v>12.2</v>
      </c>
      <c r="E27" s="88">
        <v>82154</v>
      </c>
      <c r="F27" s="334">
        <v>6.0861021811762506E-2</v>
      </c>
      <c r="G27" s="334">
        <v>0.10346373707999626</v>
      </c>
      <c r="H27" s="88">
        <v>148.5008932207005</v>
      </c>
      <c r="I27" s="335"/>
      <c r="J27" s="335"/>
      <c r="K27" s="335"/>
      <c r="L27" s="335"/>
      <c r="M27" s="335"/>
      <c r="N27" s="335"/>
      <c r="O27" s="335"/>
      <c r="P27" s="335"/>
      <c r="Q27" s="335"/>
      <c r="R27" s="335"/>
      <c r="S27" s="335"/>
      <c r="T27" s="335"/>
      <c r="U27" s="335"/>
      <c r="V27" s="335"/>
      <c r="W27" s="335"/>
      <c r="X27" s="335"/>
      <c r="Y27" s="335"/>
      <c r="Z27" s="335"/>
      <c r="AA27" s="335"/>
      <c r="AB27" s="335"/>
    </row>
    <row r="28" spans="1:28" ht="15.75" customHeight="1">
      <c r="A28" s="1131">
        <v>2001</v>
      </c>
      <c r="B28" s="88">
        <v>5</v>
      </c>
      <c r="C28" s="88">
        <v>9</v>
      </c>
      <c r="D28" s="90">
        <v>11.5</v>
      </c>
      <c r="E28" s="88">
        <v>83849</v>
      </c>
      <c r="F28" s="334">
        <v>5.9630774867018697E-2</v>
      </c>
      <c r="G28" s="334">
        <v>0.10733539476063365</v>
      </c>
      <c r="H28" s="88">
        <v>137.15078219414301</v>
      </c>
      <c r="I28" s="335"/>
      <c r="J28" s="335"/>
      <c r="K28" s="335"/>
      <c r="L28" s="335"/>
      <c r="M28" s="335"/>
      <c r="N28" s="335"/>
      <c r="O28" s="335"/>
      <c r="P28" s="335"/>
      <c r="Q28" s="335"/>
      <c r="R28" s="335"/>
      <c r="S28" s="335"/>
      <c r="T28" s="335"/>
      <c r="U28" s="335"/>
      <c r="V28" s="335"/>
      <c r="W28" s="335"/>
      <c r="X28" s="335"/>
      <c r="Y28" s="335"/>
      <c r="Z28" s="335"/>
      <c r="AA28" s="335"/>
      <c r="AB28" s="335"/>
    </row>
    <row r="29" spans="1:28" ht="15.75" customHeight="1">
      <c r="A29" s="1131">
        <v>2002</v>
      </c>
      <c r="B29" s="88">
        <v>4</v>
      </c>
      <c r="C29" s="88">
        <v>7</v>
      </c>
      <c r="D29" s="90">
        <v>11</v>
      </c>
      <c r="E29" s="88">
        <v>83366</v>
      </c>
      <c r="F29" s="334">
        <v>4.7981359203564326E-2</v>
      </c>
      <c r="G29" s="334">
        <v>8.3967378606237569E-2</v>
      </c>
      <c r="H29" s="88">
        <v>131.94873780980188</v>
      </c>
      <c r="I29" s="335"/>
      <c r="J29" s="335"/>
      <c r="K29" s="335"/>
      <c r="L29" s="335"/>
      <c r="M29" s="335"/>
      <c r="N29" s="335"/>
      <c r="O29" s="335"/>
      <c r="P29" s="335"/>
      <c r="Q29" s="335"/>
      <c r="R29" s="335"/>
      <c r="S29" s="335"/>
      <c r="T29" s="335"/>
      <c r="U29" s="335"/>
      <c r="V29" s="335"/>
      <c r="W29" s="335"/>
      <c r="X29" s="335"/>
      <c r="Y29" s="335"/>
      <c r="Z29" s="335"/>
      <c r="AA29" s="335"/>
      <c r="AB29" s="335"/>
    </row>
    <row r="30" spans="1:28" ht="15.75" customHeight="1">
      <c r="A30" s="1131">
        <v>2003</v>
      </c>
      <c r="B30" s="88">
        <v>3</v>
      </c>
      <c r="C30" s="88">
        <v>7</v>
      </c>
      <c r="D30" s="90">
        <v>11.3</v>
      </c>
      <c r="E30" s="88">
        <v>80141</v>
      </c>
      <c r="F30" s="334">
        <v>3.7433807669588252E-2</v>
      </c>
      <c r="G30" s="334">
        <v>8.7345551229039253E-2</v>
      </c>
      <c r="H30" s="88">
        <v>141.00067555544908</v>
      </c>
      <c r="I30" s="335"/>
      <c r="J30" s="335"/>
      <c r="K30" s="335"/>
      <c r="L30" s="335"/>
      <c r="M30" s="335"/>
      <c r="N30" s="335"/>
      <c r="O30" s="335"/>
      <c r="P30" s="335"/>
      <c r="Q30" s="335"/>
      <c r="R30" s="335"/>
      <c r="S30" s="335"/>
      <c r="T30" s="335"/>
      <c r="U30" s="335"/>
      <c r="V30" s="335"/>
      <c r="W30" s="335"/>
      <c r="X30" s="335"/>
      <c r="Y30" s="335"/>
      <c r="Z30" s="335"/>
      <c r="AA30" s="335"/>
      <c r="AB30" s="335"/>
    </row>
    <row r="31" spans="1:28" ht="15.75" customHeight="1">
      <c r="A31" s="1131">
        <v>2004</v>
      </c>
      <c r="B31" s="88">
        <v>4</v>
      </c>
      <c r="C31" s="88">
        <v>7</v>
      </c>
      <c r="D31" s="90">
        <v>11.4</v>
      </c>
      <c r="E31" s="88">
        <v>79431</v>
      </c>
      <c r="F31" s="334">
        <v>5.0358037956561269E-2</v>
      </c>
      <c r="G31" s="334">
        <v>8.8126566423982214E-2</v>
      </c>
      <c r="H31" s="88">
        <v>143.52040817619962</v>
      </c>
      <c r="I31" s="335"/>
      <c r="J31" s="335"/>
      <c r="K31" s="335"/>
      <c r="L31" s="335"/>
      <c r="M31" s="335"/>
      <c r="N31" s="335"/>
      <c r="O31" s="335"/>
      <c r="P31" s="335"/>
      <c r="Q31" s="335"/>
      <c r="R31" s="335"/>
      <c r="S31" s="335"/>
      <c r="T31" s="335"/>
      <c r="U31" s="335"/>
      <c r="V31" s="335"/>
      <c r="W31" s="335"/>
      <c r="X31" s="335"/>
      <c r="Y31" s="335"/>
      <c r="Z31" s="335"/>
      <c r="AA31" s="335"/>
      <c r="AB31" s="335"/>
    </row>
    <row r="32" spans="1:28" ht="15.75" customHeight="1">
      <c r="A32" s="1131">
        <v>2005</v>
      </c>
      <c r="B32" s="88">
        <v>3</v>
      </c>
      <c r="C32" s="88">
        <v>8</v>
      </c>
      <c r="D32" s="90">
        <v>12.6</v>
      </c>
      <c r="E32" s="88">
        <v>84884</v>
      </c>
      <c r="F32" s="334">
        <v>3.5342257049321313E-2</v>
      </c>
      <c r="G32" s="334">
        <v>9.4246018798190168E-2</v>
      </c>
      <c r="H32" s="88">
        <v>148.43747960714953</v>
      </c>
      <c r="I32" s="335"/>
      <c r="J32" s="335"/>
      <c r="K32" s="335"/>
      <c r="L32" s="335"/>
      <c r="M32" s="335"/>
      <c r="N32" s="335"/>
      <c r="O32" s="335"/>
      <c r="P32" s="335"/>
      <c r="Q32" s="335"/>
      <c r="R32" s="335"/>
      <c r="S32" s="335"/>
      <c r="T32" s="335"/>
      <c r="U32" s="335"/>
      <c r="V32" s="335"/>
      <c r="W32" s="335"/>
      <c r="X32" s="335"/>
      <c r="Y32" s="335"/>
      <c r="Z32" s="335"/>
      <c r="AA32" s="335"/>
      <c r="AB32" s="335"/>
    </row>
    <row r="33" spans="1:28" ht="15.75" customHeight="1">
      <c r="A33" s="1131">
        <v>2006</v>
      </c>
      <c r="B33" s="88">
        <v>3</v>
      </c>
      <c r="C33" s="88">
        <v>8</v>
      </c>
      <c r="D33" s="90">
        <v>11.6</v>
      </c>
      <c r="E33" s="88">
        <v>84994</v>
      </c>
      <c r="F33" s="334">
        <v>3.5296740891290979E-2</v>
      </c>
      <c r="G33" s="334">
        <v>9.4124642376775938E-2</v>
      </c>
      <c r="H33" s="88">
        <v>136.48073144632511</v>
      </c>
      <c r="I33" s="335"/>
      <c r="J33" s="335"/>
      <c r="K33" s="335"/>
      <c r="L33" s="335"/>
      <c r="M33" s="335"/>
      <c r="N33" s="335"/>
      <c r="O33" s="335"/>
      <c r="P33" s="335"/>
      <c r="Q33" s="335"/>
      <c r="R33" s="335"/>
      <c r="S33" s="335"/>
      <c r="T33" s="335"/>
      <c r="U33" s="335"/>
      <c r="V33" s="335"/>
      <c r="W33" s="335"/>
      <c r="X33" s="335"/>
      <c r="Y33" s="335"/>
      <c r="Z33" s="335"/>
      <c r="AA33" s="335"/>
      <c r="AB33" s="335"/>
    </row>
    <row r="34" spans="1:28" ht="15.75" customHeight="1">
      <c r="A34" s="1131">
        <v>2007</v>
      </c>
      <c r="B34" s="88">
        <v>2</v>
      </c>
      <c r="C34" s="88">
        <v>7</v>
      </c>
      <c r="D34" s="90">
        <v>12.3</v>
      </c>
      <c r="E34" s="88">
        <v>89022</v>
      </c>
      <c r="F34" s="334">
        <v>2.2466459390857705E-2</v>
      </c>
      <c r="G34" s="334">
        <v>7.8632607868001969E-2</v>
      </c>
      <c r="H34" s="88">
        <v>138.16872525377488</v>
      </c>
      <c r="I34" s="335"/>
      <c r="J34" s="335"/>
      <c r="K34" s="335"/>
      <c r="L34" s="335"/>
      <c r="M34" s="335"/>
      <c r="N34" s="335"/>
      <c r="O34" s="335"/>
      <c r="P34" s="335"/>
      <c r="Q34" s="335"/>
      <c r="R34" s="335"/>
      <c r="S34" s="335"/>
      <c r="T34" s="335"/>
      <c r="U34" s="335"/>
      <c r="V34" s="335"/>
      <c r="W34" s="335"/>
      <c r="X34" s="335"/>
      <c r="Y34" s="335"/>
      <c r="Z34" s="335"/>
      <c r="AA34" s="335"/>
      <c r="AB34" s="335"/>
    </row>
    <row r="35" spans="1:28" ht="15.75" customHeight="1">
      <c r="A35" s="1131">
        <v>2008</v>
      </c>
      <c r="B35" s="88">
        <v>3</v>
      </c>
      <c r="C35" s="88">
        <v>7</v>
      </c>
      <c r="D35" s="90">
        <v>12.3</v>
      </c>
      <c r="E35" s="88">
        <v>88658</v>
      </c>
      <c r="F35" s="334">
        <v>3.3837807763258884E-2</v>
      </c>
      <c r="G35" s="334">
        <v>7.8954884780937387E-2</v>
      </c>
      <c r="H35" s="88">
        <v>138.73501182936141</v>
      </c>
      <c r="I35" s="335"/>
      <c r="J35" s="335"/>
      <c r="K35" s="335"/>
      <c r="L35" s="335"/>
      <c r="M35" s="335"/>
      <c r="N35" s="335"/>
      <c r="O35" s="335"/>
      <c r="P35" s="335"/>
      <c r="Q35" s="335"/>
      <c r="R35" s="335"/>
      <c r="S35" s="335"/>
      <c r="T35" s="335"/>
      <c r="U35" s="335"/>
      <c r="V35" s="335"/>
      <c r="W35" s="335"/>
      <c r="X35" s="335"/>
      <c r="Y35" s="335"/>
      <c r="Z35" s="335"/>
      <c r="AA35" s="335"/>
      <c r="AB35" s="335"/>
    </row>
    <row r="36" spans="1:28" ht="15.75" customHeight="1">
      <c r="A36" s="1131" t="s">
        <v>449</v>
      </c>
      <c r="B36" s="313" t="s">
        <v>31</v>
      </c>
      <c r="C36" s="313" t="s">
        <v>31</v>
      </c>
      <c r="D36" s="313" t="s">
        <v>31</v>
      </c>
      <c r="E36" s="88">
        <v>90170</v>
      </c>
      <c r="F36" s="313" t="s">
        <v>31</v>
      </c>
      <c r="G36" s="313" t="s">
        <v>31</v>
      </c>
      <c r="H36" s="313" t="s">
        <v>31</v>
      </c>
      <c r="I36" s="335"/>
      <c r="J36" s="335"/>
      <c r="K36" s="335"/>
      <c r="L36" s="335"/>
      <c r="M36" s="335"/>
      <c r="N36" s="335"/>
      <c r="O36" s="335"/>
      <c r="P36" s="335"/>
      <c r="Q36" s="335"/>
      <c r="R36" s="335"/>
      <c r="S36" s="335"/>
      <c r="T36" s="335"/>
      <c r="U36" s="335"/>
      <c r="V36" s="335"/>
      <c r="W36" s="335"/>
      <c r="X36" s="335"/>
      <c r="Y36" s="335"/>
      <c r="Z36" s="335"/>
      <c r="AA36" s="335"/>
      <c r="AB36" s="335"/>
    </row>
    <row r="37" spans="1:28" ht="15.75" customHeight="1">
      <c r="A37" s="1131">
        <v>2010</v>
      </c>
      <c r="B37" s="313" t="s">
        <v>31</v>
      </c>
      <c r="C37" s="313" t="s">
        <v>31</v>
      </c>
      <c r="D37" s="313" t="s">
        <v>31</v>
      </c>
      <c r="E37" s="88">
        <v>91969</v>
      </c>
      <c r="F37" s="313" t="s">
        <v>31</v>
      </c>
      <c r="G37" s="313" t="s">
        <v>31</v>
      </c>
      <c r="H37" s="313" t="s">
        <v>31</v>
      </c>
      <c r="I37" s="335"/>
      <c r="J37" s="335"/>
      <c r="K37" s="335"/>
      <c r="L37" s="335"/>
      <c r="M37" s="335"/>
      <c r="N37" s="335"/>
      <c r="O37" s="335"/>
      <c r="P37" s="335"/>
      <c r="Q37" s="335"/>
      <c r="R37" s="335"/>
      <c r="S37" s="335"/>
      <c r="T37" s="335"/>
      <c r="U37" s="335"/>
      <c r="V37" s="335"/>
      <c r="W37" s="335"/>
      <c r="X37" s="335"/>
      <c r="Y37" s="335"/>
      <c r="Z37" s="335"/>
      <c r="AA37" s="335"/>
      <c r="AB37" s="335"/>
    </row>
    <row r="38" spans="1:28" ht="15.75" customHeight="1">
      <c r="A38" s="1131">
        <v>2011</v>
      </c>
      <c r="B38" s="314">
        <v>2</v>
      </c>
      <c r="C38" s="314">
        <v>8</v>
      </c>
      <c r="D38" s="90">
        <v>13</v>
      </c>
      <c r="E38" s="88">
        <v>89203</v>
      </c>
      <c r="F38" s="334">
        <v>2.2420732645E-2</v>
      </c>
      <c r="G38" s="334">
        <v>8.968293058E-2</v>
      </c>
      <c r="H38" s="314">
        <v>145.734762192581</v>
      </c>
      <c r="I38" s="335"/>
      <c r="J38" s="335"/>
      <c r="K38" s="335"/>
      <c r="L38" s="335"/>
      <c r="M38" s="335"/>
      <c r="N38" s="335"/>
      <c r="O38" s="335"/>
      <c r="P38" s="335"/>
      <c r="Q38" s="335"/>
      <c r="R38" s="335"/>
      <c r="S38" s="335"/>
      <c r="T38" s="335"/>
      <c r="U38" s="335"/>
      <c r="V38" s="335"/>
      <c r="W38" s="335"/>
      <c r="X38" s="335"/>
      <c r="Y38" s="335"/>
      <c r="Z38" s="335"/>
      <c r="AA38" s="335"/>
      <c r="AB38" s="335"/>
    </row>
    <row r="39" spans="1:28" ht="15.75" customHeight="1">
      <c r="A39" s="1131">
        <v>2012</v>
      </c>
      <c r="B39" s="313" t="s">
        <v>31</v>
      </c>
      <c r="C39" s="313" t="s">
        <v>31</v>
      </c>
      <c r="D39" s="313" t="s">
        <v>31</v>
      </c>
      <c r="E39" s="88">
        <v>93720</v>
      </c>
      <c r="F39" s="313" t="s">
        <v>31</v>
      </c>
      <c r="G39" s="735" t="s">
        <v>31</v>
      </c>
      <c r="H39" s="735" t="s">
        <v>31</v>
      </c>
      <c r="I39" s="335"/>
      <c r="J39" s="335"/>
      <c r="K39" s="335"/>
      <c r="L39" s="335"/>
      <c r="M39" s="335"/>
      <c r="N39" s="335"/>
      <c r="O39" s="335"/>
      <c r="P39" s="335"/>
      <c r="Q39" s="335"/>
      <c r="R39" s="335"/>
      <c r="S39" s="335"/>
      <c r="T39" s="335"/>
      <c r="U39" s="335"/>
      <c r="V39" s="335"/>
      <c r="W39" s="335"/>
      <c r="X39" s="335"/>
      <c r="Y39" s="335"/>
      <c r="Z39" s="335"/>
      <c r="AA39" s="335"/>
      <c r="AB39" s="335"/>
    </row>
    <row r="40" spans="1:28" s="730" customFormat="1" ht="15.75" customHeight="1">
      <c r="A40" s="1131">
        <v>2013</v>
      </c>
      <c r="B40" s="735" t="s">
        <v>31</v>
      </c>
      <c r="C40" s="735" t="s">
        <v>31</v>
      </c>
      <c r="D40" s="735" t="s">
        <v>31</v>
      </c>
      <c r="E40" s="732">
        <v>90852</v>
      </c>
      <c r="F40" s="735" t="s">
        <v>31</v>
      </c>
      <c r="G40" s="735" t="s">
        <v>31</v>
      </c>
      <c r="H40" s="735" t="s">
        <v>31</v>
      </c>
      <c r="I40" s="335"/>
      <c r="J40" s="335"/>
      <c r="K40" s="335"/>
      <c r="L40" s="335"/>
      <c r="M40" s="335"/>
      <c r="N40" s="335"/>
      <c r="O40" s="335"/>
      <c r="P40" s="335"/>
      <c r="Q40" s="335"/>
      <c r="R40" s="335"/>
      <c r="S40" s="335"/>
      <c r="T40" s="335"/>
      <c r="U40" s="335"/>
      <c r="V40" s="335"/>
      <c r="W40" s="335"/>
      <c r="X40" s="335"/>
      <c r="Y40" s="335"/>
      <c r="Z40" s="335"/>
      <c r="AA40" s="335"/>
      <c r="AB40" s="335"/>
    </row>
    <row r="41" spans="1:28" s="730" customFormat="1" ht="15.75" customHeight="1">
      <c r="A41" s="1131">
        <v>2014</v>
      </c>
      <c r="B41" s="736">
        <v>2.1459999999999999</v>
      </c>
      <c r="C41" s="736">
        <v>7.3769999999999998</v>
      </c>
      <c r="D41" s="724">
        <v>9.2579999999999991</v>
      </c>
      <c r="E41" s="732">
        <v>88289</v>
      </c>
      <c r="F41" s="334">
        <v>2.4306599295666833E-2</v>
      </c>
      <c r="G41" s="334">
        <v>8.3555350887294613E-2</v>
      </c>
      <c r="H41" s="736">
        <v>104.86043629043968</v>
      </c>
      <c r="I41" s="335"/>
      <c r="J41" s="335"/>
      <c r="K41" s="335"/>
      <c r="L41" s="335"/>
      <c r="M41" s="335"/>
      <c r="N41" s="335"/>
      <c r="O41" s="335"/>
      <c r="P41" s="335"/>
      <c r="Q41" s="335"/>
      <c r="R41" s="335"/>
      <c r="S41" s="335"/>
      <c r="T41" s="335"/>
      <c r="U41" s="335"/>
      <c r="V41" s="335"/>
      <c r="W41" s="335"/>
      <c r="X41" s="335"/>
      <c r="Y41" s="335"/>
      <c r="Z41" s="335"/>
      <c r="AA41" s="335"/>
      <c r="AB41" s="335"/>
    </row>
    <row r="42" spans="1:28" s="730" customFormat="1" ht="15.75" customHeight="1">
      <c r="A42" s="1131">
        <v>2015</v>
      </c>
      <c r="B42" s="735" t="s">
        <v>31</v>
      </c>
      <c r="C42" s="735" t="s">
        <v>31</v>
      </c>
      <c r="D42" s="735" t="s">
        <v>31</v>
      </c>
      <c r="E42" s="732">
        <v>86242</v>
      </c>
      <c r="F42" s="735" t="s">
        <v>31</v>
      </c>
      <c r="G42" s="735" t="s">
        <v>31</v>
      </c>
      <c r="H42" s="735" t="s">
        <v>31</v>
      </c>
      <c r="I42" s="335"/>
      <c r="J42" s="335"/>
      <c r="K42" s="335"/>
      <c r="L42" s="335"/>
      <c r="M42" s="335"/>
      <c r="N42" s="335"/>
      <c r="O42" s="335"/>
      <c r="P42" s="335"/>
      <c r="Q42" s="335"/>
      <c r="R42" s="335"/>
      <c r="S42" s="335"/>
      <c r="T42" s="335"/>
      <c r="U42" s="335"/>
      <c r="V42" s="335"/>
      <c r="W42" s="335"/>
      <c r="X42" s="335"/>
      <c r="Y42" s="335"/>
      <c r="Z42" s="335"/>
      <c r="AA42" s="335"/>
      <c r="AB42" s="335"/>
    </row>
    <row r="43" spans="1:28" s="789" customFormat="1" ht="15.75" customHeight="1">
      <c r="A43" s="1131">
        <v>2016</v>
      </c>
      <c r="B43" s="866" t="s">
        <v>31</v>
      </c>
      <c r="C43" s="866" t="s">
        <v>31</v>
      </c>
      <c r="D43" s="866" t="s">
        <v>31</v>
      </c>
      <c r="E43" s="864">
        <v>81527</v>
      </c>
      <c r="F43" s="866" t="s">
        <v>31</v>
      </c>
      <c r="G43" s="866" t="s">
        <v>31</v>
      </c>
      <c r="H43" s="866" t="s">
        <v>31</v>
      </c>
      <c r="I43" s="800"/>
      <c r="J43" s="800"/>
      <c r="K43" s="800"/>
      <c r="L43" s="800"/>
      <c r="M43" s="800"/>
      <c r="N43" s="800"/>
      <c r="O43" s="800"/>
      <c r="P43" s="800"/>
      <c r="Q43" s="800"/>
      <c r="R43" s="800"/>
      <c r="S43" s="800"/>
      <c r="T43" s="800"/>
      <c r="U43" s="800"/>
      <c r="V43" s="800"/>
      <c r="W43" s="800"/>
      <c r="X43" s="800"/>
      <c r="Y43" s="800"/>
      <c r="Z43" s="800"/>
      <c r="AA43" s="800"/>
      <c r="AB43" s="800"/>
    </row>
    <row r="44" spans="1:28" s="861" customFormat="1" ht="15.75" customHeight="1">
      <c r="A44" s="1131">
        <v>2017</v>
      </c>
      <c r="B44" s="887">
        <v>2</v>
      </c>
      <c r="C44" s="887">
        <v>7</v>
      </c>
      <c r="D44" s="856">
        <v>9.5</v>
      </c>
      <c r="E44" s="886">
        <v>84782</v>
      </c>
      <c r="F44" s="334">
        <v>0.02</v>
      </c>
      <c r="G44" s="334">
        <v>0.08</v>
      </c>
      <c r="H44" s="887">
        <v>112</v>
      </c>
      <c r="I44" s="868"/>
      <c r="J44" s="868"/>
      <c r="K44" s="889"/>
      <c r="L44" s="868"/>
      <c r="M44" s="868"/>
      <c r="N44" s="868"/>
      <c r="O44" s="868"/>
      <c r="P44" s="868"/>
      <c r="Q44" s="868"/>
      <c r="R44" s="868"/>
      <c r="S44" s="868"/>
      <c r="T44" s="868"/>
      <c r="U44" s="868"/>
      <c r="V44" s="868"/>
      <c r="W44" s="868"/>
      <c r="X44" s="868"/>
      <c r="Y44" s="868"/>
      <c r="Z44" s="868"/>
      <c r="AA44" s="868"/>
      <c r="AB44" s="868"/>
    </row>
    <row r="45" spans="1:28" s="958" customFormat="1" ht="15.75" customHeight="1">
      <c r="A45" s="1131">
        <v>2018</v>
      </c>
      <c r="B45" s="969" t="s">
        <v>31</v>
      </c>
      <c r="C45" s="969" t="s">
        <v>31</v>
      </c>
      <c r="D45" s="969" t="s">
        <v>31</v>
      </c>
      <c r="E45" s="965">
        <v>73796</v>
      </c>
      <c r="F45" s="969" t="s">
        <v>31</v>
      </c>
      <c r="G45" s="969" t="s">
        <v>31</v>
      </c>
      <c r="H45" s="969" t="s">
        <v>31</v>
      </c>
      <c r="I45" s="889"/>
      <c r="J45" s="889"/>
      <c r="K45" s="889"/>
      <c r="L45" s="889"/>
      <c r="M45" s="889"/>
      <c r="N45" s="889"/>
      <c r="O45" s="889"/>
      <c r="P45" s="889"/>
      <c r="Q45" s="889"/>
      <c r="R45" s="889"/>
      <c r="S45" s="889"/>
      <c r="T45" s="889"/>
      <c r="U45" s="889"/>
      <c r="V45" s="889"/>
      <c r="W45" s="889"/>
      <c r="X45" s="889"/>
      <c r="Y45" s="889"/>
      <c r="Z45" s="889"/>
      <c r="AA45" s="889"/>
      <c r="AB45" s="889"/>
    </row>
    <row r="46" spans="1:28" s="1127" customFormat="1" ht="15.75" customHeight="1">
      <c r="A46" s="1131">
        <v>2019</v>
      </c>
      <c r="B46" s="969" t="s">
        <v>31</v>
      </c>
      <c r="C46" s="969" t="s">
        <v>31</v>
      </c>
      <c r="D46" s="969" t="s">
        <v>31</v>
      </c>
      <c r="E46" s="1135">
        <v>74948.358103519495</v>
      </c>
      <c r="F46" s="969" t="s">
        <v>31</v>
      </c>
      <c r="G46" s="969" t="s">
        <v>31</v>
      </c>
      <c r="H46" s="969" t="s">
        <v>31</v>
      </c>
      <c r="I46" s="1132"/>
      <c r="J46" s="1132"/>
      <c r="K46" s="1132"/>
      <c r="L46" s="1132"/>
      <c r="M46" s="1132"/>
      <c r="N46" s="1132"/>
      <c r="O46" s="1132"/>
      <c r="P46" s="1132"/>
      <c r="Q46" s="1132"/>
      <c r="R46" s="1132"/>
      <c r="S46" s="1132"/>
      <c r="T46" s="1132"/>
      <c r="U46" s="1132"/>
      <c r="V46" s="1132"/>
      <c r="W46" s="1132"/>
      <c r="X46" s="1132"/>
      <c r="Y46" s="1132"/>
      <c r="Z46" s="1132"/>
      <c r="AA46" s="1132"/>
      <c r="AB46" s="1132"/>
    </row>
    <row r="47" spans="1:28" s="1127" customFormat="1" ht="15.75" customHeight="1">
      <c r="A47" s="1131">
        <v>2020</v>
      </c>
      <c r="B47" s="1130">
        <v>1</v>
      </c>
      <c r="C47" s="1130">
        <v>5</v>
      </c>
      <c r="D47" s="994">
        <v>8.1</v>
      </c>
      <c r="E47" s="1135">
        <v>74947.933456506726</v>
      </c>
      <c r="F47" s="334">
        <v>0.01</v>
      </c>
      <c r="G47" s="334">
        <v>7.0000000000000007E-2</v>
      </c>
      <c r="H47" s="1130">
        <v>108</v>
      </c>
      <c r="I47" s="1132"/>
      <c r="J47" s="1132"/>
      <c r="K47" s="1132"/>
      <c r="L47" s="1132"/>
      <c r="M47" s="1132"/>
      <c r="N47" s="1132"/>
      <c r="O47" s="1132"/>
      <c r="P47" s="1132"/>
      <c r="Q47" s="1132"/>
      <c r="R47" s="1132"/>
      <c r="S47" s="1132"/>
      <c r="T47" s="1132"/>
      <c r="U47" s="1132"/>
      <c r="V47" s="1132"/>
      <c r="W47" s="1132"/>
      <c r="X47" s="1132"/>
      <c r="Y47" s="1132"/>
      <c r="Z47" s="1132"/>
      <c r="AA47" s="1132"/>
      <c r="AB47" s="1132"/>
    </row>
    <row r="48" spans="1:28" s="1127" customFormat="1" ht="15.75" customHeight="1">
      <c r="A48" s="1131">
        <v>2021</v>
      </c>
      <c r="B48" s="969" t="s">
        <v>31</v>
      </c>
      <c r="C48" s="969" t="s">
        <v>31</v>
      </c>
      <c r="D48" s="969" t="s">
        <v>31</v>
      </c>
      <c r="E48" s="1135">
        <v>80112</v>
      </c>
      <c r="F48" s="969" t="s">
        <v>31</v>
      </c>
      <c r="G48" s="969" t="s">
        <v>31</v>
      </c>
      <c r="H48" s="969" t="s">
        <v>31</v>
      </c>
      <c r="I48" s="1132"/>
      <c r="J48" s="1132"/>
      <c r="K48" s="1132"/>
      <c r="L48" s="1132"/>
      <c r="M48" s="1132"/>
      <c r="N48" s="1132"/>
      <c r="O48" s="1132"/>
      <c r="P48" s="1132"/>
      <c r="Q48" s="1132"/>
      <c r="R48" s="1132"/>
      <c r="S48" s="1132"/>
      <c r="T48" s="1132"/>
      <c r="U48" s="1132"/>
      <c r="V48" s="1132"/>
      <c r="W48" s="1132"/>
      <c r="X48" s="1132"/>
      <c r="Y48" s="1132"/>
      <c r="Z48" s="1132"/>
      <c r="AA48" s="1132"/>
      <c r="AB48" s="1132"/>
    </row>
    <row r="49" spans="1:28" ht="15.75" customHeight="1">
      <c r="A49" s="99" t="s">
        <v>158</v>
      </c>
      <c r="B49" s="309"/>
      <c r="C49" s="309"/>
      <c r="D49" s="309"/>
      <c r="E49" s="88"/>
      <c r="F49" s="291"/>
      <c r="G49" s="291"/>
      <c r="H49" s="291"/>
      <c r="I49" s="335"/>
      <c r="J49" s="335"/>
      <c r="K49" s="335"/>
      <c r="L49" s="335"/>
      <c r="M49" s="335"/>
      <c r="N49" s="335"/>
      <c r="O49" s="335"/>
      <c r="P49" s="335"/>
      <c r="Q49" s="335"/>
      <c r="R49" s="335"/>
      <c r="S49" s="335"/>
      <c r="T49" s="335"/>
      <c r="U49" s="335"/>
      <c r="V49" s="335"/>
      <c r="W49" s="335"/>
      <c r="X49" s="335"/>
      <c r="Y49" s="335"/>
      <c r="Z49" s="335"/>
      <c r="AA49" s="335"/>
      <c r="AB49" s="335"/>
    </row>
    <row r="50" spans="1:28" ht="15.75" customHeight="1">
      <c r="A50" s="105" t="s">
        <v>541</v>
      </c>
      <c r="B50" s="309"/>
      <c r="C50" s="309"/>
      <c r="D50" s="309"/>
      <c r="E50" s="309"/>
      <c r="F50" s="291"/>
      <c r="G50" s="291"/>
      <c r="H50" s="291"/>
      <c r="I50" s="335"/>
      <c r="J50" s="335"/>
      <c r="K50" s="335"/>
      <c r="L50" s="335"/>
      <c r="M50" s="335"/>
      <c r="N50" s="335"/>
      <c r="O50" s="335"/>
      <c r="P50" s="335"/>
      <c r="Q50" s="335"/>
      <c r="R50" s="335"/>
      <c r="S50" s="335"/>
      <c r="T50" s="335"/>
      <c r="U50" s="335"/>
      <c r="V50" s="335"/>
      <c r="W50" s="335"/>
      <c r="X50" s="335"/>
      <c r="Y50" s="335"/>
      <c r="Z50" s="335"/>
      <c r="AA50" s="335"/>
      <c r="AB50" s="335"/>
    </row>
    <row r="51" spans="1:28" ht="15.75" customHeight="1">
      <c r="A51" s="916" t="s">
        <v>450</v>
      </c>
      <c r="B51" s="291"/>
      <c r="C51" s="291"/>
      <c r="D51" s="291"/>
      <c r="E51" s="291"/>
      <c r="F51" s="291"/>
      <c r="G51" s="291"/>
      <c r="H51" s="291"/>
      <c r="I51" s="335"/>
      <c r="J51" s="335"/>
      <c r="K51" s="335"/>
      <c r="L51" s="335"/>
      <c r="M51" s="335"/>
      <c r="N51" s="335"/>
      <c r="O51" s="335"/>
      <c r="P51" s="335"/>
      <c r="Q51" s="335"/>
      <c r="R51" s="335"/>
      <c r="S51" s="335"/>
      <c r="T51" s="335"/>
      <c r="U51" s="335"/>
      <c r="V51" s="335"/>
      <c r="W51" s="335"/>
      <c r="X51" s="335"/>
      <c r="Y51" s="335"/>
      <c r="Z51" s="335"/>
      <c r="AA51" s="335"/>
      <c r="AB51" s="335"/>
    </row>
    <row r="52" spans="1:28" ht="15.75" customHeight="1">
      <c r="A52" s="105"/>
      <c r="B52" s="291"/>
      <c r="C52" s="291"/>
      <c r="D52" s="291"/>
      <c r="E52" s="291"/>
      <c r="F52" s="291"/>
      <c r="G52" s="291"/>
      <c r="H52" s="291"/>
      <c r="I52" s="335"/>
      <c r="J52" s="335"/>
      <c r="K52" s="335"/>
      <c r="L52" s="335"/>
      <c r="M52" s="335"/>
      <c r="N52" s="335"/>
      <c r="O52" s="335"/>
      <c r="P52" s="335"/>
      <c r="Q52" s="335"/>
      <c r="R52" s="335"/>
      <c r="S52" s="335"/>
      <c r="T52" s="335"/>
      <c r="U52" s="335"/>
      <c r="V52" s="335"/>
      <c r="W52" s="335"/>
      <c r="X52" s="335"/>
      <c r="Y52" s="335"/>
      <c r="Z52" s="335"/>
      <c r="AA52" s="335"/>
      <c r="AB52" s="335"/>
    </row>
    <row r="53" spans="1:28" ht="18.75" customHeight="1">
      <c r="A53" s="335"/>
      <c r="B53" s="335"/>
      <c r="C53" s="335"/>
      <c r="D53" s="335"/>
      <c r="E53" s="335"/>
      <c r="F53" s="335"/>
      <c r="G53" s="335"/>
      <c r="H53" s="335"/>
      <c r="I53" s="335"/>
      <c r="J53" s="335"/>
      <c r="K53" s="335"/>
      <c r="L53" s="335"/>
      <c r="M53" s="335"/>
      <c r="N53" s="335"/>
      <c r="O53" s="335"/>
      <c r="P53" s="335"/>
      <c r="Q53" s="335"/>
      <c r="R53" s="335"/>
      <c r="S53" s="335"/>
      <c r="T53" s="335"/>
      <c r="U53" s="335"/>
      <c r="V53" s="335"/>
      <c r="W53" s="335"/>
      <c r="X53" s="335"/>
      <c r="Y53" s="335"/>
      <c r="Z53" s="335"/>
      <c r="AA53" s="335"/>
      <c r="AB53" s="335"/>
    </row>
  </sheetData>
  <conditionalFormatting sqref="A1:GR37 E38 I38:GR38 A39:GR40 I41:GR48 E41:E43 A38:A48 A49:GR1010">
    <cfRule type="cellIs" dxfId="322" priority="18" stopIfTrue="1" operator="equal">
      <formula>0</formula>
    </cfRule>
  </conditionalFormatting>
  <conditionalFormatting sqref="B38">
    <cfRule type="cellIs" dxfId="321" priority="17" stopIfTrue="1" operator="equal">
      <formula>0</formula>
    </cfRule>
  </conditionalFormatting>
  <conditionalFormatting sqref="B41">
    <cfRule type="cellIs" dxfId="320" priority="16" stopIfTrue="1" operator="equal">
      <formula>0</formula>
    </cfRule>
  </conditionalFormatting>
  <conditionalFormatting sqref="B42:D43">
    <cfRule type="cellIs" dxfId="319" priority="15" stopIfTrue="1" operator="equal">
      <formula>0</formula>
    </cfRule>
  </conditionalFormatting>
  <conditionalFormatting sqref="F42:H43">
    <cfRule type="cellIs" dxfId="318" priority="14" stopIfTrue="1" operator="equal">
      <formula>0</formula>
    </cfRule>
  </conditionalFormatting>
  <conditionalFormatting sqref="E44:E48">
    <cfRule type="cellIs" dxfId="317" priority="11" stopIfTrue="1" operator="equal">
      <formula>0</formula>
    </cfRule>
  </conditionalFormatting>
  <conditionalFormatting sqref="B44">
    <cfRule type="cellIs" dxfId="316" priority="10" stopIfTrue="1" operator="equal">
      <formula>0</formula>
    </cfRule>
  </conditionalFormatting>
  <conditionalFormatting sqref="B45:D46 B48:D48">
    <cfRule type="cellIs" dxfId="315" priority="9" stopIfTrue="1" operator="equal">
      <formula>0</formula>
    </cfRule>
  </conditionalFormatting>
  <conditionalFormatting sqref="F45:H45">
    <cfRule type="cellIs" dxfId="314" priority="8" stopIfTrue="1" operator="equal">
      <formula>0</formula>
    </cfRule>
  </conditionalFormatting>
  <conditionalFormatting sqref="F46:H46">
    <cfRule type="cellIs" dxfId="313" priority="3" stopIfTrue="1" operator="equal">
      <formula>0</formula>
    </cfRule>
  </conditionalFormatting>
  <conditionalFormatting sqref="F48:H48">
    <cfRule type="cellIs" dxfId="312" priority="2" stopIfTrue="1" operator="equal">
      <formula>0</formula>
    </cfRule>
  </conditionalFormatting>
  <conditionalFormatting sqref="B47">
    <cfRule type="cellIs" dxfId="311"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22" max="7"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0">
    <tabColor theme="5" tint="0.39997558519241921"/>
  </sheetPr>
  <dimension ref="A1:AY86"/>
  <sheetViews>
    <sheetView view="pageBreakPreview" zoomScaleNormal="115" zoomScaleSheetLayoutView="100" workbookViewId="0"/>
  </sheetViews>
  <sheetFormatPr baseColWidth="10" defaultColWidth="13" defaultRowHeight="15.75" customHeight="1"/>
  <cols>
    <col min="1" max="1" width="7.1796875" style="23" customWidth="1"/>
    <col min="2" max="9" width="14.1796875" style="23" customWidth="1"/>
    <col min="10" max="10" width="0.81640625" style="23" customWidth="1"/>
    <col min="11" max="11" width="7.1796875" style="23" customWidth="1"/>
    <col min="12" max="15" width="14.1796875" style="23" customWidth="1"/>
    <col min="16" max="16" width="66.1796875" style="23" customWidth="1"/>
    <col min="17" max="51" width="9.81640625" style="23" customWidth="1"/>
    <col min="52" max="16384" width="13" style="23"/>
  </cols>
  <sheetData>
    <row r="1" spans="1:51" ht="15.75" customHeight="1">
      <c r="A1" s="418" t="s">
        <v>740</v>
      </c>
      <c r="B1" s="335"/>
      <c r="C1" s="335"/>
      <c r="D1" s="335"/>
      <c r="E1" s="335"/>
      <c r="F1" s="335"/>
      <c r="G1" s="335"/>
      <c r="H1" s="335"/>
      <c r="I1" s="335"/>
      <c r="J1" s="335"/>
      <c r="K1" s="418" t="s">
        <v>740</v>
      </c>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row>
    <row r="2" spans="1:51" ht="11" customHeight="1">
      <c r="A2" s="418"/>
      <c r="B2" s="335"/>
      <c r="C2" s="335"/>
      <c r="D2" s="335"/>
      <c r="E2" s="335"/>
      <c r="F2" s="335"/>
      <c r="G2" s="335"/>
      <c r="H2" s="335"/>
      <c r="I2" s="335"/>
      <c r="J2" s="469"/>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row>
    <row r="3" spans="1:51" ht="15.5">
      <c r="A3" s="351"/>
      <c r="B3" s="356"/>
      <c r="C3" s="326" t="s">
        <v>11</v>
      </c>
      <c r="D3" s="279"/>
      <c r="E3" s="279"/>
      <c r="F3" s="279"/>
      <c r="G3" s="274"/>
      <c r="H3" s="274"/>
      <c r="I3" s="274"/>
      <c r="J3" s="581"/>
      <c r="K3" s="582"/>
      <c r="L3" s="19" t="s">
        <v>440</v>
      </c>
      <c r="M3" s="341"/>
      <c r="N3" s="341"/>
      <c r="O3" s="341"/>
      <c r="P3" s="469"/>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row>
    <row r="4" spans="1:51" ht="26">
      <c r="A4" s="352"/>
      <c r="B4" s="269"/>
      <c r="C4" s="555" t="s">
        <v>4</v>
      </c>
      <c r="D4" s="557" t="s">
        <v>3</v>
      </c>
      <c r="E4" s="557" t="s">
        <v>66</v>
      </c>
      <c r="F4" s="557" t="s">
        <v>18</v>
      </c>
      <c r="G4" s="557" t="s">
        <v>30</v>
      </c>
      <c r="H4" s="345" t="s">
        <v>1</v>
      </c>
      <c r="I4" s="345" t="s">
        <v>19</v>
      </c>
      <c r="J4" s="89"/>
      <c r="K4" s="352"/>
      <c r="L4" s="557" t="s">
        <v>325</v>
      </c>
      <c r="M4" s="555" t="s">
        <v>21</v>
      </c>
      <c r="N4" s="557" t="s">
        <v>275</v>
      </c>
      <c r="O4" s="555" t="s">
        <v>22</v>
      </c>
      <c r="P4" s="89"/>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row>
    <row r="5" spans="1:51" ht="15.5">
      <c r="A5" s="353"/>
      <c r="B5" s="326" t="s">
        <v>779</v>
      </c>
      <c r="C5" s="279"/>
      <c r="D5" s="279"/>
      <c r="E5" s="279"/>
      <c r="F5" s="475"/>
      <c r="G5" s="279"/>
      <c r="H5" s="475"/>
      <c r="I5" s="279"/>
      <c r="J5" s="89"/>
      <c r="K5" s="353"/>
      <c r="L5" s="470" t="s">
        <v>779</v>
      </c>
      <c r="M5" s="470"/>
      <c r="N5" s="470"/>
      <c r="O5" s="470"/>
      <c r="P5" s="89"/>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row>
    <row r="6" spans="1:51" ht="15.75" customHeight="1">
      <c r="A6" s="85">
        <v>1955</v>
      </c>
      <c r="B6" s="317">
        <v>8151.1</v>
      </c>
      <c r="C6" s="88">
        <v>1257.0999999999999</v>
      </c>
      <c r="D6" s="88">
        <v>787.7</v>
      </c>
      <c r="E6" s="313" t="s">
        <v>31</v>
      </c>
      <c r="F6" s="313" t="s">
        <v>31</v>
      </c>
      <c r="G6" s="391">
        <v>0</v>
      </c>
      <c r="H6" s="313" t="s">
        <v>31</v>
      </c>
      <c r="I6" s="313" t="s">
        <v>31</v>
      </c>
      <c r="J6" s="89"/>
      <c r="K6" s="85">
        <v>1955</v>
      </c>
      <c r="L6" s="563" t="s">
        <v>31</v>
      </c>
      <c r="M6" s="313" t="s">
        <v>31</v>
      </c>
      <c r="N6" s="88">
        <v>1.6</v>
      </c>
      <c r="O6" s="314">
        <v>6104.7</v>
      </c>
      <c r="P6" s="89"/>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row>
    <row r="7" spans="1:51" ht="15.75" customHeight="1">
      <c r="A7" s="85">
        <v>1960</v>
      </c>
      <c r="B7" s="317">
        <v>11067.1</v>
      </c>
      <c r="C7" s="88">
        <v>2150.1999999999998</v>
      </c>
      <c r="D7" s="88">
        <v>1874.5</v>
      </c>
      <c r="E7" s="88">
        <v>28.2</v>
      </c>
      <c r="F7" s="313" t="s">
        <v>31</v>
      </c>
      <c r="G7" s="391">
        <v>0</v>
      </c>
      <c r="H7" s="313" t="s">
        <v>31</v>
      </c>
      <c r="I7" s="313" t="s">
        <v>31</v>
      </c>
      <c r="J7" s="89"/>
      <c r="K7" s="85">
        <v>1960</v>
      </c>
      <c r="L7" s="317">
        <v>82.7</v>
      </c>
      <c r="M7" s="313" t="s">
        <v>31</v>
      </c>
      <c r="N7" s="88">
        <v>1.4</v>
      </c>
      <c r="O7" s="314">
        <v>6930.1</v>
      </c>
      <c r="P7" s="89"/>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c r="AT7" s="335"/>
      <c r="AU7" s="335"/>
      <c r="AV7" s="335"/>
      <c r="AW7" s="335"/>
      <c r="AX7" s="335"/>
      <c r="AY7" s="335"/>
    </row>
    <row r="8" spans="1:51" ht="15.75" customHeight="1">
      <c r="A8" s="85">
        <v>1965</v>
      </c>
      <c r="B8" s="317">
        <v>15436.6</v>
      </c>
      <c r="C8" s="88">
        <v>3857.8</v>
      </c>
      <c r="D8" s="88">
        <v>2463.3000000000002</v>
      </c>
      <c r="E8" s="88">
        <v>722</v>
      </c>
      <c r="F8" s="313" t="s">
        <v>31</v>
      </c>
      <c r="G8" s="88">
        <v>117.5</v>
      </c>
      <c r="H8" s="313" t="s">
        <v>31</v>
      </c>
      <c r="I8" s="313" t="s">
        <v>31</v>
      </c>
      <c r="J8" s="89"/>
      <c r="K8" s="85">
        <v>1965</v>
      </c>
      <c r="L8" s="317">
        <v>376.9</v>
      </c>
      <c r="M8" s="314">
        <v>67.900000000000006</v>
      </c>
      <c r="N8" s="88">
        <v>1.2</v>
      </c>
      <c r="O8" s="314">
        <v>7830</v>
      </c>
      <c r="P8" s="89"/>
      <c r="Q8" s="335"/>
      <c r="R8" s="335"/>
      <c r="S8" s="335"/>
      <c r="T8" s="335"/>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335"/>
      <c r="AY8" s="335"/>
    </row>
    <row r="9" spans="1:51" ht="15.75" customHeight="1">
      <c r="A9" s="85">
        <v>1970</v>
      </c>
      <c r="B9" s="317">
        <v>24996.799999999999</v>
      </c>
      <c r="C9" s="88">
        <v>5595</v>
      </c>
      <c r="D9" s="88">
        <v>2658</v>
      </c>
      <c r="E9" s="88">
        <v>4189</v>
      </c>
      <c r="F9" s="313" t="s">
        <v>31</v>
      </c>
      <c r="G9" s="88">
        <v>1961</v>
      </c>
      <c r="H9" s="313" t="s">
        <v>31</v>
      </c>
      <c r="I9" s="313" t="s">
        <v>31</v>
      </c>
      <c r="K9" s="85">
        <v>1970</v>
      </c>
      <c r="L9" s="317">
        <v>1490</v>
      </c>
      <c r="M9" s="314">
        <v>215</v>
      </c>
      <c r="N9" s="88">
        <v>0.8</v>
      </c>
      <c r="O9" s="314">
        <v>8888</v>
      </c>
      <c r="Q9" s="335"/>
      <c r="R9" s="335"/>
      <c r="S9" s="335"/>
      <c r="T9" s="335"/>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c r="AT9" s="335"/>
      <c r="AU9" s="335"/>
      <c r="AV9" s="335"/>
      <c r="AW9" s="335"/>
      <c r="AX9" s="335"/>
      <c r="AY9" s="335"/>
    </row>
    <row r="10" spans="1:51" ht="15.75" customHeight="1">
      <c r="A10" s="85">
        <v>1971</v>
      </c>
      <c r="B10" s="317">
        <v>26100.799999999999</v>
      </c>
      <c r="C10" s="88">
        <v>6785.7</v>
      </c>
      <c r="D10" s="88">
        <v>2909.8</v>
      </c>
      <c r="E10" s="88">
        <v>5505.4</v>
      </c>
      <c r="F10" s="313" t="s">
        <v>31</v>
      </c>
      <c r="G10" s="88">
        <v>2111.9</v>
      </c>
      <c r="H10" s="313" t="s">
        <v>31</v>
      </c>
      <c r="I10" s="313" t="s">
        <v>31</v>
      </c>
      <c r="K10" s="85">
        <v>1971</v>
      </c>
      <c r="L10" s="317">
        <v>1743.3</v>
      </c>
      <c r="M10" s="314">
        <v>241.2</v>
      </c>
      <c r="N10" s="88">
        <v>0.5</v>
      </c>
      <c r="O10" s="314">
        <v>6803</v>
      </c>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5"/>
      <c r="AY10" s="335"/>
    </row>
    <row r="11" spans="1:51" ht="15.75" customHeight="1">
      <c r="A11" s="85">
        <v>1972</v>
      </c>
      <c r="B11" s="317">
        <v>27624.400000000001</v>
      </c>
      <c r="C11" s="88">
        <v>6928.3</v>
      </c>
      <c r="D11" s="88">
        <v>3770.8</v>
      </c>
      <c r="E11" s="88">
        <v>6320.4</v>
      </c>
      <c r="F11" s="313" t="s">
        <v>31</v>
      </c>
      <c r="G11" s="88">
        <v>1820.3</v>
      </c>
      <c r="H11" s="313" t="s">
        <v>31</v>
      </c>
      <c r="I11" s="313" t="s">
        <v>31</v>
      </c>
      <c r="K11" s="85">
        <v>1972</v>
      </c>
      <c r="L11" s="317">
        <v>2071</v>
      </c>
      <c r="M11" s="314">
        <v>308.39999999999998</v>
      </c>
      <c r="N11" s="88">
        <v>0.8</v>
      </c>
      <c r="O11" s="314">
        <v>6404.4</v>
      </c>
      <c r="Q11" s="335"/>
      <c r="R11" s="335"/>
      <c r="S11" s="335"/>
      <c r="T11" s="335"/>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c r="AT11" s="335"/>
      <c r="AU11" s="335"/>
      <c r="AV11" s="335"/>
      <c r="AW11" s="335"/>
      <c r="AX11" s="335"/>
      <c r="AY11" s="335"/>
    </row>
    <row r="12" spans="1:51" ht="15.75" customHeight="1">
      <c r="A12" s="85">
        <v>1973</v>
      </c>
      <c r="B12" s="317">
        <v>30849</v>
      </c>
      <c r="C12" s="88">
        <v>5979.6</v>
      </c>
      <c r="D12" s="88">
        <v>4528.5</v>
      </c>
      <c r="E12" s="88">
        <v>7753.7</v>
      </c>
      <c r="F12" s="313" t="s">
        <v>31</v>
      </c>
      <c r="G12" s="88">
        <v>1778.1</v>
      </c>
      <c r="H12" s="313" t="s">
        <v>31</v>
      </c>
      <c r="I12" s="313" t="s">
        <v>31</v>
      </c>
      <c r="K12" s="85">
        <v>1973</v>
      </c>
      <c r="L12" s="317">
        <v>2775.1</v>
      </c>
      <c r="M12" s="314">
        <v>309.2</v>
      </c>
      <c r="N12" s="88">
        <v>1.7</v>
      </c>
      <c r="O12" s="314">
        <v>7723.1</v>
      </c>
      <c r="Q12" s="335"/>
      <c r="R12" s="335"/>
      <c r="S12" s="335"/>
      <c r="T12" s="335"/>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c r="AT12" s="335"/>
      <c r="AU12" s="335"/>
      <c r="AV12" s="335"/>
      <c r="AW12" s="335"/>
      <c r="AX12" s="335"/>
      <c r="AY12" s="335"/>
    </row>
    <row r="13" spans="1:51" ht="15.75" customHeight="1">
      <c r="A13" s="85">
        <v>1974</v>
      </c>
      <c r="B13" s="317">
        <v>32698.6</v>
      </c>
      <c r="C13" s="88">
        <v>6646.3</v>
      </c>
      <c r="D13" s="88">
        <v>4656.8</v>
      </c>
      <c r="E13" s="88">
        <v>6115</v>
      </c>
      <c r="F13" s="313" t="s">
        <v>31</v>
      </c>
      <c r="G13" s="88">
        <v>2026.9</v>
      </c>
      <c r="H13" s="313" t="s">
        <v>31</v>
      </c>
      <c r="I13" s="313" t="s">
        <v>31</v>
      </c>
      <c r="K13" s="85">
        <v>1974</v>
      </c>
      <c r="L13" s="317">
        <v>3831.4</v>
      </c>
      <c r="M13" s="314">
        <v>300.10000000000002</v>
      </c>
      <c r="N13" s="88">
        <v>0.3</v>
      </c>
      <c r="O13" s="314">
        <v>9121.7999999999993</v>
      </c>
      <c r="Q13" s="335"/>
      <c r="R13" s="335"/>
      <c r="S13" s="335"/>
      <c r="T13" s="335"/>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c r="AT13" s="335"/>
      <c r="AU13" s="335"/>
      <c r="AV13" s="335"/>
      <c r="AW13" s="335"/>
      <c r="AX13" s="335"/>
      <c r="AY13" s="335"/>
    </row>
    <row r="14" spans="1:51" ht="15.75" customHeight="1">
      <c r="A14" s="85">
        <v>1975</v>
      </c>
      <c r="B14" s="317">
        <v>32111.4</v>
      </c>
      <c r="C14" s="88">
        <v>3394</v>
      </c>
      <c r="D14" s="88">
        <v>6178</v>
      </c>
      <c r="E14" s="88">
        <v>6740</v>
      </c>
      <c r="F14" s="313" t="s">
        <v>31</v>
      </c>
      <c r="G14" s="88">
        <v>1973</v>
      </c>
      <c r="H14" s="313" t="s">
        <v>31</v>
      </c>
      <c r="I14" s="313" t="s">
        <v>31</v>
      </c>
      <c r="K14" s="85">
        <v>1975</v>
      </c>
      <c r="L14" s="317">
        <v>4929</v>
      </c>
      <c r="M14" s="314">
        <v>308</v>
      </c>
      <c r="N14" s="88">
        <v>0.4</v>
      </c>
      <c r="O14" s="314">
        <v>8589</v>
      </c>
      <c r="Q14" s="335"/>
      <c r="R14" s="335"/>
      <c r="S14" s="335"/>
      <c r="T14" s="335"/>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c r="AT14" s="335"/>
      <c r="AU14" s="335"/>
      <c r="AV14" s="335"/>
      <c r="AW14" s="335"/>
      <c r="AX14" s="335"/>
      <c r="AY14" s="335"/>
    </row>
    <row r="15" spans="1:51" ht="15.75" customHeight="1">
      <c r="A15" s="85">
        <v>1977</v>
      </c>
      <c r="B15" s="317">
        <v>32971</v>
      </c>
      <c r="C15" s="88">
        <v>4241</v>
      </c>
      <c r="D15" s="88">
        <v>6152.4</v>
      </c>
      <c r="E15" s="88">
        <v>7223.6</v>
      </c>
      <c r="F15" s="313" t="s">
        <v>31</v>
      </c>
      <c r="G15" s="88">
        <v>264.3</v>
      </c>
      <c r="H15" s="313" t="s">
        <v>31</v>
      </c>
      <c r="I15" s="313" t="s">
        <v>31</v>
      </c>
      <c r="K15" s="85">
        <v>1977</v>
      </c>
      <c r="L15" s="317">
        <v>6013.5</v>
      </c>
      <c r="M15" s="314">
        <v>342.2</v>
      </c>
      <c r="N15" s="88">
        <v>0.5</v>
      </c>
      <c r="O15" s="314">
        <v>8733.5</v>
      </c>
      <c r="Q15" s="335"/>
      <c r="R15" s="335"/>
      <c r="S15" s="335"/>
      <c r="T15" s="335"/>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c r="AT15" s="335"/>
      <c r="AU15" s="335"/>
      <c r="AV15" s="335"/>
      <c r="AW15" s="335"/>
      <c r="AX15" s="335"/>
      <c r="AY15" s="335"/>
    </row>
    <row r="16" spans="1:51" ht="15.75" customHeight="1">
      <c r="A16" s="85">
        <v>1978</v>
      </c>
      <c r="B16" s="317">
        <v>35847.5</v>
      </c>
      <c r="C16" s="88">
        <v>5363.2</v>
      </c>
      <c r="D16" s="88">
        <v>6398.8</v>
      </c>
      <c r="E16" s="88">
        <v>5858.9</v>
      </c>
      <c r="F16" s="313" t="s">
        <v>31</v>
      </c>
      <c r="G16" s="88">
        <v>2523.6</v>
      </c>
      <c r="H16" s="313" t="s">
        <v>31</v>
      </c>
      <c r="I16" s="313" t="s">
        <v>31</v>
      </c>
      <c r="K16" s="315">
        <v>1978</v>
      </c>
      <c r="L16" s="88">
        <v>6337.6</v>
      </c>
      <c r="M16" s="314">
        <v>366.6</v>
      </c>
      <c r="N16" s="88">
        <v>3</v>
      </c>
      <c r="O16" s="314">
        <v>8995.7999999999993</v>
      </c>
      <c r="Q16" s="335"/>
      <c r="R16" s="335"/>
      <c r="S16" s="335"/>
      <c r="T16" s="335"/>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c r="AT16" s="335"/>
      <c r="AU16" s="335"/>
      <c r="AV16" s="335"/>
      <c r="AW16" s="335"/>
      <c r="AX16" s="335"/>
      <c r="AY16" s="335"/>
    </row>
    <row r="17" spans="1:51" ht="15.75" customHeight="1">
      <c r="A17" s="85">
        <v>1979</v>
      </c>
      <c r="B17" s="317">
        <v>37002.300000000003</v>
      </c>
      <c r="C17" s="88">
        <v>5262.5</v>
      </c>
      <c r="D17" s="88">
        <v>5695.3</v>
      </c>
      <c r="E17" s="88">
        <v>3939.7</v>
      </c>
      <c r="F17" s="313" t="s">
        <v>31</v>
      </c>
      <c r="G17" s="88">
        <v>5518</v>
      </c>
      <c r="H17" s="313" t="s">
        <v>31</v>
      </c>
      <c r="I17" s="313" t="s">
        <v>31</v>
      </c>
      <c r="K17" s="315">
        <v>1979</v>
      </c>
      <c r="L17" s="88">
        <v>7086.7</v>
      </c>
      <c r="M17" s="314">
        <v>398</v>
      </c>
      <c r="N17" s="88">
        <v>4.5999999999999996</v>
      </c>
      <c r="O17" s="314">
        <v>9097.5</v>
      </c>
      <c r="Q17" s="335"/>
      <c r="R17" s="335"/>
      <c r="S17" s="335"/>
      <c r="T17" s="335"/>
      <c r="U17" s="335"/>
      <c r="V17" s="335"/>
      <c r="W17" s="335"/>
      <c r="X17" s="335"/>
      <c r="Y17" s="335"/>
      <c r="Z17" s="335"/>
      <c r="AA17" s="335"/>
      <c r="AB17" s="335"/>
      <c r="AC17" s="335"/>
      <c r="AD17" s="335"/>
      <c r="AE17" s="335"/>
      <c r="AF17" s="335"/>
      <c r="AG17" s="335"/>
      <c r="AH17" s="335"/>
      <c r="AI17" s="335"/>
      <c r="AJ17" s="335"/>
      <c r="AK17" s="335"/>
      <c r="AL17" s="335"/>
      <c r="AM17" s="335"/>
      <c r="AN17" s="335"/>
      <c r="AO17" s="335"/>
      <c r="AP17" s="335"/>
      <c r="AQ17" s="335"/>
      <c r="AR17" s="335"/>
      <c r="AS17" s="335"/>
      <c r="AT17" s="335"/>
      <c r="AU17" s="335"/>
      <c r="AV17" s="335"/>
      <c r="AW17" s="335"/>
      <c r="AX17" s="335"/>
      <c r="AY17" s="335"/>
    </row>
    <row r="18" spans="1:51" ht="15.75" customHeight="1">
      <c r="A18" s="85">
        <v>1980</v>
      </c>
      <c r="B18" s="317">
        <v>36020</v>
      </c>
      <c r="C18" s="88">
        <v>6281</v>
      </c>
      <c r="D18" s="88">
        <v>5914</v>
      </c>
      <c r="E18" s="88">
        <v>4052</v>
      </c>
      <c r="F18" s="313" t="s">
        <v>31</v>
      </c>
      <c r="G18" s="88">
        <v>4484</v>
      </c>
      <c r="H18" s="313" t="s">
        <v>31</v>
      </c>
      <c r="I18" s="313" t="s">
        <v>31</v>
      </c>
      <c r="J18" s="313"/>
      <c r="K18" s="315">
        <v>1980</v>
      </c>
      <c r="L18" s="88">
        <v>5664</v>
      </c>
      <c r="M18" s="314">
        <v>385</v>
      </c>
      <c r="N18" s="88">
        <v>13</v>
      </c>
      <c r="O18" s="314">
        <v>9227</v>
      </c>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c r="AQ18" s="335"/>
      <c r="AR18" s="335"/>
      <c r="AS18" s="335"/>
      <c r="AT18" s="335"/>
      <c r="AU18" s="335"/>
      <c r="AV18" s="335"/>
      <c r="AW18" s="335"/>
      <c r="AX18" s="335"/>
      <c r="AY18" s="335"/>
    </row>
    <row r="19" spans="1:51" ht="15.75" customHeight="1">
      <c r="A19" s="85">
        <v>1981</v>
      </c>
      <c r="B19" s="317">
        <v>34889.4</v>
      </c>
      <c r="C19" s="88">
        <v>6720.7</v>
      </c>
      <c r="D19" s="88">
        <v>6023.7</v>
      </c>
      <c r="E19" s="88">
        <v>3273.6</v>
      </c>
      <c r="F19" s="313" t="s">
        <v>31</v>
      </c>
      <c r="G19" s="88">
        <v>4423.2</v>
      </c>
      <c r="H19" s="313" t="s">
        <v>31</v>
      </c>
      <c r="I19" s="313" t="s">
        <v>31</v>
      </c>
      <c r="J19" s="313"/>
      <c r="K19" s="315">
        <v>1981</v>
      </c>
      <c r="L19" s="88">
        <v>4406</v>
      </c>
      <c r="M19" s="314">
        <v>378.5</v>
      </c>
      <c r="N19" s="88">
        <v>18.600000000000001</v>
      </c>
      <c r="O19" s="314">
        <v>9645.1</v>
      </c>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5"/>
      <c r="AV19" s="335"/>
      <c r="AW19" s="335"/>
      <c r="AX19" s="335"/>
      <c r="AY19" s="335"/>
    </row>
    <row r="20" spans="1:51" ht="15.75" customHeight="1">
      <c r="A20" s="85">
        <v>1982</v>
      </c>
      <c r="B20" s="317">
        <v>39101.199999999997</v>
      </c>
      <c r="C20" s="88">
        <v>6979</v>
      </c>
      <c r="D20" s="88">
        <v>4685.1000000000004</v>
      </c>
      <c r="E20" s="88">
        <v>3305.1</v>
      </c>
      <c r="F20" s="313" t="s">
        <v>31</v>
      </c>
      <c r="G20" s="88">
        <v>10402.5</v>
      </c>
      <c r="H20" s="313" t="s">
        <v>31</v>
      </c>
      <c r="I20" s="313" t="s">
        <v>31</v>
      </c>
      <c r="J20" s="313"/>
      <c r="K20" s="315">
        <v>1982</v>
      </c>
      <c r="L20" s="88">
        <v>3908.8</v>
      </c>
      <c r="M20" s="314">
        <v>383.6</v>
      </c>
      <c r="N20" s="88">
        <v>22.7</v>
      </c>
      <c r="O20" s="314">
        <v>9414.4</v>
      </c>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c r="AN20" s="335"/>
      <c r="AO20" s="335"/>
      <c r="AP20" s="335"/>
      <c r="AQ20" s="335"/>
      <c r="AR20" s="335"/>
      <c r="AS20" s="335"/>
      <c r="AT20" s="335"/>
      <c r="AU20" s="335"/>
      <c r="AV20" s="335"/>
      <c r="AW20" s="335"/>
      <c r="AX20" s="335"/>
      <c r="AY20" s="335"/>
    </row>
    <row r="21" spans="1:51" ht="15.75" customHeight="1">
      <c r="A21" s="85">
        <v>1983</v>
      </c>
      <c r="B21" s="317">
        <v>41870.300000000003</v>
      </c>
      <c r="C21" s="88">
        <v>6036.2</v>
      </c>
      <c r="D21" s="88">
        <v>5059</v>
      </c>
      <c r="E21" s="88">
        <v>803.2</v>
      </c>
      <c r="F21" s="313" t="s">
        <v>31</v>
      </c>
      <c r="G21" s="88">
        <v>17505.8</v>
      </c>
      <c r="H21" s="313" t="s">
        <v>31</v>
      </c>
      <c r="I21" s="313" t="s">
        <v>31</v>
      </c>
      <c r="J21" s="313"/>
      <c r="K21" s="315">
        <v>1983</v>
      </c>
      <c r="L21" s="88">
        <v>2877.5</v>
      </c>
      <c r="M21" s="314">
        <v>392.4</v>
      </c>
      <c r="N21" s="88">
        <v>25.4</v>
      </c>
      <c r="O21" s="314">
        <v>9170.7999999999993</v>
      </c>
      <c r="P21" s="335"/>
      <c r="Q21" s="335"/>
      <c r="R21" s="335"/>
      <c r="S21" s="335"/>
      <c r="T21" s="335"/>
      <c r="U21" s="335"/>
      <c r="V21" s="335"/>
      <c r="W21" s="335"/>
      <c r="X21" s="335"/>
      <c r="Y21" s="335"/>
      <c r="Z21" s="335"/>
      <c r="AA21" s="335"/>
      <c r="AB21" s="335"/>
      <c r="AC21" s="335"/>
      <c r="AD21" s="335"/>
      <c r="AE21" s="335"/>
      <c r="AF21" s="335"/>
      <c r="AG21" s="335"/>
      <c r="AH21" s="335"/>
      <c r="AI21" s="335"/>
      <c r="AJ21" s="335"/>
      <c r="AK21" s="335"/>
      <c r="AL21" s="335"/>
      <c r="AM21" s="335"/>
      <c r="AN21" s="335"/>
      <c r="AO21" s="335"/>
      <c r="AP21" s="335"/>
      <c r="AQ21" s="335"/>
      <c r="AR21" s="335"/>
      <c r="AS21" s="335"/>
      <c r="AT21" s="335"/>
      <c r="AU21" s="335"/>
      <c r="AV21" s="335"/>
      <c r="AW21" s="335"/>
      <c r="AX21" s="335"/>
      <c r="AY21" s="335"/>
    </row>
    <row r="22" spans="1:51" ht="15.75" customHeight="1">
      <c r="A22" s="85">
        <v>1984</v>
      </c>
      <c r="B22" s="317">
        <v>49060.100000000006</v>
      </c>
      <c r="C22" s="88">
        <v>7516.9</v>
      </c>
      <c r="D22" s="88">
        <v>4457.3</v>
      </c>
      <c r="E22" s="88">
        <v>256.8</v>
      </c>
      <c r="F22" s="313" t="s">
        <v>31</v>
      </c>
      <c r="G22" s="88">
        <v>24022.5</v>
      </c>
      <c r="H22" s="313" t="s">
        <v>31</v>
      </c>
      <c r="I22" s="313" t="s">
        <v>31</v>
      </c>
      <c r="J22" s="313"/>
      <c r="K22" s="315">
        <v>1984</v>
      </c>
      <c r="L22" s="314">
        <v>3422.4</v>
      </c>
      <c r="M22" s="314">
        <v>472.1</v>
      </c>
      <c r="N22" s="88">
        <v>25.4</v>
      </c>
      <c r="O22" s="314">
        <v>8886.7000000000007</v>
      </c>
      <c r="P22" s="335"/>
      <c r="Q22" s="335"/>
      <c r="R22" s="335"/>
      <c r="S22" s="335"/>
      <c r="T22" s="335"/>
      <c r="U22" s="335"/>
      <c r="V22" s="335"/>
      <c r="W22" s="335"/>
      <c r="X22" s="335"/>
      <c r="Y22" s="335"/>
      <c r="Z22" s="335"/>
      <c r="AA22" s="335"/>
      <c r="AB22" s="335"/>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row>
    <row r="23" spans="1:51" ht="15.75" customHeight="1">
      <c r="A23" s="85">
        <v>1985</v>
      </c>
      <c r="B23" s="317">
        <v>58608</v>
      </c>
      <c r="C23" s="88">
        <v>6311</v>
      </c>
      <c r="D23" s="88">
        <v>4143</v>
      </c>
      <c r="E23" s="88">
        <v>588</v>
      </c>
      <c r="F23" s="313" t="s">
        <v>31</v>
      </c>
      <c r="G23" s="88">
        <v>36415</v>
      </c>
      <c r="H23" s="313" t="s">
        <v>31</v>
      </c>
      <c r="I23" s="313" t="s">
        <v>31</v>
      </c>
      <c r="J23" s="313"/>
      <c r="K23" s="315">
        <v>1985</v>
      </c>
      <c r="L23" s="314">
        <v>2218</v>
      </c>
      <c r="M23" s="314">
        <v>474</v>
      </c>
      <c r="N23" s="88">
        <v>26</v>
      </c>
      <c r="O23" s="314">
        <v>8433</v>
      </c>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c r="AM23" s="335"/>
      <c r="AN23" s="335"/>
      <c r="AO23" s="335"/>
      <c r="AP23" s="335"/>
      <c r="AQ23" s="335"/>
      <c r="AR23" s="335"/>
      <c r="AS23" s="335"/>
      <c r="AT23" s="335"/>
      <c r="AU23" s="335"/>
      <c r="AV23" s="335"/>
      <c r="AW23" s="335"/>
      <c r="AX23" s="335"/>
      <c r="AY23" s="335"/>
    </row>
    <row r="24" spans="1:51" ht="15.75" customHeight="1">
      <c r="A24" s="85">
        <v>1986</v>
      </c>
      <c r="B24" s="317">
        <v>56909.599999999991</v>
      </c>
      <c r="C24" s="88">
        <v>7351.1</v>
      </c>
      <c r="D24" s="88">
        <v>3662</v>
      </c>
      <c r="E24" s="88">
        <v>1296.0999999999999</v>
      </c>
      <c r="F24" s="313" t="s">
        <v>31</v>
      </c>
      <c r="G24" s="88">
        <v>33073.1</v>
      </c>
      <c r="H24" s="313" t="s">
        <v>31</v>
      </c>
      <c r="I24" s="313" t="s">
        <v>31</v>
      </c>
      <c r="J24" s="313"/>
      <c r="K24" s="315">
        <v>1986</v>
      </c>
      <c r="L24" s="314">
        <v>2115.5</v>
      </c>
      <c r="M24" s="314">
        <v>477.1</v>
      </c>
      <c r="N24" s="88">
        <v>28.4</v>
      </c>
      <c r="O24" s="314">
        <v>8906.2999999999993</v>
      </c>
      <c r="P24" s="335"/>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335"/>
      <c r="AN24" s="335"/>
      <c r="AO24" s="335"/>
      <c r="AP24" s="335"/>
      <c r="AQ24" s="335"/>
      <c r="AR24" s="335"/>
      <c r="AS24" s="335"/>
      <c r="AT24" s="335"/>
      <c r="AU24" s="335"/>
      <c r="AV24" s="335"/>
      <c r="AW24" s="335"/>
      <c r="AX24" s="335"/>
      <c r="AY24" s="335"/>
    </row>
    <row r="25" spans="1:51" ht="15.75" customHeight="1">
      <c r="A25" s="85">
        <v>1987</v>
      </c>
      <c r="B25" s="317">
        <v>57107.4</v>
      </c>
      <c r="C25" s="88">
        <v>7358.3</v>
      </c>
      <c r="D25" s="88">
        <v>2750.9</v>
      </c>
      <c r="E25" s="88">
        <v>1584.6</v>
      </c>
      <c r="F25" s="313" t="s">
        <v>31</v>
      </c>
      <c r="G25" s="88">
        <v>32944.5</v>
      </c>
      <c r="H25" s="313" t="s">
        <v>31</v>
      </c>
      <c r="I25" s="313" t="s">
        <v>31</v>
      </c>
      <c r="J25" s="313"/>
      <c r="K25" s="315">
        <v>1987</v>
      </c>
      <c r="L25" s="314">
        <v>1908.8</v>
      </c>
      <c r="M25" s="314">
        <v>488.6</v>
      </c>
      <c r="N25" s="88">
        <v>29.1</v>
      </c>
      <c r="O25" s="314">
        <v>10042.6</v>
      </c>
      <c r="P25" s="335"/>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row>
    <row r="26" spans="1:51" ht="15.75" customHeight="1">
      <c r="A26" s="85">
        <v>1988</v>
      </c>
      <c r="B26" s="317">
        <v>60781.2</v>
      </c>
      <c r="C26" s="88">
        <v>5826.2</v>
      </c>
      <c r="D26" s="88">
        <v>2965.4</v>
      </c>
      <c r="E26" s="88">
        <v>646.20000000000005</v>
      </c>
      <c r="F26" s="313" t="s">
        <v>31</v>
      </c>
      <c r="G26" s="88">
        <v>38701.300000000003</v>
      </c>
      <c r="H26" s="313" t="s">
        <v>31</v>
      </c>
      <c r="I26" s="313" t="s">
        <v>31</v>
      </c>
      <c r="J26" s="313"/>
      <c r="K26" s="315">
        <v>1988</v>
      </c>
      <c r="L26" s="314">
        <v>1879.7</v>
      </c>
      <c r="M26" s="314">
        <v>491.5</v>
      </c>
      <c r="N26" s="88">
        <v>28</v>
      </c>
      <c r="O26" s="314">
        <v>10242.9</v>
      </c>
      <c r="P26" s="335"/>
      <c r="Q26" s="335"/>
      <c r="R26" s="335"/>
      <c r="S26" s="335"/>
      <c r="T26" s="335"/>
      <c r="U26" s="335"/>
      <c r="V26" s="335"/>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row>
    <row r="27" spans="1:51" ht="15.5">
      <c r="A27" s="85">
        <v>1989</v>
      </c>
      <c r="B27" s="317">
        <v>63734.400000000001</v>
      </c>
      <c r="C27" s="88">
        <v>5151.3999999999996</v>
      </c>
      <c r="D27" s="88">
        <v>3265.7</v>
      </c>
      <c r="E27" s="88">
        <v>1027.5999999999999</v>
      </c>
      <c r="F27" s="313" t="s">
        <v>31</v>
      </c>
      <c r="G27" s="88">
        <v>42103</v>
      </c>
      <c r="H27" s="313" t="s">
        <v>31</v>
      </c>
      <c r="I27" s="313" t="s">
        <v>31</v>
      </c>
      <c r="J27" s="313"/>
      <c r="K27" s="315">
        <v>1989</v>
      </c>
      <c r="L27" s="314">
        <v>2250.6</v>
      </c>
      <c r="M27" s="314">
        <v>513.1</v>
      </c>
      <c r="N27" s="88">
        <v>31.5</v>
      </c>
      <c r="O27" s="314">
        <v>9391.5</v>
      </c>
      <c r="P27" s="335"/>
      <c r="Q27" s="335"/>
      <c r="R27" s="335"/>
      <c r="S27" s="335"/>
      <c r="T27" s="335"/>
      <c r="U27" s="335"/>
      <c r="V27" s="335"/>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row>
    <row r="28" spans="1:51" ht="15.75" customHeight="1">
      <c r="A28" s="99" t="s">
        <v>158</v>
      </c>
      <c r="B28" s="88"/>
      <c r="C28" s="88"/>
      <c r="D28" s="88"/>
      <c r="E28" s="88"/>
      <c r="F28" s="88"/>
      <c r="G28" s="88"/>
      <c r="H28" s="88"/>
      <c r="I28" s="314"/>
      <c r="J28" s="313"/>
      <c r="K28" s="99" t="s">
        <v>158</v>
      </c>
      <c r="L28" s="335"/>
      <c r="M28" s="335"/>
      <c r="N28" s="335"/>
      <c r="O28" s="335"/>
      <c r="P28" s="335"/>
      <c r="Q28" s="335"/>
      <c r="R28" s="335"/>
      <c r="S28" s="335"/>
      <c r="T28" s="335"/>
      <c r="U28" s="335"/>
      <c r="V28" s="335"/>
      <c r="W28" s="335"/>
      <c r="X28" s="335"/>
      <c r="Y28" s="335"/>
      <c r="Z28" s="335"/>
      <c r="AA28" s="335"/>
      <c r="AB28" s="335"/>
      <c r="AC28" s="335"/>
      <c r="AD28" s="335"/>
      <c r="AE28" s="335"/>
      <c r="AF28" s="335"/>
      <c r="AG28" s="335"/>
      <c r="AH28" s="335"/>
      <c r="AI28" s="335"/>
      <c r="AJ28" s="335"/>
      <c r="AK28" s="335"/>
      <c r="AL28" s="335"/>
      <c r="AM28" s="335"/>
      <c r="AN28" s="335"/>
      <c r="AO28" s="335"/>
      <c r="AP28" s="335"/>
      <c r="AQ28" s="335"/>
      <c r="AR28" s="335"/>
      <c r="AS28" s="335"/>
      <c r="AT28" s="335"/>
      <c r="AU28" s="335"/>
      <c r="AV28" s="335"/>
      <c r="AW28" s="335"/>
      <c r="AX28" s="335"/>
      <c r="AY28" s="335"/>
    </row>
    <row r="29" spans="1:51" ht="15.75" customHeight="1">
      <c r="A29" s="912" t="s">
        <v>643</v>
      </c>
      <c r="B29" s="88"/>
      <c r="C29" s="88"/>
      <c r="D29" s="88"/>
      <c r="E29" s="88"/>
      <c r="F29" s="88"/>
      <c r="G29" s="88"/>
      <c r="H29" s="88"/>
      <c r="I29" s="314"/>
      <c r="J29" s="313"/>
      <c r="K29" s="913" t="s">
        <v>643</v>
      </c>
      <c r="L29" s="335"/>
      <c r="M29" s="335"/>
      <c r="N29" s="335"/>
      <c r="O29" s="335"/>
      <c r="P29" s="335"/>
      <c r="Q29" s="335"/>
      <c r="R29" s="335"/>
      <c r="S29" s="335"/>
      <c r="T29" s="335"/>
      <c r="U29" s="335"/>
      <c r="V29" s="335"/>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row>
    <row r="30" spans="1:51" ht="15.75" customHeight="1">
      <c r="A30" s="105"/>
      <c r="B30" s="88"/>
      <c r="C30" s="88"/>
      <c r="D30" s="88"/>
      <c r="E30" s="88"/>
      <c r="F30" s="88"/>
      <c r="G30" s="88"/>
      <c r="H30" s="88"/>
      <c r="I30" s="314"/>
      <c r="J30" s="313"/>
      <c r="K30" s="105" t="s">
        <v>454</v>
      </c>
      <c r="L30" s="335"/>
      <c r="M30" s="335"/>
      <c r="N30" s="335"/>
      <c r="O30" s="335"/>
      <c r="P30" s="335"/>
      <c r="Q30" s="335"/>
      <c r="R30" s="335"/>
      <c r="S30" s="335"/>
      <c r="T30" s="335"/>
      <c r="U30" s="335"/>
      <c r="V30" s="335"/>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row>
    <row r="31" spans="1:51" ht="15.75" customHeight="1">
      <c r="A31" s="418" t="s">
        <v>740</v>
      </c>
      <c r="B31" s="335"/>
      <c r="C31" s="335"/>
      <c r="D31" s="335"/>
      <c r="E31" s="335"/>
      <c r="F31" s="335"/>
      <c r="G31" s="335"/>
      <c r="H31" s="335"/>
      <c r="I31" s="335"/>
      <c r="J31" s="335"/>
      <c r="K31" s="418" t="s">
        <v>740</v>
      </c>
      <c r="L31" s="335"/>
      <c r="M31" s="335"/>
      <c r="N31" s="335"/>
      <c r="O31" s="335"/>
      <c r="P31" s="335"/>
      <c r="Q31" s="335"/>
      <c r="R31" s="335"/>
      <c r="S31" s="335"/>
      <c r="T31" s="335"/>
      <c r="U31" s="335"/>
      <c r="V31" s="335"/>
      <c r="W31" s="335"/>
      <c r="X31" s="335"/>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row>
    <row r="32" spans="1:51" ht="15.75" customHeight="1">
      <c r="A32" s="418"/>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5"/>
      <c r="AD32" s="335"/>
      <c r="AE32" s="335"/>
      <c r="AF32" s="335"/>
      <c r="AG32" s="335"/>
      <c r="AH32" s="335"/>
      <c r="AI32" s="335"/>
      <c r="AJ32" s="335"/>
      <c r="AK32" s="335"/>
      <c r="AL32" s="335"/>
      <c r="AM32" s="335"/>
      <c r="AN32" s="335"/>
      <c r="AO32" s="335"/>
      <c r="AP32" s="335"/>
      <c r="AQ32" s="335"/>
      <c r="AR32" s="335"/>
      <c r="AS32" s="335"/>
      <c r="AT32" s="335"/>
      <c r="AU32" s="335"/>
      <c r="AV32" s="335"/>
      <c r="AW32" s="335"/>
      <c r="AX32" s="335"/>
      <c r="AY32" s="335"/>
    </row>
    <row r="33" spans="1:51" ht="15.75" customHeight="1">
      <c r="A33" s="351"/>
      <c r="B33" s="356"/>
      <c r="C33" s="326" t="s">
        <v>11</v>
      </c>
      <c r="D33" s="279"/>
      <c r="E33" s="279"/>
      <c r="F33" s="279"/>
      <c r="G33" s="274"/>
      <c r="H33" s="274"/>
      <c r="I33" s="274"/>
      <c r="J33" s="581"/>
      <c r="K33" s="582"/>
      <c r="L33" s="19" t="s">
        <v>440</v>
      </c>
      <c r="M33" s="341"/>
      <c r="N33" s="341"/>
      <c r="O33" s="341"/>
      <c r="P33" s="335"/>
      <c r="Q33" s="335"/>
      <c r="R33" s="335"/>
      <c r="S33" s="335"/>
      <c r="T33" s="335"/>
      <c r="U33" s="335"/>
      <c r="V33" s="335"/>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row>
    <row r="34" spans="1:51" ht="31.5" customHeight="1">
      <c r="A34" s="352"/>
      <c r="B34" s="269"/>
      <c r="C34" s="555" t="s">
        <v>439</v>
      </c>
      <c r="D34" s="557" t="s">
        <v>3</v>
      </c>
      <c r="E34" s="589" t="s">
        <v>66</v>
      </c>
      <c r="F34" s="557" t="s">
        <v>18</v>
      </c>
      <c r="G34" s="557" t="s">
        <v>30</v>
      </c>
      <c r="H34" s="345" t="s">
        <v>1</v>
      </c>
      <c r="I34" s="345" t="s">
        <v>19</v>
      </c>
      <c r="J34" s="89"/>
      <c r="K34" s="352"/>
      <c r="L34" s="557" t="s">
        <v>325</v>
      </c>
      <c r="M34" s="555" t="s">
        <v>21</v>
      </c>
      <c r="N34" s="557" t="s">
        <v>275</v>
      </c>
      <c r="O34" s="555" t="s">
        <v>452</v>
      </c>
      <c r="P34" s="469"/>
      <c r="Q34" s="335"/>
      <c r="R34" s="335"/>
      <c r="S34" s="335"/>
      <c r="T34" s="335"/>
      <c r="U34" s="335"/>
      <c r="V34" s="335"/>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row>
    <row r="35" spans="1:51" ht="15.75" customHeight="1">
      <c r="A35" s="353"/>
      <c r="B35" s="326" t="s">
        <v>779</v>
      </c>
      <c r="C35" s="279"/>
      <c r="D35" s="279"/>
      <c r="E35" s="279"/>
      <c r="F35" s="475"/>
      <c r="G35" s="279"/>
      <c r="H35" s="475"/>
      <c r="I35" s="279"/>
      <c r="J35" s="89"/>
      <c r="K35" s="353"/>
      <c r="L35" s="470" t="s">
        <v>779</v>
      </c>
      <c r="M35" s="470"/>
      <c r="N35" s="470"/>
      <c r="O35" s="470"/>
      <c r="P35" s="335"/>
      <c r="Q35" s="335"/>
      <c r="R35" s="335"/>
      <c r="S35" s="335"/>
      <c r="T35" s="335"/>
      <c r="U35" s="335"/>
      <c r="V35" s="335"/>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row>
    <row r="36" spans="1:51" ht="15.75" customHeight="1">
      <c r="A36" s="315">
        <v>1990</v>
      </c>
      <c r="B36" s="317">
        <v>65801</v>
      </c>
      <c r="C36" s="88">
        <v>6562</v>
      </c>
      <c r="D36" s="88">
        <v>3879</v>
      </c>
      <c r="E36" s="88">
        <v>1533</v>
      </c>
      <c r="F36" s="313" t="s">
        <v>31</v>
      </c>
      <c r="G36" s="88">
        <v>41095</v>
      </c>
      <c r="H36" s="313" t="s">
        <v>31</v>
      </c>
      <c r="I36" s="313" t="s">
        <v>31</v>
      </c>
      <c r="K36" s="315">
        <v>1990</v>
      </c>
      <c r="L36" s="314">
        <v>3268</v>
      </c>
      <c r="M36" s="314">
        <v>485</v>
      </c>
      <c r="N36" s="88">
        <v>36</v>
      </c>
      <c r="O36" s="314">
        <v>8943</v>
      </c>
      <c r="Q36" s="590"/>
      <c r="R36" s="335"/>
      <c r="S36" s="335"/>
      <c r="T36" s="335"/>
      <c r="U36" s="335"/>
      <c r="V36" s="335"/>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row>
    <row r="37" spans="1:51" ht="15.75" customHeight="1">
      <c r="A37" s="315">
        <v>1991</v>
      </c>
      <c r="B37" s="317">
        <v>68756</v>
      </c>
      <c r="C37" s="88">
        <v>7006</v>
      </c>
      <c r="D37" s="88">
        <v>3031</v>
      </c>
      <c r="E37" s="88">
        <v>2948</v>
      </c>
      <c r="F37" s="313" t="s">
        <v>31</v>
      </c>
      <c r="G37" s="88">
        <v>44904</v>
      </c>
      <c r="H37" s="313" t="s">
        <v>31</v>
      </c>
      <c r="I37" s="313" t="s">
        <v>31</v>
      </c>
      <c r="K37" s="315">
        <v>1991</v>
      </c>
      <c r="L37" s="314">
        <v>2273</v>
      </c>
      <c r="M37" s="314">
        <v>465</v>
      </c>
      <c r="N37" s="88">
        <v>31</v>
      </c>
      <c r="O37" s="314">
        <v>8098</v>
      </c>
      <c r="Q37" s="590"/>
      <c r="R37" s="335"/>
      <c r="S37" s="335"/>
      <c r="T37" s="335"/>
      <c r="U37" s="335"/>
      <c r="V37" s="335"/>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row>
    <row r="38" spans="1:51" ht="15.75" customHeight="1">
      <c r="A38" s="315">
        <v>1992</v>
      </c>
      <c r="B38" s="317">
        <v>67639</v>
      </c>
      <c r="C38" s="88">
        <v>6580</v>
      </c>
      <c r="D38" s="88">
        <v>2976</v>
      </c>
      <c r="E38" s="88">
        <v>2144</v>
      </c>
      <c r="F38" s="313" t="s">
        <v>31</v>
      </c>
      <c r="G38" s="88">
        <v>44425</v>
      </c>
      <c r="H38" s="313" t="s">
        <v>31</v>
      </c>
      <c r="I38" s="313" t="s">
        <v>31</v>
      </c>
      <c r="K38" s="315">
        <v>1992</v>
      </c>
      <c r="L38" s="314">
        <v>1435</v>
      </c>
      <c r="M38" s="314">
        <v>485</v>
      </c>
      <c r="N38" s="88">
        <v>31</v>
      </c>
      <c r="O38" s="314">
        <v>9563</v>
      </c>
      <c r="Q38" s="590"/>
      <c r="R38" s="335"/>
      <c r="S38" s="335"/>
      <c r="T38" s="335"/>
      <c r="U38" s="335"/>
      <c r="V38" s="335"/>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row>
    <row r="39" spans="1:51" ht="15.75" customHeight="1">
      <c r="A39" s="315">
        <v>1993</v>
      </c>
      <c r="B39" s="317">
        <v>64860</v>
      </c>
      <c r="C39" s="88">
        <v>7034</v>
      </c>
      <c r="D39" s="88">
        <v>3144</v>
      </c>
      <c r="E39" s="88">
        <v>1248</v>
      </c>
      <c r="F39" s="313" t="s">
        <v>31</v>
      </c>
      <c r="G39" s="88">
        <v>42119</v>
      </c>
      <c r="H39" s="313" t="s">
        <v>31</v>
      </c>
      <c r="I39" s="313" t="s">
        <v>31</v>
      </c>
      <c r="K39" s="315">
        <v>1993</v>
      </c>
      <c r="L39" s="314">
        <v>941</v>
      </c>
      <c r="M39" s="314">
        <v>451</v>
      </c>
      <c r="N39" s="88">
        <v>34</v>
      </c>
      <c r="O39" s="314">
        <v>9889</v>
      </c>
      <c r="Q39" s="590"/>
      <c r="R39" s="335"/>
      <c r="S39" s="335"/>
      <c r="T39" s="335"/>
      <c r="U39" s="335"/>
      <c r="V39" s="335"/>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row>
    <row r="40" spans="1:51" ht="15.75" customHeight="1">
      <c r="A40" s="315">
        <v>1994</v>
      </c>
      <c r="B40" s="317">
        <v>66427</v>
      </c>
      <c r="C40" s="88">
        <v>6494</v>
      </c>
      <c r="D40" s="88">
        <v>3217</v>
      </c>
      <c r="E40" s="88">
        <v>1267</v>
      </c>
      <c r="F40" s="313" t="s">
        <v>31</v>
      </c>
      <c r="G40" s="88">
        <v>43956</v>
      </c>
      <c r="H40" s="313" t="s">
        <v>31</v>
      </c>
      <c r="I40" s="313" t="s">
        <v>31</v>
      </c>
      <c r="K40" s="315">
        <v>1994</v>
      </c>
      <c r="L40" s="314">
        <v>1016</v>
      </c>
      <c r="M40" s="314">
        <v>522</v>
      </c>
      <c r="N40" s="88">
        <v>35</v>
      </c>
      <c r="O40" s="314">
        <v>9921</v>
      </c>
      <c r="Q40" s="590"/>
      <c r="R40" s="335"/>
      <c r="S40" s="335"/>
      <c r="T40" s="335"/>
      <c r="U40" s="335"/>
      <c r="V40" s="335"/>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row>
    <row r="41" spans="1:51" ht="15.75" customHeight="1">
      <c r="A41" s="315">
        <v>1995</v>
      </c>
      <c r="B41" s="317">
        <v>70008.043000000005</v>
      </c>
      <c r="C41" s="88">
        <v>6933.6409999999996</v>
      </c>
      <c r="D41" s="88">
        <v>2680.0970000000002</v>
      </c>
      <c r="E41" s="88">
        <v>823.48099999999999</v>
      </c>
      <c r="F41" s="313" t="s">
        <v>31</v>
      </c>
      <c r="G41" s="88">
        <v>46808.652999999998</v>
      </c>
      <c r="H41" s="313" t="s">
        <v>31</v>
      </c>
      <c r="I41" s="313" t="s">
        <v>31</v>
      </c>
      <c r="K41" s="315">
        <v>1995</v>
      </c>
      <c r="L41" s="314">
        <v>1038.306</v>
      </c>
      <c r="M41" s="314">
        <v>779.30100000000004</v>
      </c>
      <c r="N41" s="88">
        <v>35.158999999999999</v>
      </c>
      <c r="O41" s="314">
        <v>10909.405000000001</v>
      </c>
      <c r="Q41" s="590"/>
      <c r="R41" s="335"/>
      <c r="S41" s="335"/>
      <c r="T41" s="335"/>
      <c r="U41" s="335"/>
      <c r="V41" s="335"/>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row>
    <row r="42" spans="1:51" ht="15.75" customHeight="1">
      <c r="A42" s="315">
        <v>1996</v>
      </c>
      <c r="B42" s="317">
        <v>70597</v>
      </c>
      <c r="C42" s="88">
        <v>8149</v>
      </c>
      <c r="D42" s="88">
        <v>3009</v>
      </c>
      <c r="E42" s="88">
        <v>677</v>
      </c>
      <c r="F42" s="313" t="s">
        <v>31</v>
      </c>
      <c r="G42" s="88">
        <v>46869</v>
      </c>
      <c r="H42" s="313" t="s">
        <v>31</v>
      </c>
      <c r="I42" s="313" t="s">
        <v>31</v>
      </c>
      <c r="K42" s="315">
        <v>1996</v>
      </c>
      <c r="L42" s="314">
        <v>1166</v>
      </c>
      <c r="M42" s="314">
        <v>800</v>
      </c>
      <c r="N42" s="88">
        <v>33</v>
      </c>
      <c r="O42" s="314">
        <v>9894</v>
      </c>
      <c r="Q42" s="590"/>
      <c r="R42" s="335"/>
      <c r="S42" s="335"/>
      <c r="T42" s="335"/>
      <c r="U42" s="335"/>
      <c r="V42" s="335"/>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5"/>
      <c r="AW42" s="335"/>
      <c r="AX42" s="335"/>
      <c r="AY42" s="335"/>
    </row>
    <row r="43" spans="1:51" ht="15.75" customHeight="1">
      <c r="A43" s="315">
        <v>1997</v>
      </c>
      <c r="B43" s="317">
        <v>70033</v>
      </c>
      <c r="C43" s="88">
        <v>7543</v>
      </c>
      <c r="D43" s="88">
        <v>2954</v>
      </c>
      <c r="E43" s="88">
        <v>613</v>
      </c>
      <c r="F43" s="313" t="s">
        <v>31</v>
      </c>
      <c r="G43" s="88">
        <v>47684</v>
      </c>
      <c r="H43" s="313" t="s">
        <v>31</v>
      </c>
      <c r="I43" s="313" t="s">
        <v>31</v>
      </c>
      <c r="K43" s="315">
        <v>1997</v>
      </c>
      <c r="L43" s="314">
        <v>815</v>
      </c>
      <c r="M43" s="314">
        <v>883</v>
      </c>
      <c r="N43" s="88">
        <v>37</v>
      </c>
      <c r="O43" s="314">
        <v>9500</v>
      </c>
      <c r="Q43" s="590"/>
      <c r="R43" s="335"/>
      <c r="S43" s="335"/>
      <c r="T43" s="335"/>
      <c r="U43" s="335"/>
      <c r="V43" s="335"/>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row>
    <row r="44" spans="1:51" ht="15.75" customHeight="1">
      <c r="A44" s="315">
        <v>1998</v>
      </c>
      <c r="B44" s="317">
        <v>71847</v>
      </c>
      <c r="C44" s="88">
        <v>7590</v>
      </c>
      <c r="D44" s="88">
        <v>3703</v>
      </c>
      <c r="E44" s="88">
        <v>916</v>
      </c>
      <c r="F44" s="313" t="s">
        <v>31</v>
      </c>
      <c r="G44" s="88">
        <v>47249</v>
      </c>
      <c r="H44" s="313" t="s">
        <v>31</v>
      </c>
      <c r="I44" s="313" t="s">
        <v>31</v>
      </c>
      <c r="K44" s="315">
        <v>1998</v>
      </c>
      <c r="L44" s="314">
        <v>1489</v>
      </c>
      <c r="M44" s="314">
        <v>1005</v>
      </c>
      <c r="N44" s="88">
        <v>32</v>
      </c>
      <c r="O44" s="314">
        <v>9854</v>
      </c>
      <c r="Q44" s="590"/>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row>
    <row r="45" spans="1:51" ht="15.75" customHeight="1">
      <c r="A45" s="315">
        <v>1999</v>
      </c>
      <c r="B45" s="317">
        <v>73997.062999999995</v>
      </c>
      <c r="C45" s="88">
        <v>7351.8450000000003</v>
      </c>
      <c r="D45" s="88">
        <v>3217.19</v>
      </c>
      <c r="E45" s="88">
        <v>877.16300000000001</v>
      </c>
      <c r="F45" s="313" t="s">
        <v>31</v>
      </c>
      <c r="G45" s="88">
        <v>47612.256999999998</v>
      </c>
      <c r="H45" s="313" t="s">
        <v>31</v>
      </c>
      <c r="I45" s="313" t="s">
        <v>31</v>
      </c>
      <c r="K45" s="315">
        <v>1999</v>
      </c>
      <c r="L45" s="314">
        <v>2101.9490000000001</v>
      </c>
      <c r="M45" s="314">
        <v>1079.519</v>
      </c>
      <c r="N45" s="88">
        <v>25.952000000000002</v>
      </c>
      <c r="O45" s="314">
        <v>11653.084999999999</v>
      </c>
      <c r="Q45" s="590"/>
      <c r="R45" s="335"/>
      <c r="S45" s="335"/>
      <c r="T45" s="335"/>
      <c r="U45" s="335"/>
      <c r="V45" s="335"/>
      <c r="W45" s="335"/>
      <c r="X45" s="335"/>
      <c r="Y45" s="335"/>
      <c r="Z45" s="335"/>
      <c r="AA45" s="335"/>
      <c r="AB45" s="335"/>
      <c r="AC45" s="335"/>
      <c r="AD45" s="335"/>
      <c r="AE45" s="335"/>
      <c r="AF45" s="335"/>
      <c r="AG45" s="335"/>
      <c r="AH45" s="335"/>
      <c r="AI45" s="335"/>
      <c r="AJ45" s="335"/>
      <c r="AK45" s="335"/>
      <c r="AL45" s="335"/>
      <c r="AM45" s="335"/>
      <c r="AN45" s="335"/>
      <c r="AO45" s="335"/>
      <c r="AP45" s="335"/>
      <c r="AQ45" s="335"/>
      <c r="AR45" s="335"/>
      <c r="AS45" s="335"/>
      <c r="AT45" s="335"/>
      <c r="AU45" s="335"/>
      <c r="AV45" s="335"/>
      <c r="AW45" s="335"/>
      <c r="AX45" s="335"/>
      <c r="AY45" s="335"/>
    </row>
    <row r="46" spans="1:51" s="1127" customFormat="1" ht="15.75" customHeight="1">
      <c r="A46" s="1131">
        <v>2000</v>
      </c>
      <c r="B46" s="1125">
        <v>77813.675000000003</v>
      </c>
      <c r="C46" s="1135">
        <v>6713.6570000000002</v>
      </c>
      <c r="D46" s="1135">
        <v>3194.1610000000001</v>
      </c>
      <c r="E46" s="1135">
        <v>665.63599999999997</v>
      </c>
      <c r="F46" s="969" t="s">
        <v>31</v>
      </c>
      <c r="G46" s="1135">
        <v>49571.213000000003</v>
      </c>
      <c r="H46" s="969" t="s">
        <v>31</v>
      </c>
      <c r="I46" s="969" t="s">
        <v>31</v>
      </c>
      <c r="J46" s="89"/>
      <c r="K46" s="1131">
        <v>2000</v>
      </c>
      <c r="L46" s="1130">
        <v>2796.6619999999998</v>
      </c>
      <c r="M46" s="1130">
        <v>1054.819</v>
      </c>
      <c r="N46" s="1135">
        <v>6.6790000000000003</v>
      </c>
      <c r="O46" s="1130">
        <v>13697</v>
      </c>
      <c r="Q46" s="1030"/>
      <c r="R46" s="1132"/>
      <c r="S46" s="1132"/>
      <c r="T46" s="1132"/>
      <c r="U46" s="1132"/>
      <c r="V46" s="1132"/>
      <c r="W46" s="1132"/>
      <c r="X46" s="1132"/>
      <c r="Y46" s="1132"/>
      <c r="Z46" s="1132"/>
      <c r="AA46" s="1132"/>
      <c r="AB46" s="1132"/>
      <c r="AC46" s="1132"/>
      <c r="AD46" s="1132"/>
      <c r="AE46" s="1132"/>
      <c r="AF46" s="1132"/>
      <c r="AG46" s="1132"/>
      <c r="AH46" s="1132"/>
      <c r="AI46" s="1132"/>
      <c r="AJ46" s="1132"/>
      <c r="AK46" s="1132"/>
      <c r="AL46" s="1132"/>
      <c r="AM46" s="1132"/>
      <c r="AN46" s="1132"/>
      <c r="AO46" s="1132"/>
      <c r="AP46" s="1132"/>
      <c r="AQ46" s="1132"/>
      <c r="AR46" s="1132"/>
      <c r="AS46" s="1132"/>
      <c r="AT46" s="1132"/>
      <c r="AU46" s="1132"/>
      <c r="AV46" s="1132"/>
      <c r="AW46" s="1132"/>
      <c r="AX46" s="1132"/>
      <c r="AY46" s="1132"/>
    </row>
    <row r="47" spans="1:51" s="1127" customFormat="1" ht="15.75" customHeight="1">
      <c r="A47" s="1131">
        <v>2001</v>
      </c>
      <c r="B47" s="1125">
        <v>78947.984280000004</v>
      </c>
      <c r="C47" s="1135">
        <v>5502.7089999999998</v>
      </c>
      <c r="D47" s="1135">
        <v>3505.4029999999998</v>
      </c>
      <c r="E47" s="1135">
        <v>967.61699999999996</v>
      </c>
      <c r="F47" s="969" t="s">
        <v>31</v>
      </c>
      <c r="G47" s="1135">
        <v>50782.85</v>
      </c>
      <c r="H47" s="969" t="s">
        <v>31</v>
      </c>
      <c r="I47" s="1130">
        <v>5.51</v>
      </c>
      <c r="K47" s="1131">
        <v>2001</v>
      </c>
      <c r="L47" s="1130">
        <v>3534.7910000000002</v>
      </c>
      <c r="M47" s="1130">
        <v>1061.617</v>
      </c>
      <c r="N47" s="1135">
        <v>3.0670000000000002</v>
      </c>
      <c r="O47" s="1130">
        <v>13278.063279999998</v>
      </c>
      <c r="Q47" s="1030"/>
      <c r="R47" s="1132"/>
      <c r="S47" s="1132"/>
      <c r="T47" s="1132"/>
      <c r="U47" s="1132"/>
      <c r="V47" s="1132"/>
      <c r="W47" s="1132"/>
      <c r="X47" s="1132"/>
      <c r="Y47" s="1132"/>
      <c r="Z47" s="1132"/>
      <c r="AA47" s="1132"/>
      <c r="AB47" s="1132"/>
      <c r="AC47" s="1132"/>
      <c r="AD47" s="1132"/>
      <c r="AE47" s="1132"/>
      <c r="AF47" s="1132"/>
      <c r="AG47" s="1132"/>
      <c r="AH47" s="1132"/>
      <c r="AI47" s="1132"/>
      <c r="AJ47" s="1132"/>
      <c r="AK47" s="1132"/>
      <c r="AL47" s="1132"/>
      <c r="AM47" s="1132"/>
      <c r="AN47" s="1132"/>
      <c r="AO47" s="1132"/>
      <c r="AP47" s="1132"/>
      <c r="AQ47" s="1132"/>
      <c r="AR47" s="1132"/>
      <c r="AS47" s="1132"/>
      <c r="AT47" s="1132"/>
      <c r="AU47" s="1132"/>
      <c r="AV47" s="1132"/>
      <c r="AW47" s="1132"/>
      <c r="AX47" s="1132"/>
      <c r="AY47" s="1132"/>
    </row>
    <row r="48" spans="1:51" s="1127" customFormat="1" ht="15.75" customHeight="1">
      <c r="A48" s="1131">
        <v>2002</v>
      </c>
      <c r="B48" s="1125">
        <v>78278.465400000001</v>
      </c>
      <c r="C48" s="1135">
        <v>4381.4160000000002</v>
      </c>
      <c r="D48" s="1135">
        <v>2078.1210000000001</v>
      </c>
      <c r="E48" s="1135">
        <v>805.22299999999996</v>
      </c>
      <c r="F48" s="969" t="s">
        <v>31</v>
      </c>
      <c r="G48" s="1135">
        <v>51810.89</v>
      </c>
      <c r="H48" s="969" t="s">
        <v>31</v>
      </c>
      <c r="I48" s="1130">
        <v>13.803000000000001</v>
      </c>
      <c r="K48" s="1131">
        <v>2002</v>
      </c>
      <c r="L48" s="1130">
        <v>3118.78</v>
      </c>
      <c r="M48" s="1130">
        <v>1049.3779999999999</v>
      </c>
      <c r="N48" s="1135">
        <v>3.101</v>
      </c>
      <c r="O48" s="1130">
        <v>14850.787400000001</v>
      </c>
      <c r="Q48" s="1030"/>
      <c r="R48" s="1132"/>
      <c r="S48" s="1132"/>
      <c r="T48" s="1132"/>
      <c r="U48" s="1132"/>
      <c r="V48" s="1132"/>
      <c r="W48" s="1132"/>
      <c r="X48" s="1132"/>
      <c r="Y48" s="1132"/>
      <c r="Z48" s="1132"/>
      <c r="AA48" s="1132"/>
      <c r="AB48" s="1132"/>
      <c r="AC48" s="1132"/>
      <c r="AD48" s="1132"/>
      <c r="AE48" s="1132"/>
      <c r="AF48" s="1132"/>
      <c r="AG48" s="1132"/>
      <c r="AH48" s="1132"/>
      <c r="AI48" s="1132"/>
      <c r="AJ48" s="1132"/>
      <c r="AK48" s="1132"/>
      <c r="AL48" s="1132"/>
      <c r="AM48" s="1132"/>
      <c r="AN48" s="1132"/>
      <c r="AO48" s="1132"/>
      <c r="AP48" s="1132"/>
      <c r="AQ48" s="1132"/>
      <c r="AR48" s="1132"/>
      <c r="AS48" s="1132"/>
      <c r="AT48" s="1132"/>
      <c r="AU48" s="1132"/>
      <c r="AV48" s="1132"/>
      <c r="AW48" s="1132"/>
      <c r="AX48" s="1132"/>
      <c r="AY48" s="1132"/>
    </row>
    <row r="49" spans="1:51" s="1127" customFormat="1" ht="15.75" customHeight="1">
      <c r="A49" s="1131">
        <v>2003</v>
      </c>
      <c r="B49" s="1125">
        <v>73105.658299999996</v>
      </c>
      <c r="C49" s="1135">
        <v>4861.4830000000002</v>
      </c>
      <c r="D49" s="1135">
        <v>597.05999999999995</v>
      </c>
      <c r="E49" s="1135">
        <v>1068.146</v>
      </c>
      <c r="F49" s="1135">
        <v>3854.77</v>
      </c>
      <c r="G49" s="1135">
        <v>51192.053999999996</v>
      </c>
      <c r="H49" s="1135">
        <v>10552.596100000001</v>
      </c>
      <c r="I49" s="1130">
        <v>979.54919999999993</v>
      </c>
      <c r="K49" s="1131">
        <v>2003</v>
      </c>
      <c r="L49" s="1130">
        <v>3884.8139999999999</v>
      </c>
      <c r="M49" s="1130">
        <v>1143.348</v>
      </c>
      <c r="N49" s="1135">
        <v>3.7519999999999998</v>
      </c>
      <c r="O49" s="1130">
        <v>11322.473</v>
      </c>
      <c r="Q49" s="1030"/>
      <c r="R49" s="1132"/>
      <c r="S49" s="1132"/>
      <c r="T49" s="1132"/>
      <c r="U49" s="1132"/>
      <c r="V49" s="1132"/>
      <c r="W49" s="1132"/>
      <c r="X49" s="1132"/>
      <c r="Y49" s="1132"/>
      <c r="Z49" s="1132"/>
      <c r="AA49" s="1132"/>
      <c r="AB49" s="1132"/>
      <c r="AC49" s="1132"/>
      <c r="AD49" s="1132"/>
      <c r="AE49" s="1132"/>
      <c r="AF49" s="1132"/>
      <c r="AG49" s="1132"/>
      <c r="AH49" s="1132"/>
      <c r="AI49" s="1132"/>
      <c r="AJ49" s="1132"/>
      <c r="AK49" s="1132"/>
      <c r="AL49" s="1132"/>
      <c r="AM49" s="1132"/>
      <c r="AN49" s="1132"/>
      <c r="AO49" s="1132"/>
      <c r="AP49" s="1132"/>
      <c r="AQ49" s="1132"/>
      <c r="AR49" s="1132"/>
      <c r="AS49" s="1132"/>
      <c r="AT49" s="1132"/>
      <c r="AU49" s="1132"/>
      <c r="AV49" s="1132"/>
      <c r="AW49" s="1132"/>
      <c r="AX49" s="1132"/>
      <c r="AY49" s="1132"/>
    </row>
    <row r="50" spans="1:51" s="1127" customFormat="1" ht="15.75" customHeight="1">
      <c r="A50" s="1131">
        <v>2004</v>
      </c>
      <c r="B50" s="1125">
        <v>72627.125459999996</v>
      </c>
      <c r="C50" s="1135">
        <v>4740.6769999999997</v>
      </c>
      <c r="D50" s="1135">
        <v>1.264</v>
      </c>
      <c r="E50" s="1135">
        <v>1000.99934</v>
      </c>
      <c r="F50" s="1135">
        <v>3923.6042400000001</v>
      </c>
      <c r="G50" s="1135">
        <v>49664.4859</v>
      </c>
      <c r="H50" s="1135">
        <v>12035.699649999999</v>
      </c>
      <c r="I50" s="1130">
        <v>1260.3953300000001</v>
      </c>
      <c r="K50" s="1131">
        <v>2004</v>
      </c>
      <c r="L50" s="1130">
        <v>3955.4450000000002</v>
      </c>
      <c r="M50" s="1130">
        <v>1158.9469999999999</v>
      </c>
      <c r="N50" s="1135">
        <v>2.8079999999999998</v>
      </c>
      <c r="O50" s="1130">
        <v>11736.047</v>
      </c>
      <c r="Q50" s="1030"/>
      <c r="R50" s="1132"/>
      <c r="S50" s="1132"/>
      <c r="T50" s="1132"/>
      <c r="U50" s="1132"/>
      <c r="V50" s="1132"/>
      <c r="W50" s="1132"/>
      <c r="X50" s="1132"/>
      <c r="Y50" s="1132"/>
      <c r="Z50" s="1132"/>
      <c r="AA50" s="1132"/>
      <c r="AB50" s="1132"/>
      <c r="AC50" s="1132"/>
      <c r="AD50" s="1132"/>
      <c r="AE50" s="1132"/>
      <c r="AF50" s="1132"/>
      <c r="AG50" s="1132"/>
      <c r="AH50" s="1132"/>
      <c r="AI50" s="1132"/>
      <c r="AJ50" s="1132"/>
      <c r="AK50" s="1132"/>
      <c r="AL50" s="1132"/>
      <c r="AM50" s="1132"/>
      <c r="AN50" s="1132"/>
      <c r="AO50" s="1132"/>
      <c r="AP50" s="1132"/>
      <c r="AQ50" s="1132"/>
      <c r="AR50" s="1132"/>
      <c r="AS50" s="1132"/>
      <c r="AT50" s="1132"/>
      <c r="AU50" s="1132"/>
      <c r="AV50" s="1132"/>
      <c r="AW50" s="1132"/>
      <c r="AX50" s="1132"/>
      <c r="AY50" s="1132"/>
    </row>
    <row r="51" spans="1:51" s="1127" customFormat="1" ht="15.75" customHeight="1">
      <c r="A51" s="1131">
        <v>2005</v>
      </c>
      <c r="B51" s="1125">
        <v>77252.29409000001</v>
      </c>
      <c r="C51" s="1135">
        <v>4878.1289999999999</v>
      </c>
      <c r="D51" s="1135">
        <v>0</v>
      </c>
      <c r="E51" s="1135">
        <v>1394.80493</v>
      </c>
      <c r="F51" s="1135">
        <v>7098.1358600000003</v>
      </c>
      <c r="G51" s="1135">
        <v>51372.425000000003</v>
      </c>
      <c r="H51" s="1135">
        <v>11102.785666000002</v>
      </c>
      <c r="I51" s="1130">
        <v>1406.0136340000001</v>
      </c>
      <c r="K51" s="1131">
        <v>2005</v>
      </c>
      <c r="L51" s="1130">
        <v>7136.5137000000004</v>
      </c>
      <c r="M51" s="1130">
        <v>1292.2065600000001</v>
      </c>
      <c r="N51" s="1135">
        <v>4.7873400000000004</v>
      </c>
      <c r="O51" s="1130">
        <v>10799.8326</v>
      </c>
      <c r="Q51" s="1030"/>
      <c r="R51" s="1132"/>
      <c r="S51" s="1132"/>
      <c r="T51" s="1132"/>
      <c r="U51" s="1132"/>
      <c r="V51" s="1132"/>
      <c r="W51" s="1132"/>
      <c r="X51" s="1132"/>
      <c r="Y51" s="1132"/>
      <c r="Z51" s="1132"/>
      <c r="AA51" s="1132"/>
      <c r="AB51" s="1132"/>
      <c r="AC51" s="1132"/>
      <c r="AD51" s="1132"/>
      <c r="AE51" s="1132"/>
      <c r="AF51" s="1132"/>
      <c r="AG51" s="1132"/>
      <c r="AH51" s="1132"/>
      <c r="AI51" s="1132"/>
      <c r="AJ51" s="1132"/>
      <c r="AK51" s="1132"/>
      <c r="AL51" s="1132"/>
      <c r="AM51" s="1132"/>
      <c r="AN51" s="1132"/>
      <c r="AO51" s="1132"/>
      <c r="AP51" s="1132"/>
      <c r="AQ51" s="1132"/>
      <c r="AR51" s="1132"/>
      <c r="AS51" s="1132"/>
      <c r="AT51" s="1132"/>
      <c r="AU51" s="1132"/>
      <c r="AV51" s="1132"/>
      <c r="AW51" s="1132"/>
      <c r="AX51" s="1132"/>
      <c r="AY51" s="1132"/>
    </row>
    <row r="52" spans="1:51" s="1127" customFormat="1" ht="15.75" customHeight="1">
      <c r="A52" s="1131">
        <v>2006</v>
      </c>
      <c r="B52" s="1125">
        <v>75756.839680000005</v>
      </c>
      <c r="C52" s="1135">
        <v>3903.3629999999998</v>
      </c>
      <c r="D52" s="1135">
        <v>0</v>
      </c>
      <c r="E52" s="1135">
        <v>947.19591000000003</v>
      </c>
      <c r="F52" s="1135">
        <v>7036.3060400000004</v>
      </c>
      <c r="G52" s="1135">
        <v>51121.545299999998</v>
      </c>
      <c r="H52" s="1135">
        <v>11382.167820000001</v>
      </c>
      <c r="I52" s="1130">
        <v>1366.2616099999998</v>
      </c>
      <c r="K52" s="1131">
        <v>2006</v>
      </c>
      <c r="L52" s="1130">
        <v>7065.7854500000003</v>
      </c>
      <c r="M52" s="1130">
        <v>1309.5931499999999</v>
      </c>
      <c r="N52" s="1135">
        <v>3.9846200000000001</v>
      </c>
      <c r="O52" s="1130">
        <v>11082.830900000001</v>
      </c>
      <c r="Q52" s="1030"/>
      <c r="R52" s="1132"/>
      <c r="S52" s="1132"/>
      <c r="T52" s="1132"/>
      <c r="U52" s="1132"/>
      <c r="V52" s="1132"/>
      <c r="W52" s="1132"/>
      <c r="X52" s="1132"/>
      <c r="Y52" s="1132"/>
      <c r="Z52" s="1132"/>
      <c r="AA52" s="1132"/>
      <c r="AB52" s="1132"/>
      <c r="AC52" s="1132"/>
      <c r="AD52" s="1132"/>
      <c r="AE52" s="1132"/>
      <c r="AF52" s="1132"/>
      <c r="AG52" s="1132"/>
      <c r="AH52" s="1132"/>
      <c r="AI52" s="1132"/>
      <c r="AJ52" s="1132"/>
      <c r="AK52" s="1132"/>
      <c r="AL52" s="1132"/>
      <c r="AM52" s="1132"/>
      <c r="AN52" s="1132"/>
      <c r="AO52" s="1132"/>
      <c r="AP52" s="1132"/>
      <c r="AQ52" s="1132"/>
      <c r="AR52" s="1132"/>
      <c r="AS52" s="1132"/>
      <c r="AT52" s="1132"/>
      <c r="AU52" s="1132"/>
      <c r="AV52" s="1132"/>
      <c r="AW52" s="1132"/>
      <c r="AX52" s="1132"/>
      <c r="AY52" s="1132"/>
    </row>
    <row r="53" spans="1:51" s="1127" customFormat="1" ht="15.75" customHeight="1">
      <c r="A53" s="1131">
        <v>2007</v>
      </c>
      <c r="B53" s="1125">
        <v>78084.90284000001</v>
      </c>
      <c r="C53" s="1135">
        <v>4868.3130000000001</v>
      </c>
      <c r="D53" s="1135">
        <v>0.189</v>
      </c>
      <c r="E53" s="1135">
        <v>1301.8431599999999</v>
      </c>
      <c r="F53" s="1135">
        <v>7312.0944</v>
      </c>
      <c r="G53" s="1135">
        <v>51356.753200000006</v>
      </c>
      <c r="H53" s="1135">
        <v>11937.436564</v>
      </c>
      <c r="I53" s="1130">
        <v>1308.273516</v>
      </c>
      <c r="K53" s="1131">
        <v>2007</v>
      </c>
      <c r="L53" s="1130">
        <v>7334.9391400000004</v>
      </c>
      <c r="M53" s="1130">
        <v>1332.32224</v>
      </c>
      <c r="N53" s="1135">
        <v>1.4378900000000001</v>
      </c>
      <c r="O53" s="1130">
        <v>11601.33959</v>
      </c>
      <c r="Q53" s="1030"/>
      <c r="R53" s="1132"/>
      <c r="S53" s="1132"/>
      <c r="T53" s="1132"/>
      <c r="U53" s="1132"/>
      <c r="V53" s="1132"/>
      <c r="W53" s="1132"/>
      <c r="X53" s="1132"/>
      <c r="Y53" s="1132"/>
      <c r="Z53" s="1132"/>
      <c r="AA53" s="1132"/>
      <c r="AB53" s="1132"/>
      <c r="AC53" s="1132"/>
      <c r="AD53" s="1132"/>
      <c r="AE53" s="1132"/>
      <c r="AF53" s="1132"/>
      <c r="AG53" s="1132"/>
      <c r="AH53" s="1132"/>
      <c r="AI53" s="1132"/>
      <c r="AJ53" s="1132"/>
      <c r="AK53" s="1132"/>
      <c r="AL53" s="1132"/>
      <c r="AM53" s="1132"/>
      <c r="AN53" s="1132"/>
      <c r="AO53" s="1132"/>
      <c r="AP53" s="1132"/>
      <c r="AQ53" s="1132"/>
      <c r="AR53" s="1132"/>
      <c r="AS53" s="1132"/>
      <c r="AT53" s="1132"/>
      <c r="AU53" s="1132"/>
      <c r="AV53" s="1132"/>
      <c r="AW53" s="1132"/>
      <c r="AX53" s="1132"/>
      <c r="AY53" s="1132"/>
    </row>
    <row r="54" spans="1:51" s="1127" customFormat="1" ht="15.75" customHeight="1">
      <c r="A54" s="1131">
        <v>2008</v>
      </c>
      <c r="B54" s="1125">
        <v>77333.113970000006</v>
      </c>
      <c r="C54" s="1135">
        <v>4724.723</v>
      </c>
      <c r="D54" s="1135">
        <v>0</v>
      </c>
      <c r="E54" s="1135">
        <v>1302.2161100000001</v>
      </c>
      <c r="F54" s="1135">
        <v>6928.3511600000002</v>
      </c>
      <c r="G54" s="1135">
        <v>50889.4398</v>
      </c>
      <c r="H54" s="1135">
        <v>12151.262266</v>
      </c>
      <c r="I54" s="1130">
        <v>1337.1216340000001</v>
      </c>
      <c r="K54" s="1131">
        <v>2008</v>
      </c>
      <c r="L54" s="1130">
        <v>6957.75479</v>
      </c>
      <c r="M54" s="1130">
        <v>1307.3441599999999</v>
      </c>
      <c r="N54" s="1135">
        <v>2.4258699999999997</v>
      </c>
      <c r="O54" s="1130">
        <v>11731.31619</v>
      </c>
      <c r="Q54" s="1030"/>
      <c r="R54" s="1132"/>
      <c r="S54" s="1132"/>
      <c r="T54" s="1132"/>
      <c r="U54" s="1132"/>
      <c r="V54" s="1132"/>
      <c r="W54" s="1132"/>
      <c r="X54" s="1132"/>
      <c r="Y54" s="1132"/>
      <c r="Z54" s="1132"/>
      <c r="AA54" s="1132"/>
      <c r="AB54" s="1132"/>
      <c r="AC54" s="1132"/>
      <c r="AD54" s="1132"/>
      <c r="AE54" s="1132"/>
      <c r="AF54" s="1132"/>
      <c r="AG54" s="1132"/>
      <c r="AH54" s="1132"/>
      <c r="AI54" s="1132"/>
      <c r="AJ54" s="1132"/>
      <c r="AK54" s="1132"/>
      <c r="AL54" s="1132"/>
      <c r="AM54" s="1132"/>
      <c r="AN54" s="1132"/>
      <c r="AO54" s="1132"/>
      <c r="AP54" s="1132"/>
      <c r="AQ54" s="1132"/>
      <c r="AR54" s="1132"/>
      <c r="AS54" s="1132"/>
      <c r="AT54" s="1132"/>
      <c r="AU54" s="1132"/>
      <c r="AV54" s="1132"/>
      <c r="AW54" s="1132"/>
      <c r="AX54" s="1132"/>
      <c r="AY54" s="1132"/>
    </row>
    <row r="55" spans="1:51" s="1127" customFormat="1" ht="15.75" customHeight="1">
      <c r="A55" s="1131">
        <v>2009</v>
      </c>
      <c r="B55" s="1125">
        <v>77237.42895999999</v>
      </c>
      <c r="C55" s="1135">
        <v>4224.7700000000004</v>
      </c>
      <c r="D55" s="1135">
        <v>0</v>
      </c>
      <c r="E55" s="1135">
        <v>1599.76803</v>
      </c>
      <c r="F55" s="1135">
        <v>6767.1814199999999</v>
      </c>
      <c r="G55" s="1135">
        <v>51970.6342</v>
      </c>
      <c r="H55" s="1135">
        <v>11428.942947999998</v>
      </c>
      <c r="I55" s="1135">
        <v>1246.1323620000003</v>
      </c>
      <c r="K55" s="1131">
        <v>2009</v>
      </c>
      <c r="L55" s="1130">
        <v>6807.3878500000001</v>
      </c>
      <c r="M55" s="1130">
        <v>1283.78358</v>
      </c>
      <c r="N55" s="1135">
        <v>1.5433699999999999</v>
      </c>
      <c r="O55" s="1130">
        <v>10954.04189</v>
      </c>
      <c r="Q55" s="1030"/>
      <c r="R55" s="1132"/>
      <c r="S55" s="1132"/>
      <c r="T55" s="1132"/>
      <c r="U55" s="1132"/>
      <c r="V55" s="1132"/>
      <c r="W55" s="1132"/>
      <c r="X55" s="1132"/>
      <c r="Y55" s="1132"/>
      <c r="Z55" s="1132"/>
      <c r="AA55" s="1132"/>
      <c r="AB55" s="1132"/>
      <c r="AC55" s="1132"/>
      <c r="AD55" s="1132"/>
      <c r="AE55" s="1132"/>
      <c r="AF55" s="1132"/>
      <c r="AG55" s="1132"/>
      <c r="AH55" s="1132"/>
      <c r="AI55" s="1132"/>
      <c r="AJ55" s="1132"/>
      <c r="AK55" s="1132"/>
      <c r="AL55" s="1132"/>
      <c r="AM55" s="1132"/>
      <c r="AN55" s="1132"/>
      <c r="AO55" s="1132"/>
      <c r="AP55" s="1132"/>
      <c r="AQ55" s="1132"/>
      <c r="AR55" s="1132"/>
      <c r="AS55" s="1132"/>
      <c r="AT55" s="1132"/>
      <c r="AU55" s="1132"/>
      <c r="AV55" s="1132"/>
      <c r="AW55" s="1132"/>
      <c r="AX55" s="1132"/>
      <c r="AY55" s="1132"/>
    </row>
    <row r="56" spans="1:51" ht="15.75" customHeight="1">
      <c r="A56" s="99" t="s">
        <v>158</v>
      </c>
      <c r="B56" s="317"/>
      <c r="C56" s="88"/>
      <c r="D56" s="88"/>
      <c r="E56" s="88"/>
      <c r="F56" s="88"/>
      <c r="G56" s="314"/>
      <c r="H56" s="88"/>
      <c r="I56" s="314"/>
      <c r="J56" s="314"/>
      <c r="K56" s="99" t="s">
        <v>158</v>
      </c>
      <c r="L56" s="335"/>
      <c r="M56" s="335"/>
      <c r="N56" s="335"/>
      <c r="O56" s="335"/>
      <c r="P56" s="335"/>
      <c r="Q56" s="590"/>
      <c r="R56" s="335"/>
      <c r="S56" s="335"/>
      <c r="T56" s="335"/>
      <c r="U56" s="335"/>
      <c r="V56" s="335"/>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335"/>
      <c r="AV56" s="335"/>
      <c r="AW56" s="335"/>
      <c r="AX56" s="335"/>
      <c r="AY56" s="335"/>
    </row>
    <row r="57" spans="1:51" ht="15.75" customHeight="1">
      <c r="A57" s="914" t="s">
        <v>643</v>
      </c>
      <c r="B57" s="317"/>
      <c r="C57" s="88"/>
      <c r="D57" s="88"/>
      <c r="E57" s="88"/>
      <c r="F57" s="88"/>
      <c r="G57" s="314"/>
      <c r="H57" s="88"/>
      <c r="I57" s="314"/>
      <c r="J57" s="314"/>
      <c r="K57" s="915" t="s">
        <v>643</v>
      </c>
      <c r="L57" s="335"/>
      <c r="M57" s="335"/>
      <c r="N57" s="335"/>
      <c r="O57" s="335"/>
      <c r="P57" s="335"/>
      <c r="Q57" s="590"/>
      <c r="R57" s="335"/>
      <c r="S57" s="335"/>
      <c r="T57" s="335"/>
      <c r="U57" s="335"/>
      <c r="V57" s="335"/>
      <c r="W57" s="335"/>
      <c r="X57" s="335"/>
      <c r="Y57" s="335"/>
      <c r="Z57" s="335"/>
      <c r="AA57" s="335"/>
      <c r="AB57" s="335"/>
      <c r="AC57" s="335"/>
      <c r="AD57" s="335"/>
      <c r="AE57" s="335"/>
      <c r="AF57" s="335"/>
      <c r="AG57" s="335"/>
      <c r="AH57" s="335"/>
      <c r="AI57" s="335"/>
      <c r="AJ57" s="335"/>
      <c r="AK57" s="335"/>
      <c r="AL57" s="335"/>
      <c r="AM57" s="335"/>
      <c r="AN57" s="335"/>
      <c r="AO57" s="335"/>
      <c r="AP57" s="335"/>
      <c r="AQ57" s="335"/>
      <c r="AR57" s="335"/>
      <c r="AS57" s="335"/>
      <c r="AT57" s="335"/>
      <c r="AU57" s="335"/>
      <c r="AV57" s="335"/>
      <c r="AW57" s="335"/>
      <c r="AX57" s="335"/>
      <c r="AY57" s="335"/>
    </row>
    <row r="58" spans="1:51" s="1127" customFormat="1" ht="15.75" customHeight="1">
      <c r="A58" s="916" t="s">
        <v>442</v>
      </c>
      <c r="B58" s="1217"/>
      <c r="C58" s="1135"/>
      <c r="D58" s="1135"/>
      <c r="E58" s="1135"/>
      <c r="F58" s="1135"/>
      <c r="G58" s="1130"/>
      <c r="H58" s="1135"/>
      <c r="I58" s="1130"/>
      <c r="J58" s="1130"/>
      <c r="K58" s="916" t="s">
        <v>442</v>
      </c>
      <c r="L58" s="1132"/>
      <c r="M58" s="1132"/>
      <c r="N58" s="1132"/>
      <c r="O58" s="1132"/>
      <c r="P58" s="1132"/>
      <c r="Q58" s="1030"/>
      <c r="R58" s="1132"/>
      <c r="S58" s="1132"/>
      <c r="T58" s="1132"/>
      <c r="U58" s="1132"/>
      <c r="V58" s="1132"/>
      <c r="W58" s="1132"/>
      <c r="X58" s="1132"/>
      <c r="Y58" s="1132"/>
      <c r="Z58" s="1132"/>
      <c r="AA58" s="1132"/>
      <c r="AB58" s="1132"/>
      <c r="AC58" s="1132"/>
      <c r="AD58" s="1132"/>
      <c r="AE58" s="1132"/>
      <c r="AF58" s="1132"/>
      <c r="AG58" s="1132"/>
      <c r="AH58" s="1132"/>
      <c r="AI58" s="1132"/>
      <c r="AJ58" s="1132"/>
      <c r="AK58" s="1132"/>
      <c r="AL58" s="1132"/>
      <c r="AM58" s="1132"/>
      <c r="AN58" s="1132"/>
      <c r="AO58" s="1132"/>
      <c r="AP58" s="1132"/>
      <c r="AQ58" s="1132"/>
      <c r="AR58" s="1132"/>
      <c r="AS58" s="1132"/>
      <c r="AT58" s="1132"/>
      <c r="AU58" s="1132"/>
      <c r="AV58" s="1132"/>
      <c r="AW58" s="1132"/>
      <c r="AX58" s="1132"/>
      <c r="AY58" s="1132"/>
    </row>
    <row r="59" spans="1:51" ht="15.75" customHeight="1">
      <c r="A59" s="105" t="s">
        <v>441</v>
      </c>
      <c r="B59" s="317"/>
      <c r="C59" s="88"/>
      <c r="D59" s="88"/>
      <c r="E59" s="88"/>
      <c r="F59" s="88"/>
      <c r="G59" s="314"/>
      <c r="H59" s="88"/>
      <c r="I59" s="314"/>
      <c r="J59" s="314"/>
      <c r="K59" s="916" t="s">
        <v>616</v>
      </c>
      <c r="L59" s="335"/>
      <c r="M59" s="335"/>
      <c r="N59" s="335"/>
      <c r="O59" s="335"/>
      <c r="P59" s="335"/>
      <c r="Q59" s="590"/>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5"/>
      <c r="AW59" s="335"/>
      <c r="AX59" s="335"/>
      <c r="AY59" s="335"/>
    </row>
    <row r="60" spans="1:51" ht="15.75" customHeight="1">
      <c r="A60" s="105"/>
      <c r="B60" s="88"/>
      <c r="C60" s="88"/>
      <c r="D60" s="88"/>
      <c r="E60" s="88"/>
      <c r="F60" s="88"/>
      <c r="G60" s="314"/>
      <c r="H60" s="88"/>
      <c r="I60" s="314"/>
      <c r="J60" s="314"/>
      <c r="K60" s="105" t="s">
        <v>453</v>
      </c>
      <c r="L60" s="335"/>
      <c r="M60" s="335"/>
      <c r="N60" s="335"/>
      <c r="O60" s="335"/>
      <c r="P60" s="335"/>
      <c r="Q60" s="590"/>
      <c r="R60" s="335"/>
      <c r="S60" s="335"/>
      <c r="T60" s="335"/>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5"/>
      <c r="AW60" s="335"/>
      <c r="AX60" s="335"/>
      <c r="AY60" s="335"/>
    </row>
    <row r="61" spans="1:51" ht="15.75" customHeight="1">
      <c r="A61" s="418" t="s">
        <v>740</v>
      </c>
      <c r="B61" s="335"/>
      <c r="C61" s="335"/>
      <c r="D61" s="335"/>
      <c r="E61" s="335"/>
      <c r="F61" s="335"/>
      <c r="G61" s="335"/>
      <c r="H61" s="335"/>
      <c r="I61" s="335"/>
      <c r="J61" s="335"/>
      <c r="K61" s="418" t="s">
        <v>740</v>
      </c>
      <c r="L61" s="335"/>
      <c r="M61" s="335"/>
      <c r="N61" s="335"/>
      <c r="O61" s="335"/>
      <c r="P61" s="335"/>
      <c r="Q61" s="590"/>
      <c r="R61" s="335"/>
      <c r="S61" s="335"/>
      <c r="T61" s="335"/>
      <c r="U61" s="335"/>
      <c r="V61" s="335"/>
      <c r="W61" s="335"/>
      <c r="X61" s="335"/>
      <c r="Y61" s="335"/>
      <c r="Z61" s="335"/>
      <c r="AA61" s="335"/>
      <c r="AB61" s="335"/>
      <c r="AC61" s="335"/>
      <c r="AD61" s="335"/>
      <c r="AE61" s="335"/>
      <c r="AF61" s="335"/>
      <c r="AG61" s="335"/>
      <c r="AH61" s="335"/>
      <c r="AI61" s="335"/>
      <c r="AJ61" s="335"/>
      <c r="AK61" s="335"/>
      <c r="AL61" s="335"/>
      <c r="AM61" s="335"/>
      <c r="AN61" s="335"/>
      <c r="AO61" s="335"/>
      <c r="AP61" s="335"/>
      <c r="AQ61" s="335"/>
      <c r="AR61" s="335"/>
      <c r="AS61" s="335"/>
      <c r="AT61" s="335"/>
      <c r="AU61" s="335"/>
      <c r="AV61" s="335"/>
      <c r="AW61" s="335"/>
      <c r="AX61" s="335"/>
      <c r="AY61" s="335"/>
    </row>
    <row r="62" spans="1:51" ht="9.65" customHeight="1">
      <c r="A62" s="418"/>
      <c r="B62" s="335"/>
      <c r="C62" s="335"/>
      <c r="D62" s="335"/>
      <c r="E62" s="335"/>
      <c r="F62" s="335"/>
      <c r="G62" s="335"/>
      <c r="H62" s="335"/>
      <c r="I62" s="335"/>
      <c r="J62" s="335"/>
      <c r="K62" s="335"/>
      <c r="L62" s="335"/>
      <c r="M62" s="335"/>
      <c r="N62" s="335"/>
      <c r="O62" s="335"/>
      <c r="P62" s="335"/>
      <c r="Q62" s="590"/>
      <c r="R62" s="335"/>
      <c r="S62" s="335"/>
      <c r="T62" s="335"/>
      <c r="U62" s="335"/>
      <c r="V62" s="335"/>
      <c r="W62" s="335"/>
      <c r="X62" s="335"/>
      <c r="Y62" s="335"/>
      <c r="Z62" s="335"/>
      <c r="AA62" s="335"/>
      <c r="AB62" s="335"/>
      <c r="AC62" s="335"/>
      <c r="AD62" s="335"/>
      <c r="AE62" s="335"/>
      <c r="AF62" s="335"/>
      <c r="AG62" s="335"/>
      <c r="AH62" s="335"/>
      <c r="AI62" s="335"/>
      <c r="AJ62" s="335"/>
      <c r="AK62" s="335"/>
      <c r="AL62" s="335"/>
      <c r="AM62" s="335"/>
      <c r="AN62" s="335"/>
      <c r="AO62" s="335"/>
      <c r="AP62" s="335"/>
      <c r="AQ62" s="335"/>
      <c r="AR62" s="335"/>
      <c r="AS62" s="335"/>
      <c r="AT62" s="335"/>
      <c r="AU62" s="335"/>
      <c r="AV62" s="335"/>
      <c r="AW62" s="335"/>
      <c r="AX62" s="335"/>
      <c r="AY62" s="335"/>
    </row>
    <row r="63" spans="1:51" ht="15.75" customHeight="1">
      <c r="A63" s="351"/>
      <c r="B63" s="652"/>
      <c r="C63" s="634" t="s">
        <v>11</v>
      </c>
      <c r="D63" s="635"/>
      <c r="E63" s="635"/>
      <c r="F63" s="635"/>
      <c r="G63" s="630"/>
      <c r="H63" s="630"/>
      <c r="I63" s="630"/>
      <c r="J63" s="653"/>
      <c r="K63" s="654"/>
      <c r="L63" s="19" t="s">
        <v>440</v>
      </c>
      <c r="M63" s="341"/>
      <c r="N63" s="341"/>
      <c r="O63" s="341"/>
      <c r="P63" s="335"/>
      <c r="Q63" s="590"/>
      <c r="R63" s="335"/>
      <c r="S63" s="335"/>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5"/>
      <c r="AU63" s="335"/>
      <c r="AV63" s="335"/>
      <c r="AW63" s="335"/>
      <c r="AX63" s="335"/>
      <c r="AY63" s="335"/>
    </row>
    <row r="64" spans="1:51" ht="26">
      <c r="A64" s="352"/>
      <c r="B64" s="631"/>
      <c r="C64" s="504" t="s">
        <v>4</v>
      </c>
      <c r="D64" s="633" t="s">
        <v>3</v>
      </c>
      <c r="E64" s="633" t="s">
        <v>66</v>
      </c>
      <c r="F64" s="633" t="s">
        <v>18</v>
      </c>
      <c r="G64" s="633" t="s">
        <v>30</v>
      </c>
      <c r="H64" s="651" t="s">
        <v>1</v>
      </c>
      <c r="I64" s="651" t="s">
        <v>19</v>
      </c>
      <c r="J64" s="89"/>
      <c r="K64" s="648"/>
      <c r="L64" s="633" t="s">
        <v>325</v>
      </c>
      <c r="M64" s="504" t="s">
        <v>21</v>
      </c>
      <c r="N64" s="633" t="s">
        <v>275</v>
      </c>
      <c r="O64" s="504" t="s">
        <v>452</v>
      </c>
      <c r="P64" s="335"/>
      <c r="Q64" s="590"/>
      <c r="R64" s="335"/>
      <c r="S64" s="335"/>
      <c r="T64" s="335"/>
      <c r="U64" s="335"/>
      <c r="V64" s="335"/>
      <c r="W64" s="335"/>
      <c r="X64" s="335"/>
      <c r="Y64" s="335"/>
      <c r="Z64" s="335"/>
      <c r="AA64" s="335"/>
      <c r="AB64" s="335"/>
      <c r="AC64" s="335"/>
      <c r="AD64" s="335"/>
      <c r="AE64" s="335"/>
      <c r="AF64" s="335"/>
      <c r="AG64" s="335"/>
      <c r="AH64" s="335"/>
      <c r="AI64" s="335"/>
      <c r="AJ64" s="335"/>
      <c r="AK64" s="335"/>
      <c r="AL64" s="335"/>
      <c r="AM64" s="335"/>
      <c r="AN64" s="335"/>
      <c r="AO64" s="335"/>
      <c r="AP64" s="335"/>
      <c r="AQ64" s="335"/>
      <c r="AR64" s="335"/>
      <c r="AS64" s="335"/>
      <c r="AT64" s="335"/>
      <c r="AU64" s="335"/>
      <c r="AV64" s="335"/>
      <c r="AW64" s="335"/>
      <c r="AX64" s="335"/>
      <c r="AY64" s="335"/>
    </row>
    <row r="65" spans="1:51" ht="15.5">
      <c r="A65" s="353"/>
      <c r="B65" s="634" t="s">
        <v>779</v>
      </c>
      <c r="C65" s="635"/>
      <c r="D65" s="635"/>
      <c r="E65" s="635"/>
      <c r="F65" s="475"/>
      <c r="G65" s="635"/>
      <c r="H65" s="475"/>
      <c r="I65" s="635"/>
      <c r="J65" s="89"/>
      <c r="K65" s="649"/>
      <c r="L65" s="655" t="s">
        <v>779</v>
      </c>
      <c r="M65" s="655"/>
      <c r="N65" s="655"/>
      <c r="O65" s="655"/>
      <c r="P65" s="335"/>
      <c r="Q65" s="590"/>
      <c r="R65" s="335"/>
      <c r="S65" s="335"/>
      <c r="T65" s="335"/>
      <c r="U65" s="335"/>
      <c r="V65" s="335"/>
      <c r="W65" s="335"/>
      <c r="X65" s="335"/>
      <c r="Y65" s="335"/>
      <c r="Z65" s="335"/>
      <c r="AA65" s="335"/>
      <c r="AB65" s="335"/>
      <c r="AC65" s="335"/>
      <c r="AD65" s="335"/>
      <c r="AE65" s="335"/>
      <c r="AF65" s="335"/>
      <c r="AG65" s="335"/>
      <c r="AH65" s="335"/>
      <c r="AI65" s="335"/>
      <c r="AJ65" s="335"/>
      <c r="AK65" s="335"/>
      <c r="AL65" s="335"/>
      <c r="AM65" s="335"/>
      <c r="AN65" s="335"/>
      <c r="AO65" s="335"/>
      <c r="AP65" s="335"/>
      <c r="AQ65" s="335"/>
      <c r="AR65" s="335"/>
      <c r="AS65" s="335"/>
      <c r="AT65" s="335"/>
      <c r="AU65" s="335"/>
      <c r="AV65" s="335"/>
      <c r="AW65" s="335"/>
      <c r="AX65" s="335"/>
      <c r="AY65" s="335"/>
    </row>
    <row r="66" spans="1:51" ht="15.75" customHeight="1">
      <c r="A66" s="315">
        <v>2010</v>
      </c>
      <c r="B66" s="714">
        <v>76737.445560000007</v>
      </c>
      <c r="C66" s="712">
        <v>3857.6116000000002</v>
      </c>
      <c r="D66" s="712">
        <v>0.182</v>
      </c>
      <c r="E66" s="763">
        <v>1600.8158899999999</v>
      </c>
      <c r="F66" s="712">
        <v>10363.80503</v>
      </c>
      <c r="G66" s="712">
        <v>47377.729899999998</v>
      </c>
      <c r="H66" s="712">
        <v>12007.57429</v>
      </c>
      <c r="I66" s="763">
        <v>1529.72685</v>
      </c>
      <c r="K66" s="713">
        <v>2010</v>
      </c>
      <c r="L66" s="704">
        <v>10407.07836</v>
      </c>
      <c r="M66" s="704">
        <v>1275.74503</v>
      </c>
      <c r="N66" s="712">
        <v>2.1434000000000002</v>
      </c>
      <c r="O66" s="704">
        <v>11650.03112</v>
      </c>
      <c r="Q66" s="590"/>
      <c r="R66" s="335"/>
      <c r="S66" s="335"/>
      <c r="T66" s="335"/>
      <c r="U66" s="335"/>
      <c r="V66" s="335"/>
      <c r="W66" s="335"/>
      <c r="X66" s="335"/>
      <c r="Y66" s="335"/>
      <c r="Z66" s="335"/>
      <c r="AA66" s="335"/>
      <c r="AB66" s="335"/>
      <c r="AC66" s="335"/>
      <c r="AD66" s="335"/>
      <c r="AE66" s="335"/>
      <c r="AF66" s="335"/>
      <c r="AG66" s="335"/>
      <c r="AH66" s="335"/>
      <c r="AI66" s="335"/>
      <c r="AJ66" s="335"/>
      <c r="AK66" s="335"/>
      <c r="AL66" s="335"/>
      <c r="AM66" s="335"/>
      <c r="AN66" s="335"/>
      <c r="AO66" s="335"/>
      <c r="AP66" s="335"/>
      <c r="AQ66" s="335"/>
      <c r="AR66" s="335"/>
      <c r="AS66" s="335"/>
      <c r="AT66" s="335"/>
      <c r="AU66" s="335"/>
      <c r="AV66" s="335"/>
      <c r="AW66" s="335"/>
      <c r="AX66" s="335"/>
      <c r="AY66" s="335"/>
    </row>
    <row r="67" spans="1:51" ht="15.75" customHeight="1">
      <c r="A67" s="315">
        <v>2011</v>
      </c>
      <c r="B67" s="714">
        <v>70903.26801</v>
      </c>
      <c r="C67" s="712">
        <v>3707.2664</v>
      </c>
      <c r="D67" s="712">
        <v>0</v>
      </c>
      <c r="E67" s="763">
        <v>753.62013999999999</v>
      </c>
      <c r="F67" s="712">
        <v>10826.6538</v>
      </c>
      <c r="G67" s="712">
        <v>43759.479200000002</v>
      </c>
      <c r="H67" s="712">
        <v>10514.881104999999</v>
      </c>
      <c r="I67" s="763">
        <v>1341.3673649999982</v>
      </c>
      <c r="K67" s="1131">
        <v>2011</v>
      </c>
      <c r="L67" s="712">
        <v>10870.515890000001</v>
      </c>
      <c r="M67" s="712">
        <v>1329.8461400000001</v>
      </c>
      <c r="N67" s="712">
        <v>2.5366</v>
      </c>
      <c r="O67" s="712">
        <v>9907.4952199999989</v>
      </c>
      <c r="Q67" s="590"/>
      <c r="R67" s="335"/>
      <c r="S67" s="335"/>
      <c r="T67" s="335"/>
      <c r="U67" s="335"/>
      <c r="V67" s="335"/>
      <c r="W67" s="335"/>
      <c r="X67" s="335"/>
      <c r="Y67" s="335"/>
      <c r="Z67" s="335"/>
      <c r="AA67" s="335"/>
      <c r="AB67" s="335"/>
      <c r="AC67" s="335"/>
      <c r="AD67" s="335"/>
      <c r="AE67" s="335"/>
      <c r="AF67" s="335"/>
      <c r="AG67" s="335"/>
      <c r="AH67" s="335"/>
      <c r="AI67" s="335"/>
      <c r="AJ67" s="335"/>
      <c r="AK67" s="335"/>
      <c r="AL67" s="335"/>
      <c r="AM67" s="335"/>
      <c r="AN67" s="335"/>
      <c r="AO67" s="335"/>
      <c r="AP67" s="335"/>
      <c r="AQ67" s="335"/>
      <c r="AR67" s="335"/>
      <c r="AS67" s="335"/>
      <c r="AT67" s="335"/>
      <c r="AU67" s="335"/>
      <c r="AV67" s="335"/>
      <c r="AW67" s="335"/>
      <c r="AX67" s="335"/>
      <c r="AY67" s="335"/>
    </row>
    <row r="68" spans="1:51" ht="15.75" customHeight="1">
      <c r="A68" s="1131">
        <v>2012</v>
      </c>
      <c r="B68" s="714">
        <v>72662.838770000002</v>
      </c>
      <c r="C68" s="712">
        <v>4367.9742999999999</v>
      </c>
      <c r="D68" s="712">
        <v>0</v>
      </c>
      <c r="E68" s="808">
        <v>1352.0261200000002</v>
      </c>
      <c r="F68" s="808">
        <v>9469.5283900000013</v>
      </c>
      <c r="G68" s="808">
        <v>43663.674570000003</v>
      </c>
      <c r="H68" s="808">
        <v>12695.21298</v>
      </c>
      <c r="I68" s="808">
        <v>1114.4224099999992</v>
      </c>
      <c r="K68" s="1131">
        <v>2012</v>
      </c>
      <c r="L68" s="712">
        <v>9486.6140200000009</v>
      </c>
      <c r="M68" s="712">
        <v>1222.2094</v>
      </c>
      <c r="N68" s="712">
        <v>1.6130899999999999</v>
      </c>
      <c r="O68" s="712">
        <v>12123.64416</v>
      </c>
      <c r="Q68" s="590"/>
      <c r="R68" s="335"/>
      <c r="S68" s="335"/>
      <c r="T68" s="335"/>
      <c r="U68" s="335"/>
      <c r="V68" s="335"/>
      <c r="W68" s="335"/>
      <c r="X68" s="335"/>
      <c r="Y68" s="335"/>
      <c r="Z68" s="335"/>
      <c r="AA68" s="335"/>
      <c r="AB68" s="335"/>
      <c r="AC68" s="335"/>
      <c r="AD68" s="335"/>
      <c r="AE68" s="335"/>
      <c r="AF68" s="335"/>
      <c r="AG68" s="335"/>
      <c r="AH68" s="335"/>
      <c r="AI68" s="335"/>
      <c r="AJ68" s="335"/>
      <c r="AK68" s="335"/>
      <c r="AL68" s="335"/>
      <c r="AM68" s="335"/>
      <c r="AN68" s="335"/>
      <c r="AO68" s="335"/>
      <c r="AP68" s="335"/>
      <c r="AQ68" s="335"/>
      <c r="AR68" s="335"/>
      <c r="AS68" s="335"/>
      <c r="AT68" s="335"/>
      <c r="AU68" s="335"/>
      <c r="AV68" s="335"/>
      <c r="AW68" s="335"/>
      <c r="AX68" s="335"/>
      <c r="AY68" s="335"/>
    </row>
    <row r="69" spans="1:51" s="730" customFormat="1" ht="15.75" customHeight="1">
      <c r="A69" s="1131">
        <v>2013</v>
      </c>
      <c r="B69" s="714">
        <v>68529.92814470001</v>
      </c>
      <c r="C69" s="732">
        <v>4430.8349000000007</v>
      </c>
      <c r="D69" s="1135">
        <v>0</v>
      </c>
      <c r="E69" s="732">
        <v>1430.3048100000001</v>
      </c>
      <c r="F69" s="732">
        <v>5803.14419</v>
      </c>
      <c r="G69" s="732">
        <v>42941.436399999999</v>
      </c>
      <c r="H69" s="1139">
        <v>12695.21298</v>
      </c>
      <c r="I69" s="1139">
        <v>1228.9948647000128</v>
      </c>
      <c r="K69" s="1131">
        <v>2013</v>
      </c>
      <c r="L69" s="732">
        <v>5838.3490100000008</v>
      </c>
      <c r="M69" s="732">
        <v>1225.2290700000001</v>
      </c>
      <c r="N69" s="732">
        <v>0.52737000000000001</v>
      </c>
      <c r="O69" s="732">
        <v>13108.936492334</v>
      </c>
      <c r="Q69" s="590"/>
      <c r="R69" s="335"/>
      <c r="S69" s="335"/>
      <c r="T69" s="335"/>
      <c r="U69" s="335"/>
      <c r="V69" s="335"/>
      <c r="W69" s="335"/>
      <c r="X69" s="335"/>
      <c r="Y69" s="335"/>
      <c r="Z69" s="335"/>
      <c r="AA69" s="335"/>
      <c r="AB69" s="335"/>
      <c r="AC69" s="335"/>
      <c r="AD69" s="335"/>
      <c r="AE69" s="335"/>
      <c r="AF69" s="335"/>
      <c r="AG69" s="335"/>
      <c r="AH69" s="335"/>
      <c r="AI69" s="335"/>
      <c r="AJ69" s="335"/>
      <c r="AK69" s="335"/>
      <c r="AL69" s="335"/>
      <c r="AM69" s="335"/>
      <c r="AN69" s="335"/>
      <c r="AO69" s="335"/>
      <c r="AP69" s="335"/>
      <c r="AQ69" s="335"/>
      <c r="AR69" s="335"/>
      <c r="AS69" s="335"/>
      <c r="AT69" s="335"/>
      <c r="AU69" s="335"/>
      <c r="AV69" s="335"/>
      <c r="AW69" s="335"/>
      <c r="AX69" s="335"/>
      <c r="AY69" s="335"/>
    </row>
    <row r="70" spans="1:51" s="730" customFormat="1" ht="15.75" customHeight="1">
      <c r="A70" s="1131">
        <v>2014</v>
      </c>
      <c r="B70" s="714">
        <v>63609.211179999998</v>
      </c>
      <c r="C70" s="732">
        <v>3909.569</v>
      </c>
      <c r="D70" s="732">
        <v>0</v>
      </c>
      <c r="E70" s="732">
        <v>559.62339999999995</v>
      </c>
      <c r="F70" s="732">
        <v>4328.9522900000002</v>
      </c>
      <c r="G70" s="732">
        <v>42418.277299999994</v>
      </c>
      <c r="H70" s="732">
        <v>11386.542599999999</v>
      </c>
      <c r="I70" s="732">
        <v>1006.2465900000025</v>
      </c>
      <c r="K70" s="1131">
        <v>2014</v>
      </c>
      <c r="L70" s="732">
        <v>4405.8635300000005</v>
      </c>
      <c r="M70" s="993">
        <v>1270.0891799999999</v>
      </c>
      <c r="N70" s="969" t="s">
        <v>31</v>
      </c>
      <c r="O70" s="732">
        <v>11238.094003443</v>
      </c>
      <c r="Q70" s="590"/>
      <c r="R70" s="335"/>
      <c r="S70" s="335"/>
      <c r="T70" s="335"/>
      <c r="U70" s="335"/>
      <c r="V70" s="335"/>
      <c r="W70" s="335"/>
      <c r="X70" s="335"/>
      <c r="Y70" s="335"/>
      <c r="Z70" s="335"/>
      <c r="AA70" s="335"/>
      <c r="AB70" s="335"/>
      <c r="AC70" s="335"/>
      <c r="AD70" s="335"/>
      <c r="AE70" s="335"/>
      <c r="AF70" s="335"/>
      <c r="AG70" s="335"/>
      <c r="AH70" s="335"/>
      <c r="AI70" s="335"/>
      <c r="AJ70" s="335"/>
      <c r="AK70" s="335"/>
      <c r="AL70" s="335"/>
      <c r="AM70" s="335"/>
      <c r="AN70" s="335"/>
      <c r="AO70" s="335"/>
      <c r="AP70" s="335"/>
      <c r="AQ70" s="335"/>
      <c r="AR70" s="335"/>
      <c r="AS70" s="335"/>
      <c r="AT70" s="335"/>
      <c r="AU70" s="335"/>
      <c r="AV70" s="335"/>
      <c r="AW70" s="335"/>
      <c r="AX70" s="335"/>
      <c r="AY70" s="335"/>
    </row>
    <row r="71" spans="1:51" s="730" customFormat="1" ht="15.75" customHeight="1">
      <c r="A71" s="1131">
        <v>2015</v>
      </c>
      <c r="B71" s="767">
        <v>59035.170170000005</v>
      </c>
      <c r="C71" s="763">
        <v>4087.6602000000003</v>
      </c>
      <c r="D71" s="763">
        <v>0</v>
      </c>
      <c r="E71" s="763">
        <v>615.94596000000001</v>
      </c>
      <c r="F71" s="763">
        <v>5048.9172199999994</v>
      </c>
      <c r="G71" s="763">
        <v>36688.639999999999</v>
      </c>
      <c r="H71" s="763">
        <v>11632.51742</v>
      </c>
      <c r="I71" s="763">
        <v>961.48937000000296</v>
      </c>
      <c r="K71" s="1131">
        <v>2015</v>
      </c>
      <c r="L71" s="763">
        <v>5272.02387</v>
      </c>
      <c r="M71" s="763">
        <v>1294.8148799999999</v>
      </c>
      <c r="N71" s="763">
        <v>0.21431</v>
      </c>
      <c r="O71" s="763">
        <v>11139.308545867001</v>
      </c>
      <c r="Q71" s="590"/>
      <c r="R71" s="335"/>
      <c r="S71" s="335"/>
      <c r="T71" s="335"/>
      <c r="U71" s="335"/>
      <c r="V71" s="335"/>
      <c r="W71" s="335"/>
      <c r="X71" s="335"/>
      <c r="Y71" s="335"/>
      <c r="Z71" s="335"/>
      <c r="AA71" s="335"/>
      <c r="AB71" s="335"/>
      <c r="AC71" s="335"/>
      <c r="AD71" s="335"/>
      <c r="AE71" s="335"/>
      <c r="AF71" s="335"/>
      <c r="AG71" s="335"/>
      <c r="AH71" s="335"/>
      <c r="AI71" s="335"/>
      <c r="AJ71" s="335"/>
      <c r="AK71" s="335"/>
      <c r="AL71" s="335"/>
      <c r="AM71" s="335"/>
      <c r="AN71" s="335"/>
      <c r="AO71" s="335"/>
      <c r="AP71" s="335"/>
      <c r="AQ71" s="335"/>
      <c r="AR71" s="335"/>
      <c r="AS71" s="335"/>
      <c r="AT71" s="335"/>
      <c r="AU71" s="335"/>
      <c r="AV71" s="335"/>
      <c r="AW71" s="335"/>
      <c r="AX71" s="335"/>
      <c r="AY71" s="335"/>
    </row>
    <row r="72" spans="1:51" s="730" customFormat="1" ht="15.75" customHeight="1">
      <c r="A72" s="1131">
        <v>2016</v>
      </c>
      <c r="B72" s="767">
        <v>54493.928469999999</v>
      </c>
      <c r="C72" s="763">
        <v>3801.7372999999998</v>
      </c>
      <c r="D72" s="763">
        <v>0</v>
      </c>
      <c r="E72" s="763">
        <v>234.14942000000002</v>
      </c>
      <c r="F72" s="763">
        <v>5615.7923000000001</v>
      </c>
      <c r="G72" s="763">
        <v>31402.97</v>
      </c>
      <c r="H72" s="763">
        <v>12494.570280000002</v>
      </c>
      <c r="I72" s="763">
        <v>944.7091700000019</v>
      </c>
      <c r="K72" s="1131">
        <v>2016</v>
      </c>
      <c r="L72" s="763">
        <v>5860.3061799999996</v>
      </c>
      <c r="M72" s="993">
        <v>1266.6294599999999</v>
      </c>
      <c r="N72" s="969" t="s">
        <v>31</v>
      </c>
      <c r="O72" s="763">
        <v>12065.557605423999</v>
      </c>
      <c r="Q72" s="590"/>
      <c r="R72" s="335"/>
      <c r="S72" s="335"/>
      <c r="T72" s="335"/>
      <c r="U72" s="335"/>
      <c r="V72" s="335"/>
      <c r="W72" s="335"/>
      <c r="X72" s="335"/>
      <c r="Y72" s="335"/>
      <c r="Z72" s="335"/>
      <c r="AA72" s="335"/>
      <c r="AB72" s="335"/>
      <c r="AC72" s="335"/>
      <c r="AD72" s="335"/>
      <c r="AE72" s="335"/>
      <c r="AF72" s="335"/>
      <c r="AG72" s="335"/>
      <c r="AH72" s="335"/>
      <c r="AI72" s="335"/>
      <c r="AJ72" s="335"/>
      <c r="AK72" s="335"/>
      <c r="AL72" s="335"/>
      <c r="AM72" s="335"/>
      <c r="AN72" s="335"/>
      <c r="AO72" s="335"/>
      <c r="AP72" s="335"/>
      <c r="AQ72" s="335"/>
      <c r="AR72" s="335"/>
      <c r="AS72" s="335"/>
      <c r="AT72" s="335"/>
      <c r="AU72" s="335"/>
      <c r="AV72" s="335"/>
      <c r="AW72" s="335"/>
      <c r="AX72" s="335"/>
      <c r="AY72" s="335"/>
    </row>
    <row r="73" spans="1:51" s="789" customFormat="1" ht="15.75" customHeight="1">
      <c r="A73" s="1131">
        <v>2017</v>
      </c>
      <c r="B73" s="997">
        <v>54649.779200000004</v>
      </c>
      <c r="C73" s="993">
        <v>3509.1480000000001</v>
      </c>
      <c r="D73" s="993">
        <v>0</v>
      </c>
      <c r="E73" s="993">
        <v>161.7243</v>
      </c>
      <c r="F73" s="993">
        <v>6444.62979</v>
      </c>
      <c r="G73" s="993">
        <v>31143.044000000002</v>
      </c>
      <c r="H73" s="993">
        <v>12449.340174999999</v>
      </c>
      <c r="I73" s="993">
        <v>941.89293500000349</v>
      </c>
      <c r="K73" s="1131">
        <v>2017</v>
      </c>
      <c r="L73" s="993">
        <v>6692.8806100000002</v>
      </c>
      <c r="M73" s="993">
        <v>1206.2430899999999</v>
      </c>
      <c r="N73" s="993">
        <v>0.19163999999999998</v>
      </c>
      <c r="O73" s="993">
        <v>12114.007936561</v>
      </c>
      <c r="Q73" s="803"/>
      <c r="R73" s="800"/>
      <c r="S73" s="800"/>
      <c r="T73" s="800"/>
      <c r="U73" s="800"/>
      <c r="V73" s="800"/>
      <c r="W73" s="800"/>
      <c r="X73" s="800"/>
      <c r="Y73" s="800"/>
      <c r="Z73" s="800"/>
      <c r="AA73" s="800"/>
      <c r="AB73" s="800"/>
      <c r="AC73" s="800"/>
      <c r="AD73" s="800"/>
      <c r="AE73" s="800"/>
      <c r="AF73" s="800"/>
      <c r="AG73" s="800"/>
      <c r="AH73" s="800"/>
      <c r="AI73" s="800"/>
      <c r="AJ73" s="800"/>
      <c r="AK73" s="800"/>
      <c r="AL73" s="800"/>
      <c r="AM73" s="800"/>
      <c r="AN73" s="800"/>
      <c r="AO73" s="800"/>
      <c r="AP73" s="800"/>
      <c r="AQ73" s="800"/>
      <c r="AR73" s="800"/>
      <c r="AS73" s="800"/>
      <c r="AT73" s="800"/>
      <c r="AU73" s="800"/>
      <c r="AV73" s="800"/>
      <c r="AW73" s="800"/>
      <c r="AX73" s="800"/>
      <c r="AY73" s="800"/>
    </row>
    <row r="74" spans="1:51" s="885" customFormat="1" ht="15.75" customHeight="1">
      <c r="A74" s="1131">
        <v>2018</v>
      </c>
      <c r="B74" s="1125">
        <v>42942.274589999994</v>
      </c>
      <c r="C74" s="1135">
        <v>2563.6120000000001</v>
      </c>
      <c r="D74" s="1135">
        <v>0</v>
      </c>
      <c r="E74" s="1135">
        <v>152.17500000000001</v>
      </c>
      <c r="F74" s="1135">
        <v>5377.3450000000003</v>
      </c>
      <c r="G74" s="1135">
        <v>22489.351999999999</v>
      </c>
      <c r="H74" s="1135">
        <v>11270.5885</v>
      </c>
      <c r="I74" s="1135">
        <v>1089.20209</v>
      </c>
      <c r="K74" s="1131">
        <v>2018</v>
      </c>
      <c r="L74" s="993">
        <v>5577.2879999999996</v>
      </c>
      <c r="M74" s="993">
        <v>1392.43</v>
      </c>
      <c r="N74" s="993">
        <v>0.33500000000000002</v>
      </c>
      <c r="O74" s="993">
        <v>10725.456031295</v>
      </c>
      <c r="Q74" s="803"/>
      <c r="R74" s="889"/>
      <c r="S74" s="889"/>
      <c r="T74" s="889"/>
      <c r="U74" s="889"/>
      <c r="V74" s="889"/>
      <c r="W74" s="889"/>
      <c r="X74" s="889"/>
      <c r="Y74" s="889"/>
      <c r="Z74" s="889"/>
      <c r="AA74" s="889"/>
      <c r="AB74" s="889"/>
      <c r="AC74" s="889"/>
      <c r="AD74" s="889"/>
      <c r="AE74" s="889"/>
      <c r="AF74" s="889"/>
      <c r="AG74" s="889"/>
      <c r="AH74" s="889"/>
      <c r="AI74" s="889"/>
      <c r="AJ74" s="889"/>
      <c r="AK74" s="889"/>
      <c r="AL74" s="889"/>
      <c r="AM74" s="889"/>
      <c r="AN74" s="889"/>
      <c r="AO74" s="889"/>
      <c r="AP74" s="889"/>
      <c r="AQ74" s="889"/>
      <c r="AR74" s="889"/>
      <c r="AS74" s="889"/>
      <c r="AT74" s="889"/>
      <c r="AU74" s="889"/>
      <c r="AV74" s="889"/>
      <c r="AW74" s="889"/>
      <c r="AX74" s="889"/>
      <c r="AY74" s="889"/>
    </row>
    <row r="75" spans="1:51" s="958" customFormat="1" ht="15.75" customHeight="1">
      <c r="A75" s="1131">
        <v>2019</v>
      </c>
      <c r="B75" s="1125">
        <v>43300.6247</v>
      </c>
      <c r="C75" s="1135">
        <v>2313.931</v>
      </c>
      <c r="D75" s="1135">
        <v>0</v>
      </c>
      <c r="E75" s="1135">
        <v>173.149</v>
      </c>
      <c r="F75" s="1135">
        <v>5082.4589999999998</v>
      </c>
      <c r="G75" s="1135">
        <v>22418.454000000002</v>
      </c>
      <c r="H75" s="1135">
        <v>12374.343999999999</v>
      </c>
      <c r="I75" s="1135">
        <v>938.29070000000002</v>
      </c>
      <c r="K75" s="1131">
        <v>2019</v>
      </c>
      <c r="L75" s="1135">
        <v>5277.1840000000002</v>
      </c>
      <c r="M75" s="1135">
        <v>1334.9970000000001</v>
      </c>
      <c r="N75" s="969" t="s">
        <v>31</v>
      </c>
      <c r="O75" s="1135">
        <v>11116.49058</v>
      </c>
      <c r="Q75" s="803"/>
      <c r="R75" s="889"/>
      <c r="S75" s="889"/>
      <c r="T75" s="889"/>
      <c r="U75" s="889"/>
      <c r="V75" s="889"/>
      <c r="W75" s="889"/>
      <c r="X75" s="889"/>
      <c r="Y75" s="889"/>
      <c r="Z75" s="889"/>
      <c r="AA75" s="889"/>
      <c r="AB75" s="889"/>
      <c r="AC75" s="889"/>
      <c r="AD75" s="889"/>
      <c r="AE75" s="889"/>
      <c r="AF75" s="889"/>
      <c r="AG75" s="889"/>
      <c r="AH75" s="889"/>
      <c r="AI75" s="889"/>
      <c r="AJ75" s="889"/>
      <c r="AK75" s="889"/>
      <c r="AL75" s="889"/>
      <c r="AM75" s="889"/>
      <c r="AN75" s="889"/>
      <c r="AO75" s="889"/>
      <c r="AP75" s="889"/>
      <c r="AQ75" s="889"/>
      <c r="AR75" s="889"/>
      <c r="AS75" s="889"/>
      <c r="AT75" s="889"/>
      <c r="AU75" s="889"/>
      <c r="AV75" s="889"/>
      <c r="AW75" s="889"/>
      <c r="AX75" s="889"/>
      <c r="AY75" s="889"/>
    </row>
    <row r="76" spans="1:51" s="1127" customFormat="1" ht="15.75" customHeight="1">
      <c r="A76" s="1131">
        <v>2020</v>
      </c>
      <c r="B76" s="1125">
        <v>42363.380140000001</v>
      </c>
      <c r="C76" s="1135">
        <v>1656.9390000000001</v>
      </c>
      <c r="D76" s="1135">
        <v>0</v>
      </c>
      <c r="E76" s="1135">
        <v>151.56399999999999</v>
      </c>
      <c r="F76" s="1135">
        <v>7144.6409999999996</v>
      </c>
      <c r="G76" s="1135">
        <v>20820.788</v>
      </c>
      <c r="H76" s="1135">
        <v>11672.637000000001</v>
      </c>
      <c r="I76" s="1135">
        <v>916.81214</v>
      </c>
      <c r="K76" s="1131">
        <v>2020</v>
      </c>
      <c r="L76" s="1135">
        <v>7386.15</v>
      </c>
      <c r="M76" s="1135">
        <v>1372.5820000000001</v>
      </c>
      <c r="N76" s="969" t="s">
        <v>31</v>
      </c>
      <c r="O76" s="1135">
        <v>10305.52303</v>
      </c>
      <c r="Q76" s="1030"/>
      <c r="R76" s="1132"/>
      <c r="S76" s="1132"/>
      <c r="T76" s="1132"/>
      <c r="U76" s="1132"/>
      <c r="V76" s="1132"/>
      <c r="W76" s="1132"/>
      <c r="X76" s="1132"/>
      <c r="Y76" s="1132"/>
      <c r="Z76" s="1132"/>
      <c r="AA76" s="1132"/>
      <c r="AB76" s="1132"/>
      <c r="AC76" s="1132"/>
      <c r="AD76" s="1132"/>
      <c r="AE76" s="1132"/>
      <c r="AF76" s="1132"/>
      <c r="AG76" s="1132"/>
      <c r="AH76" s="1132"/>
      <c r="AI76" s="1132"/>
      <c r="AJ76" s="1132"/>
      <c r="AK76" s="1132"/>
      <c r="AL76" s="1132"/>
      <c r="AM76" s="1132"/>
      <c r="AN76" s="1132"/>
      <c r="AO76" s="1132"/>
      <c r="AP76" s="1132"/>
      <c r="AQ76" s="1132"/>
      <c r="AR76" s="1132"/>
      <c r="AS76" s="1132"/>
      <c r="AT76" s="1132"/>
      <c r="AU76" s="1132"/>
      <c r="AV76" s="1132"/>
      <c r="AW76" s="1132"/>
      <c r="AX76" s="1132"/>
      <c r="AY76" s="1132"/>
    </row>
    <row r="77" spans="1:51" s="1127" customFormat="1" ht="15.75" customHeight="1">
      <c r="A77" s="1131">
        <v>2021</v>
      </c>
      <c r="B77" s="1135">
        <v>47700.210800000001</v>
      </c>
      <c r="C77" s="1135">
        <v>2339.9250000000002</v>
      </c>
      <c r="D77" s="1135">
        <v>0</v>
      </c>
      <c r="E77" s="1135">
        <v>193.43799999999999</v>
      </c>
      <c r="F77" s="1135">
        <v>8925.9480000000003</v>
      </c>
      <c r="G77" s="1135">
        <v>23496.87</v>
      </c>
      <c r="H77" s="1135">
        <v>11862.153</v>
      </c>
      <c r="I77" s="1135">
        <v>881.87779999999998</v>
      </c>
      <c r="K77" s="1131">
        <v>2021</v>
      </c>
      <c r="L77" s="1135">
        <v>9167.3009999999995</v>
      </c>
      <c r="M77" s="1135">
        <v>1303.422</v>
      </c>
      <c r="N77" s="969" t="s">
        <v>31</v>
      </c>
      <c r="O77" s="1135">
        <v>10511.957680000001</v>
      </c>
      <c r="Q77" s="1030"/>
      <c r="R77" s="1132"/>
      <c r="S77" s="1132"/>
      <c r="T77" s="1132"/>
      <c r="U77" s="1132"/>
      <c r="V77" s="1132"/>
      <c r="W77" s="1132"/>
      <c r="X77" s="1132"/>
      <c r="Y77" s="1132"/>
      <c r="Z77" s="1132"/>
      <c r="AA77" s="1132"/>
      <c r="AB77" s="1132"/>
      <c r="AC77" s="1132"/>
      <c r="AD77" s="1132"/>
      <c r="AE77" s="1132"/>
      <c r="AF77" s="1132"/>
      <c r="AG77" s="1132"/>
      <c r="AH77" s="1132"/>
      <c r="AI77" s="1132"/>
      <c r="AJ77" s="1132"/>
      <c r="AK77" s="1132"/>
      <c r="AL77" s="1132"/>
      <c r="AM77" s="1132"/>
      <c r="AN77" s="1132"/>
      <c r="AO77" s="1132"/>
      <c r="AP77" s="1132"/>
      <c r="AQ77" s="1132"/>
      <c r="AR77" s="1132"/>
      <c r="AS77" s="1132"/>
      <c r="AT77" s="1132"/>
      <c r="AU77" s="1132"/>
      <c r="AV77" s="1132"/>
      <c r="AW77" s="1132"/>
      <c r="AX77" s="1132"/>
      <c r="AY77" s="1132"/>
    </row>
    <row r="78" spans="1:51" s="1127" customFormat="1" ht="15.75" customHeight="1">
      <c r="A78" s="1131">
        <v>2022</v>
      </c>
      <c r="B78" s="1135">
        <v>34275.460169999998</v>
      </c>
      <c r="C78" s="1135">
        <v>2615.9940000000001</v>
      </c>
      <c r="D78" s="1135">
        <v>0</v>
      </c>
      <c r="E78" s="1135">
        <v>254.45500000000001</v>
      </c>
      <c r="F78" s="1135">
        <v>6830.4409999999998</v>
      </c>
      <c r="G78" s="1135">
        <v>12273.569</v>
      </c>
      <c r="H78" s="1135">
        <v>11254.727999999999</v>
      </c>
      <c r="I78" s="1135">
        <v>1046.2741699999999</v>
      </c>
      <c r="K78" s="1131">
        <v>2022</v>
      </c>
      <c r="L78" s="1135">
        <v>7372.1059999999998</v>
      </c>
      <c r="M78" s="1135">
        <v>1353.605</v>
      </c>
      <c r="N78" s="969" t="s">
        <v>31</v>
      </c>
      <c r="O78" s="1135">
        <v>9704.3400999999994</v>
      </c>
      <c r="Q78" s="1030"/>
      <c r="R78" s="1132"/>
      <c r="S78" s="1132"/>
      <c r="T78" s="1132"/>
      <c r="U78" s="1132"/>
      <c r="V78" s="1132"/>
      <c r="W78" s="1132"/>
      <c r="X78" s="1132"/>
      <c r="Y78" s="1132"/>
      <c r="Z78" s="1132"/>
      <c r="AA78" s="1132"/>
      <c r="AB78" s="1132"/>
      <c r="AC78" s="1132"/>
      <c r="AD78" s="1132"/>
      <c r="AE78" s="1132"/>
      <c r="AF78" s="1132"/>
      <c r="AG78" s="1132"/>
      <c r="AH78" s="1132"/>
      <c r="AI78" s="1132"/>
      <c r="AJ78" s="1132"/>
      <c r="AK78" s="1132"/>
      <c r="AL78" s="1132"/>
      <c r="AM78" s="1132"/>
      <c r="AN78" s="1132"/>
      <c r="AO78" s="1132"/>
      <c r="AP78" s="1132"/>
      <c r="AQ78" s="1132"/>
      <c r="AR78" s="1132"/>
      <c r="AS78" s="1132"/>
      <c r="AT78" s="1132"/>
      <c r="AU78" s="1132"/>
      <c r="AV78" s="1132"/>
      <c r="AW78" s="1132"/>
      <c r="AX78" s="1132"/>
      <c r="AY78" s="1132"/>
    </row>
    <row r="79" spans="1:51" ht="15.75" customHeight="1">
      <c r="A79" s="99" t="s">
        <v>158</v>
      </c>
      <c r="B79" s="712"/>
      <c r="C79" s="712"/>
      <c r="D79" s="712"/>
      <c r="E79" s="712"/>
      <c r="F79" s="712"/>
      <c r="G79" s="712"/>
      <c r="H79" s="712"/>
      <c r="I79" s="712"/>
      <c r="J79" s="712"/>
      <c r="K79" s="99" t="s">
        <v>158</v>
      </c>
      <c r="L79" s="335"/>
      <c r="M79" s="335"/>
      <c r="N79" s="335"/>
      <c r="O79" s="335"/>
      <c r="P79" s="335"/>
      <c r="Q79" s="335"/>
      <c r="R79" s="335"/>
      <c r="S79" s="335"/>
      <c r="T79" s="335"/>
      <c r="U79" s="335"/>
      <c r="V79" s="335"/>
      <c r="W79" s="335"/>
      <c r="X79" s="335"/>
      <c r="Y79" s="335"/>
      <c r="Z79" s="335"/>
      <c r="AA79" s="335"/>
      <c r="AB79" s="335"/>
      <c r="AC79" s="335"/>
      <c r="AD79" s="335"/>
      <c r="AE79" s="335"/>
      <c r="AF79" s="335"/>
      <c r="AG79" s="335"/>
      <c r="AH79" s="335"/>
      <c r="AI79" s="335"/>
      <c r="AJ79" s="335"/>
      <c r="AK79" s="335"/>
      <c r="AL79" s="335"/>
      <c r="AM79" s="335"/>
      <c r="AN79" s="335"/>
      <c r="AO79" s="335"/>
      <c r="AP79" s="335"/>
      <c r="AQ79" s="335"/>
      <c r="AR79" s="335"/>
      <c r="AS79" s="335"/>
      <c r="AT79" s="335"/>
      <c r="AU79" s="335"/>
      <c r="AV79" s="335"/>
      <c r="AW79" s="335"/>
      <c r="AX79" s="335"/>
      <c r="AY79" s="335"/>
    </row>
    <row r="80" spans="1:51" ht="15.75" customHeight="1">
      <c r="A80" s="916" t="s">
        <v>682</v>
      </c>
      <c r="B80" s="712"/>
      <c r="C80" s="712"/>
      <c r="D80" s="712"/>
      <c r="E80" s="712"/>
      <c r="F80" s="712"/>
      <c r="G80" s="712"/>
      <c r="H80" s="712"/>
      <c r="I80" s="712"/>
      <c r="J80" s="712"/>
      <c r="K80" s="916" t="s">
        <v>682</v>
      </c>
      <c r="L80" s="335"/>
      <c r="M80" s="335"/>
      <c r="N80" s="335"/>
      <c r="O80" s="335"/>
      <c r="P80" s="335"/>
      <c r="Q80" s="335"/>
      <c r="R80" s="335"/>
      <c r="S80" s="335"/>
      <c r="T80" s="335"/>
      <c r="U80" s="335"/>
      <c r="V80" s="335"/>
      <c r="W80" s="335"/>
      <c r="X80" s="335"/>
      <c r="Y80" s="335"/>
      <c r="Z80" s="335"/>
      <c r="AA80" s="335"/>
      <c r="AB80" s="335"/>
      <c r="AC80" s="335"/>
      <c r="AD80" s="335"/>
      <c r="AE80" s="335"/>
      <c r="AF80" s="335"/>
      <c r="AG80" s="335"/>
      <c r="AH80" s="335"/>
      <c r="AI80" s="335"/>
      <c r="AJ80" s="335"/>
      <c r="AK80" s="335"/>
      <c r="AL80" s="335"/>
      <c r="AM80" s="335"/>
      <c r="AN80" s="335"/>
      <c r="AO80" s="335"/>
      <c r="AP80" s="335"/>
      <c r="AQ80" s="335"/>
      <c r="AR80" s="335"/>
      <c r="AS80" s="335"/>
      <c r="AT80" s="335"/>
      <c r="AU80" s="335"/>
      <c r="AV80" s="335"/>
      <c r="AW80" s="335"/>
      <c r="AX80" s="335"/>
      <c r="AY80" s="335"/>
    </row>
    <row r="81" spans="1:51" ht="15.75" customHeight="1">
      <c r="A81" s="916" t="s">
        <v>442</v>
      </c>
      <c r="B81" s="712"/>
      <c r="C81" s="712"/>
      <c r="D81" s="712"/>
      <c r="E81" s="712"/>
      <c r="F81" s="712"/>
      <c r="G81" s="712"/>
      <c r="H81" s="712"/>
      <c r="I81" s="712"/>
      <c r="J81" s="712"/>
      <c r="K81" s="916" t="s">
        <v>442</v>
      </c>
      <c r="L81" s="335"/>
      <c r="M81" s="335"/>
      <c r="N81" s="335"/>
      <c r="O81" s="335"/>
      <c r="P81" s="335"/>
      <c r="Q81" s="335"/>
      <c r="R81" s="335"/>
      <c r="S81" s="335"/>
      <c r="T81" s="335"/>
      <c r="U81" s="335"/>
      <c r="V81" s="335"/>
      <c r="W81" s="335"/>
      <c r="X81" s="335"/>
      <c r="Y81" s="335"/>
      <c r="Z81" s="335"/>
      <c r="AA81" s="335"/>
      <c r="AB81" s="335"/>
      <c r="AC81" s="335"/>
      <c r="AD81" s="335"/>
      <c r="AE81" s="335"/>
      <c r="AF81" s="335"/>
      <c r="AG81" s="335"/>
      <c r="AH81" s="335"/>
      <c r="AI81" s="335"/>
      <c r="AJ81" s="335"/>
      <c r="AK81" s="335"/>
      <c r="AL81" s="335"/>
      <c r="AM81" s="335"/>
      <c r="AN81" s="335"/>
      <c r="AO81" s="335"/>
      <c r="AP81" s="335"/>
      <c r="AQ81" s="335"/>
      <c r="AR81" s="335"/>
      <c r="AS81" s="335"/>
      <c r="AT81" s="335"/>
      <c r="AU81" s="335"/>
      <c r="AV81" s="335"/>
      <c r="AW81" s="335"/>
      <c r="AX81" s="335"/>
      <c r="AY81" s="335"/>
    </row>
    <row r="82" spans="1:51" ht="15.75" customHeight="1">
      <c r="A82" s="105"/>
      <c r="B82" s="712"/>
      <c r="C82" s="712"/>
      <c r="D82" s="712"/>
      <c r="E82" s="712"/>
      <c r="F82" s="712"/>
      <c r="G82" s="712"/>
      <c r="H82" s="712"/>
      <c r="I82" s="712"/>
      <c r="J82" s="712"/>
      <c r="K82" s="105" t="s">
        <v>616</v>
      </c>
      <c r="L82" s="335"/>
      <c r="M82" s="335"/>
      <c r="N82" s="335"/>
      <c r="O82" s="335"/>
      <c r="P82" s="335"/>
      <c r="Q82" s="335"/>
      <c r="R82" s="335"/>
      <c r="S82" s="335"/>
      <c r="T82" s="335"/>
      <c r="U82" s="335"/>
      <c r="V82" s="335"/>
      <c r="W82" s="335"/>
      <c r="X82" s="335"/>
      <c r="Y82" s="335"/>
      <c r="Z82" s="335"/>
      <c r="AA82" s="335"/>
      <c r="AB82" s="335"/>
      <c r="AC82" s="335"/>
      <c r="AD82" s="335"/>
      <c r="AE82" s="335"/>
      <c r="AF82" s="335"/>
      <c r="AG82" s="335"/>
      <c r="AH82" s="335"/>
      <c r="AI82" s="335"/>
      <c r="AJ82" s="335"/>
      <c r="AK82" s="335"/>
      <c r="AL82" s="335"/>
      <c r="AM82" s="335"/>
      <c r="AN82" s="335"/>
      <c r="AO82" s="335"/>
      <c r="AP82" s="335"/>
      <c r="AQ82" s="335"/>
      <c r="AR82" s="335"/>
      <c r="AS82" s="335"/>
      <c r="AT82" s="335"/>
      <c r="AU82" s="335"/>
      <c r="AV82" s="335"/>
      <c r="AW82" s="335"/>
      <c r="AX82" s="335"/>
      <c r="AY82" s="335"/>
    </row>
    <row r="83" spans="1:51" ht="15.75" customHeight="1">
      <c r="A83" s="105"/>
      <c r="B83" s="712"/>
      <c r="C83" s="712"/>
      <c r="D83" s="712"/>
      <c r="E83" s="712"/>
      <c r="F83" s="712"/>
      <c r="G83" s="712"/>
      <c r="H83" s="712"/>
      <c r="I83" s="712"/>
      <c r="J83" s="712"/>
      <c r="K83" s="105" t="s">
        <v>451</v>
      </c>
      <c r="L83" s="335"/>
      <c r="M83" s="335"/>
      <c r="N83" s="335"/>
      <c r="O83" s="335"/>
      <c r="P83" s="335"/>
      <c r="Q83" s="335"/>
      <c r="R83" s="335"/>
      <c r="S83" s="335"/>
      <c r="T83" s="335"/>
      <c r="U83" s="335"/>
      <c r="V83" s="335"/>
      <c r="W83" s="335"/>
      <c r="X83" s="335"/>
      <c r="Y83" s="335"/>
      <c r="Z83" s="335"/>
      <c r="AA83" s="335"/>
      <c r="AB83" s="335"/>
      <c r="AC83" s="335"/>
      <c r="AD83" s="335"/>
      <c r="AE83" s="335"/>
      <c r="AF83" s="335"/>
      <c r="AG83" s="335"/>
      <c r="AH83" s="335"/>
      <c r="AI83" s="335"/>
      <c r="AJ83" s="335"/>
      <c r="AK83" s="335"/>
      <c r="AL83" s="335"/>
      <c r="AM83" s="335"/>
      <c r="AN83" s="335"/>
      <c r="AO83" s="335"/>
      <c r="AP83" s="335"/>
      <c r="AQ83" s="335"/>
      <c r="AR83" s="335"/>
      <c r="AS83" s="335"/>
      <c r="AT83" s="335"/>
      <c r="AU83" s="335"/>
      <c r="AV83" s="335"/>
      <c r="AW83" s="335"/>
      <c r="AX83" s="335"/>
      <c r="AY83" s="335"/>
    </row>
    <row r="84" spans="1:51" ht="18.75" customHeight="1">
      <c r="B84" s="335"/>
      <c r="C84" s="335"/>
      <c r="D84" s="335"/>
      <c r="E84" s="335"/>
      <c r="F84" s="335"/>
      <c r="G84" s="335"/>
      <c r="H84" s="335"/>
      <c r="J84" s="335"/>
      <c r="K84" s="335"/>
      <c r="L84" s="335"/>
      <c r="M84" s="335"/>
      <c r="N84" s="335"/>
      <c r="O84" s="335"/>
      <c r="P84" s="335"/>
      <c r="Q84" s="335"/>
      <c r="R84" s="335"/>
      <c r="S84" s="335"/>
      <c r="T84" s="335"/>
      <c r="U84" s="335"/>
      <c r="V84" s="335"/>
      <c r="W84" s="335"/>
      <c r="X84" s="335"/>
      <c r="Y84" s="335"/>
      <c r="Z84" s="335"/>
      <c r="AA84" s="335"/>
      <c r="AB84" s="335"/>
      <c r="AC84" s="335"/>
      <c r="AD84" s="335"/>
      <c r="AE84" s="335"/>
      <c r="AF84" s="335"/>
      <c r="AG84" s="335"/>
      <c r="AH84" s="335"/>
      <c r="AI84" s="335"/>
      <c r="AJ84" s="335"/>
      <c r="AK84" s="335"/>
      <c r="AL84" s="335"/>
      <c r="AM84" s="335"/>
      <c r="AN84" s="335"/>
      <c r="AO84" s="335"/>
      <c r="AP84" s="335"/>
      <c r="AQ84" s="335"/>
      <c r="AR84" s="335"/>
      <c r="AS84" s="335"/>
      <c r="AT84" s="335"/>
      <c r="AU84" s="335"/>
      <c r="AV84" s="335"/>
      <c r="AW84" s="335"/>
      <c r="AX84" s="335"/>
      <c r="AY84" s="335"/>
    </row>
    <row r="85" spans="1:51" ht="18.75" customHeight="1">
      <c r="A85" s="105"/>
      <c r="B85" s="335"/>
      <c r="C85" s="335"/>
      <c r="D85" s="335"/>
      <c r="E85" s="335"/>
      <c r="F85" s="335"/>
      <c r="G85" s="335"/>
      <c r="H85" s="335"/>
      <c r="I85" s="335"/>
      <c r="J85" s="335"/>
      <c r="K85" s="335"/>
      <c r="L85" s="335"/>
      <c r="M85" s="335"/>
      <c r="N85" s="335"/>
      <c r="O85" s="335"/>
      <c r="P85" s="335"/>
      <c r="Q85" s="335"/>
      <c r="R85" s="335"/>
      <c r="S85" s="335"/>
      <c r="T85" s="335"/>
      <c r="U85" s="335"/>
      <c r="V85" s="335"/>
      <c r="W85" s="335"/>
      <c r="X85" s="335"/>
      <c r="Y85" s="335"/>
      <c r="Z85" s="335"/>
      <c r="AA85" s="335"/>
      <c r="AB85" s="335"/>
      <c r="AC85" s="335"/>
      <c r="AD85" s="335"/>
      <c r="AE85" s="335"/>
      <c r="AF85" s="335"/>
      <c r="AG85" s="335"/>
      <c r="AH85" s="335"/>
      <c r="AI85" s="335"/>
      <c r="AJ85" s="335"/>
      <c r="AK85" s="335"/>
      <c r="AL85" s="335"/>
      <c r="AM85" s="335"/>
      <c r="AN85" s="335"/>
      <c r="AO85" s="335"/>
      <c r="AP85" s="335"/>
      <c r="AQ85" s="335"/>
      <c r="AR85" s="335"/>
      <c r="AS85" s="335"/>
      <c r="AT85" s="335"/>
      <c r="AU85" s="335"/>
      <c r="AV85" s="335"/>
      <c r="AW85" s="335"/>
      <c r="AX85" s="335"/>
      <c r="AY85" s="335"/>
    </row>
    <row r="86" spans="1:51" ht="15.75" customHeight="1">
      <c r="A86" s="1019"/>
    </row>
  </sheetData>
  <conditionalFormatting sqref="P67:GR78 A1:GR45 A79:GR79 A82:GR1011 B80:J81 L80:GR81 A46:A55 K46:K55 A67:K78 A56:GR57 A61:GR66 L58:GR60 B58:J58 A59:K60">
    <cfRule type="cellIs" dxfId="310" priority="15" stopIfTrue="1" operator="equal">
      <formula>0</formula>
    </cfRule>
  </conditionalFormatting>
  <conditionalFormatting sqref="L67:O69 L71:O71 L70:M70 O70 L73:O74 L72:M72 O72 L75:M78 O75:O78">
    <cfRule type="cellIs" dxfId="309" priority="14" stopIfTrue="1" operator="equal">
      <formula>0</formula>
    </cfRule>
  </conditionalFormatting>
  <conditionalFormatting sqref="A80:A81">
    <cfRule type="cellIs" dxfId="308" priority="11" stopIfTrue="1" operator="equal">
      <formula>0</formula>
    </cfRule>
  </conditionalFormatting>
  <conditionalFormatting sqref="K80:K81">
    <cfRule type="cellIs" dxfId="307" priority="10" stopIfTrue="1" operator="equal">
      <formula>0</formula>
    </cfRule>
  </conditionalFormatting>
  <conditionalFormatting sqref="B46:J55 L46:GR55">
    <cfRule type="cellIs" dxfId="306" priority="9" stopIfTrue="1" operator="equal">
      <formula>0</formula>
    </cfRule>
  </conditionalFormatting>
  <conditionalFormatting sqref="A58">
    <cfRule type="cellIs" dxfId="305" priority="8" stopIfTrue="1" operator="equal">
      <formula>0</formula>
    </cfRule>
  </conditionalFormatting>
  <conditionalFormatting sqref="K58">
    <cfRule type="cellIs" dxfId="304" priority="7" stopIfTrue="1" operator="equal">
      <formula>0</formula>
    </cfRule>
  </conditionalFormatting>
  <conditionalFormatting sqref="N70">
    <cfRule type="cellIs" dxfId="303" priority="6" stopIfTrue="1" operator="equal">
      <formula>0</formula>
    </cfRule>
  </conditionalFormatting>
  <conditionalFormatting sqref="N72">
    <cfRule type="cellIs" dxfId="302" priority="5" stopIfTrue="1" operator="equal">
      <formula>0</formula>
    </cfRule>
  </conditionalFormatting>
  <conditionalFormatting sqref="N75">
    <cfRule type="cellIs" dxfId="301" priority="4" stopIfTrue="1" operator="equal">
      <formula>0</formula>
    </cfRule>
  </conditionalFormatting>
  <conditionalFormatting sqref="N76">
    <cfRule type="cellIs" dxfId="300" priority="3" stopIfTrue="1" operator="equal">
      <formula>0</formula>
    </cfRule>
  </conditionalFormatting>
  <conditionalFormatting sqref="N77">
    <cfRule type="cellIs" dxfId="299" priority="2" stopIfTrue="1" operator="equal">
      <formula>0</formula>
    </cfRule>
  </conditionalFormatting>
  <conditionalFormatting sqref="N78">
    <cfRule type="cellIs" dxfId="298" priority="1" stopIfTrue="1" operator="equal">
      <formula>0</formula>
    </cfRule>
  </conditionalFormatting>
  <pageMargins left="0.7" right="0.7" top="0.75" bottom="0.75" header="0.3" footer="0.3"/>
  <pageSetup paperSize="9" scale="99" orientation="landscape" r:id="rId1"/>
  <headerFooter alignWithMargins="0">
    <oddFooter>&amp;L&amp;"Arial,Standard"&amp;10Stand: 19.02.2024&amp;C&amp;"Arial,Standard"&amp;10Bayerisches Landesamt für Statistik - Energiebilanz 2021&amp;R&amp;"Arial,Standard"&amp;10&amp;P von &amp;N</oddFooter>
  </headerFooter>
  <rowBreaks count="2" manualBreakCount="2">
    <brk id="30" max="15" man="1"/>
    <brk id="60" max="15" man="1"/>
  </rowBreaks>
  <colBreaks count="4" manualBreakCount="4">
    <brk id="10" max="78" man="1"/>
    <brk id="21" min="2" max="52" man="1"/>
    <brk id="31" min="2" max="52" man="1"/>
    <brk id="41" min="2" max="51"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1">
    <tabColor theme="5" tint="0.39997558519241921"/>
  </sheetPr>
  <dimension ref="A1:T62"/>
  <sheetViews>
    <sheetView view="pageBreakPreview" zoomScaleNormal="100" zoomScaleSheetLayoutView="100" workbookViewId="0"/>
  </sheetViews>
  <sheetFormatPr baseColWidth="10" defaultColWidth="11.453125" defaultRowHeight="15.75" customHeight="1"/>
  <cols>
    <col min="1" max="1" width="21.453125" style="83" customWidth="1"/>
    <col min="2" max="9" width="12.81640625" style="83" customWidth="1"/>
    <col min="10" max="10" width="0.81640625" style="83" customWidth="1"/>
    <col min="11" max="11" width="21.453125" style="83" customWidth="1"/>
    <col min="12" max="19" width="12.81640625" style="83" customWidth="1"/>
    <col min="20" max="20" width="4.1796875" style="83" customWidth="1"/>
    <col min="21" max="16384" width="11.453125" style="83"/>
  </cols>
  <sheetData>
    <row r="1" spans="1:20" ht="15.75" customHeight="1">
      <c r="A1" s="505" t="s">
        <v>742</v>
      </c>
      <c r="K1" s="505" t="s">
        <v>742</v>
      </c>
      <c r="L1" s="362"/>
      <c r="M1" s="362"/>
      <c r="N1" s="362"/>
      <c r="O1" s="362"/>
      <c r="P1" s="362"/>
      <c r="Q1" s="362"/>
      <c r="R1" s="362"/>
      <c r="S1" s="362"/>
    </row>
    <row r="2" spans="1:20" ht="15.75" customHeight="1">
      <c r="A2" s="505"/>
      <c r="B2" s="362"/>
      <c r="C2" s="362"/>
      <c r="D2" s="362"/>
      <c r="E2" s="362"/>
      <c r="F2" s="362"/>
      <c r="G2" s="362"/>
      <c r="K2" s="505"/>
      <c r="L2" s="362"/>
      <c r="M2" s="362"/>
      <c r="N2" s="362"/>
      <c r="O2" s="362"/>
      <c r="P2" s="362"/>
      <c r="Q2" s="362"/>
      <c r="R2" s="362"/>
      <c r="S2" s="362"/>
    </row>
    <row r="3" spans="1:20" ht="15.75" customHeight="1">
      <c r="A3" s="506"/>
      <c r="B3" s="16" t="s">
        <v>433</v>
      </c>
      <c r="C3" s="499"/>
      <c r="D3" s="499"/>
      <c r="E3" s="509"/>
      <c r="F3" s="499"/>
      <c r="G3" s="499"/>
      <c r="H3" s="499"/>
      <c r="I3" s="509"/>
      <c r="K3" s="494"/>
      <c r="L3" s="16" t="s">
        <v>583</v>
      </c>
      <c r="M3" s="499"/>
      <c r="N3" s="499"/>
      <c r="O3" s="509"/>
      <c r="P3" s="499"/>
      <c r="Q3" s="499"/>
      <c r="R3" s="499"/>
      <c r="S3" s="509"/>
      <c r="T3" s="86"/>
    </row>
    <row r="4" spans="1:20" ht="15.75" customHeight="1">
      <c r="A4" s="495"/>
      <c r="B4" s="343">
        <v>2019</v>
      </c>
      <c r="C4" s="343">
        <v>2020</v>
      </c>
      <c r="D4" s="739">
        <v>2021</v>
      </c>
      <c r="E4" s="695" t="s">
        <v>741</v>
      </c>
      <c r="F4" s="343">
        <v>2019</v>
      </c>
      <c r="G4" s="343">
        <v>2020</v>
      </c>
      <c r="H4" s="343">
        <v>2021</v>
      </c>
      <c r="I4" s="504" t="s">
        <v>741</v>
      </c>
      <c r="K4" s="507"/>
      <c r="L4" s="343">
        <v>2019</v>
      </c>
      <c r="M4" s="343">
        <v>2020</v>
      </c>
      <c r="N4" s="758">
        <v>2021</v>
      </c>
      <c r="O4" s="640" t="s">
        <v>741</v>
      </c>
      <c r="P4" s="343">
        <v>2019</v>
      </c>
      <c r="Q4" s="343">
        <v>2020</v>
      </c>
      <c r="R4" s="343">
        <v>2021</v>
      </c>
      <c r="S4" s="504" t="s">
        <v>741</v>
      </c>
      <c r="T4" s="86"/>
    </row>
    <row r="5" spans="1:20" ht="15.75" customHeight="1">
      <c r="A5" s="396"/>
      <c r="B5" s="326" t="s">
        <v>780</v>
      </c>
      <c r="C5" s="279"/>
      <c r="D5" s="635"/>
      <c r="E5" s="635"/>
      <c r="F5" s="326" t="s">
        <v>5</v>
      </c>
      <c r="G5" s="279"/>
      <c r="H5" s="279"/>
      <c r="I5" s="279"/>
      <c r="K5" s="508"/>
      <c r="L5" s="326" t="s">
        <v>780</v>
      </c>
      <c r="M5" s="279"/>
      <c r="N5" s="279"/>
      <c r="O5" s="1288"/>
      <c r="P5" s="326" t="s">
        <v>5</v>
      </c>
      <c r="Q5" s="279"/>
      <c r="R5" s="279"/>
      <c r="S5" s="279"/>
    </row>
    <row r="6" spans="1:20" ht="15.75" customHeight="1">
      <c r="A6" s="683" t="s">
        <v>3</v>
      </c>
      <c r="B6" s="1007">
        <v>0</v>
      </c>
      <c r="C6" s="994">
        <v>0</v>
      </c>
      <c r="D6" s="994">
        <v>0</v>
      </c>
      <c r="E6" s="1328">
        <v>0</v>
      </c>
      <c r="F6" s="724">
        <v>0</v>
      </c>
      <c r="G6" s="724">
        <v>0</v>
      </c>
      <c r="H6" s="994">
        <v>0</v>
      </c>
      <c r="I6" s="994">
        <v>0</v>
      </c>
      <c r="K6" s="683" t="s">
        <v>3</v>
      </c>
      <c r="L6" s="994">
        <v>113.97711899999999</v>
      </c>
      <c r="M6" s="994">
        <v>91.743016999999995</v>
      </c>
      <c r="N6" s="994">
        <v>110.09684700000001</v>
      </c>
      <c r="O6" s="948">
        <v>117</v>
      </c>
      <c r="P6" s="994">
        <v>18.73994244239346</v>
      </c>
      <c r="Q6" s="994">
        <v>15.964841217774367</v>
      </c>
      <c r="R6" s="994">
        <v>18.684846051113784</v>
      </c>
      <c r="S6" s="994">
        <v>20.081906716968696</v>
      </c>
    </row>
    <row r="7" spans="1:20" ht="15.75" customHeight="1">
      <c r="A7" s="682" t="s">
        <v>30</v>
      </c>
      <c r="B7" s="994">
        <v>22.418455000000002</v>
      </c>
      <c r="C7" s="994">
        <v>20.820789000000001</v>
      </c>
      <c r="D7" s="994">
        <v>23.496873000000001</v>
      </c>
      <c r="E7" s="948">
        <v>12.273569</v>
      </c>
      <c r="F7" s="724">
        <v>29.911869408847338</v>
      </c>
      <c r="G7" s="724">
        <v>27.780337682135798</v>
      </c>
      <c r="H7" s="994">
        <v>29.330001187611948</v>
      </c>
      <c r="I7" s="994">
        <v>17.91123674287919</v>
      </c>
      <c r="K7" s="682" t="s">
        <v>30</v>
      </c>
      <c r="L7" s="994">
        <v>75.071235999999999</v>
      </c>
      <c r="M7" s="994">
        <v>64.382396999999997</v>
      </c>
      <c r="N7" s="994">
        <v>69.130451000000008</v>
      </c>
      <c r="O7" s="948">
        <v>37.700000000000003</v>
      </c>
      <c r="P7" s="994">
        <v>12.343097053710718</v>
      </c>
      <c r="Q7" s="994">
        <v>11.203629212724852</v>
      </c>
      <c r="R7" s="994">
        <v>11.732323582155493</v>
      </c>
      <c r="S7" s="994">
        <v>6.4708366088010241</v>
      </c>
    </row>
    <row r="8" spans="1:20" ht="15.75" customHeight="1">
      <c r="A8" s="682" t="s">
        <v>4</v>
      </c>
      <c r="B8" s="994">
        <v>2.5037590000000001</v>
      </c>
      <c r="C8" s="994">
        <v>1.8282940000000001</v>
      </c>
      <c r="D8" s="994">
        <v>2.5476670000000001</v>
      </c>
      <c r="E8" s="948">
        <v>2.8120229999999999</v>
      </c>
      <c r="F8" s="724">
        <v>3.3406455636316683</v>
      </c>
      <c r="G8" s="724">
        <v>2.4394188280868119</v>
      </c>
      <c r="H8" s="994">
        <v>3.1801285275551252</v>
      </c>
      <c r="I8" s="994">
        <v>4.1036808184661986</v>
      </c>
      <c r="K8" s="682" t="s">
        <v>4</v>
      </c>
      <c r="L8" s="994">
        <v>57.472371000000003</v>
      </c>
      <c r="M8" s="994">
        <v>42.843778</v>
      </c>
      <c r="N8" s="994">
        <v>54.554187000000006</v>
      </c>
      <c r="O8" s="948">
        <v>66</v>
      </c>
      <c r="P8" s="994">
        <v>9.4495187632167053</v>
      </c>
      <c r="Q8" s="994">
        <v>7.4555441417364188</v>
      </c>
      <c r="R8" s="994">
        <v>9.258544756860049</v>
      </c>
      <c r="S8" s="994">
        <v>11.328255071110545</v>
      </c>
    </row>
    <row r="9" spans="1:20" ht="15.75" customHeight="1">
      <c r="A9" s="682" t="s">
        <v>18</v>
      </c>
      <c r="B9" s="994">
        <v>9.82792287875046</v>
      </c>
      <c r="C9" s="994">
        <v>12.035541785235724</v>
      </c>
      <c r="D9" s="994">
        <v>14.237370258740235</v>
      </c>
      <c r="E9" s="948">
        <v>11.599040766951235</v>
      </c>
      <c r="F9" s="724">
        <v>13.112926190025437</v>
      </c>
      <c r="G9" s="724">
        <v>16.058537213998179</v>
      </c>
      <c r="H9" s="994">
        <v>17.771815279306406</v>
      </c>
      <c r="I9" s="994">
        <v>16.926874747448814</v>
      </c>
      <c r="K9" s="682" t="s">
        <v>18</v>
      </c>
      <c r="L9" s="994">
        <v>89.890146317267067</v>
      </c>
      <c r="M9" s="994">
        <v>94.678431828179242</v>
      </c>
      <c r="N9" s="994">
        <v>92.361008066942162</v>
      </c>
      <c r="O9" s="948">
        <v>77.400000000000006</v>
      </c>
      <c r="P9" s="994">
        <v>14.779599474907867</v>
      </c>
      <c r="Q9" s="994">
        <v>16.475653192054459</v>
      </c>
      <c r="R9" s="994">
        <v>15.674846863293848</v>
      </c>
      <c r="S9" s="994">
        <v>13.284953674302368</v>
      </c>
    </row>
    <row r="10" spans="1:20" ht="15.75" customHeight="1">
      <c r="A10" s="682" t="s">
        <v>82</v>
      </c>
      <c r="B10" s="994">
        <v>0.43220148380028434</v>
      </c>
      <c r="C10" s="994">
        <v>0.33770851323301632</v>
      </c>
      <c r="D10" s="994">
        <v>0.40248802</v>
      </c>
      <c r="E10" s="948">
        <v>0.490006</v>
      </c>
      <c r="F10" s="724">
        <v>0.57666571321458826</v>
      </c>
      <c r="G10" s="724">
        <v>0.45059082706929204</v>
      </c>
      <c r="H10" s="994">
        <v>0.50240617568982826</v>
      </c>
      <c r="I10" s="994">
        <v>0.71508242398207567</v>
      </c>
      <c r="K10" s="682" t="s">
        <v>82</v>
      </c>
      <c r="L10" s="994">
        <v>4.7748899125109672</v>
      </c>
      <c r="M10" s="994">
        <v>4.6951002380012596</v>
      </c>
      <c r="N10" s="994">
        <v>4.5500027308553355</v>
      </c>
      <c r="O10" s="948">
        <v>4.5999999999999996</v>
      </c>
      <c r="P10" s="994">
        <v>0.78508004864748937</v>
      </c>
      <c r="Q10" s="994">
        <v>0.81702708557344206</v>
      </c>
      <c r="R10" s="994">
        <v>0.77219378097339375</v>
      </c>
      <c r="S10" s="994">
        <v>0.78954505041073497</v>
      </c>
    </row>
    <row r="11" spans="1:20" ht="14">
      <c r="A11" s="682" t="s">
        <v>427</v>
      </c>
      <c r="B11" s="994">
        <v>38.677599040968744</v>
      </c>
      <c r="C11" s="994">
        <v>38.870667018038006</v>
      </c>
      <c r="D11" s="994">
        <v>38.410795459205232</v>
      </c>
      <c r="E11" s="948">
        <v>40.208971378289718</v>
      </c>
      <c r="F11" s="724">
        <v>51.605665580487859</v>
      </c>
      <c r="G11" s="724">
        <v>51.863560775288306</v>
      </c>
      <c r="H11" s="994">
        <v>47.946323599553402</v>
      </c>
      <c r="I11" s="994">
        <v>58.678319692030946</v>
      </c>
      <c r="K11" s="682" t="s">
        <v>427</v>
      </c>
      <c r="L11" s="994">
        <v>241.57361859694095</v>
      </c>
      <c r="M11" s="994">
        <v>251.48032159014403</v>
      </c>
      <c r="N11" s="994">
        <v>233.93300000000002</v>
      </c>
      <c r="O11" s="948">
        <v>255.91399999999999</v>
      </c>
      <c r="P11" s="994">
        <v>39.719162475999973</v>
      </c>
      <c r="Q11" s="994">
        <v>43.761841880363328</v>
      </c>
      <c r="R11" s="994">
        <v>39.701428427602487</v>
      </c>
      <c r="S11" s="994">
        <v>43.925137398002789</v>
      </c>
    </row>
    <row r="12" spans="1:20" ht="14">
      <c r="A12" s="682" t="s">
        <v>319</v>
      </c>
      <c r="B12" s="1009">
        <v>4.9947335167634774</v>
      </c>
      <c r="C12" s="994">
        <v>4.8776275759894743</v>
      </c>
      <c r="D12" s="994">
        <v>4.0740435984034384</v>
      </c>
      <c r="E12" s="948">
        <v>4.5735629599345868</v>
      </c>
      <c r="F12" s="724">
        <v>6.66423340437251</v>
      </c>
      <c r="G12" s="724">
        <v>6.5080214370687424</v>
      </c>
      <c r="H12" s="994">
        <v>5.0854300306068687</v>
      </c>
      <c r="I12" s="994">
        <v>6.6743560030380467</v>
      </c>
      <c r="K12" s="682" t="s">
        <v>319</v>
      </c>
      <c r="L12" s="994">
        <v>125.89400000000001</v>
      </c>
      <c r="M12" s="994">
        <v>132.102</v>
      </c>
      <c r="N12" s="994">
        <v>114.64700000000001</v>
      </c>
      <c r="O12" s="948">
        <v>128.12100000000001</v>
      </c>
      <c r="P12" s="994">
        <v>20.699297670813056</v>
      </c>
      <c r="Q12" s="994">
        <v>22.987988879310887</v>
      </c>
      <c r="R12" s="994">
        <v>19.457065334687034</v>
      </c>
      <c r="S12" s="994">
        <v>21.990717696450822</v>
      </c>
    </row>
    <row r="13" spans="1:20" ht="15.75" customHeight="1">
      <c r="A13" s="682" t="s">
        <v>430</v>
      </c>
      <c r="B13" s="994">
        <v>11.925279308492001</v>
      </c>
      <c r="C13" s="994">
        <v>11.129182110663999</v>
      </c>
      <c r="D13" s="994">
        <v>11.419751544164999</v>
      </c>
      <c r="E13" s="948">
        <v>10.419727058704</v>
      </c>
      <c r="F13" s="724">
        <v>15.911328293570721</v>
      </c>
      <c r="G13" s="724">
        <v>14.849218113695436</v>
      </c>
      <c r="H13" s="994">
        <v>14.254719185510039</v>
      </c>
      <c r="I13" s="994">
        <v>15.205862137136444</v>
      </c>
      <c r="K13" s="682" t="s">
        <v>430</v>
      </c>
      <c r="L13" s="992">
        <v>20.135000000000002</v>
      </c>
      <c r="M13" s="992">
        <v>18.721</v>
      </c>
      <c r="N13" s="992">
        <v>19.658000000000001</v>
      </c>
      <c r="O13" s="1112">
        <v>17.099</v>
      </c>
      <c r="P13" s="994">
        <v>3.3105657029073732</v>
      </c>
      <c r="Q13" s="994">
        <v>3.2577715690116658</v>
      </c>
      <c r="R13" s="994">
        <v>3.3362145572869566</v>
      </c>
      <c r="S13" s="994">
        <v>2.934876264559382</v>
      </c>
    </row>
    <row r="14" spans="1:20" ht="15.75" customHeight="1">
      <c r="A14" s="682" t="s">
        <v>618</v>
      </c>
      <c r="B14" s="994">
        <v>8.5424294177132669</v>
      </c>
      <c r="C14" s="994">
        <v>8.7105063853845284</v>
      </c>
      <c r="D14" s="994">
        <v>8.5639489986367892</v>
      </c>
      <c r="E14" s="948">
        <v>8.5253823456511295</v>
      </c>
      <c r="F14" s="724">
        <v>11.397753911986131</v>
      </c>
      <c r="G14" s="724">
        <v>11.622076798741022</v>
      </c>
      <c r="H14" s="994">
        <v>10.689960076843636</v>
      </c>
      <c r="I14" s="994">
        <v>12.441380458815205</v>
      </c>
      <c r="K14" s="682" t="s">
        <v>320</v>
      </c>
      <c r="L14" s="994">
        <v>44.321086596940937</v>
      </c>
      <c r="M14" s="994">
        <v>45.110114090144016</v>
      </c>
      <c r="N14" s="994">
        <v>44.238999999999997</v>
      </c>
      <c r="O14" s="948">
        <v>43.924999999999997</v>
      </c>
      <c r="P14" s="994">
        <v>7.2872048275848202</v>
      </c>
      <c r="Q14" s="994">
        <v>7.8499250658481774</v>
      </c>
      <c r="R14" s="994">
        <v>7.5079253128404551</v>
      </c>
      <c r="S14" s="994">
        <v>7.5392970302807685</v>
      </c>
    </row>
    <row r="15" spans="1:20" ht="15.75" customHeight="1">
      <c r="A15" s="682" t="s">
        <v>321</v>
      </c>
      <c r="B15" s="994">
        <v>12.063688000000001</v>
      </c>
      <c r="C15" s="994">
        <v>12.967688000000001</v>
      </c>
      <c r="D15" s="994">
        <v>13.165621999999999</v>
      </c>
      <c r="E15" s="948">
        <v>15.519555</v>
      </c>
      <c r="F15" s="724">
        <v>16.096000373133595</v>
      </c>
      <c r="G15" s="724">
        <v>17.302262253201846</v>
      </c>
      <c r="H15" s="994">
        <v>16.434004171348672</v>
      </c>
      <c r="I15" s="994">
        <v>22.648214529053</v>
      </c>
      <c r="K15" s="682" t="s">
        <v>321</v>
      </c>
      <c r="L15" s="994">
        <v>45.220999999999997</v>
      </c>
      <c r="M15" s="994">
        <v>49.496000000000002</v>
      </c>
      <c r="N15" s="994">
        <v>49.34</v>
      </c>
      <c r="O15" s="948">
        <v>60.695999999999998</v>
      </c>
      <c r="P15" s="994">
        <v>7.4351672039321732</v>
      </c>
      <c r="Q15" s="994">
        <v>8.6131436130442509</v>
      </c>
      <c r="R15" s="994">
        <v>8.3736303925393454</v>
      </c>
      <c r="S15" s="994">
        <v>10.417875299941299</v>
      </c>
    </row>
    <row r="16" spans="1:20" ht="15.75" customHeight="1">
      <c r="A16" s="682" t="s">
        <v>621</v>
      </c>
      <c r="B16" s="994">
        <v>0.65714399999999995</v>
      </c>
      <c r="C16" s="994">
        <v>0.68944399999999995</v>
      </c>
      <c r="D16" s="994">
        <v>0.66133299999999995</v>
      </c>
      <c r="E16" s="948">
        <v>0.65179699999999996</v>
      </c>
      <c r="F16" s="724">
        <v>0.8767957252543751</v>
      </c>
      <c r="G16" s="724">
        <v>0.91989727828865797</v>
      </c>
      <c r="H16" s="994">
        <v>0.825509746569553</v>
      </c>
      <c r="I16" s="994">
        <v>0.95118953381028992</v>
      </c>
      <c r="K16" s="682" t="s">
        <v>431</v>
      </c>
      <c r="L16" s="994">
        <v>5.8055319999999995</v>
      </c>
      <c r="M16" s="994">
        <v>5.8202074999999995</v>
      </c>
      <c r="N16" s="994">
        <v>5.8049999999999997</v>
      </c>
      <c r="O16" s="948">
        <v>5.8049999999999997</v>
      </c>
      <c r="P16" s="994">
        <v>0.95453663403681399</v>
      </c>
      <c r="Q16" s="994">
        <v>1.0128148346374908</v>
      </c>
      <c r="R16" s="994">
        <v>0.98518290289199217</v>
      </c>
      <c r="S16" s="994">
        <v>0.9963715255726775</v>
      </c>
    </row>
    <row r="17" spans="1:20" ht="15.75" customHeight="1">
      <c r="A17" s="682" t="s">
        <v>428</v>
      </c>
      <c r="B17" s="994">
        <v>1.0884217</v>
      </c>
      <c r="C17" s="994">
        <v>1.0549331400000002</v>
      </c>
      <c r="D17" s="994">
        <v>1.0160658</v>
      </c>
      <c r="E17" s="948">
        <v>1.1406061699999999</v>
      </c>
      <c r="F17" s="724">
        <v>1.4522288780451469</v>
      </c>
      <c r="G17" s="724">
        <v>1.4075546734216384</v>
      </c>
      <c r="H17" s="994">
        <v>1.2683054090087598</v>
      </c>
      <c r="I17" s="994">
        <v>1.6645253830616591</v>
      </c>
      <c r="K17" s="682" t="s">
        <v>428</v>
      </c>
      <c r="L17" s="994">
        <v>25.444829780466218</v>
      </c>
      <c r="M17" s="994">
        <v>24.833574779451592</v>
      </c>
      <c r="N17" s="994">
        <v>24.605192530176421</v>
      </c>
      <c r="O17" s="948">
        <v>24</v>
      </c>
      <c r="P17" s="994">
        <v>4.1835997411237953</v>
      </c>
      <c r="Q17" s="994">
        <v>4.321463269773119</v>
      </c>
      <c r="R17" s="994">
        <v>4.1758165380009595</v>
      </c>
      <c r="S17" s="994">
        <v>4.1193654804038342</v>
      </c>
    </row>
    <row r="18" spans="1:20" ht="15.75" customHeight="1">
      <c r="A18" s="681" t="s">
        <v>0</v>
      </c>
      <c r="B18" s="998">
        <v>74.948358103519496</v>
      </c>
      <c r="C18" s="998">
        <v>74.947933456506732</v>
      </c>
      <c r="D18" s="998">
        <v>80.11207653794547</v>
      </c>
      <c r="E18" s="1111">
        <v>68.524408315240947</v>
      </c>
      <c r="F18" s="725">
        <v>100</v>
      </c>
      <c r="G18" s="725">
        <v>100</v>
      </c>
      <c r="H18" s="998">
        <v>100</v>
      </c>
      <c r="I18" s="998">
        <v>100</v>
      </c>
      <c r="K18" s="681" t="s">
        <v>0</v>
      </c>
      <c r="L18" s="998">
        <v>608.20421060718513</v>
      </c>
      <c r="M18" s="998">
        <v>574.65662043577618</v>
      </c>
      <c r="N18" s="998">
        <v>589.23068832797389</v>
      </c>
      <c r="O18" s="1111">
        <v>582.61400000000003</v>
      </c>
      <c r="P18" s="998">
        <v>100</v>
      </c>
      <c r="Q18" s="998">
        <v>100</v>
      </c>
      <c r="R18" s="998">
        <v>100</v>
      </c>
      <c r="S18" s="998">
        <v>100</v>
      </c>
    </row>
    <row r="19" spans="1:20" ht="15">
      <c r="A19" s="99" t="s">
        <v>158</v>
      </c>
      <c r="B19" s="88"/>
      <c r="C19" s="88"/>
      <c r="D19" s="886"/>
      <c r="E19" s="694"/>
      <c r="F19" s="90"/>
      <c r="G19" s="90"/>
      <c r="H19" s="90"/>
      <c r="K19" s="642" t="s">
        <v>158</v>
      </c>
      <c r="L19" s="398"/>
      <c r="M19" s="365"/>
      <c r="N19" s="364"/>
      <c r="O19" s="364"/>
      <c r="P19" s="362"/>
      <c r="Q19" s="362"/>
    </row>
    <row r="20" spans="1:20" ht="15.75" customHeight="1">
      <c r="A20" s="105" t="s">
        <v>434</v>
      </c>
      <c r="B20" s="88"/>
      <c r="C20" s="88"/>
      <c r="D20" s="88"/>
      <c r="E20" s="88"/>
      <c r="F20" s="90"/>
      <c r="G20" s="90"/>
      <c r="H20" s="90"/>
      <c r="K20" s="916" t="s">
        <v>760</v>
      </c>
      <c r="L20" s="398"/>
      <c r="M20" s="365"/>
      <c r="N20" s="362"/>
      <c r="O20" s="362"/>
      <c r="P20" s="362"/>
      <c r="Q20" s="362"/>
    </row>
    <row r="21" spans="1:20" ht="15.75" customHeight="1">
      <c r="A21" s="733" t="s">
        <v>617</v>
      </c>
      <c r="B21" s="86"/>
      <c r="C21" s="86"/>
      <c r="D21" s="86"/>
      <c r="E21" s="86"/>
      <c r="F21" s="86"/>
      <c r="G21" s="86"/>
      <c r="H21" s="86"/>
      <c r="K21" s="733" t="s">
        <v>617</v>
      </c>
      <c r="L21" s="398"/>
      <c r="M21" s="365"/>
      <c r="N21" s="362"/>
      <c r="O21" s="362"/>
      <c r="P21" s="362"/>
      <c r="Q21" s="362"/>
    </row>
    <row r="22" spans="1:20" ht="15.75" customHeight="1">
      <c r="A22" s="105" t="s">
        <v>650</v>
      </c>
      <c r="B22" s="333"/>
      <c r="C22" s="333"/>
      <c r="D22" s="333"/>
      <c r="E22" s="333"/>
      <c r="F22" s="328"/>
      <c r="G22" s="328"/>
      <c r="H22" s="328"/>
      <c r="K22" s="105" t="s">
        <v>576</v>
      </c>
      <c r="L22" s="398"/>
      <c r="M22" s="365"/>
      <c r="N22" s="362"/>
      <c r="O22" s="362"/>
      <c r="P22" s="362"/>
      <c r="Q22" s="362"/>
    </row>
    <row r="23" spans="1:20" s="951" customFormat="1" ht="15.75" customHeight="1">
      <c r="A23" s="916" t="s">
        <v>651</v>
      </c>
      <c r="B23" s="974"/>
      <c r="C23" s="974"/>
      <c r="D23" s="974"/>
      <c r="E23" s="974"/>
      <c r="F23" s="998"/>
      <c r="G23" s="998"/>
      <c r="H23" s="998"/>
      <c r="K23" s="105" t="s">
        <v>432</v>
      </c>
      <c r="L23" s="398"/>
      <c r="M23" s="365"/>
      <c r="N23" s="362"/>
      <c r="O23" s="362"/>
      <c r="P23" s="362"/>
      <c r="Q23" s="362"/>
    </row>
    <row r="24" spans="1:20" ht="15.75" customHeight="1">
      <c r="A24" s="105" t="s">
        <v>619</v>
      </c>
      <c r="B24" s="394"/>
      <c r="C24" s="395"/>
      <c r="D24" s="394"/>
      <c r="E24" s="395"/>
      <c r="F24" s="28"/>
      <c r="G24" s="395"/>
      <c r="H24" s="394"/>
      <c r="I24" s="395"/>
      <c r="L24" s="398"/>
      <c r="M24" s="365"/>
      <c r="N24" s="362"/>
      <c r="O24" s="362"/>
      <c r="P24" s="362"/>
      <c r="Q24" s="362"/>
    </row>
    <row r="25" spans="1:20" ht="15.75" customHeight="1">
      <c r="A25" s="105" t="s">
        <v>620</v>
      </c>
      <c r="B25" s="397"/>
      <c r="C25" s="363"/>
      <c r="D25" s="364"/>
      <c r="E25" s="364"/>
      <c r="F25" s="362"/>
      <c r="G25" s="362"/>
      <c r="H25" s="362"/>
      <c r="I25" s="362"/>
    </row>
    <row r="26" spans="1:20" ht="15.75" customHeight="1">
      <c r="A26" s="105"/>
      <c r="B26" s="397"/>
      <c r="C26" s="363"/>
      <c r="D26" s="364"/>
      <c r="E26" s="364"/>
      <c r="F26" s="362"/>
      <c r="G26" s="362"/>
      <c r="H26" s="362"/>
      <c r="I26" s="362"/>
    </row>
    <row r="27" spans="1:20" ht="15.75" customHeight="1">
      <c r="B27" s="397"/>
      <c r="C27" s="363"/>
      <c r="D27" s="364"/>
      <c r="E27" s="364"/>
      <c r="F27" s="362"/>
      <c r="G27" s="362"/>
      <c r="H27" s="362"/>
      <c r="I27" s="362"/>
    </row>
    <row r="28" spans="1:20" ht="15.75" customHeight="1">
      <c r="B28" s="397"/>
      <c r="C28" s="363"/>
      <c r="D28" s="364"/>
      <c r="E28" s="364"/>
      <c r="F28" s="362"/>
      <c r="G28" s="362"/>
      <c r="H28" s="362"/>
      <c r="I28" s="362"/>
    </row>
    <row r="29" spans="1:20" ht="15.75" customHeight="1">
      <c r="A29" s="1025"/>
      <c r="B29" s="870"/>
      <c r="C29" s="870"/>
      <c r="D29" s="870"/>
      <c r="E29" s="870"/>
      <c r="F29" s="870"/>
      <c r="G29" s="870"/>
      <c r="H29" s="870"/>
      <c r="I29" s="870"/>
      <c r="J29" s="870"/>
      <c r="K29" s="870"/>
      <c r="L29" s="870"/>
      <c r="M29" s="870"/>
      <c r="N29" s="870"/>
      <c r="O29" s="870"/>
      <c r="P29" s="870"/>
      <c r="Q29" s="870"/>
      <c r="R29" s="870"/>
      <c r="S29" s="870"/>
      <c r="T29" s="870"/>
    </row>
    <row r="30" spans="1:20" ht="15.75" customHeight="1">
      <c r="A30" s="1025"/>
      <c r="B30" s="1025"/>
      <c r="C30" s="1025"/>
      <c r="D30" s="1010"/>
      <c r="E30" s="1025"/>
      <c r="F30" s="362"/>
      <c r="G30" s="1179"/>
      <c r="H30" s="362"/>
      <c r="I30" s="362"/>
      <c r="J30" s="1025"/>
      <c r="K30" s="1025"/>
      <c r="L30" s="1025"/>
      <c r="M30" s="1025"/>
      <c r="N30" s="1025"/>
      <c r="O30" s="1025"/>
      <c r="P30" s="1025"/>
      <c r="Q30" s="1025"/>
      <c r="R30" s="1025"/>
      <c r="S30" s="1025"/>
      <c r="T30" s="1025"/>
    </row>
    <row r="31" spans="1:20" ht="15.75" customHeight="1">
      <c r="A31" s="870"/>
      <c r="B31" s="362"/>
      <c r="C31" s="362"/>
      <c r="D31" s="362"/>
      <c r="E31" s="362"/>
      <c r="F31" s="362"/>
      <c r="G31" s="362"/>
      <c r="H31" s="362"/>
      <c r="I31" s="362"/>
      <c r="J31" s="1025"/>
      <c r="K31" s="1025"/>
      <c r="L31" s="1025"/>
      <c r="M31" s="480"/>
      <c r="N31" s="1025"/>
      <c r="O31" s="1025"/>
      <c r="P31" s="1025"/>
      <c r="Q31" s="1025"/>
      <c r="R31" s="1025"/>
      <c r="S31" s="1025"/>
      <c r="T31" s="1025"/>
    </row>
    <row r="33" spans="2:9" ht="15.75" customHeight="1">
      <c r="B33" s="721"/>
      <c r="C33" s="721"/>
      <c r="D33" s="1008"/>
      <c r="E33" s="480"/>
      <c r="F33" s="724"/>
      <c r="G33" s="724"/>
      <c r="H33" s="724"/>
      <c r="I33" s="723"/>
    </row>
    <row r="34" spans="2:9" ht="15.75" customHeight="1">
      <c r="B34" s="721"/>
      <c r="C34" s="721"/>
      <c r="D34" s="721"/>
      <c r="F34" s="724"/>
      <c r="G34" s="724"/>
      <c r="H34" s="1143"/>
      <c r="I34" s="723"/>
    </row>
    <row r="35" spans="2:9" ht="15.75" customHeight="1">
      <c r="B35" s="721"/>
      <c r="C35" s="721"/>
      <c r="D35" s="994"/>
      <c r="F35" s="724"/>
      <c r="G35" s="724"/>
      <c r="H35" s="724"/>
      <c r="I35" s="723"/>
    </row>
    <row r="36" spans="2:9" ht="15.75" customHeight="1">
      <c r="B36" s="721"/>
      <c r="C36" s="721"/>
      <c r="D36" s="994"/>
      <c r="F36" s="724"/>
      <c r="G36" s="724"/>
      <c r="H36" s="724"/>
      <c r="I36" s="723"/>
    </row>
    <row r="37" spans="2:9" ht="15.75" customHeight="1">
      <c r="B37" s="721"/>
      <c r="C37" s="721"/>
      <c r="D37" s="994"/>
      <c r="F37" s="724"/>
      <c r="G37" s="724"/>
      <c r="H37" s="724"/>
      <c r="I37" s="723"/>
    </row>
    <row r="38" spans="2:9" ht="15.75" customHeight="1">
      <c r="B38" s="721"/>
      <c r="C38" s="721"/>
      <c r="D38" s="994"/>
      <c r="F38" s="724"/>
      <c r="G38" s="724"/>
      <c r="H38" s="724"/>
      <c r="I38" s="723"/>
    </row>
    <row r="39" spans="2:9" ht="15.75" customHeight="1">
      <c r="B39" s="721"/>
      <c r="C39" s="721"/>
      <c r="D39" s="994"/>
      <c r="F39" s="724"/>
      <c r="G39" s="724"/>
      <c r="H39" s="724"/>
      <c r="I39" s="723"/>
    </row>
    <row r="40" spans="2:9" ht="15.75" customHeight="1">
      <c r="B40" s="721"/>
      <c r="C40" s="721"/>
      <c r="D40" s="1009"/>
      <c r="F40" s="724"/>
      <c r="G40" s="724"/>
      <c r="H40" s="724"/>
      <c r="I40" s="723"/>
    </row>
    <row r="41" spans="2:9" ht="15.75" customHeight="1">
      <c r="B41" s="721"/>
      <c r="C41" s="721"/>
      <c r="D41" s="994"/>
      <c r="F41" s="724"/>
      <c r="G41" s="724"/>
      <c r="H41" s="724"/>
      <c r="I41" s="723"/>
    </row>
    <row r="42" spans="2:9" ht="15.75" customHeight="1">
      <c r="B42" s="721"/>
      <c r="C42" s="721"/>
      <c r="D42" s="994"/>
      <c r="F42" s="724"/>
      <c r="G42" s="724"/>
      <c r="H42" s="724"/>
      <c r="I42" s="723"/>
    </row>
    <row r="43" spans="2:9" ht="15.75" customHeight="1">
      <c r="B43" s="721"/>
      <c r="C43" s="721"/>
      <c r="D43" s="994"/>
      <c r="F43" s="724"/>
      <c r="G43" s="724"/>
      <c r="H43" s="724"/>
      <c r="I43" s="723"/>
    </row>
    <row r="44" spans="2:9" ht="15.75" customHeight="1">
      <c r="B44" s="721"/>
      <c r="C44" s="721"/>
      <c r="D44" s="994"/>
      <c r="F44" s="724"/>
      <c r="G44" s="724"/>
      <c r="H44" s="724"/>
      <c r="I44" s="723"/>
    </row>
    <row r="45" spans="2:9" ht="15.75" customHeight="1">
      <c r="B45" s="722"/>
      <c r="C45" s="722"/>
      <c r="D45" s="994"/>
      <c r="F45" s="725"/>
      <c r="G45" s="725"/>
      <c r="H45" s="725"/>
      <c r="I45" s="723"/>
    </row>
    <row r="46" spans="2:9" ht="15.75" customHeight="1">
      <c r="F46" s="723"/>
      <c r="G46" s="723"/>
      <c r="H46" s="723"/>
      <c r="I46" s="723"/>
    </row>
    <row r="47" spans="2:9" ht="15.75" customHeight="1">
      <c r="F47" s="723"/>
      <c r="G47" s="723"/>
      <c r="H47" s="723"/>
      <c r="I47" s="723"/>
    </row>
    <row r="48" spans="2:9" ht="15.75" customHeight="1">
      <c r="C48" s="723"/>
      <c r="D48" s="723"/>
      <c r="F48" s="723"/>
      <c r="G48" s="723"/>
      <c r="H48" s="723"/>
      <c r="I48" s="723"/>
    </row>
    <row r="49" spans="2:8" ht="15.75" customHeight="1">
      <c r="B49" s="723"/>
      <c r="C49" s="723"/>
      <c r="D49" s="723"/>
      <c r="F49" s="723"/>
      <c r="G49" s="723"/>
      <c r="H49" s="723"/>
    </row>
    <row r="50" spans="2:8" ht="15.75" customHeight="1">
      <c r="B50" s="723"/>
      <c r="C50" s="723"/>
      <c r="D50" s="723"/>
      <c r="F50" s="723"/>
      <c r="G50" s="723"/>
      <c r="H50" s="723"/>
    </row>
    <row r="51" spans="2:8" ht="15.75" customHeight="1">
      <c r="B51" s="723"/>
      <c r="C51" s="723"/>
      <c r="D51" s="723"/>
      <c r="F51" s="723"/>
      <c r="G51" s="723"/>
      <c r="H51" s="723"/>
    </row>
    <row r="52" spans="2:8" ht="15.75" customHeight="1">
      <c r="B52" s="723"/>
      <c r="C52" s="723"/>
      <c r="D52" s="723"/>
      <c r="F52" s="723"/>
      <c r="G52" s="723"/>
      <c r="H52" s="723"/>
    </row>
    <row r="53" spans="2:8" ht="15.75" customHeight="1">
      <c r="B53" s="723"/>
      <c r="C53" s="723"/>
      <c r="D53" s="723"/>
      <c r="F53" s="723"/>
      <c r="G53" s="723"/>
      <c r="H53" s="723"/>
    </row>
    <row r="54" spans="2:8" ht="15.75" customHeight="1">
      <c r="B54" s="723"/>
      <c r="C54" s="723"/>
      <c r="D54" s="723"/>
      <c r="F54" s="723"/>
      <c r="G54" s="723"/>
      <c r="H54" s="723"/>
    </row>
    <row r="55" spans="2:8" ht="15.75" customHeight="1">
      <c r="B55" s="723"/>
      <c r="C55" s="723"/>
      <c r="D55" s="723"/>
      <c r="F55" s="723"/>
      <c r="G55" s="723"/>
      <c r="H55" s="723"/>
    </row>
    <row r="56" spans="2:8" ht="15.75" customHeight="1">
      <c r="B56" s="723"/>
      <c r="C56" s="723"/>
      <c r="D56" s="723"/>
      <c r="F56" s="723"/>
      <c r="G56" s="723"/>
      <c r="H56" s="723"/>
    </row>
    <row r="57" spans="2:8" ht="15.75" customHeight="1">
      <c r="B57" s="723"/>
      <c r="C57" s="723"/>
      <c r="D57" s="723"/>
      <c r="F57" s="723"/>
      <c r="G57" s="723"/>
      <c r="H57" s="723"/>
    </row>
    <row r="58" spans="2:8" ht="15.75" customHeight="1">
      <c r="B58" s="723"/>
      <c r="C58" s="723"/>
      <c r="D58" s="723"/>
      <c r="F58" s="723"/>
      <c r="G58" s="723"/>
      <c r="H58" s="723"/>
    </row>
    <row r="59" spans="2:8" ht="15.75" customHeight="1">
      <c r="B59" s="723"/>
      <c r="C59" s="723"/>
      <c r="D59" s="723"/>
      <c r="F59" s="723"/>
      <c r="G59" s="723"/>
      <c r="H59" s="723"/>
    </row>
    <row r="60" spans="2:8" ht="15.75" customHeight="1">
      <c r="B60" s="723"/>
      <c r="C60" s="723"/>
      <c r="D60" s="723"/>
      <c r="F60" s="723"/>
      <c r="G60" s="723"/>
      <c r="H60" s="723"/>
    </row>
    <row r="61" spans="2:8" ht="15.75" customHeight="1">
      <c r="B61" s="723"/>
      <c r="C61" s="723"/>
      <c r="D61" s="723"/>
    </row>
    <row r="62" spans="2:8" ht="15.75" customHeight="1">
      <c r="B62" s="723"/>
      <c r="C62" s="723"/>
      <c r="D62" s="723"/>
    </row>
  </sheetData>
  <conditionalFormatting sqref="GS1:GW2 GS21:GW31 GS3:GT20 T6:GR18 B21:J21 L21:GR25 A22:J25 P18:Q18 F6:H18 I18 A26:GR28 K22:K23 P6:S17 A6:B18 J6:O18 A32:GR1001 U29:GR31">
    <cfRule type="cellIs" dxfId="297" priority="86" stopIfTrue="1" operator="equal">
      <formula>0</formula>
    </cfRule>
  </conditionalFormatting>
  <conditionalFormatting sqref="A1:GR5 A19:GR20">
    <cfRule type="cellIs" dxfId="296" priority="87" stopIfTrue="1" operator="equal">
      <formula>0</formula>
    </cfRule>
  </conditionalFormatting>
  <conditionalFormatting sqref="R18:S18">
    <cfRule type="cellIs" dxfId="295" priority="67" stopIfTrue="1" operator="equal">
      <formula>0</formula>
    </cfRule>
  </conditionalFormatting>
  <conditionalFormatting sqref="Q18">
    <cfRule type="cellIs" dxfId="294" priority="62" stopIfTrue="1" operator="equal">
      <formula>0</formula>
    </cfRule>
  </conditionalFormatting>
  <conditionalFormatting sqref="L6:O6">
    <cfRule type="cellIs" dxfId="293" priority="58" stopIfTrue="1" operator="equal">
      <formula>0</formula>
    </cfRule>
  </conditionalFormatting>
  <conditionalFormatting sqref="L7:O7">
    <cfRule type="cellIs" dxfId="292" priority="57" stopIfTrue="1" operator="equal">
      <formula>0</formula>
    </cfRule>
  </conditionalFormatting>
  <conditionalFormatting sqref="L8:O18">
    <cfRule type="cellIs" dxfId="291" priority="56" stopIfTrue="1" operator="equal">
      <formula>0</formula>
    </cfRule>
  </conditionalFormatting>
  <conditionalFormatting sqref="P18:S18">
    <cfRule type="cellIs" dxfId="290" priority="42" stopIfTrue="1" operator="equal">
      <formula>0</formula>
    </cfRule>
  </conditionalFormatting>
  <conditionalFormatting sqref="L6:O6">
    <cfRule type="cellIs" dxfId="289" priority="52" stopIfTrue="1" operator="equal">
      <formula>0</formula>
    </cfRule>
  </conditionalFormatting>
  <conditionalFormatting sqref="L7:O7">
    <cfRule type="cellIs" dxfId="288" priority="51" stopIfTrue="1" operator="equal">
      <formula>0</formula>
    </cfRule>
  </conditionalFormatting>
  <conditionalFormatting sqref="L8:O18">
    <cfRule type="cellIs" dxfId="287" priority="50" stopIfTrue="1" operator="equal">
      <formula>0</formula>
    </cfRule>
  </conditionalFormatting>
  <conditionalFormatting sqref="L6:O6">
    <cfRule type="cellIs" dxfId="286" priority="49" stopIfTrue="1" operator="equal">
      <formula>0</formula>
    </cfRule>
  </conditionalFormatting>
  <conditionalFormatting sqref="L7:O7">
    <cfRule type="cellIs" dxfId="285" priority="48" stopIfTrue="1" operator="equal">
      <formula>0</formula>
    </cfRule>
  </conditionalFormatting>
  <conditionalFormatting sqref="L8:O18">
    <cfRule type="cellIs" dxfId="284" priority="47" stopIfTrue="1" operator="equal">
      <formula>0</formula>
    </cfRule>
  </conditionalFormatting>
  <conditionalFormatting sqref="Q18">
    <cfRule type="cellIs" dxfId="283" priority="43" stopIfTrue="1" operator="equal">
      <formula>0</formula>
    </cfRule>
  </conditionalFormatting>
  <conditionalFormatting sqref="L6:O6">
    <cfRule type="cellIs" dxfId="282" priority="38" stopIfTrue="1" operator="equal">
      <formula>0</formula>
    </cfRule>
  </conditionalFormatting>
  <conditionalFormatting sqref="L7:O7">
    <cfRule type="cellIs" dxfId="281" priority="37" stopIfTrue="1" operator="equal">
      <formula>0</formula>
    </cfRule>
  </conditionalFormatting>
  <conditionalFormatting sqref="L8:O18">
    <cfRule type="cellIs" dxfId="280" priority="36" stopIfTrue="1" operator="equal">
      <formula>0</formula>
    </cfRule>
  </conditionalFormatting>
  <conditionalFormatting sqref="L6:O6">
    <cfRule type="cellIs" dxfId="279" priority="35" stopIfTrue="1" operator="equal">
      <formula>0</formula>
    </cfRule>
  </conditionalFormatting>
  <conditionalFormatting sqref="L7:O7">
    <cfRule type="cellIs" dxfId="278" priority="34" stopIfTrue="1" operator="equal">
      <formula>0</formula>
    </cfRule>
  </conditionalFormatting>
  <conditionalFormatting sqref="L8:O18">
    <cfRule type="cellIs" dxfId="277" priority="33" stopIfTrue="1" operator="equal">
      <formula>0</formula>
    </cfRule>
  </conditionalFormatting>
  <conditionalFormatting sqref="L6:O6">
    <cfRule type="cellIs" dxfId="276" priority="29" stopIfTrue="1" operator="equal">
      <formula>0</formula>
    </cfRule>
  </conditionalFormatting>
  <conditionalFormatting sqref="L7:O7">
    <cfRule type="cellIs" dxfId="275" priority="28" stopIfTrue="1" operator="equal">
      <formula>0</formula>
    </cfRule>
  </conditionalFormatting>
  <conditionalFormatting sqref="L8:O18">
    <cfRule type="cellIs" dxfId="274" priority="27" stopIfTrue="1" operator="equal">
      <formula>0</formula>
    </cfRule>
  </conditionalFormatting>
  <conditionalFormatting sqref="Q18">
    <cfRule type="cellIs" dxfId="273" priority="20" stopIfTrue="1" operator="equal">
      <formula>0</formula>
    </cfRule>
  </conditionalFormatting>
  <conditionalFormatting sqref="P18:S18">
    <cfRule type="cellIs" dxfId="272" priority="19" stopIfTrue="1" operator="equal">
      <formula>0</formula>
    </cfRule>
  </conditionalFormatting>
  <conditionalFormatting sqref="P18:S18">
    <cfRule type="cellIs" dxfId="271" priority="18" stopIfTrue="1" operator="equal">
      <formula>0</formula>
    </cfRule>
  </conditionalFormatting>
  <conditionalFormatting sqref="A21">
    <cfRule type="cellIs" dxfId="270" priority="16" stopIfTrue="1" operator="equal">
      <formula>0</formula>
    </cfRule>
  </conditionalFormatting>
  <conditionalFormatting sqref="K21">
    <cfRule type="cellIs" dxfId="269" priority="15" stopIfTrue="1" operator="equal">
      <formula>0</formula>
    </cfRule>
  </conditionalFormatting>
  <conditionalFormatting sqref="E7">
    <cfRule type="cellIs" dxfId="268" priority="14" stopIfTrue="1" operator="equal">
      <formula>0</formula>
    </cfRule>
  </conditionalFormatting>
  <conditionalFormatting sqref="E8:E17">
    <cfRule type="cellIs" dxfId="267" priority="13" stopIfTrue="1" operator="equal">
      <formula>0</formula>
    </cfRule>
  </conditionalFormatting>
  <conditionalFormatting sqref="E18">
    <cfRule type="cellIs" dxfId="266" priority="12" stopIfTrue="1" operator="equal">
      <formula>0</formula>
    </cfRule>
  </conditionalFormatting>
  <conditionalFormatting sqref="I6:I17">
    <cfRule type="cellIs" dxfId="265" priority="11" stopIfTrue="1" operator="equal">
      <formula>0</formula>
    </cfRule>
  </conditionalFormatting>
  <conditionalFormatting sqref="D7">
    <cfRule type="cellIs" dxfId="264" priority="10" stopIfTrue="1" operator="equal">
      <formula>0</formula>
    </cfRule>
  </conditionalFormatting>
  <conditionalFormatting sqref="D8:D17">
    <cfRule type="cellIs" dxfId="263" priority="9" stopIfTrue="1" operator="equal">
      <formula>0</formula>
    </cfRule>
  </conditionalFormatting>
  <conditionalFormatting sqref="D18">
    <cfRule type="cellIs" dxfId="262" priority="8" stopIfTrue="1" operator="equal">
      <formula>0</formula>
    </cfRule>
  </conditionalFormatting>
  <conditionalFormatting sqref="D6">
    <cfRule type="cellIs" dxfId="261" priority="7" stopIfTrue="1" operator="equal">
      <formula>0</formula>
    </cfRule>
  </conditionalFormatting>
  <conditionalFormatting sqref="E6">
    <cfRule type="cellIs" dxfId="260" priority="6" stopIfTrue="1" operator="equal">
      <formula>0</formula>
    </cfRule>
  </conditionalFormatting>
  <conditionalFormatting sqref="C6">
    <cfRule type="cellIs" dxfId="259" priority="2" stopIfTrue="1" operator="equal">
      <formula>0</formula>
    </cfRule>
  </conditionalFormatting>
  <conditionalFormatting sqref="C7">
    <cfRule type="cellIs" dxfId="258" priority="5" stopIfTrue="1" operator="equal">
      <formula>0</formula>
    </cfRule>
  </conditionalFormatting>
  <conditionalFormatting sqref="C8:C17">
    <cfRule type="cellIs" dxfId="257" priority="4" stopIfTrue="1" operator="equal">
      <formula>0</formula>
    </cfRule>
  </conditionalFormatting>
  <conditionalFormatting sqref="C18">
    <cfRule type="cellIs" dxfId="256" priority="3" stopIfTrue="1" operator="equal">
      <formula>0</formula>
    </cfRule>
  </conditionalFormatting>
  <conditionalFormatting sqref="A29:T31">
    <cfRule type="cellIs" dxfId="255" priority="1" stopIfTrue="1" operator="equal">
      <formula>0</formula>
    </cfRule>
  </conditionalFormatting>
  <pageMargins left="0.7" right="0.7" top="0.75" bottom="0.75" header="0.3" footer="0.3"/>
  <pageSetup paperSize="9" fitToWidth="0" fitToHeight="0" orientation="landscape" r:id="rId1"/>
  <headerFooter alignWithMargins="0">
    <oddFooter>&amp;L&amp;"Arial,Standard"&amp;10Stand: 19.02.2024&amp;C&amp;"Arial,Standard"&amp;10Bayerisches Landesamt für Statistik - Energiebilanz 2021&amp;R&amp;"Arial,Standard"&amp;10&amp;P von &amp;N</oddFooter>
  </headerFooter>
  <colBreaks count="1" manualBreakCount="1">
    <brk id="10" max="24"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19">
    <tabColor theme="4" tint="0.39997558519241921"/>
  </sheetPr>
  <dimension ref="A1:L42"/>
  <sheetViews>
    <sheetView view="pageBreakPreview" zoomScaleNormal="100" zoomScaleSheetLayoutView="100" workbookViewId="0"/>
  </sheetViews>
  <sheetFormatPr baseColWidth="10" defaultColWidth="11.453125" defaultRowHeight="15.75" customHeight="1"/>
  <cols>
    <col min="1" max="1" width="30" style="13" customWidth="1"/>
    <col min="2" max="6" width="18.54296875" style="13" customWidth="1"/>
    <col min="7" max="7" width="5.81640625" style="13" customWidth="1"/>
    <col min="8" max="16384" width="11.453125" style="13"/>
  </cols>
  <sheetData>
    <row r="1" spans="1:12" ht="15.75" customHeight="1">
      <c r="A1" s="498" t="s">
        <v>743</v>
      </c>
      <c r="B1" s="536"/>
      <c r="C1" s="57"/>
      <c r="D1" s="57"/>
      <c r="E1" s="57"/>
      <c r="F1" s="57"/>
      <c r="G1" s="962"/>
      <c r="H1" s="962"/>
      <c r="I1" s="962"/>
    </row>
    <row r="2" spans="1:12" ht="15.75" customHeight="1">
      <c r="A2" s="516"/>
      <c r="B2" s="516"/>
      <c r="C2" s="516"/>
      <c r="D2" s="516"/>
      <c r="E2" s="516"/>
      <c r="F2" s="516"/>
      <c r="G2" s="962"/>
      <c r="H2" s="962"/>
      <c r="I2" s="962"/>
    </row>
    <row r="3" spans="1:12" ht="15.75" customHeight="1">
      <c r="A3" s="1108"/>
      <c r="B3" s="366">
        <v>2020</v>
      </c>
      <c r="C3" s="367"/>
      <c r="D3" s="368">
        <v>2021</v>
      </c>
      <c r="E3" s="367"/>
      <c r="F3" s="369" t="s">
        <v>55</v>
      </c>
      <c r="G3" s="962"/>
      <c r="H3" s="962"/>
      <c r="I3" s="962"/>
    </row>
    <row r="4" spans="1:12" ht="15.75" customHeight="1">
      <c r="A4" s="1109"/>
      <c r="B4" s="281" t="s">
        <v>782</v>
      </c>
      <c r="C4" s="281" t="s">
        <v>17</v>
      </c>
      <c r="D4" s="281" t="s">
        <v>782</v>
      </c>
      <c r="E4" s="281" t="s">
        <v>17</v>
      </c>
      <c r="F4" s="503" t="s">
        <v>5</v>
      </c>
      <c r="G4" s="962"/>
      <c r="H4" s="962"/>
      <c r="I4" s="962"/>
    </row>
    <row r="5" spans="1:12" ht="15.75" customHeight="1">
      <c r="A5" s="873" t="s">
        <v>54</v>
      </c>
      <c r="B5" s="1137">
        <v>1.7040039659504638</v>
      </c>
      <c r="C5" s="1137">
        <v>59.950267530069219</v>
      </c>
      <c r="D5" s="1137">
        <v>1.3195570749448746</v>
      </c>
      <c r="E5" s="1137">
        <v>46.424657010710575</v>
      </c>
      <c r="F5" s="1290">
        <v>-22.561384755413499</v>
      </c>
      <c r="G5" s="962"/>
      <c r="H5" s="962"/>
      <c r="I5" s="962"/>
      <c r="J5" s="962"/>
      <c r="K5" s="1129"/>
      <c r="L5" s="1129"/>
    </row>
    <row r="6" spans="1:12" ht="15.75" customHeight="1">
      <c r="A6" s="862" t="s">
        <v>276</v>
      </c>
      <c r="B6" s="1135">
        <v>1.7040039659504638</v>
      </c>
      <c r="C6" s="1135">
        <v>59.950267530069219</v>
      </c>
      <c r="D6" s="1135">
        <v>1.3195570749448746</v>
      </c>
      <c r="E6" s="1135">
        <v>46.424657010710575</v>
      </c>
      <c r="F6" s="743">
        <v>-22.561384755413499</v>
      </c>
      <c r="G6" s="962"/>
      <c r="H6" s="962"/>
      <c r="I6" s="962"/>
      <c r="J6" s="962"/>
      <c r="K6" s="1129"/>
      <c r="L6" s="1129"/>
    </row>
    <row r="7" spans="1:12" ht="15.75" customHeight="1">
      <c r="A7" s="862" t="s">
        <v>277</v>
      </c>
      <c r="B7" s="1135">
        <v>0</v>
      </c>
      <c r="C7" s="1136">
        <v>0</v>
      </c>
      <c r="D7" s="1026">
        <v>0</v>
      </c>
      <c r="E7" s="1136">
        <v>0</v>
      </c>
      <c r="F7" s="744" t="s">
        <v>31</v>
      </c>
      <c r="G7" s="962"/>
      <c r="H7" s="962"/>
      <c r="I7" s="962"/>
      <c r="J7" s="962"/>
      <c r="K7" s="1129"/>
      <c r="L7" s="1129"/>
    </row>
    <row r="8" spans="1:12" ht="15.75" customHeight="1">
      <c r="A8" s="862" t="s">
        <v>90</v>
      </c>
      <c r="B8" s="1135">
        <v>10597.558585468907</v>
      </c>
      <c r="C8" s="1135">
        <v>372843.3061539671</v>
      </c>
      <c r="D8" s="1026">
        <v>11395.162634512006</v>
      </c>
      <c r="E8" s="1135">
        <v>400904.61180740141</v>
      </c>
      <c r="F8" s="743">
        <v>7.5262999738142611</v>
      </c>
      <c r="G8" s="962"/>
      <c r="H8" s="962"/>
      <c r="I8" s="962"/>
      <c r="J8" s="962"/>
      <c r="K8" s="1129"/>
      <c r="L8" s="1129"/>
    </row>
    <row r="9" spans="1:12" ht="15.75" customHeight="1">
      <c r="A9" s="862" t="s">
        <v>356</v>
      </c>
      <c r="B9" s="1135">
        <v>748.69486692990097</v>
      </c>
      <c r="C9" s="1135">
        <v>26340.582808327777</v>
      </c>
      <c r="D9" s="1026">
        <v>1416.0683349571816</v>
      </c>
      <c r="E9" s="1135">
        <v>49820.116160463564</v>
      </c>
      <c r="F9" s="745" t="s">
        <v>52</v>
      </c>
      <c r="G9" s="962"/>
      <c r="H9" s="962"/>
      <c r="I9" s="962"/>
      <c r="J9" s="962"/>
      <c r="K9" s="1129"/>
      <c r="L9" s="1129"/>
    </row>
    <row r="10" spans="1:12" ht="15.75" customHeight="1">
      <c r="A10" s="872" t="s">
        <v>0</v>
      </c>
      <c r="B10" s="1138">
        <v>11347.957456364758</v>
      </c>
      <c r="C10" s="1138">
        <v>399243.83922982495</v>
      </c>
      <c r="D10" s="974">
        <v>12812.550526544132</v>
      </c>
      <c r="E10" s="1138">
        <v>450771.15262487566</v>
      </c>
      <c r="F10" s="744">
        <v>12.906226303817547</v>
      </c>
      <c r="G10" s="962"/>
      <c r="H10" s="962"/>
      <c r="I10" s="962"/>
      <c r="J10" s="962"/>
      <c r="K10" s="1129"/>
      <c r="L10" s="1129"/>
    </row>
    <row r="11" spans="1:12" ht="15.75" customHeight="1">
      <c r="A11" s="862" t="s">
        <v>87</v>
      </c>
      <c r="B11" s="1136">
        <v>0</v>
      </c>
      <c r="C11" s="1136">
        <v>0</v>
      </c>
      <c r="D11" s="966">
        <v>0</v>
      </c>
      <c r="E11" s="1136">
        <v>0</v>
      </c>
      <c r="F11" s="744" t="s">
        <v>31</v>
      </c>
      <c r="G11" s="962"/>
      <c r="H11" s="962"/>
      <c r="I11" s="962"/>
      <c r="J11" s="962"/>
      <c r="K11" s="1129"/>
      <c r="L11" s="1129"/>
    </row>
    <row r="12" spans="1:12" ht="15.75" customHeight="1">
      <c r="A12" s="862" t="s">
        <v>357</v>
      </c>
      <c r="B12" s="1135">
        <v>0</v>
      </c>
      <c r="C12" s="1135">
        <v>0</v>
      </c>
      <c r="D12" s="1135">
        <v>0</v>
      </c>
      <c r="E12" s="1135">
        <v>0</v>
      </c>
      <c r="F12" s="745" t="s">
        <v>52</v>
      </c>
      <c r="G12" s="962"/>
      <c r="H12" s="962"/>
      <c r="I12" s="962"/>
      <c r="J12" s="962"/>
      <c r="K12" s="1305"/>
      <c r="L12" s="1129"/>
    </row>
    <row r="13" spans="1:12" ht="15.75" customHeight="1">
      <c r="A13" s="862" t="s">
        <v>409</v>
      </c>
      <c r="B13" s="1135">
        <v>1.1188501438740357</v>
      </c>
      <c r="C13" s="1135">
        <v>39.363385761776328</v>
      </c>
      <c r="D13" s="1026">
        <v>1.6577762650893406</v>
      </c>
      <c r="E13" s="1135">
        <v>58.323884558373187</v>
      </c>
      <c r="F13" s="743">
        <v>48.167855558320355</v>
      </c>
      <c r="G13" s="962"/>
      <c r="H13" s="962"/>
      <c r="I13" s="962"/>
      <c r="J13" s="962"/>
      <c r="K13" s="1129"/>
      <c r="L13" s="1129"/>
    </row>
    <row r="14" spans="1:12" ht="15.75" customHeight="1">
      <c r="A14" s="862" t="s">
        <v>50</v>
      </c>
      <c r="B14" s="1135">
        <v>11346.838606220883</v>
      </c>
      <c r="C14" s="1135">
        <v>399204.4758440631</v>
      </c>
      <c r="D14" s="1026">
        <v>12810.892750279038</v>
      </c>
      <c r="E14" s="1135">
        <v>450712.82874031714</v>
      </c>
      <c r="F14" s="743">
        <v>12.9027493460204</v>
      </c>
      <c r="G14" s="962"/>
      <c r="H14" s="962"/>
      <c r="I14" s="962"/>
      <c r="J14" s="962"/>
      <c r="K14" s="1129"/>
      <c r="L14" s="1129"/>
    </row>
    <row r="15" spans="1:12" ht="15.75" customHeight="1">
      <c r="A15" s="862" t="s">
        <v>410</v>
      </c>
      <c r="B15" s="1135">
        <v>4070.1168211016989</v>
      </c>
      <c r="C15" s="1135">
        <v>143194.84999999998</v>
      </c>
      <c r="D15" s="1026">
        <v>4241.1471206867145</v>
      </c>
      <c r="E15" s="1135">
        <v>149212.038</v>
      </c>
      <c r="F15" s="743">
        <v>4.2020980503139782</v>
      </c>
      <c r="G15" s="962"/>
      <c r="H15" s="962"/>
      <c r="I15" s="962"/>
      <c r="J15" s="962"/>
      <c r="K15" s="1129"/>
      <c r="L15" s="1129"/>
    </row>
    <row r="16" spans="1:12" ht="15.75" customHeight="1">
      <c r="A16" s="862" t="s">
        <v>278</v>
      </c>
      <c r="B16" s="1135">
        <v>2726.2575149992304</v>
      </c>
      <c r="C16" s="1135">
        <v>95915.191892702933</v>
      </c>
      <c r="D16" s="1026">
        <v>3178.3856520178451</v>
      </c>
      <c r="E16" s="1135">
        <v>111821.96400929183</v>
      </c>
      <c r="F16" s="743">
        <v>16.584205069811304</v>
      </c>
      <c r="G16" s="962"/>
      <c r="H16" s="962"/>
      <c r="I16" s="962"/>
      <c r="J16" s="962"/>
      <c r="K16" s="1129"/>
      <c r="L16" s="1129"/>
    </row>
    <row r="17" spans="1:12" ht="15.75" customHeight="1">
      <c r="A17" s="862" t="s">
        <v>411</v>
      </c>
      <c r="B17" s="1135">
        <v>2373.6609779810883</v>
      </c>
      <c r="C17" s="1135">
        <v>83510.140527330659</v>
      </c>
      <c r="D17" s="1026">
        <v>2837.8177900205919</v>
      </c>
      <c r="E17" s="1135">
        <v>99840.105488504472</v>
      </c>
      <c r="F17" s="743">
        <v>19.554469502813788</v>
      </c>
      <c r="G17" s="962"/>
      <c r="H17" s="962"/>
      <c r="I17" s="962"/>
      <c r="J17" s="962"/>
      <c r="K17" s="1129"/>
      <c r="L17" s="1129"/>
    </row>
    <row r="18" spans="1:12" ht="15.75" customHeight="1">
      <c r="A18" s="862" t="s">
        <v>355</v>
      </c>
      <c r="B18" s="1135">
        <v>2176.8032921388653</v>
      </c>
      <c r="C18" s="1135">
        <v>76584.293424029514</v>
      </c>
      <c r="D18" s="1026">
        <v>2553.542187553885</v>
      </c>
      <c r="E18" s="1135">
        <v>89838.721242520827</v>
      </c>
      <c r="F18" s="743">
        <v>17.306979311155374</v>
      </c>
      <c r="G18" s="962"/>
      <c r="H18" s="962"/>
      <c r="I18" s="962"/>
      <c r="J18" s="962"/>
      <c r="K18" s="1305"/>
      <c r="L18" s="1305"/>
    </row>
    <row r="19" spans="1:12" ht="15.75" customHeight="1">
      <c r="A19" s="99" t="s">
        <v>158</v>
      </c>
      <c r="B19" s="962"/>
      <c r="C19" s="537"/>
      <c r="D19" s="32"/>
      <c r="E19" s="32"/>
      <c r="F19" s="538"/>
      <c r="G19" s="962"/>
      <c r="H19" s="962"/>
      <c r="I19" s="962"/>
    </row>
    <row r="20" spans="1:12" ht="15.75" customHeight="1">
      <c r="A20" s="916" t="s">
        <v>787</v>
      </c>
      <c r="B20" s="537"/>
      <c r="C20" s="537"/>
      <c r="D20" s="32"/>
      <c r="E20" s="32"/>
      <c r="F20" s="538"/>
      <c r="G20" s="962"/>
      <c r="H20" s="962"/>
      <c r="I20" s="962"/>
    </row>
    <row r="21" spans="1:12" ht="15.75" customHeight="1">
      <c r="A21" s="916" t="s">
        <v>358</v>
      </c>
      <c r="B21" s="537"/>
      <c r="C21" s="537"/>
      <c r="D21" s="32"/>
      <c r="E21" s="32"/>
      <c r="F21" s="538"/>
      <c r="G21" s="962"/>
      <c r="H21" s="962"/>
      <c r="I21" s="962"/>
    </row>
    <row r="22" spans="1:12" ht="15.75" customHeight="1">
      <c r="A22" s="916" t="s">
        <v>371</v>
      </c>
      <c r="B22" s="107"/>
      <c r="C22" s="107"/>
      <c r="D22" s="107"/>
      <c r="E22" s="107"/>
      <c r="F22" s="107"/>
      <c r="G22" s="962"/>
      <c r="H22" s="962"/>
      <c r="I22" s="962"/>
    </row>
    <row r="23" spans="1:12" ht="15.75" customHeight="1">
      <c r="A23" s="916" t="s">
        <v>543</v>
      </c>
      <c r="B23" s="107"/>
      <c r="C23" s="107"/>
      <c r="D23" s="107"/>
      <c r="E23" s="107"/>
      <c r="F23" s="107"/>
      <c r="G23" s="962"/>
      <c r="H23" s="962"/>
      <c r="I23" s="1027"/>
    </row>
    <row r="24" spans="1:12" ht="15.75" customHeight="1">
      <c r="A24" s="916" t="s">
        <v>542</v>
      </c>
      <c r="B24" s="962"/>
      <c r="C24" s="962"/>
      <c r="D24" s="962"/>
      <c r="E24" s="962"/>
      <c r="F24" s="962"/>
      <c r="G24" s="962"/>
      <c r="H24" s="962"/>
      <c r="I24" s="1027"/>
    </row>
    <row r="25" spans="1:12" ht="15.75" customHeight="1">
      <c r="A25" s="962"/>
      <c r="B25" s="962"/>
      <c r="C25" s="962"/>
      <c r="D25" s="962"/>
      <c r="E25" s="962"/>
      <c r="F25" s="962"/>
      <c r="G25" s="962"/>
      <c r="H25" s="962"/>
      <c r="I25" s="962"/>
    </row>
    <row r="27" spans="1:12" ht="15.75" customHeight="1">
      <c r="A27" s="962"/>
      <c r="B27" s="1305"/>
      <c r="C27" s="1129"/>
      <c r="D27" s="1129"/>
      <c r="E27" s="1129"/>
      <c r="F27" s="962"/>
      <c r="G27" s="962"/>
    </row>
    <row r="41" spans="1:1" ht="15.75" customHeight="1">
      <c r="A41" s="308"/>
    </row>
    <row r="42" spans="1:1" ht="15.75" customHeight="1">
      <c r="A42" s="308"/>
    </row>
  </sheetData>
  <conditionalFormatting sqref="A26:I26 J1:GN4 A28:I996 H27:I27 J19:GN996 M5:GN18">
    <cfRule type="cellIs" dxfId="254" priority="19" stopIfTrue="1" operator="equal">
      <formula>0</formula>
    </cfRule>
  </conditionalFormatting>
  <conditionalFormatting sqref="A19:I25 A5:A18 A1:I4 E12:H12 D13:D18 F13:H18 D5:H11">
    <cfRule type="cellIs" dxfId="253" priority="9" stopIfTrue="1" operator="equal">
      <formula>0</formula>
    </cfRule>
  </conditionalFormatting>
  <conditionalFormatting sqref="D12">
    <cfRule type="cellIs" dxfId="252" priority="7" stopIfTrue="1" operator="equal">
      <formula>0</formula>
    </cfRule>
  </conditionalFormatting>
  <conditionalFormatting sqref="B5:C11 C12 B13:C18">
    <cfRule type="cellIs" dxfId="251" priority="5" stopIfTrue="1" operator="equal">
      <formula>0</formula>
    </cfRule>
  </conditionalFormatting>
  <conditionalFormatting sqref="B12">
    <cfRule type="cellIs" dxfId="250" priority="4" stopIfTrue="1" operator="equal">
      <formula>0</formula>
    </cfRule>
  </conditionalFormatting>
  <conditionalFormatting sqref="E13:E18">
    <cfRule type="cellIs" dxfId="249" priority="3" stopIfTrue="1" operator="equal">
      <formula>0</formula>
    </cfRule>
  </conditionalFormatting>
  <conditionalFormatting sqref="A27:G27">
    <cfRule type="cellIs" dxfId="248" priority="2" stopIfTrue="1" operator="equal">
      <formula>0</formula>
    </cfRule>
  </conditionalFormatting>
  <conditionalFormatting sqref="I5:L18">
    <cfRule type="cellIs" dxfId="247"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0">
    <tabColor theme="4" tint="0.39997558519241921"/>
  </sheetPr>
  <dimension ref="A1:BH102"/>
  <sheetViews>
    <sheetView view="pageBreakPreview" zoomScaleNormal="115" zoomScaleSheetLayoutView="100" workbookViewId="0"/>
  </sheetViews>
  <sheetFormatPr baseColWidth="10" defaultColWidth="11.453125" defaultRowHeight="15.75" customHeight="1"/>
  <cols>
    <col min="1" max="1" width="7.1796875" style="13" customWidth="1"/>
    <col min="2" max="11" width="11.453125" style="13" customWidth="1"/>
    <col min="12" max="12" width="0.81640625" style="13" customWidth="1"/>
    <col min="13" max="13" width="7.1796875" style="13" customWidth="1"/>
    <col min="14" max="20" width="11.453125" style="13" customWidth="1"/>
    <col min="21" max="21" width="41.453125" style="13" customWidth="1"/>
    <col min="22" max="25" width="11.453125" style="28"/>
    <col min="26" max="60" width="9.81640625" style="13" customWidth="1"/>
    <col min="61" max="16384" width="11.453125" style="13"/>
  </cols>
  <sheetData>
    <row r="1" spans="1:60" ht="15.75" customHeight="1">
      <c r="A1" s="498" t="s">
        <v>744</v>
      </c>
      <c r="B1" s="539"/>
      <c r="C1" s="539"/>
      <c r="D1" s="539"/>
      <c r="E1" s="539"/>
      <c r="F1" s="539"/>
      <c r="G1" s="539"/>
      <c r="H1" s="539"/>
      <c r="I1" s="539"/>
      <c r="J1" s="539"/>
      <c r="K1" s="539"/>
      <c r="L1" s="28"/>
      <c r="M1" s="498" t="s">
        <v>744</v>
      </c>
      <c r="N1" s="539"/>
      <c r="O1" s="539"/>
      <c r="P1" s="539"/>
      <c r="Q1" s="539"/>
      <c r="R1" s="539"/>
      <c r="S1" s="539"/>
      <c r="T1" s="539"/>
      <c r="U1" s="539"/>
      <c r="Z1" s="539"/>
      <c r="AA1" s="539"/>
      <c r="AB1" s="539"/>
      <c r="AC1" s="539"/>
      <c r="AD1" s="539"/>
      <c r="AE1" s="539"/>
      <c r="AF1" s="539"/>
      <c r="AG1" s="539"/>
      <c r="AH1" s="539"/>
      <c r="AI1" s="539"/>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row>
    <row r="2" spans="1:60" ht="15.75" customHeight="1">
      <c r="A2" s="540"/>
      <c r="B2" s="541"/>
      <c r="C2" s="541"/>
      <c r="D2" s="541"/>
      <c r="E2" s="541"/>
      <c r="F2" s="541"/>
      <c r="G2" s="541"/>
      <c r="H2" s="541"/>
      <c r="I2" s="541"/>
      <c r="J2" s="541"/>
      <c r="K2" s="542"/>
      <c r="L2" s="28"/>
      <c r="M2" s="540"/>
      <c r="N2" s="542"/>
      <c r="O2" s="542"/>
      <c r="P2" s="541"/>
      <c r="Q2" s="539"/>
      <c r="R2" s="539"/>
      <c r="S2" s="539"/>
      <c r="T2" s="539"/>
      <c r="U2" s="539"/>
      <c r="Z2" s="539"/>
      <c r="AA2" s="539"/>
      <c r="AB2" s="539"/>
      <c r="AC2" s="539"/>
      <c r="AD2" s="539"/>
      <c r="AE2" s="539"/>
      <c r="AF2" s="539"/>
      <c r="AG2" s="539"/>
      <c r="AH2" s="539"/>
      <c r="AI2" s="539"/>
      <c r="AJ2" s="539"/>
      <c r="AK2" s="539"/>
      <c r="AL2" s="539"/>
      <c r="AM2" s="539"/>
      <c r="AN2" s="539"/>
      <c r="AO2" s="539"/>
      <c r="AP2" s="539"/>
      <c r="AQ2" s="539"/>
      <c r="AR2" s="539"/>
      <c r="AS2" s="539"/>
      <c r="AT2" s="539"/>
      <c r="AU2" s="539"/>
      <c r="AV2" s="539"/>
      <c r="AW2" s="539"/>
      <c r="AX2" s="539"/>
      <c r="AY2" s="539"/>
      <c r="AZ2" s="539"/>
      <c r="BA2" s="539"/>
      <c r="BB2" s="539"/>
      <c r="BC2" s="539"/>
      <c r="BD2" s="539"/>
      <c r="BE2" s="539"/>
      <c r="BF2" s="539"/>
      <c r="BG2" s="539"/>
      <c r="BH2" s="539"/>
    </row>
    <row r="3" spans="1:60" ht="15.75" customHeight="1">
      <c r="A3" s="267"/>
      <c r="B3" s="477"/>
      <c r="C3" s="336" t="s">
        <v>11</v>
      </c>
      <c r="D3" s="543"/>
      <c r="E3" s="544"/>
      <c r="F3" s="545"/>
      <c r="G3" s="545"/>
      <c r="H3" s="544"/>
      <c r="I3" s="546"/>
      <c r="J3" s="546"/>
      <c r="K3" s="547"/>
      <c r="L3" s="28"/>
      <c r="M3" s="406"/>
      <c r="N3" s="548"/>
      <c r="O3" s="279" t="s">
        <v>11</v>
      </c>
      <c r="P3" s="370"/>
      <c r="Q3" s="339"/>
      <c r="R3" s="339"/>
      <c r="S3" s="339"/>
      <c r="T3" s="339"/>
      <c r="U3" s="542"/>
      <c r="Z3" s="539"/>
      <c r="AA3" s="539"/>
      <c r="AB3" s="539"/>
      <c r="AC3" s="539"/>
      <c r="AD3" s="539"/>
      <c r="AE3" s="539"/>
      <c r="AF3" s="539"/>
      <c r="AG3" s="539"/>
      <c r="AH3" s="539"/>
      <c r="AI3" s="539"/>
      <c r="AJ3" s="539"/>
      <c r="AK3" s="539"/>
      <c r="AL3" s="539"/>
      <c r="AM3" s="539"/>
      <c r="AN3" s="539"/>
      <c r="AO3" s="539"/>
      <c r="AP3" s="539"/>
      <c r="AQ3" s="539"/>
      <c r="AR3" s="539"/>
      <c r="AS3" s="539"/>
      <c r="AT3" s="539"/>
      <c r="AU3" s="539"/>
      <c r="AV3" s="539"/>
      <c r="AW3" s="539"/>
      <c r="AX3" s="539"/>
      <c r="AY3" s="539"/>
      <c r="AZ3" s="539"/>
      <c r="BA3" s="539"/>
      <c r="BB3" s="539"/>
      <c r="BC3" s="539"/>
      <c r="BD3" s="539"/>
      <c r="BE3" s="539"/>
      <c r="BF3" s="539"/>
      <c r="BG3" s="539"/>
      <c r="BH3" s="539"/>
    </row>
    <row r="4" spans="1:60" ht="31.5" customHeight="1">
      <c r="A4" s="267"/>
      <c r="B4" s="269"/>
      <c r="C4" s="489" t="s">
        <v>359</v>
      </c>
      <c r="D4" s="491" t="s">
        <v>360</v>
      </c>
      <c r="E4" s="490"/>
      <c r="F4" s="491"/>
      <c r="G4" s="491"/>
      <c r="H4" s="489"/>
      <c r="I4" s="489"/>
      <c r="J4" s="489"/>
      <c r="K4" s="489"/>
      <c r="L4" s="28"/>
      <c r="M4" s="267"/>
      <c r="N4" s="491"/>
      <c r="O4" s="337" t="s">
        <v>370</v>
      </c>
      <c r="P4" s="345" t="s">
        <v>49</v>
      </c>
      <c r="Q4" s="345" t="s">
        <v>372</v>
      </c>
      <c r="R4" s="345" t="s">
        <v>368</v>
      </c>
      <c r="S4" s="326" t="s">
        <v>363</v>
      </c>
      <c r="T4" s="326" t="s">
        <v>474</v>
      </c>
      <c r="U4" s="542"/>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row>
    <row r="5" spans="1:60" ht="15.75" customHeight="1">
      <c r="A5" s="266"/>
      <c r="B5" s="326" t="s">
        <v>788</v>
      </c>
      <c r="C5" s="279"/>
      <c r="D5" s="470"/>
      <c r="E5" s="470"/>
      <c r="F5" s="470"/>
      <c r="G5" s="470"/>
      <c r="H5" s="470"/>
      <c r="I5" s="470"/>
      <c r="J5" s="470"/>
      <c r="K5" s="470"/>
      <c r="L5" s="28"/>
      <c r="M5" s="266"/>
      <c r="N5" s="326" t="s">
        <v>783</v>
      </c>
      <c r="O5" s="279"/>
      <c r="P5" s="339"/>
      <c r="Q5" s="339"/>
      <c r="R5" s="339"/>
      <c r="S5" s="339"/>
      <c r="T5" s="339"/>
      <c r="U5" s="542"/>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row>
    <row r="6" spans="1:60" ht="15.75" customHeight="1">
      <c r="A6" s="85">
        <v>1950</v>
      </c>
      <c r="B6" s="317">
        <v>153</v>
      </c>
      <c r="C6" s="313" t="s">
        <v>31</v>
      </c>
      <c r="D6" s="313" t="s">
        <v>31</v>
      </c>
      <c r="E6" s="88">
        <v>5</v>
      </c>
      <c r="F6" s="313" t="s">
        <v>31</v>
      </c>
      <c r="G6" s="88">
        <v>158</v>
      </c>
      <c r="H6" s="313" t="s">
        <v>31</v>
      </c>
      <c r="I6" s="313" t="s">
        <v>31</v>
      </c>
      <c r="J6" s="88">
        <v>24.5</v>
      </c>
      <c r="K6" s="88">
        <v>133.5</v>
      </c>
      <c r="L6" s="28"/>
      <c r="M6" s="407">
        <v>1950</v>
      </c>
      <c r="N6" s="314">
        <v>133.5</v>
      </c>
      <c r="O6" s="88">
        <v>47.1</v>
      </c>
      <c r="P6" s="314">
        <v>70.599999999999994</v>
      </c>
      <c r="Q6" s="314">
        <v>15.8</v>
      </c>
      <c r="R6" s="313" t="s">
        <v>31</v>
      </c>
      <c r="S6" s="313" t="s">
        <v>31</v>
      </c>
      <c r="T6" s="313" t="s">
        <v>31</v>
      </c>
      <c r="U6" s="542"/>
      <c r="W6" s="1129"/>
      <c r="X6" s="1129"/>
      <c r="Y6" s="1129"/>
      <c r="Z6" s="112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row>
    <row r="7" spans="1:60" ht="15.75" customHeight="1">
      <c r="A7" s="85">
        <v>1955</v>
      </c>
      <c r="B7" s="317">
        <v>242.6</v>
      </c>
      <c r="C7" s="313" t="s">
        <v>31</v>
      </c>
      <c r="D7" s="313" t="s">
        <v>31</v>
      </c>
      <c r="E7" s="88">
        <v>2.1</v>
      </c>
      <c r="F7" s="313" t="s">
        <v>31</v>
      </c>
      <c r="G7" s="88">
        <v>244.7</v>
      </c>
      <c r="H7" s="313" t="s">
        <v>31</v>
      </c>
      <c r="I7" s="313" t="s">
        <v>31</v>
      </c>
      <c r="J7" s="314">
        <v>28.7</v>
      </c>
      <c r="K7" s="314">
        <v>216</v>
      </c>
      <c r="L7" s="28"/>
      <c r="M7" s="315">
        <v>1955</v>
      </c>
      <c r="N7" s="314">
        <v>216</v>
      </c>
      <c r="O7" s="314">
        <v>100.3</v>
      </c>
      <c r="P7" s="314">
        <v>102.4</v>
      </c>
      <c r="Q7" s="314">
        <v>13.3</v>
      </c>
      <c r="R7" s="313" t="s">
        <v>31</v>
      </c>
      <c r="S7" s="313" t="s">
        <v>31</v>
      </c>
      <c r="T7" s="313" t="s">
        <v>31</v>
      </c>
      <c r="U7" s="542"/>
      <c r="W7" s="1129"/>
      <c r="X7" s="1129"/>
      <c r="Y7" s="1129"/>
      <c r="Z7" s="112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row>
    <row r="8" spans="1:60" ht="15.75" customHeight="1">
      <c r="A8" s="85">
        <v>1960</v>
      </c>
      <c r="B8" s="317">
        <v>397.6</v>
      </c>
      <c r="C8" s="313" t="s">
        <v>31</v>
      </c>
      <c r="D8" s="313" t="s">
        <v>31</v>
      </c>
      <c r="E8" s="88">
        <v>25.4</v>
      </c>
      <c r="F8" s="313" t="s">
        <v>31</v>
      </c>
      <c r="G8" s="88">
        <v>423</v>
      </c>
      <c r="H8" s="313" t="s">
        <v>31</v>
      </c>
      <c r="I8" s="313" t="s">
        <v>31</v>
      </c>
      <c r="J8" s="314">
        <v>75.8</v>
      </c>
      <c r="K8" s="314">
        <v>347.2</v>
      </c>
      <c r="L8" s="28"/>
      <c r="M8" s="315">
        <v>1960</v>
      </c>
      <c r="N8" s="314">
        <v>347.2</v>
      </c>
      <c r="O8" s="314">
        <v>111.6</v>
      </c>
      <c r="P8" s="314">
        <v>121.8</v>
      </c>
      <c r="Q8" s="314">
        <v>113.8</v>
      </c>
      <c r="R8" s="313" t="s">
        <v>31</v>
      </c>
      <c r="S8" s="313" t="s">
        <v>31</v>
      </c>
      <c r="T8" s="313" t="s">
        <v>31</v>
      </c>
      <c r="U8" s="539"/>
      <c r="W8" s="1129"/>
      <c r="X8" s="1129"/>
      <c r="Y8" s="1129"/>
      <c r="Z8" s="112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row>
    <row r="9" spans="1:60" ht="15.75" customHeight="1">
      <c r="A9" s="85">
        <v>1965</v>
      </c>
      <c r="B9" s="317">
        <v>770.8</v>
      </c>
      <c r="C9" s="313" t="s">
        <v>31</v>
      </c>
      <c r="D9" s="313" t="s">
        <v>31</v>
      </c>
      <c r="E9" s="88">
        <v>145.69999999999999</v>
      </c>
      <c r="F9" s="313" t="s">
        <v>31</v>
      </c>
      <c r="G9" s="88">
        <v>916.5</v>
      </c>
      <c r="H9" s="313" t="s">
        <v>31</v>
      </c>
      <c r="I9" s="313" t="s">
        <v>31</v>
      </c>
      <c r="J9" s="314">
        <v>111.9</v>
      </c>
      <c r="K9" s="314">
        <v>804.6</v>
      </c>
      <c r="L9" s="28"/>
      <c r="M9" s="315">
        <v>1965</v>
      </c>
      <c r="N9" s="314">
        <v>804.6</v>
      </c>
      <c r="O9" s="314">
        <v>334.8</v>
      </c>
      <c r="P9" s="314">
        <v>209.9</v>
      </c>
      <c r="Q9" s="314">
        <v>38.1</v>
      </c>
      <c r="R9" s="313" t="s">
        <v>31</v>
      </c>
      <c r="S9" s="314">
        <v>145.9</v>
      </c>
      <c r="T9" s="313" t="s">
        <v>31</v>
      </c>
      <c r="U9" s="539"/>
      <c r="W9" s="1129"/>
      <c r="X9" s="1129"/>
      <c r="Y9" s="1129"/>
      <c r="Z9" s="112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row>
    <row r="10" spans="1:60" ht="15.75" customHeight="1">
      <c r="A10" s="85">
        <v>1966</v>
      </c>
      <c r="B10" s="317">
        <v>926.13809523809516</v>
      </c>
      <c r="C10" s="88">
        <v>683.03452380952376</v>
      </c>
      <c r="D10" s="88">
        <v>243.10357142857143</v>
      </c>
      <c r="E10" s="88">
        <v>167.54642857142858</v>
      </c>
      <c r="F10" s="313" t="s">
        <v>31</v>
      </c>
      <c r="G10" s="88">
        <v>1093.6845238095239</v>
      </c>
      <c r="H10" s="313" t="s">
        <v>31</v>
      </c>
      <c r="I10" s="313" t="s">
        <v>31</v>
      </c>
      <c r="J10" s="314">
        <v>106.57857142857142</v>
      </c>
      <c r="K10" s="314">
        <v>987.10595238095243</v>
      </c>
      <c r="L10" s="28"/>
      <c r="M10" s="315">
        <v>1966</v>
      </c>
      <c r="N10" s="314">
        <v>987.10595238095243</v>
      </c>
      <c r="O10" s="314">
        <v>395.75357142857143</v>
      </c>
      <c r="P10" s="314">
        <v>237.1654761904762</v>
      </c>
      <c r="Q10" s="314">
        <v>45.508333333333333</v>
      </c>
      <c r="R10" s="314">
        <v>85.897619047619045</v>
      </c>
      <c r="S10" s="314">
        <v>222.78095238095239</v>
      </c>
      <c r="T10" s="313" t="s">
        <v>31</v>
      </c>
      <c r="U10" s="539"/>
      <c r="W10" s="1129"/>
      <c r="X10" s="1129"/>
      <c r="Y10" s="1129"/>
      <c r="Z10" s="112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row>
    <row r="11" spans="1:60" ht="15.75" customHeight="1">
      <c r="A11" s="85">
        <v>1967</v>
      </c>
      <c r="B11" s="317">
        <v>1055.3428571428572</v>
      </c>
      <c r="C11" s="88">
        <v>783.77738095238101</v>
      </c>
      <c r="D11" s="88">
        <v>271.5654761904762</v>
      </c>
      <c r="E11" s="88">
        <v>159.04880952380952</v>
      </c>
      <c r="F11" s="313" t="s">
        <v>31</v>
      </c>
      <c r="G11" s="88">
        <v>1214.3916666666667</v>
      </c>
      <c r="H11" s="313" t="s">
        <v>31</v>
      </c>
      <c r="I11" s="313" t="s">
        <v>31</v>
      </c>
      <c r="J11" s="314">
        <v>103.71190476190476</v>
      </c>
      <c r="K11" s="314">
        <v>1110.6797619047618</v>
      </c>
      <c r="L11" s="28"/>
      <c r="M11" s="315">
        <v>1967</v>
      </c>
      <c r="N11" s="314">
        <v>1110.6797619047618</v>
      </c>
      <c r="O11" s="314">
        <v>469.97976190476192</v>
      </c>
      <c r="P11" s="314">
        <v>262.86309523809524</v>
      </c>
      <c r="Q11" s="314">
        <v>44.842857142857142</v>
      </c>
      <c r="R11" s="314">
        <v>89.276190476190479</v>
      </c>
      <c r="S11" s="314">
        <v>235.93690476190477</v>
      </c>
      <c r="T11" s="314">
        <v>7.7809523809522876</v>
      </c>
      <c r="U11" s="539"/>
      <c r="W11" s="1129"/>
      <c r="X11" s="1129"/>
      <c r="Y11" s="1129"/>
      <c r="Z11" s="112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row>
    <row r="12" spans="1:60" ht="15.75" customHeight="1">
      <c r="A12" s="85">
        <v>1068</v>
      </c>
      <c r="B12" s="317">
        <v>1388.3880952380953</v>
      </c>
      <c r="C12" s="88">
        <v>1100.2369047619047</v>
      </c>
      <c r="D12" s="88">
        <v>288.15119047619049</v>
      </c>
      <c r="E12" s="88">
        <v>211.87738095238095</v>
      </c>
      <c r="F12" s="313" t="s">
        <v>31</v>
      </c>
      <c r="G12" s="88">
        <v>1600.2654761904762</v>
      </c>
      <c r="H12" s="313" t="s">
        <v>31</v>
      </c>
      <c r="I12" s="313" t="s">
        <v>31</v>
      </c>
      <c r="J12" s="314">
        <v>149.57857142857142</v>
      </c>
      <c r="K12" s="314">
        <v>1450.6869047619048</v>
      </c>
      <c r="L12" s="28"/>
      <c r="M12" s="315">
        <v>1068</v>
      </c>
      <c r="N12" s="314">
        <v>1450.6869047619048</v>
      </c>
      <c r="O12" s="314">
        <v>659.94761904761901</v>
      </c>
      <c r="P12" s="314">
        <v>292.09285714285716</v>
      </c>
      <c r="Q12" s="314">
        <v>45.866666666666667</v>
      </c>
      <c r="R12" s="314">
        <v>93.473809523809521</v>
      </c>
      <c r="S12" s="314">
        <v>350.96190476190475</v>
      </c>
      <c r="T12" s="314">
        <v>8.3440476190477124</v>
      </c>
      <c r="U12" s="539"/>
      <c r="W12" s="1129"/>
      <c r="X12" s="1129"/>
      <c r="Y12" s="1129"/>
      <c r="Z12" s="112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row>
    <row r="13" spans="1:60" ht="15.75" customHeight="1">
      <c r="A13" s="85">
        <v>1969</v>
      </c>
      <c r="B13" s="317">
        <v>1672.7511904761905</v>
      </c>
      <c r="C13" s="88">
        <v>1349.125</v>
      </c>
      <c r="D13" s="88">
        <v>323.62619047619052</v>
      </c>
      <c r="E13" s="88">
        <v>239.26428571428571</v>
      </c>
      <c r="F13" s="313" t="s">
        <v>31</v>
      </c>
      <c r="G13" s="88">
        <v>1912.0154761904762</v>
      </c>
      <c r="H13" s="313" t="s">
        <v>31</v>
      </c>
      <c r="I13" s="313" t="s">
        <v>31</v>
      </c>
      <c r="J13" s="314">
        <v>181.87976190476189</v>
      </c>
      <c r="K13" s="314">
        <v>1730.1357142857144</v>
      </c>
      <c r="L13" s="28"/>
      <c r="M13" s="315">
        <v>1969</v>
      </c>
      <c r="N13" s="314">
        <v>1730.1357142857144</v>
      </c>
      <c r="O13" s="314">
        <v>789.4083333333333</v>
      </c>
      <c r="P13" s="314">
        <v>325.6738095238095</v>
      </c>
      <c r="Q13" s="314">
        <v>53.596428571428568</v>
      </c>
      <c r="R13" s="314">
        <v>102.48333333333333</v>
      </c>
      <c r="S13" s="314">
        <v>449.70833333333331</v>
      </c>
      <c r="T13" s="314">
        <v>9.2654761904761909</v>
      </c>
      <c r="U13" s="539"/>
      <c r="W13" s="1129"/>
      <c r="X13" s="1129"/>
      <c r="Y13" s="1129"/>
      <c r="Z13" s="112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row>
    <row r="14" spans="1:60" ht="15.75" customHeight="1">
      <c r="A14" s="85">
        <v>1970</v>
      </c>
      <c r="B14" s="317">
        <v>1924</v>
      </c>
      <c r="C14" s="88">
        <v>1586</v>
      </c>
      <c r="D14" s="88">
        <v>338</v>
      </c>
      <c r="E14" s="88">
        <v>241</v>
      </c>
      <c r="F14" s="313" t="s">
        <v>31</v>
      </c>
      <c r="G14" s="88">
        <v>2165</v>
      </c>
      <c r="H14" s="313" t="s">
        <v>31</v>
      </c>
      <c r="I14" s="313" t="s">
        <v>31</v>
      </c>
      <c r="J14" s="314">
        <v>163.45119047619048</v>
      </c>
      <c r="K14" s="314">
        <v>1928</v>
      </c>
      <c r="L14" s="314"/>
      <c r="M14" s="315">
        <v>1970</v>
      </c>
      <c r="N14" s="314">
        <v>1928</v>
      </c>
      <c r="O14" s="314">
        <v>906</v>
      </c>
      <c r="P14" s="314">
        <v>371</v>
      </c>
      <c r="Q14" s="313" t="s">
        <v>31</v>
      </c>
      <c r="R14" s="314">
        <v>109</v>
      </c>
      <c r="S14" s="314">
        <v>542</v>
      </c>
      <c r="T14" s="314">
        <v>74</v>
      </c>
      <c r="U14" s="539"/>
      <c r="W14" s="1129"/>
      <c r="X14" s="1129"/>
      <c r="Y14" s="1129"/>
      <c r="Z14" s="112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row>
    <row r="15" spans="1:60" ht="15.75" customHeight="1">
      <c r="A15" s="85">
        <v>1971</v>
      </c>
      <c r="B15" s="317">
        <v>2011.8880952380953</v>
      </c>
      <c r="C15" s="88">
        <v>1686.4190476190477</v>
      </c>
      <c r="D15" s="88">
        <v>325.46904761904761</v>
      </c>
      <c r="E15" s="88">
        <v>331.1</v>
      </c>
      <c r="F15" s="313" t="s">
        <v>31</v>
      </c>
      <c r="G15" s="88">
        <v>2342.9880952380954</v>
      </c>
      <c r="H15" s="313" t="s">
        <v>31</v>
      </c>
      <c r="I15" s="313" t="s">
        <v>31</v>
      </c>
      <c r="J15" s="314">
        <v>164.0654761904762</v>
      </c>
      <c r="K15" s="314">
        <v>2178.9226190476193</v>
      </c>
      <c r="L15" s="314"/>
      <c r="M15" s="315">
        <v>1971</v>
      </c>
      <c r="N15" s="314">
        <v>2178.9226190476193</v>
      </c>
      <c r="O15" s="314">
        <v>957.62023809523805</v>
      </c>
      <c r="P15" s="314">
        <v>392.52857142857141</v>
      </c>
      <c r="Q15" s="314">
        <v>66.342857142857142</v>
      </c>
      <c r="R15" s="314">
        <v>112.92619047619047</v>
      </c>
      <c r="S15" s="314">
        <v>639.21547619047624</v>
      </c>
      <c r="T15" s="314">
        <v>10.289285714285715</v>
      </c>
      <c r="U15" s="539"/>
      <c r="W15" s="1129"/>
      <c r="X15" s="1129"/>
      <c r="Y15" s="1129"/>
      <c r="Z15" s="112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row>
    <row r="16" spans="1:60" ht="15.75" customHeight="1">
      <c r="A16" s="85">
        <v>1972</v>
      </c>
      <c r="B16" s="317">
        <v>2198.1999999999998</v>
      </c>
      <c r="C16" s="88">
        <v>1950.4</v>
      </c>
      <c r="D16" s="88">
        <v>247.8</v>
      </c>
      <c r="E16" s="88">
        <v>587.29999999999995</v>
      </c>
      <c r="F16" s="313" t="s">
        <v>31</v>
      </c>
      <c r="G16" s="88">
        <v>2785.5</v>
      </c>
      <c r="H16" s="313" t="s">
        <v>31</v>
      </c>
      <c r="I16" s="313" t="s">
        <v>31</v>
      </c>
      <c r="J16" s="314">
        <v>198.1</v>
      </c>
      <c r="K16" s="314">
        <v>2587.4</v>
      </c>
      <c r="L16" s="314"/>
      <c r="M16" s="315">
        <v>1972</v>
      </c>
      <c r="N16" s="314">
        <v>2587.4</v>
      </c>
      <c r="O16" s="314">
        <v>1122.5999999999999</v>
      </c>
      <c r="P16" s="314">
        <v>443.8</v>
      </c>
      <c r="Q16" s="314">
        <v>81.5</v>
      </c>
      <c r="R16" s="314">
        <v>135.69999999999999</v>
      </c>
      <c r="S16" s="314">
        <v>781.5</v>
      </c>
      <c r="T16" s="314">
        <v>22.2</v>
      </c>
      <c r="U16" s="539"/>
      <c r="W16" s="1129"/>
      <c r="X16" s="1129"/>
      <c r="Y16" s="1129"/>
      <c r="Z16" s="112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row>
    <row r="17" spans="1:60" ht="15.75" customHeight="1">
      <c r="A17" s="85">
        <v>1973</v>
      </c>
      <c r="B17" s="317">
        <v>2313.5970000000002</v>
      </c>
      <c r="C17" s="88">
        <v>2087.4070000000002</v>
      </c>
      <c r="D17" s="88">
        <v>226.19</v>
      </c>
      <c r="E17" s="88">
        <v>1191.1880000000001</v>
      </c>
      <c r="F17" s="88">
        <v>11.209</v>
      </c>
      <c r="G17" s="88">
        <v>3515.9940000000001</v>
      </c>
      <c r="H17" s="88">
        <v>7.5369999999999999</v>
      </c>
      <c r="I17" s="314">
        <v>247.32300000000001</v>
      </c>
      <c r="J17" s="314">
        <v>140.18200000000002</v>
      </c>
      <c r="K17" s="314">
        <v>3120.9520000000002</v>
      </c>
      <c r="L17" s="314"/>
      <c r="M17" s="315">
        <v>1973</v>
      </c>
      <c r="N17" s="314">
        <v>3120.9520000000002</v>
      </c>
      <c r="O17" s="314">
        <v>1329.4490000000001</v>
      </c>
      <c r="P17" s="314">
        <v>526.27700000000004</v>
      </c>
      <c r="Q17" s="314">
        <v>111.175</v>
      </c>
      <c r="R17" s="314">
        <v>150.655</v>
      </c>
      <c r="S17" s="314">
        <v>996.07</v>
      </c>
      <c r="T17" s="314">
        <v>7.3759999999999994</v>
      </c>
      <c r="U17" s="539"/>
      <c r="W17" s="1129"/>
      <c r="X17" s="1129"/>
      <c r="Y17" s="1129"/>
      <c r="Z17" s="112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row>
    <row r="18" spans="1:60" ht="15.75" customHeight="1">
      <c r="A18" s="85">
        <v>1974</v>
      </c>
      <c r="B18" s="317">
        <v>1329.6010000000001</v>
      </c>
      <c r="C18" s="88">
        <v>1171.796</v>
      </c>
      <c r="D18" s="88">
        <v>157.80500000000001</v>
      </c>
      <c r="E18" s="88">
        <v>2596.7190000000001</v>
      </c>
      <c r="F18" s="88">
        <v>167.31800000000001</v>
      </c>
      <c r="G18" s="88">
        <v>4093.6380000000004</v>
      </c>
      <c r="H18" s="88">
        <v>9.5180000000000007</v>
      </c>
      <c r="I18" s="314">
        <v>223.76499999999999</v>
      </c>
      <c r="J18" s="314">
        <v>213.18200000000002</v>
      </c>
      <c r="K18" s="314">
        <v>3647.1730000000007</v>
      </c>
      <c r="L18" s="314"/>
      <c r="M18" s="315">
        <v>1974</v>
      </c>
      <c r="N18" s="314">
        <v>3647.1730000000007</v>
      </c>
      <c r="O18" s="314">
        <v>1493.873</v>
      </c>
      <c r="P18" s="314">
        <v>555.101</v>
      </c>
      <c r="Q18" s="314">
        <v>125.374</v>
      </c>
      <c r="R18" s="314">
        <v>162.73599999999999</v>
      </c>
      <c r="S18" s="314">
        <v>1285.259</v>
      </c>
      <c r="T18" s="314">
        <v>24.83</v>
      </c>
      <c r="U18" s="539"/>
      <c r="W18" s="1129"/>
      <c r="X18" s="1129"/>
      <c r="Y18" s="1129"/>
      <c r="Z18" s="112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row>
    <row r="19" spans="1:60" ht="15.75" customHeight="1">
      <c r="A19" s="85">
        <v>1975</v>
      </c>
      <c r="B19" s="317">
        <v>1036</v>
      </c>
      <c r="C19" s="88">
        <v>946</v>
      </c>
      <c r="D19" s="88">
        <v>90</v>
      </c>
      <c r="E19" s="88">
        <v>3281</v>
      </c>
      <c r="F19" s="88">
        <v>250</v>
      </c>
      <c r="G19" s="88">
        <v>4567.3360000000002</v>
      </c>
      <c r="H19" s="88">
        <v>10</v>
      </c>
      <c r="I19" s="314">
        <v>274</v>
      </c>
      <c r="J19" s="314">
        <v>94</v>
      </c>
      <c r="K19" s="314">
        <v>4189</v>
      </c>
      <c r="L19" s="314"/>
      <c r="M19" s="315">
        <v>1975</v>
      </c>
      <c r="N19" s="314">
        <v>4189</v>
      </c>
      <c r="O19" s="314">
        <v>1497</v>
      </c>
      <c r="P19" s="314">
        <v>618</v>
      </c>
      <c r="Q19" s="314">
        <v>170</v>
      </c>
      <c r="R19" s="314">
        <v>202</v>
      </c>
      <c r="S19" s="314">
        <v>1687</v>
      </c>
      <c r="T19" s="314">
        <v>15</v>
      </c>
      <c r="U19" s="539"/>
      <c r="W19" s="1129"/>
      <c r="X19" s="1129"/>
      <c r="Y19" s="1129"/>
      <c r="Z19" s="112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row>
    <row r="20" spans="1:60" ht="15.75" customHeight="1">
      <c r="A20" s="85">
        <v>1976</v>
      </c>
      <c r="B20" s="317">
        <v>1236.114</v>
      </c>
      <c r="C20" s="88">
        <v>1187.6130000000001</v>
      </c>
      <c r="D20" s="88">
        <v>48.501000000000005</v>
      </c>
      <c r="E20" s="88">
        <v>3818.1529999999998</v>
      </c>
      <c r="F20" s="88">
        <v>325.94600000000003</v>
      </c>
      <c r="G20" s="88">
        <v>5380.2129999999997</v>
      </c>
      <c r="H20" s="88">
        <v>11.872</v>
      </c>
      <c r="I20" s="314">
        <v>438.95800000000003</v>
      </c>
      <c r="J20" s="314">
        <v>216.36500000000001</v>
      </c>
      <c r="K20" s="314">
        <v>4713.018</v>
      </c>
      <c r="L20" s="314"/>
      <c r="M20" s="315">
        <v>1976</v>
      </c>
      <c r="N20" s="314">
        <v>4713.018</v>
      </c>
      <c r="O20" s="314">
        <v>1757.105</v>
      </c>
      <c r="P20" s="314">
        <v>667.779</v>
      </c>
      <c r="Q20" s="314">
        <v>201.297</v>
      </c>
      <c r="R20" s="314">
        <v>235.23</v>
      </c>
      <c r="S20" s="314">
        <v>1778.3240000000001</v>
      </c>
      <c r="T20" s="314">
        <v>73.283000000000001</v>
      </c>
      <c r="U20" s="539"/>
      <c r="W20" s="1129"/>
      <c r="X20" s="1129"/>
      <c r="Y20" s="1129"/>
      <c r="Z20" s="112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row>
    <row r="21" spans="1:60" ht="15.75" customHeight="1">
      <c r="A21" s="85">
        <v>1977</v>
      </c>
      <c r="B21" s="317">
        <v>1187.3969999999999</v>
      </c>
      <c r="C21" s="88">
        <v>1161.5409999999999</v>
      </c>
      <c r="D21" s="88">
        <v>25.855999999999998</v>
      </c>
      <c r="E21" s="88">
        <v>4356.4359999999997</v>
      </c>
      <c r="F21" s="88">
        <v>257.15800000000002</v>
      </c>
      <c r="G21" s="88">
        <v>5800.991</v>
      </c>
      <c r="H21" s="88">
        <v>13.743</v>
      </c>
      <c r="I21" s="314">
        <v>324.66800000000001</v>
      </c>
      <c r="J21" s="314">
        <v>442.197</v>
      </c>
      <c r="K21" s="314">
        <v>5020.3829999999998</v>
      </c>
      <c r="L21" s="314"/>
      <c r="M21" s="315">
        <v>1977</v>
      </c>
      <c r="N21" s="314">
        <v>5020.3829999999998</v>
      </c>
      <c r="O21" s="314">
        <v>1880.085</v>
      </c>
      <c r="P21" s="314">
        <v>678.33199999999999</v>
      </c>
      <c r="Q21" s="314">
        <v>195.214</v>
      </c>
      <c r="R21" s="314">
        <v>216.08600000000001</v>
      </c>
      <c r="S21" s="314">
        <v>2036.914</v>
      </c>
      <c r="T21" s="314">
        <v>13.752000000000001</v>
      </c>
      <c r="U21" s="539"/>
      <c r="W21" s="1129"/>
      <c r="X21" s="1129"/>
      <c r="Y21" s="1129"/>
      <c r="Z21" s="112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row>
    <row r="22" spans="1:60" ht="15.75" customHeight="1">
      <c r="A22" s="85">
        <v>1978</v>
      </c>
      <c r="B22" s="317">
        <v>1036.0350000000001</v>
      </c>
      <c r="C22" s="88">
        <v>1013.728</v>
      </c>
      <c r="D22" s="88">
        <v>22.306999999999999</v>
      </c>
      <c r="E22" s="88">
        <v>4885.049</v>
      </c>
      <c r="F22" s="88">
        <v>326.31799999999998</v>
      </c>
      <c r="G22" s="88">
        <v>6247.402</v>
      </c>
      <c r="H22" s="88">
        <v>15.823</v>
      </c>
      <c r="I22" s="314">
        <v>348.03899999999999</v>
      </c>
      <c r="J22" s="314">
        <v>203.83</v>
      </c>
      <c r="K22" s="314">
        <v>5679.71</v>
      </c>
      <c r="L22" s="314"/>
      <c r="M22" s="315">
        <v>1978</v>
      </c>
      <c r="N22" s="314">
        <v>5679.71</v>
      </c>
      <c r="O22" s="314">
        <v>2110.5219999999999</v>
      </c>
      <c r="P22" s="314">
        <v>917.01400000000001</v>
      </c>
      <c r="Q22" s="314">
        <v>232.13399999999999</v>
      </c>
      <c r="R22" s="314">
        <v>253.80699999999999</v>
      </c>
      <c r="S22" s="314">
        <v>2132.2740000000003</v>
      </c>
      <c r="T22" s="314">
        <v>33.959000000000003</v>
      </c>
      <c r="U22" s="539"/>
      <c r="W22" s="1129"/>
      <c r="X22" s="1129"/>
      <c r="Y22" s="1129"/>
      <c r="Z22" s="112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row>
    <row r="23" spans="1:60" ht="15.75" customHeight="1">
      <c r="A23" s="85">
        <v>1979</v>
      </c>
      <c r="B23" s="317">
        <v>852.774</v>
      </c>
      <c r="C23" s="88">
        <v>834.79</v>
      </c>
      <c r="D23" s="88">
        <v>17.983999999999998</v>
      </c>
      <c r="E23" s="88">
        <v>5489.6909999999998</v>
      </c>
      <c r="F23" s="88">
        <v>371.11500000000001</v>
      </c>
      <c r="G23" s="88">
        <v>6713.58</v>
      </c>
      <c r="H23" s="88">
        <v>15.323</v>
      </c>
      <c r="I23" s="314">
        <v>422.83800000000002</v>
      </c>
      <c r="J23" s="314">
        <v>158.54300000000001</v>
      </c>
      <c r="K23" s="314">
        <v>6116.8760000000002</v>
      </c>
      <c r="L23" s="314"/>
      <c r="M23" s="315">
        <v>1979</v>
      </c>
      <c r="N23" s="314">
        <v>6116.8760000000002</v>
      </c>
      <c r="O23" s="314">
        <v>2207.4009999999998</v>
      </c>
      <c r="P23" s="314">
        <v>996.99599999999998</v>
      </c>
      <c r="Q23" s="314">
        <v>254.99799999999999</v>
      </c>
      <c r="R23" s="314">
        <v>295.36599999999999</v>
      </c>
      <c r="S23" s="314">
        <v>2324.0759999999996</v>
      </c>
      <c r="T23" s="314">
        <v>38.039000000000001</v>
      </c>
      <c r="U23" s="539"/>
      <c r="W23" s="1129"/>
      <c r="X23" s="1129"/>
      <c r="Y23" s="1129"/>
      <c r="Z23" s="112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row>
    <row r="24" spans="1:60" ht="15.75" customHeight="1">
      <c r="A24" s="99" t="s">
        <v>158</v>
      </c>
      <c r="B24" s="317"/>
      <c r="C24" s="88"/>
      <c r="D24" s="88"/>
      <c r="E24" s="88"/>
      <c r="F24" s="333"/>
      <c r="G24" s="88"/>
      <c r="H24" s="313"/>
      <c r="I24" s="313"/>
      <c r="J24" s="314"/>
      <c r="K24" s="314"/>
      <c r="L24" s="28"/>
      <c r="M24" s="99" t="s">
        <v>158</v>
      </c>
      <c r="N24" s="314"/>
      <c r="O24" s="314"/>
      <c r="P24" s="314"/>
      <c r="Q24" s="314"/>
      <c r="R24" s="314"/>
      <c r="S24" s="314"/>
      <c r="T24" s="314"/>
      <c r="U24" s="539"/>
      <c r="W24" s="975"/>
      <c r="X24" s="975"/>
      <c r="Y24" s="975"/>
      <c r="Z24" s="975"/>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row>
    <row r="25" spans="1:60" ht="15.75" customHeight="1">
      <c r="A25" s="105" t="s">
        <v>361</v>
      </c>
      <c r="B25" s="88"/>
      <c r="C25" s="88"/>
      <c r="D25" s="88"/>
      <c r="E25" s="88"/>
      <c r="F25" s="333"/>
      <c r="G25" s="88"/>
      <c r="H25" s="313"/>
      <c r="I25" s="313"/>
      <c r="J25" s="314"/>
      <c r="K25" s="314"/>
      <c r="L25" s="28"/>
      <c r="M25" s="105" t="s">
        <v>546</v>
      </c>
      <c r="N25" s="314"/>
      <c r="O25" s="314"/>
      <c r="P25" s="314"/>
      <c r="Q25" s="314"/>
      <c r="R25" s="314"/>
      <c r="S25" s="314"/>
      <c r="T25" s="314"/>
      <c r="U25" s="539"/>
      <c r="W25" s="975"/>
      <c r="X25" s="975"/>
      <c r="Y25" s="975"/>
      <c r="Z25" s="975"/>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row>
    <row r="26" spans="1:60" ht="15.75" customHeight="1">
      <c r="A26" s="105" t="s">
        <v>362</v>
      </c>
      <c r="B26" s="88"/>
      <c r="C26" s="88"/>
      <c r="D26" s="88"/>
      <c r="E26" s="88"/>
      <c r="F26" s="333"/>
      <c r="G26" s="88"/>
      <c r="H26" s="313"/>
      <c r="J26" s="314"/>
      <c r="K26" s="314"/>
      <c r="L26" s="28"/>
      <c r="M26" s="105" t="s">
        <v>544</v>
      </c>
      <c r="N26" s="314"/>
      <c r="O26" s="314"/>
      <c r="P26" s="314"/>
      <c r="Q26" s="314"/>
      <c r="R26" s="314"/>
      <c r="S26" s="314"/>
      <c r="T26" s="314"/>
      <c r="U26" s="539"/>
      <c r="W26" s="975"/>
      <c r="X26" s="975"/>
      <c r="Y26" s="975"/>
      <c r="Z26" s="975"/>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row>
    <row r="27" spans="1:60" ht="15.75" customHeight="1">
      <c r="A27" s="105" t="s">
        <v>364</v>
      </c>
      <c r="B27" s="88"/>
      <c r="C27" s="88"/>
      <c r="D27" s="88"/>
      <c r="E27" s="88"/>
      <c r="F27" s="333"/>
      <c r="G27" s="88"/>
      <c r="H27" s="313"/>
      <c r="J27" s="314"/>
      <c r="K27" s="314"/>
      <c r="L27" s="28"/>
      <c r="M27" s="105" t="s">
        <v>789</v>
      </c>
      <c r="N27" s="314"/>
      <c r="O27" s="314"/>
      <c r="P27" s="314"/>
      <c r="Q27" s="314"/>
      <c r="R27" s="314"/>
      <c r="S27" s="314"/>
      <c r="T27" s="314"/>
      <c r="U27" s="539"/>
      <c r="W27" s="975"/>
      <c r="X27" s="975"/>
      <c r="Y27" s="975"/>
      <c r="Z27" s="975"/>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row>
    <row r="28" spans="1:60" ht="15.75" customHeight="1">
      <c r="A28" s="105" t="s">
        <v>366</v>
      </c>
      <c r="B28" s="88"/>
      <c r="C28" s="88"/>
      <c r="D28" s="88"/>
      <c r="E28" s="88"/>
      <c r="F28" s="333"/>
      <c r="G28" s="88"/>
      <c r="H28" s="313"/>
      <c r="I28" s="313"/>
      <c r="J28" s="314"/>
      <c r="K28" s="314"/>
      <c r="L28" s="28"/>
      <c r="M28" s="105"/>
      <c r="N28" s="314"/>
      <c r="O28" s="314"/>
      <c r="P28" s="314"/>
      <c r="Q28" s="314"/>
      <c r="R28" s="314"/>
      <c r="S28" s="314"/>
      <c r="T28" s="314"/>
      <c r="U28" s="539"/>
      <c r="W28" s="975"/>
      <c r="X28" s="975"/>
      <c r="Y28" s="975"/>
      <c r="Z28" s="975"/>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row>
    <row r="29" spans="1:60" ht="15.75" customHeight="1">
      <c r="A29" s="105" t="s">
        <v>790</v>
      </c>
      <c r="B29" s="88"/>
      <c r="C29" s="88"/>
      <c r="D29" s="88"/>
      <c r="E29" s="88"/>
      <c r="F29" s="333"/>
      <c r="G29" s="88"/>
      <c r="H29" s="313"/>
      <c r="I29" s="313"/>
      <c r="J29" s="314"/>
      <c r="K29" s="314"/>
      <c r="L29" s="28"/>
      <c r="N29" s="314"/>
      <c r="O29" s="314"/>
      <c r="P29" s="314"/>
      <c r="Q29" s="314"/>
      <c r="R29" s="314"/>
      <c r="S29" s="314"/>
      <c r="T29" s="314"/>
      <c r="U29" s="539"/>
      <c r="W29" s="975"/>
      <c r="X29" s="975"/>
      <c r="Y29" s="975"/>
      <c r="Z29" s="975"/>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row>
    <row r="30" spans="1:60" ht="15.75" customHeight="1">
      <c r="A30" s="498" t="s">
        <v>744</v>
      </c>
      <c r="B30" s="539"/>
      <c r="C30" s="539"/>
      <c r="D30" s="539"/>
      <c r="E30" s="539"/>
      <c r="F30" s="539"/>
      <c r="G30" s="539"/>
      <c r="H30" s="539"/>
      <c r="I30" s="539"/>
      <c r="J30" s="539"/>
      <c r="K30" s="539"/>
      <c r="L30" s="28"/>
      <c r="M30" s="498" t="s">
        <v>744</v>
      </c>
      <c r="N30" s="539"/>
      <c r="O30" s="539"/>
      <c r="P30" s="539"/>
      <c r="Q30" s="539"/>
      <c r="R30" s="539"/>
      <c r="S30" s="539"/>
      <c r="T30" s="539"/>
      <c r="U30" s="539"/>
      <c r="W30" s="975"/>
      <c r="X30" s="975"/>
      <c r="Y30" s="975"/>
      <c r="Z30" s="975"/>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row>
    <row r="31" spans="1:60" ht="15.75" customHeight="1">
      <c r="A31" s="540"/>
      <c r="B31" s="541"/>
      <c r="C31" s="541"/>
      <c r="D31" s="541"/>
      <c r="E31" s="541"/>
      <c r="F31" s="541"/>
      <c r="G31" s="541"/>
      <c r="H31" s="541"/>
      <c r="I31" s="541"/>
      <c r="J31" s="541"/>
      <c r="K31" s="542"/>
      <c r="L31" s="28"/>
      <c r="M31" s="540"/>
      <c r="N31" s="542"/>
      <c r="O31" s="542"/>
      <c r="P31" s="541"/>
      <c r="Q31" s="539"/>
      <c r="R31" s="539"/>
      <c r="S31" s="539"/>
      <c r="T31" s="539"/>
      <c r="U31" s="539"/>
      <c r="W31" s="975"/>
      <c r="X31" s="975"/>
      <c r="Y31" s="975"/>
      <c r="Z31" s="975"/>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row>
    <row r="32" spans="1:60" ht="14.5">
      <c r="A32" s="267"/>
      <c r="B32" s="477"/>
      <c r="C32" s="336" t="s">
        <v>11</v>
      </c>
      <c r="D32" s="543"/>
      <c r="E32" s="544"/>
      <c r="F32" s="545"/>
      <c r="G32" s="545"/>
      <c r="H32" s="544"/>
      <c r="I32" s="546"/>
      <c r="J32" s="546"/>
      <c r="K32" s="547"/>
      <c r="L32" s="28"/>
      <c r="M32" s="406"/>
      <c r="N32" s="548"/>
      <c r="O32" s="279" t="s">
        <v>11</v>
      </c>
      <c r="P32" s="370"/>
      <c r="Q32" s="339"/>
      <c r="R32" s="339"/>
      <c r="S32" s="339"/>
      <c r="T32" s="339"/>
      <c r="U32" s="539"/>
      <c r="W32" s="975"/>
      <c r="X32" s="975"/>
      <c r="Y32" s="975"/>
      <c r="Z32" s="975"/>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row>
    <row r="33" spans="1:60" ht="31.25" customHeight="1">
      <c r="A33" s="267"/>
      <c r="B33" s="269"/>
      <c r="C33" s="489" t="s">
        <v>359</v>
      </c>
      <c r="D33" s="491" t="s">
        <v>360</v>
      </c>
      <c r="E33" s="490"/>
      <c r="F33" s="491"/>
      <c r="G33" s="491"/>
      <c r="H33" s="489"/>
      <c r="I33" s="489"/>
      <c r="J33" s="489"/>
      <c r="K33" s="489"/>
      <c r="L33" s="28"/>
      <c r="M33" s="267"/>
      <c r="N33" s="491"/>
      <c r="O33" s="337" t="s">
        <v>367</v>
      </c>
      <c r="P33" s="345" t="s">
        <v>49</v>
      </c>
      <c r="Q33" s="345" t="s">
        <v>372</v>
      </c>
      <c r="R33" s="345" t="s">
        <v>368</v>
      </c>
      <c r="S33" s="326" t="s">
        <v>363</v>
      </c>
      <c r="T33" s="326" t="s">
        <v>475</v>
      </c>
      <c r="U33" s="539"/>
      <c r="W33" s="975"/>
      <c r="X33" s="975"/>
      <c r="Y33" s="975"/>
      <c r="Z33" s="975"/>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row>
    <row r="34" spans="1:60" ht="15" customHeight="1">
      <c r="A34" s="266"/>
      <c r="B34" s="326" t="s">
        <v>784</v>
      </c>
      <c r="C34" s="279"/>
      <c r="D34" s="470"/>
      <c r="E34" s="470"/>
      <c r="F34" s="470"/>
      <c r="G34" s="470"/>
      <c r="H34" s="470"/>
      <c r="I34" s="470"/>
      <c r="J34" s="470"/>
      <c r="K34" s="470"/>
      <c r="L34" s="28"/>
      <c r="M34" s="266"/>
      <c r="N34" s="326" t="s">
        <v>784</v>
      </c>
      <c r="O34" s="279"/>
      <c r="P34" s="339"/>
      <c r="Q34" s="339"/>
      <c r="R34" s="339"/>
      <c r="S34" s="339"/>
      <c r="T34" s="339"/>
      <c r="U34" s="539"/>
      <c r="W34" s="975"/>
      <c r="X34" s="975"/>
      <c r="Y34" s="975"/>
      <c r="Z34" s="975"/>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row>
    <row r="35" spans="1:60" ht="15.75" customHeight="1">
      <c r="A35" s="85">
        <v>1980</v>
      </c>
      <c r="B35" s="317">
        <v>675</v>
      </c>
      <c r="C35" s="88">
        <v>664</v>
      </c>
      <c r="D35" s="88">
        <v>11</v>
      </c>
      <c r="E35" s="88">
        <v>5540</v>
      </c>
      <c r="F35" s="88">
        <v>492</v>
      </c>
      <c r="G35" s="88">
        <v>6707</v>
      </c>
      <c r="H35" s="88">
        <v>19</v>
      </c>
      <c r="I35" s="314">
        <v>507</v>
      </c>
      <c r="J35" s="314">
        <v>110</v>
      </c>
      <c r="K35" s="314">
        <v>6071</v>
      </c>
      <c r="L35" s="314"/>
      <c r="M35" s="315">
        <v>1980</v>
      </c>
      <c r="N35" s="314">
        <v>6071</v>
      </c>
      <c r="O35" s="314">
        <v>2316</v>
      </c>
      <c r="P35" s="314">
        <v>1093</v>
      </c>
      <c r="Q35" s="314">
        <v>295</v>
      </c>
      <c r="R35" s="314">
        <v>342</v>
      </c>
      <c r="S35" s="314">
        <v>1979</v>
      </c>
      <c r="T35" s="314">
        <v>46</v>
      </c>
      <c r="U35" s="539"/>
      <c r="W35" s="1129"/>
      <c r="X35" s="1129"/>
      <c r="Y35" s="1129"/>
      <c r="Z35" s="112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row>
    <row r="36" spans="1:60" ht="15.75" customHeight="1">
      <c r="A36" s="85">
        <v>1981</v>
      </c>
      <c r="B36" s="317">
        <v>568.4</v>
      </c>
      <c r="C36" s="88">
        <v>562.5</v>
      </c>
      <c r="D36" s="88">
        <v>5.9</v>
      </c>
      <c r="E36" s="88">
        <v>5475.2</v>
      </c>
      <c r="F36" s="88">
        <v>275.39999999999998</v>
      </c>
      <c r="G36" s="88">
        <v>6319</v>
      </c>
      <c r="H36" s="88">
        <v>19.8</v>
      </c>
      <c r="I36" s="314">
        <v>375.3</v>
      </c>
      <c r="J36" s="314">
        <v>155.30000000000001</v>
      </c>
      <c r="K36" s="314">
        <v>5768.6</v>
      </c>
      <c r="L36" s="314"/>
      <c r="M36" s="315">
        <v>1981</v>
      </c>
      <c r="N36" s="314">
        <v>5768.6</v>
      </c>
      <c r="O36" s="314">
        <v>2303.3000000000002</v>
      </c>
      <c r="P36" s="314">
        <v>1137.3</v>
      </c>
      <c r="Q36" s="314">
        <v>299.10000000000002</v>
      </c>
      <c r="R36" s="314">
        <v>340.9</v>
      </c>
      <c r="S36" s="314">
        <v>1642.2</v>
      </c>
      <c r="T36" s="314">
        <v>45.8</v>
      </c>
      <c r="U36" s="539"/>
      <c r="W36" s="1129"/>
      <c r="X36" s="1129"/>
      <c r="Y36" s="1129"/>
      <c r="Z36" s="112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row>
    <row r="37" spans="1:60" ht="15.75" customHeight="1">
      <c r="A37" s="85">
        <v>1982</v>
      </c>
      <c r="B37" s="317">
        <v>364.8</v>
      </c>
      <c r="C37" s="88">
        <v>363.8</v>
      </c>
      <c r="D37" s="88">
        <v>1</v>
      </c>
      <c r="E37" s="88">
        <v>5459.4</v>
      </c>
      <c r="F37" s="88">
        <v>507.9</v>
      </c>
      <c r="G37" s="88">
        <v>6332.1</v>
      </c>
      <c r="H37" s="88">
        <v>19.2</v>
      </c>
      <c r="I37" s="314">
        <v>470.5</v>
      </c>
      <c r="J37" s="314">
        <v>153.4</v>
      </c>
      <c r="K37" s="314">
        <v>5689</v>
      </c>
      <c r="L37" s="314"/>
      <c r="M37" s="315">
        <v>1982</v>
      </c>
      <c r="N37" s="314">
        <v>5689</v>
      </c>
      <c r="O37" s="314">
        <v>2435.6</v>
      </c>
      <c r="P37" s="314">
        <v>1120.0999999999999</v>
      </c>
      <c r="Q37" s="314">
        <v>310.2</v>
      </c>
      <c r="R37" s="314">
        <v>326.8</v>
      </c>
      <c r="S37" s="314">
        <v>1475.1</v>
      </c>
      <c r="T37" s="314">
        <v>21.2</v>
      </c>
      <c r="U37" s="539"/>
      <c r="W37" s="1129"/>
      <c r="X37" s="1129"/>
      <c r="Y37" s="1129"/>
      <c r="Z37" s="112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row>
    <row r="38" spans="1:60" ht="15.75" customHeight="1">
      <c r="A38" s="85">
        <v>1983</v>
      </c>
      <c r="B38" s="317">
        <v>297.7</v>
      </c>
      <c r="C38" s="88">
        <v>296.39999999999998</v>
      </c>
      <c r="D38" s="88">
        <v>1.3</v>
      </c>
      <c r="E38" s="88">
        <v>5715.3</v>
      </c>
      <c r="F38" s="88">
        <v>514.70000000000005</v>
      </c>
      <c r="G38" s="88">
        <v>6527.7</v>
      </c>
      <c r="H38" s="88">
        <v>21.3</v>
      </c>
      <c r="I38" s="314">
        <v>526.5</v>
      </c>
      <c r="J38" s="314">
        <v>165.6</v>
      </c>
      <c r="K38" s="314">
        <v>5814.3</v>
      </c>
      <c r="L38" s="314"/>
      <c r="M38" s="315">
        <v>1983</v>
      </c>
      <c r="N38" s="314">
        <v>5814.3</v>
      </c>
      <c r="O38" s="314">
        <v>2714.7</v>
      </c>
      <c r="P38" s="314">
        <v>1173.5</v>
      </c>
      <c r="Q38" s="314">
        <v>331.6</v>
      </c>
      <c r="R38" s="314">
        <v>344.2</v>
      </c>
      <c r="S38" s="314">
        <v>1208.7</v>
      </c>
      <c r="T38" s="314">
        <v>41.6</v>
      </c>
      <c r="U38" s="539"/>
      <c r="W38" s="1129"/>
      <c r="X38" s="1129"/>
      <c r="Y38" s="1129"/>
      <c r="Z38" s="112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row>
    <row r="39" spans="1:60" ht="15.75" customHeight="1">
      <c r="A39" s="85">
        <v>1984</v>
      </c>
      <c r="B39" s="317">
        <v>241.4</v>
      </c>
      <c r="C39" s="88">
        <v>240.2</v>
      </c>
      <c r="D39" s="88">
        <v>1.2</v>
      </c>
      <c r="E39" s="88">
        <v>6535</v>
      </c>
      <c r="F39" s="88">
        <v>381.5</v>
      </c>
      <c r="G39" s="314">
        <v>7157.9</v>
      </c>
      <c r="H39" s="88">
        <v>23.5</v>
      </c>
      <c r="I39" s="314">
        <v>554.29999999999995</v>
      </c>
      <c r="J39" s="314">
        <v>128.69999999999999</v>
      </c>
      <c r="K39" s="314">
        <v>6451.4</v>
      </c>
      <c r="L39" s="314"/>
      <c r="M39" s="315">
        <v>1984</v>
      </c>
      <c r="N39" s="314">
        <v>6451.4</v>
      </c>
      <c r="O39" s="314">
        <v>3151</v>
      </c>
      <c r="P39" s="314">
        <v>1326.6</v>
      </c>
      <c r="Q39" s="314">
        <v>349</v>
      </c>
      <c r="R39" s="314">
        <v>306.3</v>
      </c>
      <c r="S39" s="314">
        <v>1243.5</v>
      </c>
      <c r="T39" s="314">
        <v>75</v>
      </c>
      <c r="U39" s="539"/>
      <c r="W39" s="1129"/>
      <c r="X39" s="1129"/>
      <c r="Y39" s="1129"/>
      <c r="Z39" s="112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row>
    <row r="40" spans="1:60" ht="15.75" customHeight="1">
      <c r="A40" s="85">
        <v>1985</v>
      </c>
      <c r="B40" s="317">
        <v>257</v>
      </c>
      <c r="C40" s="88">
        <v>254</v>
      </c>
      <c r="D40" s="88">
        <v>3</v>
      </c>
      <c r="E40" s="88">
        <v>6702</v>
      </c>
      <c r="F40" s="88">
        <v>449</v>
      </c>
      <c r="G40" s="314">
        <v>7408</v>
      </c>
      <c r="H40" s="88">
        <v>24</v>
      </c>
      <c r="I40" s="314">
        <v>464</v>
      </c>
      <c r="J40" s="314">
        <v>129</v>
      </c>
      <c r="K40" s="314">
        <v>6791</v>
      </c>
      <c r="L40" s="314"/>
      <c r="M40" s="315">
        <v>1985</v>
      </c>
      <c r="N40" s="314">
        <v>6791</v>
      </c>
      <c r="O40" s="314">
        <v>3313</v>
      </c>
      <c r="P40" s="314">
        <v>1538</v>
      </c>
      <c r="Q40" s="314">
        <v>431</v>
      </c>
      <c r="R40" s="314">
        <v>340</v>
      </c>
      <c r="S40" s="314">
        <v>982</v>
      </c>
      <c r="T40" s="314">
        <v>187</v>
      </c>
      <c r="U40" s="539"/>
      <c r="W40" s="1129"/>
      <c r="X40" s="1129"/>
      <c r="Y40" s="1129"/>
      <c r="Z40" s="112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row>
    <row r="41" spans="1:60" ht="15.75" customHeight="1">
      <c r="A41" s="85">
        <v>1986</v>
      </c>
      <c r="B41" s="317">
        <v>233.2</v>
      </c>
      <c r="C41" s="88">
        <v>229.9</v>
      </c>
      <c r="D41" s="88">
        <v>3.3</v>
      </c>
      <c r="E41" s="88">
        <v>6441.6</v>
      </c>
      <c r="F41" s="88">
        <v>904.2</v>
      </c>
      <c r="G41" s="314">
        <v>7579</v>
      </c>
      <c r="H41" s="88">
        <v>23.9</v>
      </c>
      <c r="I41" s="314">
        <v>725</v>
      </c>
      <c r="J41" s="314">
        <v>72.5</v>
      </c>
      <c r="K41" s="314">
        <v>6757.6</v>
      </c>
      <c r="L41" s="314"/>
      <c r="M41" s="315">
        <v>1986</v>
      </c>
      <c r="N41" s="314">
        <v>6757.6</v>
      </c>
      <c r="O41" s="314">
        <v>3579</v>
      </c>
      <c r="P41" s="314">
        <v>1495.9</v>
      </c>
      <c r="Q41" s="314">
        <v>372.8</v>
      </c>
      <c r="R41" s="314">
        <v>307.39999999999998</v>
      </c>
      <c r="S41" s="314">
        <v>932.1</v>
      </c>
      <c r="T41" s="314">
        <v>70.400000000000006</v>
      </c>
      <c r="U41" s="539"/>
      <c r="W41" s="1129"/>
      <c r="X41" s="1129"/>
      <c r="Y41" s="1129"/>
      <c r="Z41" s="112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row>
    <row r="42" spans="1:60" ht="15.75" customHeight="1">
      <c r="A42" s="85">
        <v>1987</v>
      </c>
      <c r="B42" s="317">
        <v>202.7</v>
      </c>
      <c r="C42" s="88">
        <v>199.8</v>
      </c>
      <c r="D42" s="88">
        <v>2.9</v>
      </c>
      <c r="E42" s="88">
        <v>7319.9</v>
      </c>
      <c r="F42" s="88">
        <v>624.79999999999995</v>
      </c>
      <c r="G42" s="314">
        <v>8147.4</v>
      </c>
      <c r="H42" s="88">
        <v>25.5</v>
      </c>
      <c r="I42" s="314">
        <v>757.6</v>
      </c>
      <c r="J42" s="314">
        <v>56.5</v>
      </c>
      <c r="K42" s="314">
        <v>7307.8</v>
      </c>
      <c r="L42" s="314"/>
      <c r="M42" s="315">
        <v>1987</v>
      </c>
      <c r="N42" s="314">
        <v>7307.8</v>
      </c>
      <c r="O42" s="314">
        <v>3588.8</v>
      </c>
      <c r="P42" s="314">
        <v>1861.4</v>
      </c>
      <c r="Q42" s="314">
        <v>427.8</v>
      </c>
      <c r="R42" s="314">
        <v>377.9</v>
      </c>
      <c r="S42" s="314">
        <v>913</v>
      </c>
      <c r="T42" s="314">
        <v>138.9</v>
      </c>
      <c r="U42" s="539"/>
      <c r="W42" s="1129"/>
      <c r="X42" s="1129"/>
      <c r="Y42" s="1129"/>
      <c r="Z42" s="112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row>
    <row r="43" spans="1:60" ht="15.75" customHeight="1">
      <c r="A43" s="85">
        <v>1988</v>
      </c>
      <c r="B43" s="317">
        <v>134.9</v>
      </c>
      <c r="C43" s="88">
        <v>134.30000000000001</v>
      </c>
      <c r="D43" s="88">
        <v>0.6</v>
      </c>
      <c r="E43" s="88">
        <v>6939.9</v>
      </c>
      <c r="F43" s="88">
        <v>485.7</v>
      </c>
      <c r="G43" s="314">
        <v>7560.5</v>
      </c>
      <c r="H43" s="88">
        <v>42.4</v>
      </c>
      <c r="I43" s="314">
        <v>360.7</v>
      </c>
      <c r="J43" s="314">
        <v>-160.1</v>
      </c>
      <c r="K43" s="314">
        <v>7317.5</v>
      </c>
      <c r="L43" s="314"/>
      <c r="M43" s="315">
        <v>1988</v>
      </c>
      <c r="N43" s="314">
        <v>7317.5</v>
      </c>
      <c r="O43" s="314">
        <v>3721.5</v>
      </c>
      <c r="P43" s="314">
        <v>1755.7</v>
      </c>
      <c r="Q43" s="314">
        <v>403.4</v>
      </c>
      <c r="R43" s="314">
        <v>342.4</v>
      </c>
      <c r="S43" s="314">
        <v>970.6</v>
      </c>
      <c r="T43" s="314">
        <v>123.9</v>
      </c>
      <c r="U43" s="539"/>
      <c r="W43" s="1129"/>
      <c r="X43" s="1129"/>
      <c r="Y43" s="1129"/>
      <c r="Z43" s="112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row>
    <row r="44" spans="1:60" ht="15.75" customHeight="1">
      <c r="A44" s="85">
        <v>1989</v>
      </c>
      <c r="B44" s="317">
        <v>131.30000000000001</v>
      </c>
      <c r="C44" s="88">
        <v>130.69999999999999</v>
      </c>
      <c r="D44" s="88">
        <v>0.6</v>
      </c>
      <c r="E44" s="88">
        <v>7893.3</v>
      </c>
      <c r="F44" s="88">
        <v>269.89999999999998</v>
      </c>
      <c r="G44" s="314">
        <v>8294.5</v>
      </c>
      <c r="H44" s="88">
        <v>30.8</v>
      </c>
      <c r="I44" s="314">
        <v>294.7</v>
      </c>
      <c r="J44" s="314">
        <v>46.5</v>
      </c>
      <c r="K44" s="314">
        <v>7922.5</v>
      </c>
      <c r="L44" s="314"/>
      <c r="M44" s="315">
        <v>1989</v>
      </c>
      <c r="N44" s="314">
        <v>7922.5</v>
      </c>
      <c r="O44" s="314">
        <v>4060.1</v>
      </c>
      <c r="P44" s="314">
        <v>1827</v>
      </c>
      <c r="Q44" s="314">
        <v>424.4</v>
      </c>
      <c r="R44" s="314">
        <v>360.9</v>
      </c>
      <c r="S44" s="314">
        <v>1134.3</v>
      </c>
      <c r="T44" s="314">
        <v>116.3</v>
      </c>
      <c r="U44" s="539"/>
      <c r="W44" s="1129"/>
      <c r="X44" s="1129"/>
      <c r="Y44" s="1129"/>
      <c r="Z44" s="112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row>
    <row r="45" spans="1:60" ht="15.75" customHeight="1">
      <c r="A45" s="315">
        <v>1990</v>
      </c>
      <c r="B45" s="317">
        <v>154.99747920342827</v>
      </c>
      <c r="C45" s="88">
        <v>153.98916057474162</v>
      </c>
      <c r="D45" s="88">
        <v>1.008318628686665</v>
      </c>
      <c r="E45" s="88">
        <v>8433.0265660061596</v>
      </c>
      <c r="F45" s="88">
        <v>255.98689185782706</v>
      </c>
      <c r="G45" s="314">
        <v>8844.0109370674145</v>
      </c>
      <c r="H45" s="88">
        <v>33.999243761028481</v>
      </c>
      <c r="I45" s="314">
        <v>286.99268968994204</v>
      </c>
      <c r="J45" s="314">
        <v>38.001008318628685</v>
      </c>
      <c r="K45" s="314">
        <v>8485.017995297816</v>
      </c>
      <c r="L45" s="314"/>
      <c r="M45" s="315">
        <v>1990</v>
      </c>
      <c r="N45" s="993">
        <v>8466</v>
      </c>
      <c r="O45" s="970">
        <v>4134</v>
      </c>
      <c r="P45" s="314">
        <v>1894</v>
      </c>
      <c r="Q45" s="314">
        <v>455</v>
      </c>
      <c r="R45" s="314">
        <v>396</v>
      </c>
      <c r="S45" s="970">
        <v>1440</v>
      </c>
      <c r="T45" s="970">
        <v>147</v>
      </c>
      <c r="U45" s="1012"/>
      <c r="W45" s="1129"/>
      <c r="X45" s="1129"/>
      <c r="Y45" s="1129"/>
      <c r="Z45" s="112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row>
    <row r="46" spans="1:60" ht="15.75" customHeight="1">
      <c r="A46" s="315">
        <v>1991</v>
      </c>
      <c r="B46" s="1017">
        <v>142</v>
      </c>
      <c r="C46" s="1015">
        <v>141</v>
      </c>
      <c r="D46" s="1015">
        <v>1</v>
      </c>
      <c r="E46" s="1015">
        <v>8847</v>
      </c>
      <c r="F46" s="1015">
        <v>306</v>
      </c>
      <c r="G46" s="1016">
        <v>9295</v>
      </c>
      <c r="H46" s="1015">
        <v>94</v>
      </c>
      <c r="I46" s="1016">
        <v>255</v>
      </c>
      <c r="J46" s="1016">
        <v>54</v>
      </c>
      <c r="K46" s="1016">
        <v>8892</v>
      </c>
      <c r="L46" s="314"/>
      <c r="M46" s="315">
        <v>1991</v>
      </c>
      <c r="N46" s="993">
        <v>8892</v>
      </c>
      <c r="O46" s="970">
        <v>4278</v>
      </c>
      <c r="P46" s="970">
        <v>2277</v>
      </c>
      <c r="Q46" s="970">
        <v>487</v>
      </c>
      <c r="R46" s="970">
        <v>450</v>
      </c>
      <c r="S46" s="970">
        <v>1221</v>
      </c>
      <c r="T46" s="970">
        <v>179</v>
      </c>
      <c r="U46" s="975"/>
      <c r="W46" s="1129"/>
      <c r="X46" s="1129"/>
      <c r="Y46" s="1129"/>
      <c r="Z46" s="112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row>
    <row r="47" spans="1:60" ht="15.75" customHeight="1">
      <c r="A47" s="315">
        <v>1992</v>
      </c>
      <c r="B47" s="1017">
        <v>121</v>
      </c>
      <c r="C47" s="1015">
        <v>119</v>
      </c>
      <c r="D47" s="1015">
        <v>2</v>
      </c>
      <c r="E47" s="1015">
        <v>8777</v>
      </c>
      <c r="F47" s="1015">
        <v>268</v>
      </c>
      <c r="G47" s="1016">
        <v>9166</v>
      </c>
      <c r="H47" s="1015">
        <v>218</v>
      </c>
      <c r="I47" s="1016">
        <v>327</v>
      </c>
      <c r="J47" s="1016">
        <v>18</v>
      </c>
      <c r="K47" s="1016">
        <v>8603</v>
      </c>
      <c r="L47" s="314"/>
      <c r="M47" s="315">
        <v>1992</v>
      </c>
      <c r="N47" s="993">
        <v>8603</v>
      </c>
      <c r="O47" s="970">
        <v>4247</v>
      </c>
      <c r="P47" s="970">
        <v>2311</v>
      </c>
      <c r="Q47" s="970">
        <v>476</v>
      </c>
      <c r="R47" s="970">
        <v>454</v>
      </c>
      <c r="S47" s="970">
        <v>920</v>
      </c>
      <c r="T47" s="970">
        <v>195</v>
      </c>
      <c r="U47" s="539"/>
      <c r="W47" s="1129"/>
      <c r="X47" s="1129"/>
      <c r="Y47" s="1129"/>
      <c r="Z47" s="112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row>
    <row r="48" spans="1:60" ht="15.75" customHeight="1">
      <c r="A48" s="315">
        <v>1993</v>
      </c>
      <c r="B48" s="1017">
        <v>81</v>
      </c>
      <c r="C48" s="1015">
        <v>79</v>
      </c>
      <c r="D48" s="1015">
        <v>2</v>
      </c>
      <c r="E48" s="1015">
        <v>8899</v>
      </c>
      <c r="F48" s="1015">
        <v>409</v>
      </c>
      <c r="G48" s="1016">
        <v>9389</v>
      </c>
      <c r="H48" s="1015">
        <v>333</v>
      </c>
      <c r="I48" s="1016">
        <v>348</v>
      </c>
      <c r="J48" s="1016">
        <v>-58</v>
      </c>
      <c r="K48" s="1016">
        <v>8766</v>
      </c>
      <c r="L48" s="314"/>
      <c r="M48" s="315">
        <v>1993</v>
      </c>
      <c r="N48" s="993">
        <v>8766</v>
      </c>
      <c r="O48" s="970">
        <v>4360</v>
      </c>
      <c r="P48" s="970">
        <v>2518</v>
      </c>
      <c r="Q48" s="970">
        <v>502</v>
      </c>
      <c r="R48" s="970">
        <v>484</v>
      </c>
      <c r="S48" s="970">
        <v>705</v>
      </c>
      <c r="T48" s="970">
        <v>197</v>
      </c>
      <c r="U48" s="539"/>
      <c r="W48" s="1129"/>
      <c r="X48" s="1129"/>
      <c r="Y48" s="1129"/>
      <c r="Z48" s="112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row>
    <row r="49" spans="1:60" ht="15.75" customHeight="1">
      <c r="A49" s="315">
        <v>1994</v>
      </c>
      <c r="B49" s="1125">
        <v>81</v>
      </c>
      <c r="C49" s="1135">
        <v>79</v>
      </c>
      <c r="D49" s="1135">
        <v>2</v>
      </c>
      <c r="E49" s="1135">
        <v>8966</v>
      </c>
      <c r="F49" s="1130">
        <v>0</v>
      </c>
      <c r="G49" s="1130">
        <v>9047</v>
      </c>
      <c r="H49" s="1135">
        <v>368</v>
      </c>
      <c r="I49" s="1130">
        <v>56</v>
      </c>
      <c r="J49" s="1130">
        <v>4</v>
      </c>
      <c r="K49" s="1130">
        <v>8619</v>
      </c>
      <c r="L49" s="1130"/>
      <c r="M49" s="1131">
        <v>1994</v>
      </c>
      <c r="N49" s="1135">
        <v>8619</v>
      </c>
      <c r="O49" s="1130">
        <v>3268</v>
      </c>
      <c r="P49" s="1130">
        <v>2433</v>
      </c>
      <c r="Q49" s="1130">
        <v>507</v>
      </c>
      <c r="R49" s="1130">
        <v>465</v>
      </c>
      <c r="S49" s="1130">
        <v>719</v>
      </c>
      <c r="T49" s="1130">
        <v>1227</v>
      </c>
      <c r="U49" s="539"/>
      <c r="W49" s="1129"/>
      <c r="X49" s="1129"/>
      <c r="Y49" s="1129"/>
      <c r="Z49" s="112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row>
    <row r="50" spans="1:60" ht="15.75" customHeight="1">
      <c r="A50" s="315">
        <v>1995</v>
      </c>
      <c r="B50" s="997">
        <v>87.177589340424419</v>
      </c>
      <c r="C50" s="993">
        <v>85.265944038316107</v>
      </c>
      <c r="D50" s="993">
        <v>1.9116453021083133</v>
      </c>
      <c r="E50" s="993">
        <v>9532.8938933762147</v>
      </c>
      <c r="F50" s="970">
        <v>139.33703050163851</v>
      </c>
      <c r="G50" s="970">
        <v>9759.4085132182772</v>
      </c>
      <c r="H50" s="993">
        <v>403.51651121754475</v>
      </c>
      <c r="I50" s="970">
        <v>0</v>
      </c>
      <c r="J50" s="970">
        <v>5.7348122006554068</v>
      </c>
      <c r="K50" s="970">
        <v>9350.1571898000766</v>
      </c>
      <c r="L50" s="314"/>
      <c r="M50" s="315">
        <v>1995</v>
      </c>
      <c r="N50" s="993">
        <v>9350.1571898000766</v>
      </c>
      <c r="O50" s="970">
        <v>3984.058473418519</v>
      </c>
      <c r="P50" s="970">
        <v>2741.4369999999999</v>
      </c>
      <c r="Q50" s="970">
        <v>559.83799999999997</v>
      </c>
      <c r="R50" s="970">
        <v>503.5</v>
      </c>
      <c r="S50" s="970">
        <v>785.4171918326191</v>
      </c>
      <c r="T50" s="970">
        <v>775.90652454893802</v>
      </c>
      <c r="U50" s="539"/>
      <c r="W50" s="1129"/>
      <c r="X50" s="1129"/>
      <c r="Y50" s="1129"/>
      <c r="Z50" s="112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row>
    <row r="51" spans="1:60" ht="15.75" customHeight="1">
      <c r="A51" s="315">
        <v>1996</v>
      </c>
      <c r="B51" s="317">
        <v>31.185025723949209</v>
      </c>
      <c r="C51" s="88">
        <v>27.980841946054952</v>
      </c>
      <c r="D51" s="993">
        <v>3.204183777894257</v>
      </c>
      <c r="E51" s="993">
        <v>10716.747988425612</v>
      </c>
      <c r="F51" s="314">
        <v>0</v>
      </c>
      <c r="G51" s="314">
        <v>10747.933014149561</v>
      </c>
      <c r="H51" s="88">
        <v>681.15074363498866</v>
      </c>
      <c r="I51" s="314">
        <v>31.919586589362236</v>
      </c>
      <c r="J51" s="314">
        <v>4.6949836148222834</v>
      </c>
      <c r="K51" s="314">
        <v>10030.167700310389</v>
      </c>
      <c r="L51" s="314"/>
      <c r="M51" s="315">
        <v>1996</v>
      </c>
      <c r="N51" s="993">
        <v>10030.167700310387</v>
      </c>
      <c r="O51" s="970">
        <v>3709.4200568254837</v>
      </c>
      <c r="P51" s="970">
        <v>3079</v>
      </c>
      <c r="Q51" s="970">
        <v>595</v>
      </c>
      <c r="R51" s="970">
        <v>555</v>
      </c>
      <c r="S51" s="970">
        <v>821.00993323080456</v>
      </c>
      <c r="T51" s="970">
        <v>1270.7377102540986</v>
      </c>
      <c r="U51" s="539"/>
      <c r="W51" s="1129"/>
      <c r="X51" s="1129"/>
      <c r="Y51" s="1129"/>
      <c r="Z51" s="112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row>
    <row r="52" spans="1:60" ht="15.75" customHeight="1">
      <c r="A52" s="315">
        <v>1997</v>
      </c>
      <c r="B52" s="317">
        <v>22.614259347148526</v>
      </c>
      <c r="C52" s="88">
        <v>22.056970002520796</v>
      </c>
      <c r="D52" s="88">
        <v>0.55728934462773072</v>
      </c>
      <c r="E52" s="993">
        <v>10366.55132846925</v>
      </c>
      <c r="F52" s="314">
        <v>0</v>
      </c>
      <c r="G52" s="314">
        <v>10389.165587816398</v>
      </c>
      <c r="H52" s="88">
        <v>646.45828081673812</v>
      </c>
      <c r="I52" s="314">
        <v>57.852281320897404</v>
      </c>
      <c r="J52" s="314">
        <v>1.3234182001512478</v>
      </c>
      <c r="K52" s="314">
        <v>9683.5316074786133</v>
      </c>
      <c r="L52" s="314"/>
      <c r="M52" s="315">
        <v>1997</v>
      </c>
      <c r="N52" s="993">
        <v>9684.4694005389429</v>
      </c>
      <c r="O52" s="970">
        <v>3906.0784825072556</v>
      </c>
      <c r="P52" s="970">
        <v>2658</v>
      </c>
      <c r="Q52" s="970">
        <v>583</v>
      </c>
      <c r="R52" s="970">
        <v>528</v>
      </c>
      <c r="S52" s="970">
        <v>659.59192842356128</v>
      </c>
      <c r="T52" s="970">
        <v>1349.7989896081262</v>
      </c>
      <c r="U52" s="539"/>
      <c r="W52" s="1129"/>
      <c r="X52" s="1129"/>
      <c r="Y52" s="1129"/>
      <c r="Z52" s="112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row>
    <row r="53" spans="1:60" ht="15.75" customHeight="1">
      <c r="A53" s="315">
        <v>1998</v>
      </c>
      <c r="B53" s="317">
        <v>15.830155583437902</v>
      </c>
      <c r="C53" s="88">
        <v>15.524000000000001</v>
      </c>
      <c r="D53" s="993">
        <v>0.30615558343790189</v>
      </c>
      <c r="E53" s="993">
        <v>10377.274251920637</v>
      </c>
      <c r="F53" s="88">
        <v>27.804426155672932</v>
      </c>
      <c r="G53" s="314">
        <v>10420.908833659749</v>
      </c>
      <c r="H53" s="88">
        <v>643.13260041763908</v>
      </c>
      <c r="I53" s="314">
        <v>18.416246980305452</v>
      </c>
      <c r="J53" s="314">
        <v>1.0707352000000001</v>
      </c>
      <c r="K53" s="314">
        <v>9758.289251061804</v>
      </c>
      <c r="L53" s="314"/>
      <c r="M53" s="315">
        <v>1998</v>
      </c>
      <c r="N53" s="993">
        <v>9758.2892510618003</v>
      </c>
      <c r="O53" s="970">
        <v>3793.177866748807</v>
      </c>
      <c r="P53" s="970">
        <v>2723</v>
      </c>
      <c r="Q53" s="970">
        <v>656</v>
      </c>
      <c r="R53" s="970">
        <v>454</v>
      </c>
      <c r="S53" s="970">
        <v>857.5169365298334</v>
      </c>
      <c r="T53" s="970">
        <v>1274.5944477831599</v>
      </c>
      <c r="U53" s="539"/>
      <c r="W53" s="1129"/>
      <c r="X53" s="1129"/>
      <c r="Y53" s="1129"/>
      <c r="Z53" s="112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row>
    <row r="54" spans="1:60" ht="15.75" customHeight="1">
      <c r="A54" s="315">
        <v>1999</v>
      </c>
      <c r="B54" s="317">
        <v>8.2355732517336975</v>
      </c>
      <c r="C54" s="88">
        <v>7.9339999999999993</v>
      </c>
      <c r="D54" s="993">
        <v>0.30157325173369864</v>
      </c>
      <c r="E54" s="993">
        <v>11441.881080589061</v>
      </c>
      <c r="F54" s="88">
        <v>1.4583589239651147</v>
      </c>
      <c r="G54" s="314">
        <v>11451.575012764759</v>
      </c>
      <c r="H54" s="88">
        <v>1152.3259837038859</v>
      </c>
      <c r="I54" s="314">
        <v>1.4544298397166213</v>
      </c>
      <c r="J54" s="314">
        <v>0.53495000000000004</v>
      </c>
      <c r="K54" s="314">
        <v>10297.259649221158</v>
      </c>
      <c r="L54" s="314"/>
      <c r="M54" s="315">
        <v>1999</v>
      </c>
      <c r="N54" s="993">
        <v>10297.310830162191</v>
      </c>
      <c r="O54" s="970">
        <v>4106.9648168356816</v>
      </c>
      <c r="P54" s="970">
        <v>2868.5668222577078</v>
      </c>
      <c r="Q54" s="970">
        <v>568.78946075420708</v>
      </c>
      <c r="R54" s="970">
        <v>480.1020554395447</v>
      </c>
      <c r="S54" s="970">
        <v>880.97070948895623</v>
      </c>
      <c r="T54" s="970">
        <v>1391.9169653860929</v>
      </c>
      <c r="U54" s="539"/>
      <c r="W54" s="1129"/>
      <c r="X54" s="1129"/>
      <c r="Y54" s="1129"/>
      <c r="Z54" s="112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row>
    <row r="55" spans="1:60" ht="15.75" customHeight="1">
      <c r="A55" s="99" t="s">
        <v>158</v>
      </c>
      <c r="B55" s="88"/>
      <c r="C55" s="88"/>
      <c r="D55" s="88"/>
      <c r="E55" s="88"/>
      <c r="F55" s="88"/>
      <c r="G55" s="314"/>
      <c r="H55" s="88"/>
      <c r="I55" s="314"/>
      <c r="J55" s="314"/>
      <c r="K55" s="314"/>
      <c r="L55" s="314"/>
      <c r="M55" s="99" t="s">
        <v>158</v>
      </c>
      <c r="N55" s="314"/>
      <c r="O55" s="314"/>
      <c r="P55" s="314"/>
      <c r="Q55" s="314"/>
      <c r="R55" s="314"/>
      <c r="S55" s="314"/>
      <c r="T55" s="314"/>
      <c r="U55" s="539"/>
      <c r="W55" s="975"/>
      <c r="X55" s="975"/>
      <c r="Y55" s="975"/>
      <c r="Z55" s="975"/>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row>
    <row r="56" spans="1:60" ht="14.5">
      <c r="A56" s="105" t="s">
        <v>365</v>
      </c>
      <c r="B56" s="88"/>
      <c r="C56" s="88"/>
      <c r="D56" s="88"/>
      <c r="E56" s="88"/>
      <c r="F56" s="88"/>
      <c r="G56" s="314"/>
      <c r="H56" s="88"/>
      <c r="I56" s="314"/>
      <c r="J56" s="314"/>
      <c r="K56" s="314"/>
      <c r="L56" s="314"/>
      <c r="M56" s="105" t="s">
        <v>547</v>
      </c>
      <c r="N56" s="314"/>
      <c r="O56" s="314"/>
      <c r="P56" s="314"/>
      <c r="Q56" s="314"/>
      <c r="R56" s="314"/>
      <c r="S56" s="314"/>
      <c r="T56" s="314"/>
      <c r="U56" s="539"/>
      <c r="W56" s="975"/>
      <c r="X56" s="975"/>
      <c r="Y56" s="975"/>
      <c r="Z56" s="975"/>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row>
    <row r="57" spans="1:60" ht="14.5">
      <c r="A57" s="105" t="s">
        <v>362</v>
      </c>
      <c r="B57" s="88"/>
      <c r="C57" s="88"/>
      <c r="D57" s="88"/>
      <c r="E57" s="88"/>
      <c r="F57" s="88"/>
      <c r="G57" s="314"/>
      <c r="H57" s="88"/>
      <c r="I57" s="314"/>
      <c r="J57" s="314"/>
      <c r="K57" s="314"/>
      <c r="L57" s="314"/>
      <c r="M57" s="105" t="s">
        <v>544</v>
      </c>
      <c r="N57" s="314"/>
      <c r="O57" s="314"/>
      <c r="P57" s="314"/>
      <c r="Q57" s="314"/>
      <c r="R57" s="314"/>
      <c r="S57" s="314"/>
      <c r="T57" s="314"/>
      <c r="U57" s="539"/>
      <c r="W57" s="975"/>
      <c r="X57" s="975"/>
      <c r="Y57" s="975"/>
      <c r="Z57" s="975"/>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row>
    <row r="58" spans="1:60" ht="14.5">
      <c r="A58" s="105" t="s">
        <v>371</v>
      </c>
      <c r="B58" s="88"/>
      <c r="C58" s="88"/>
      <c r="D58" s="88"/>
      <c r="E58" s="88"/>
      <c r="F58" s="88"/>
      <c r="G58" s="314"/>
      <c r="H58" s="88"/>
      <c r="I58" s="314"/>
      <c r="J58" s="314"/>
      <c r="K58" s="314"/>
      <c r="L58" s="314"/>
      <c r="M58" s="105" t="s">
        <v>369</v>
      </c>
      <c r="N58" s="314"/>
      <c r="O58" s="314"/>
      <c r="P58" s="314"/>
      <c r="Q58" s="314"/>
      <c r="R58" s="314"/>
      <c r="S58" s="314"/>
      <c r="T58" s="314"/>
      <c r="U58" s="539"/>
      <c r="W58" s="975"/>
      <c r="X58" s="975"/>
      <c r="Y58" s="975"/>
      <c r="Z58" s="975"/>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row>
    <row r="59" spans="1:60" ht="14.5">
      <c r="A59" s="105" t="s">
        <v>791</v>
      </c>
      <c r="B59" s="88"/>
      <c r="C59" s="88"/>
      <c r="D59" s="88"/>
      <c r="E59" s="88"/>
      <c r="F59" s="88"/>
      <c r="G59" s="314"/>
      <c r="H59" s="88"/>
      <c r="I59" s="314"/>
      <c r="J59" s="314"/>
      <c r="K59" s="314"/>
      <c r="L59" s="314"/>
      <c r="M59" s="105" t="s">
        <v>791</v>
      </c>
      <c r="N59" s="314"/>
      <c r="O59" s="314"/>
      <c r="P59" s="314"/>
      <c r="Q59" s="314"/>
      <c r="R59" s="314"/>
      <c r="S59" s="314"/>
      <c r="T59" s="314"/>
      <c r="U59" s="539"/>
      <c r="W59" s="975"/>
      <c r="X59" s="975"/>
      <c r="Y59" s="975"/>
      <c r="Z59" s="975"/>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row>
    <row r="60" spans="1:60" ht="15.75" customHeight="1">
      <c r="A60" s="498" t="s">
        <v>744</v>
      </c>
      <c r="B60" s="539"/>
      <c r="C60" s="539"/>
      <c r="D60" s="539"/>
      <c r="E60" s="539"/>
      <c r="F60" s="539"/>
      <c r="G60" s="539"/>
      <c r="H60" s="539"/>
      <c r="I60" s="539"/>
      <c r="J60" s="539"/>
      <c r="K60" s="539"/>
      <c r="L60" s="28"/>
      <c r="M60" s="498" t="s">
        <v>744</v>
      </c>
      <c r="N60" s="539"/>
      <c r="O60" s="539"/>
      <c r="P60" s="539"/>
      <c r="Q60" s="539"/>
      <c r="R60" s="539"/>
      <c r="S60" s="539"/>
      <c r="T60" s="539"/>
      <c r="U60" s="539"/>
      <c r="W60" s="975"/>
      <c r="X60" s="975"/>
      <c r="Y60" s="975"/>
      <c r="Z60" s="975"/>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row>
    <row r="61" spans="1:60" ht="15.75" customHeight="1">
      <c r="A61" s="540"/>
      <c r="B61" s="541"/>
      <c r="C61" s="541"/>
      <c r="D61" s="541"/>
      <c r="E61" s="541"/>
      <c r="F61" s="541"/>
      <c r="G61" s="541"/>
      <c r="H61" s="541"/>
      <c r="I61" s="541"/>
      <c r="J61" s="541"/>
      <c r="K61" s="542"/>
      <c r="L61" s="28"/>
      <c r="M61" s="540"/>
      <c r="N61" s="542"/>
      <c r="O61" s="542"/>
      <c r="P61" s="541"/>
      <c r="Q61" s="539"/>
      <c r="R61" s="539"/>
      <c r="S61" s="539"/>
      <c r="T61" s="539"/>
      <c r="U61" s="539"/>
      <c r="W61" s="975"/>
      <c r="X61" s="975"/>
      <c r="Y61" s="975"/>
      <c r="Z61" s="975"/>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row>
    <row r="62" spans="1:60" ht="15.75" customHeight="1">
      <c r="A62" s="267"/>
      <c r="B62" s="477"/>
      <c r="C62" s="336" t="s">
        <v>11</v>
      </c>
      <c r="D62" s="543"/>
      <c r="E62" s="544"/>
      <c r="F62" s="545"/>
      <c r="G62" s="545"/>
      <c r="H62" s="544"/>
      <c r="I62" s="546"/>
      <c r="J62" s="546"/>
      <c r="K62" s="547"/>
      <c r="L62" s="28"/>
      <c r="M62" s="406"/>
      <c r="N62" s="548"/>
      <c r="O62" s="279" t="s">
        <v>11</v>
      </c>
      <c r="P62" s="370"/>
      <c r="Q62" s="339"/>
      <c r="R62" s="339"/>
      <c r="S62" s="339"/>
      <c r="T62" s="339"/>
      <c r="U62" s="539"/>
      <c r="W62" s="975"/>
      <c r="X62" s="975"/>
      <c r="Y62" s="975"/>
      <c r="Z62" s="975"/>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row>
    <row r="63" spans="1:60" ht="31.5" customHeight="1">
      <c r="A63" s="267"/>
      <c r="B63" s="269"/>
      <c r="C63" s="489" t="s">
        <v>18</v>
      </c>
      <c r="D63" s="491" t="s">
        <v>53</v>
      </c>
      <c r="E63" s="490"/>
      <c r="F63" s="491"/>
      <c r="G63" s="491"/>
      <c r="H63" s="489"/>
      <c r="I63" s="489"/>
      <c r="J63" s="489"/>
      <c r="K63" s="489"/>
      <c r="L63" s="28"/>
      <c r="M63" s="267"/>
      <c r="N63" s="491"/>
      <c r="O63" s="337" t="s">
        <v>367</v>
      </c>
      <c r="P63" s="345" t="s">
        <v>49</v>
      </c>
      <c r="Q63" s="345" t="s">
        <v>372</v>
      </c>
      <c r="R63" s="345" t="s">
        <v>368</v>
      </c>
      <c r="S63" s="326" t="s">
        <v>363</v>
      </c>
      <c r="T63" s="326" t="s">
        <v>475</v>
      </c>
      <c r="U63" s="539"/>
      <c r="W63" s="975"/>
      <c r="X63" s="975"/>
      <c r="Y63" s="975"/>
      <c r="Z63" s="975"/>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row>
    <row r="64" spans="1:60" ht="15.75" customHeight="1">
      <c r="A64" s="266"/>
      <c r="B64" s="326" t="s">
        <v>792</v>
      </c>
      <c r="C64" s="279"/>
      <c r="D64" s="325"/>
      <c r="E64" s="470"/>
      <c r="F64" s="470"/>
      <c r="G64" s="470"/>
      <c r="H64" s="470"/>
      <c r="I64" s="470"/>
      <c r="J64" s="470"/>
      <c r="K64" s="470"/>
      <c r="L64" s="28"/>
      <c r="M64" s="266"/>
      <c r="N64" s="326" t="s">
        <v>784</v>
      </c>
      <c r="O64" s="279"/>
      <c r="P64" s="339"/>
      <c r="Q64" s="339"/>
      <c r="R64" s="339"/>
      <c r="S64" s="339"/>
      <c r="T64" s="339"/>
      <c r="U64" s="539"/>
      <c r="W64" s="975"/>
      <c r="X64" s="975"/>
      <c r="Y64" s="975"/>
      <c r="Z64" s="975"/>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row>
    <row r="65" spans="1:60" ht="15.75" customHeight="1">
      <c r="A65" s="315">
        <v>2000</v>
      </c>
      <c r="B65" s="1029">
        <v>3.6769999999999996</v>
      </c>
      <c r="C65" s="1026">
        <v>3.6769999999999996</v>
      </c>
      <c r="D65" s="596">
        <v>0</v>
      </c>
      <c r="E65" s="1026">
        <v>11550.787285393408</v>
      </c>
      <c r="F65" s="596">
        <v>0</v>
      </c>
      <c r="G65" s="1028">
        <v>11554.464285393407</v>
      </c>
      <c r="H65" s="1026">
        <v>1180.537505629939</v>
      </c>
      <c r="I65" s="1028">
        <v>138.27529378045287</v>
      </c>
      <c r="J65" s="1026">
        <v>0.2438784</v>
      </c>
      <c r="K65" s="1026">
        <v>10235.407607583014</v>
      </c>
      <c r="L65" s="1028"/>
      <c r="M65" s="971">
        <v>2000</v>
      </c>
      <c r="N65" s="1026">
        <v>10235.407607583016</v>
      </c>
      <c r="O65" s="1028">
        <v>3463.6071530933959</v>
      </c>
      <c r="P65" s="1028">
        <v>2647.8486600265001</v>
      </c>
      <c r="Q65" s="969" t="s">
        <v>31</v>
      </c>
      <c r="R65" s="969" t="s">
        <v>31</v>
      </c>
      <c r="S65" s="1028">
        <v>3008.6915249243762</v>
      </c>
      <c r="T65" s="1028">
        <v>1115.2602695387445</v>
      </c>
      <c r="U65" s="539"/>
      <c r="W65" s="1129"/>
      <c r="X65" s="1129"/>
      <c r="Y65" s="1129"/>
      <c r="Z65" s="112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row>
    <row r="66" spans="1:60" ht="15.75" customHeight="1">
      <c r="A66" s="315">
        <v>2001</v>
      </c>
      <c r="B66" s="1029">
        <v>15.626999999999999</v>
      </c>
      <c r="C66" s="1026">
        <v>15.626999999999999</v>
      </c>
      <c r="D66" s="976">
        <v>0</v>
      </c>
      <c r="E66" s="1026">
        <v>11892.23386770785</v>
      </c>
      <c r="F66" s="1026">
        <v>166.52346149121732</v>
      </c>
      <c r="G66" s="1028">
        <v>12074.384329199067</v>
      </c>
      <c r="H66" s="1026">
        <v>1160.9631290177294</v>
      </c>
      <c r="I66" s="976">
        <v>0</v>
      </c>
      <c r="J66" s="1026">
        <v>0.9916256</v>
      </c>
      <c r="K66" s="1026">
        <v>10912.429574581338</v>
      </c>
      <c r="L66" s="1028"/>
      <c r="M66" s="971">
        <v>2001</v>
      </c>
      <c r="N66" s="1026">
        <v>10912.429574581338</v>
      </c>
      <c r="O66" s="1028">
        <v>3367.8254104737334</v>
      </c>
      <c r="P66" s="1028">
        <v>2648.8486601264999</v>
      </c>
      <c r="Q66" s="969" t="s">
        <v>31</v>
      </c>
      <c r="R66" s="969" t="s">
        <v>31</v>
      </c>
      <c r="S66" s="1028">
        <v>3008.6915249243762</v>
      </c>
      <c r="T66" s="1028">
        <v>1887.0639790567288</v>
      </c>
      <c r="U66" s="539"/>
      <c r="W66" s="1129"/>
      <c r="X66" s="1129"/>
      <c r="Y66" s="1129"/>
      <c r="Z66" s="112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row>
    <row r="67" spans="1:60" ht="15.75" customHeight="1">
      <c r="A67" s="315">
        <v>2002</v>
      </c>
      <c r="B67" s="1029">
        <v>24.959</v>
      </c>
      <c r="C67" s="1026">
        <v>24.959</v>
      </c>
      <c r="D67" s="976">
        <v>0</v>
      </c>
      <c r="E67" s="1026">
        <v>11834.745989338639</v>
      </c>
      <c r="F67" s="1026">
        <v>47.081337264054369</v>
      </c>
      <c r="G67" s="1028">
        <v>11906.786326602694</v>
      </c>
      <c r="H67" s="1026">
        <v>1066.7955410883183</v>
      </c>
      <c r="I67" s="1028">
        <v>91.128649224092044</v>
      </c>
      <c r="J67" s="1026">
        <v>1.4459712</v>
      </c>
      <c r="K67" s="1026">
        <v>10747.416165090282</v>
      </c>
      <c r="L67" s="1028"/>
      <c r="M67" s="971">
        <v>2002</v>
      </c>
      <c r="N67" s="1026">
        <v>10747.416165090282</v>
      </c>
      <c r="O67" s="1028">
        <v>3393.343742801143</v>
      </c>
      <c r="P67" s="1028">
        <v>2649.8486602265002</v>
      </c>
      <c r="Q67" s="969" t="s">
        <v>31</v>
      </c>
      <c r="R67" s="969" t="s">
        <v>31</v>
      </c>
      <c r="S67" s="1028">
        <v>3008.6915249243762</v>
      </c>
      <c r="T67" s="1028">
        <v>1695.5322371382631</v>
      </c>
      <c r="U67" s="539"/>
      <c r="W67" s="1129"/>
      <c r="X67" s="1129"/>
      <c r="Y67" s="1129"/>
      <c r="Z67" s="112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row>
    <row r="68" spans="1:60" ht="15.75" customHeight="1">
      <c r="A68" s="315">
        <v>2003</v>
      </c>
      <c r="B68" s="1029">
        <v>35.079000000000001</v>
      </c>
      <c r="C68" s="1026">
        <v>35.079000000000001</v>
      </c>
      <c r="D68" s="976">
        <v>0</v>
      </c>
      <c r="E68" s="1026">
        <v>12505.197931736835</v>
      </c>
      <c r="F68" s="1026">
        <v>34.249785038693034</v>
      </c>
      <c r="G68" s="1028">
        <v>12574.526716775528</v>
      </c>
      <c r="H68" s="1026">
        <v>1135.4392376038979</v>
      </c>
      <c r="I68" s="1028">
        <v>29.65708553412767</v>
      </c>
      <c r="J68" s="1026">
        <v>2.1662368999999995</v>
      </c>
      <c r="K68" s="1026">
        <v>11407.264156737503</v>
      </c>
      <c r="L68" s="1028"/>
      <c r="M68" s="971">
        <v>2003</v>
      </c>
      <c r="N68" s="1026">
        <v>11407.264156737503</v>
      </c>
      <c r="O68" s="1028">
        <v>3598.1057429230759</v>
      </c>
      <c r="P68" s="1028">
        <v>2650.8486603265001</v>
      </c>
      <c r="Q68" s="969" t="s">
        <v>31</v>
      </c>
      <c r="R68" s="969" t="s">
        <v>31</v>
      </c>
      <c r="S68" s="1028">
        <v>3008.6915249243762</v>
      </c>
      <c r="T68" s="1028">
        <v>2149.6182285635509</v>
      </c>
      <c r="U68" s="539"/>
      <c r="W68" s="1129"/>
      <c r="X68" s="1129"/>
      <c r="Y68" s="1129"/>
      <c r="Z68" s="112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row>
    <row r="69" spans="1:60" ht="15.75" customHeight="1">
      <c r="A69" s="315">
        <v>2004</v>
      </c>
      <c r="B69" s="1029">
        <v>14.834999999999999</v>
      </c>
      <c r="C69" s="1026">
        <v>14.834999999999999</v>
      </c>
      <c r="D69" s="976">
        <v>0</v>
      </c>
      <c r="E69" s="1026">
        <v>12794.738542803161</v>
      </c>
      <c r="F69" s="1026">
        <v>14.945543135568931</v>
      </c>
      <c r="G69" s="1028">
        <v>12824.519085938729</v>
      </c>
      <c r="H69" s="1026">
        <v>1134.1909265855957</v>
      </c>
      <c r="I69" s="976">
        <v>0</v>
      </c>
      <c r="J69" s="1026">
        <v>0.92953920000000001</v>
      </c>
      <c r="K69" s="1026">
        <v>11689.398620153133</v>
      </c>
      <c r="L69" s="1028"/>
      <c r="M69" s="971">
        <v>2004</v>
      </c>
      <c r="N69" s="1026">
        <v>11689.398620153135</v>
      </c>
      <c r="O69" s="1028">
        <v>3944.45292123231</v>
      </c>
      <c r="P69" s="1028">
        <v>2651.8486604264999</v>
      </c>
      <c r="Q69" s="969" t="s">
        <v>31</v>
      </c>
      <c r="R69" s="969" t="s">
        <v>31</v>
      </c>
      <c r="S69" s="1028">
        <v>3008.6915249243762</v>
      </c>
      <c r="T69" s="1028">
        <v>2084.4055135699487</v>
      </c>
      <c r="U69" s="539"/>
      <c r="W69" s="1129"/>
      <c r="X69" s="1129"/>
      <c r="Y69" s="1129"/>
      <c r="Z69" s="112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row>
    <row r="70" spans="1:60" ht="15.75" customHeight="1">
      <c r="A70" s="315">
        <v>2005</v>
      </c>
      <c r="B70" s="1029">
        <v>33.372</v>
      </c>
      <c r="C70" s="1026">
        <v>33.372</v>
      </c>
      <c r="D70" s="976">
        <v>0</v>
      </c>
      <c r="E70" s="1026">
        <v>12823.303495227879</v>
      </c>
      <c r="F70" s="1026">
        <v>6.926872210621136</v>
      </c>
      <c r="G70" s="1026">
        <v>12863.6023674385</v>
      </c>
      <c r="H70" s="976">
        <v>1300.8554436391923</v>
      </c>
      <c r="I70" s="976">
        <v>0</v>
      </c>
      <c r="J70" s="1026">
        <v>2.5660115999999995</v>
      </c>
      <c r="K70" s="1026">
        <v>11560.180912199306</v>
      </c>
      <c r="L70" s="1028"/>
      <c r="M70" s="971">
        <v>2005</v>
      </c>
      <c r="N70" s="1026">
        <v>11560.180912199308</v>
      </c>
      <c r="O70" s="1028">
        <v>3902.1522124088692</v>
      </c>
      <c r="P70" s="1028">
        <v>2652.8486605265002</v>
      </c>
      <c r="Q70" s="969" t="s">
        <v>31</v>
      </c>
      <c r="R70" s="969" t="s">
        <v>31</v>
      </c>
      <c r="S70" s="1028">
        <v>3008.6915249243762</v>
      </c>
      <c r="T70" s="1028">
        <v>1996.4885143395618</v>
      </c>
      <c r="U70" s="539"/>
      <c r="W70" s="1129"/>
      <c r="X70" s="1129"/>
      <c r="Y70" s="1129"/>
      <c r="Z70" s="112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row>
    <row r="71" spans="1:60" ht="15.75" customHeight="1">
      <c r="A71" s="315">
        <v>2006</v>
      </c>
      <c r="B71" s="1029">
        <v>17.797831999999996</v>
      </c>
      <c r="C71" s="1026">
        <v>17.797831999999996</v>
      </c>
      <c r="D71" s="976">
        <v>0</v>
      </c>
      <c r="E71" s="1026">
        <v>13433.058896875889</v>
      </c>
      <c r="F71" s="1026">
        <v>0</v>
      </c>
      <c r="G71" s="1026">
        <v>13450.85672887589</v>
      </c>
      <c r="H71" s="976">
        <v>1243.9695164394218</v>
      </c>
      <c r="I71" s="976">
        <v>88.356569626990947</v>
      </c>
      <c r="J71" s="1026">
        <v>1.394296</v>
      </c>
      <c r="K71" s="1026">
        <v>12117.136346809477</v>
      </c>
      <c r="L71" s="1028"/>
      <c r="M71" s="971">
        <v>2006</v>
      </c>
      <c r="N71" s="1026">
        <v>12117.136346809479</v>
      </c>
      <c r="O71" s="1028">
        <v>3926.3253347668301</v>
      </c>
      <c r="P71" s="1028">
        <v>2653.8486606265001</v>
      </c>
      <c r="Q71" s="969" t="s">
        <v>31</v>
      </c>
      <c r="R71" s="969" t="s">
        <v>31</v>
      </c>
      <c r="S71" s="1028">
        <v>3008.6915249243762</v>
      </c>
      <c r="T71" s="1028">
        <v>2528.2708264917724</v>
      </c>
      <c r="U71" s="539"/>
      <c r="W71" s="1129"/>
      <c r="X71" s="1129"/>
      <c r="Y71" s="1129"/>
      <c r="Z71" s="112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row>
    <row r="72" spans="1:60" ht="15.75" customHeight="1">
      <c r="A72" s="315">
        <v>2007</v>
      </c>
      <c r="B72" s="1029">
        <v>11.53472</v>
      </c>
      <c r="C72" s="1026">
        <v>11.53472</v>
      </c>
      <c r="D72" s="976">
        <v>0</v>
      </c>
      <c r="E72" s="1026">
        <v>12540.85970368981</v>
      </c>
      <c r="F72" s="1026">
        <v>80.520718175490316</v>
      </c>
      <c r="G72" s="1026">
        <v>12632.9151418653</v>
      </c>
      <c r="H72" s="976">
        <v>1083.0813167915489</v>
      </c>
      <c r="I72" s="976">
        <v>0</v>
      </c>
      <c r="J72" s="1026">
        <v>0.90048465814780088</v>
      </c>
      <c r="K72" s="1026">
        <v>11548.933340415602</v>
      </c>
      <c r="L72" s="1028"/>
      <c r="M72" s="971">
        <v>2007</v>
      </c>
      <c r="N72" s="1026">
        <v>11548.83593167375</v>
      </c>
      <c r="O72" s="1028">
        <v>3969.8560956502947</v>
      </c>
      <c r="P72" s="1028">
        <v>2654.8486607264999</v>
      </c>
      <c r="Q72" s="969" t="s">
        <v>31</v>
      </c>
      <c r="R72" s="969" t="s">
        <v>31</v>
      </c>
      <c r="S72" s="1028">
        <v>3008.6915249243762</v>
      </c>
      <c r="T72" s="1028">
        <v>1915.4396503725779</v>
      </c>
      <c r="U72" s="539"/>
      <c r="W72" s="1129"/>
      <c r="X72" s="1129"/>
      <c r="Y72" s="1129"/>
      <c r="Z72" s="112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row>
    <row r="73" spans="1:60" ht="15.75" customHeight="1">
      <c r="A73" s="315">
        <v>2008</v>
      </c>
      <c r="B73" s="1029">
        <v>8.0160449009070511</v>
      </c>
      <c r="C73" s="1026">
        <v>8.0160449009070511</v>
      </c>
      <c r="D73" s="976">
        <v>0</v>
      </c>
      <c r="E73" s="1026">
        <v>11934.621239892733</v>
      </c>
      <c r="F73" s="1026">
        <v>17.471567501251773</v>
      </c>
      <c r="G73" s="1026">
        <v>11960.108852294892</v>
      </c>
      <c r="H73" s="976">
        <v>1010.3616090610312</v>
      </c>
      <c r="I73" s="976">
        <v>0</v>
      </c>
      <c r="J73" s="1026">
        <v>0.71645831900093826</v>
      </c>
      <c r="K73" s="1026">
        <v>10949.030784914861</v>
      </c>
      <c r="L73" s="1028"/>
      <c r="M73" s="971">
        <v>2008</v>
      </c>
      <c r="N73" s="1026">
        <v>10949.030784914861</v>
      </c>
      <c r="O73" s="1028">
        <v>3467.8222320530194</v>
      </c>
      <c r="P73" s="1028">
        <v>2655.8486608264998</v>
      </c>
      <c r="Q73" s="969" t="s">
        <v>31</v>
      </c>
      <c r="R73" s="969" t="s">
        <v>31</v>
      </c>
      <c r="S73" s="1028">
        <v>2714.999978247889</v>
      </c>
      <c r="T73" s="1028">
        <v>2110.3599137874526</v>
      </c>
      <c r="U73" s="539"/>
      <c r="W73" s="1129"/>
      <c r="X73" s="1129"/>
      <c r="Y73" s="1129"/>
      <c r="Z73" s="1129"/>
      <c r="AA73" s="539"/>
      <c r="AB73" s="539"/>
      <c r="AC73" s="539"/>
      <c r="AD73" s="539"/>
      <c r="AE73" s="539"/>
      <c r="AF73" s="539"/>
      <c r="AG73" s="539"/>
      <c r="AH73" s="539"/>
      <c r="AI73" s="539"/>
      <c r="AJ73" s="539"/>
      <c r="AK73" s="539"/>
      <c r="AL73" s="539"/>
      <c r="AM73" s="539"/>
      <c r="AN73" s="539"/>
      <c r="AO73" s="539"/>
      <c r="AP73" s="539"/>
      <c r="AQ73" s="539"/>
      <c r="AR73" s="539"/>
      <c r="AS73" s="539"/>
      <c r="AT73" s="539"/>
      <c r="AU73" s="539"/>
      <c r="AV73" s="539"/>
      <c r="AW73" s="539"/>
      <c r="AX73" s="539"/>
      <c r="AY73" s="539"/>
      <c r="AZ73" s="539"/>
      <c r="BA73" s="539"/>
      <c r="BB73" s="539"/>
      <c r="BC73" s="539"/>
      <c r="BD73" s="539"/>
      <c r="BE73" s="539"/>
      <c r="BF73" s="539"/>
      <c r="BG73" s="539"/>
      <c r="BH73" s="539"/>
    </row>
    <row r="74" spans="1:60" ht="15.75" customHeight="1">
      <c r="A74" s="315">
        <v>2009</v>
      </c>
      <c r="B74" s="1029">
        <v>9.941670850123689</v>
      </c>
      <c r="C74" s="1026">
        <v>9.941670850123689</v>
      </c>
      <c r="D74" s="976">
        <v>0</v>
      </c>
      <c r="E74" s="1026">
        <v>10727.092292387171</v>
      </c>
      <c r="F74" s="1026">
        <v>0</v>
      </c>
      <c r="G74" s="1026">
        <v>10737.033963237294</v>
      </c>
      <c r="H74" s="976">
        <v>0</v>
      </c>
      <c r="I74" s="976">
        <v>74.379093338701949</v>
      </c>
      <c r="J74" s="1026">
        <v>0.54373808195117301</v>
      </c>
      <c r="K74" s="1026">
        <v>10662.11113181664</v>
      </c>
      <c r="L74" s="1028"/>
      <c r="M74" s="971">
        <v>2009</v>
      </c>
      <c r="N74" s="1026">
        <v>10661.789659366697</v>
      </c>
      <c r="O74" s="1028">
        <v>3222.9593608007058</v>
      </c>
      <c r="P74" s="1028">
        <v>2656.8486609265001</v>
      </c>
      <c r="Q74" s="969" t="s">
        <v>31</v>
      </c>
      <c r="R74" s="969" t="s">
        <v>31</v>
      </c>
      <c r="S74" s="1028">
        <v>2714.999978247889</v>
      </c>
      <c r="T74" s="1028">
        <v>2066.981659391603</v>
      </c>
      <c r="U74" s="539"/>
      <c r="W74" s="1129"/>
      <c r="X74" s="1129"/>
      <c r="Y74" s="1129"/>
      <c r="Z74" s="1129"/>
      <c r="AA74" s="539"/>
      <c r="AB74" s="539"/>
      <c r="AC74" s="539"/>
      <c r="AD74" s="539"/>
      <c r="AE74" s="539"/>
      <c r="AF74" s="539"/>
      <c r="AG74" s="539"/>
      <c r="AH74" s="539"/>
      <c r="AI74" s="539"/>
      <c r="AJ74" s="539"/>
      <c r="AK74" s="539"/>
      <c r="AL74" s="539"/>
      <c r="AM74" s="539"/>
      <c r="AN74" s="539"/>
      <c r="AO74" s="539"/>
      <c r="AP74" s="539"/>
      <c r="AQ74" s="539"/>
      <c r="AR74" s="539"/>
      <c r="AS74" s="539"/>
      <c r="AT74" s="539"/>
      <c r="AU74" s="539"/>
      <c r="AV74" s="539"/>
      <c r="AW74" s="539"/>
      <c r="AX74" s="539"/>
      <c r="AY74" s="539"/>
      <c r="AZ74" s="539"/>
      <c r="BA74" s="539"/>
      <c r="BB74" s="539"/>
      <c r="BC74" s="539"/>
      <c r="BD74" s="539"/>
      <c r="BE74" s="539"/>
      <c r="BF74" s="539"/>
      <c r="BG74" s="539"/>
      <c r="BH74" s="539"/>
    </row>
    <row r="75" spans="1:60" ht="15.75" customHeight="1">
      <c r="A75" s="315">
        <v>2010</v>
      </c>
      <c r="B75" s="1029">
        <v>6.396836623617391</v>
      </c>
      <c r="C75" s="1026">
        <v>6.396836623617391</v>
      </c>
      <c r="D75" s="976">
        <v>0</v>
      </c>
      <c r="E75" s="1026">
        <v>12122.446364385103</v>
      </c>
      <c r="F75" s="1026">
        <v>40.575253924284397</v>
      </c>
      <c r="G75" s="1026">
        <v>12169.418454933004</v>
      </c>
      <c r="H75" s="976">
        <v>0</v>
      </c>
      <c r="I75" s="976">
        <v>0</v>
      </c>
      <c r="J75" s="1026">
        <v>0.54373808195117301</v>
      </c>
      <c r="K75" s="1026">
        <v>12168.874716851053</v>
      </c>
      <c r="L75" s="1028"/>
      <c r="M75" s="971">
        <v>2010</v>
      </c>
      <c r="N75" s="1026">
        <v>12168.874716851054</v>
      </c>
      <c r="O75" s="1028">
        <v>3897.5089169438993</v>
      </c>
      <c r="P75" s="1028">
        <v>2657.8486610264999</v>
      </c>
      <c r="Q75" s="969" t="s">
        <v>31</v>
      </c>
      <c r="R75" s="969" t="s">
        <v>31</v>
      </c>
      <c r="S75" s="1028">
        <v>2714.999978247889</v>
      </c>
      <c r="T75" s="1028">
        <v>2898.5171606327658</v>
      </c>
      <c r="U75" s="539"/>
      <c r="W75" s="1129"/>
      <c r="X75" s="1129"/>
      <c r="Y75" s="1129"/>
      <c r="Z75" s="1129"/>
      <c r="AA75" s="539"/>
      <c r="AB75" s="539"/>
      <c r="AC75" s="539"/>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539"/>
      <c r="BF75" s="539"/>
      <c r="BG75" s="539"/>
      <c r="BH75" s="539"/>
    </row>
    <row r="76" spans="1:60" ht="15.75" customHeight="1">
      <c r="A76" s="315">
        <v>2011</v>
      </c>
      <c r="B76" s="1029">
        <v>7.0546378431004584</v>
      </c>
      <c r="C76" s="1026">
        <v>7.0546378431004584</v>
      </c>
      <c r="D76" s="976">
        <v>0</v>
      </c>
      <c r="E76" s="1026">
        <v>11708.698811175536</v>
      </c>
      <c r="F76" s="1026">
        <v>25.238042474607568</v>
      </c>
      <c r="G76" s="1026">
        <v>11740.991491493245</v>
      </c>
      <c r="H76" s="976">
        <v>0</v>
      </c>
      <c r="I76" s="976">
        <v>0</v>
      </c>
      <c r="J76" s="1026">
        <v>0.60061211151302552</v>
      </c>
      <c r="K76" s="1026">
        <v>11740.390879381732</v>
      </c>
      <c r="L76" s="1026"/>
      <c r="M76" s="971">
        <v>2011</v>
      </c>
      <c r="N76" s="1026">
        <v>11740.39087938173</v>
      </c>
      <c r="O76" s="1026">
        <v>3992.5004049020458</v>
      </c>
      <c r="P76" s="1026">
        <v>2262.6093259464451</v>
      </c>
      <c r="Q76" s="969" t="s">
        <v>31</v>
      </c>
      <c r="R76" s="969" t="s">
        <v>31</v>
      </c>
      <c r="S76" s="1026">
        <v>2747.6500965338792</v>
      </c>
      <c r="T76" s="1026">
        <v>2737.6310519993594</v>
      </c>
      <c r="U76" s="539"/>
      <c r="W76" s="1129"/>
      <c r="X76" s="1129"/>
      <c r="Y76" s="1129"/>
      <c r="Z76" s="1129"/>
      <c r="AA76" s="539"/>
      <c r="AB76" s="539"/>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539"/>
      <c r="BF76" s="539"/>
      <c r="BG76" s="539"/>
      <c r="BH76" s="539"/>
    </row>
    <row r="77" spans="1:60" ht="15.75" customHeight="1">
      <c r="A77" s="1131">
        <v>2012</v>
      </c>
      <c r="B77" s="978">
        <v>6.0925377531348639</v>
      </c>
      <c r="C77" s="1026">
        <v>6.0925377531348639</v>
      </c>
      <c r="D77" s="976">
        <v>0</v>
      </c>
      <c r="E77" s="1026">
        <v>11627.408858877629</v>
      </c>
      <c r="F77" s="1026">
        <v>8.270175438596489</v>
      </c>
      <c r="G77" s="979">
        <v>11641.77157206936</v>
      </c>
      <c r="H77" s="976">
        <v>0</v>
      </c>
      <c r="I77" s="976">
        <v>0</v>
      </c>
      <c r="J77" s="1026">
        <v>0.58250414703745268</v>
      </c>
      <c r="K77" s="1026">
        <v>11641.189067922322</v>
      </c>
      <c r="L77" s="1026"/>
      <c r="M77" s="971">
        <v>2012</v>
      </c>
      <c r="N77" s="1026">
        <v>11641.189067922323</v>
      </c>
      <c r="O77" s="1026">
        <v>4058.1063055531863</v>
      </c>
      <c r="P77" s="1026">
        <v>2642.3330563250229</v>
      </c>
      <c r="Q77" s="969" t="s">
        <v>31</v>
      </c>
      <c r="R77" s="969" t="s">
        <v>31</v>
      </c>
      <c r="S77" s="1026">
        <v>2399.6776632830051</v>
      </c>
      <c r="T77" s="1026">
        <v>2541.0720427611086</v>
      </c>
      <c r="U77" s="539"/>
      <c r="W77" s="1129"/>
      <c r="X77" s="1129"/>
      <c r="Y77" s="1129"/>
      <c r="Z77" s="1129"/>
      <c r="AA77" s="539"/>
      <c r="AB77" s="539"/>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539"/>
      <c r="BF77" s="539"/>
      <c r="BG77" s="539"/>
      <c r="BH77" s="539"/>
    </row>
    <row r="78" spans="1:60" s="705" customFormat="1" ht="15.75" customHeight="1">
      <c r="A78" s="1131">
        <v>2013</v>
      </c>
      <c r="B78" s="978">
        <v>8.8409638599283706</v>
      </c>
      <c r="C78" s="1135">
        <v>8.8409638599283706</v>
      </c>
      <c r="D78" s="976">
        <v>0</v>
      </c>
      <c r="E78" s="1135">
        <v>11053.39943829868</v>
      </c>
      <c r="F78" s="1135">
        <v>0</v>
      </c>
      <c r="G78" s="1139">
        <v>11062.240402158608</v>
      </c>
      <c r="H78" s="976">
        <v>0</v>
      </c>
      <c r="I78" s="976">
        <v>97.922529313733975</v>
      </c>
      <c r="J78" s="1135">
        <v>0.83749273570767302</v>
      </c>
      <c r="K78" s="1135">
        <v>10963.480380109168</v>
      </c>
      <c r="L78" s="1135"/>
      <c r="M78" s="1131">
        <v>2013</v>
      </c>
      <c r="N78" s="1135">
        <v>10967.532961784545</v>
      </c>
      <c r="O78" s="1135">
        <v>4130.0572721846402</v>
      </c>
      <c r="P78" s="1135">
        <v>2737.6770083102492</v>
      </c>
      <c r="Q78" s="969" t="s">
        <v>31</v>
      </c>
      <c r="R78" s="969" t="s">
        <v>31</v>
      </c>
      <c r="S78" s="1135">
        <v>1862.5893132070385</v>
      </c>
      <c r="T78" s="1135">
        <v>2237.2093680826174</v>
      </c>
      <c r="U78" s="539"/>
      <c r="V78" s="28"/>
      <c r="W78" s="1129"/>
      <c r="X78" s="1129"/>
      <c r="Y78" s="1129"/>
      <c r="Z78" s="1129"/>
      <c r="AA78" s="539"/>
      <c r="AB78" s="539"/>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539"/>
      <c r="BF78" s="539"/>
      <c r="BG78" s="539"/>
      <c r="BH78" s="539"/>
    </row>
    <row r="79" spans="1:60" s="705" customFormat="1" ht="15.75" customHeight="1">
      <c r="A79" s="1131">
        <v>2014</v>
      </c>
      <c r="B79" s="978">
        <v>7.4802542197714752</v>
      </c>
      <c r="C79" s="1135">
        <v>7.4802542197714752</v>
      </c>
      <c r="D79" s="976">
        <v>0</v>
      </c>
      <c r="E79" s="1135">
        <v>10013.385883974201</v>
      </c>
      <c r="F79" s="1135">
        <v>0</v>
      </c>
      <c r="G79" s="1139">
        <v>10020.866138193973</v>
      </c>
      <c r="H79" s="976">
        <v>0</v>
      </c>
      <c r="I79" s="976">
        <v>35.89192460283612</v>
      </c>
      <c r="J79" s="1135">
        <v>0.75525547884579358</v>
      </c>
      <c r="K79" s="1135">
        <v>9984.2189581122911</v>
      </c>
      <c r="L79" s="1135"/>
      <c r="M79" s="1131">
        <v>2014</v>
      </c>
      <c r="N79" s="1135">
        <v>9987.9095619524796</v>
      </c>
      <c r="O79" s="1135">
        <v>4142.9225362401221</v>
      </c>
      <c r="P79" s="1135">
        <v>2331.5188699011969</v>
      </c>
      <c r="Q79" s="969" t="s">
        <v>31</v>
      </c>
      <c r="R79" s="969" t="s">
        <v>31</v>
      </c>
      <c r="S79" s="1135">
        <v>1484.4233076139799</v>
      </c>
      <c r="T79" s="1135">
        <v>2029.0448481971807</v>
      </c>
      <c r="U79" s="539"/>
      <c r="V79" s="28"/>
      <c r="W79" s="1129"/>
      <c r="X79" s="1129"/>
      <c r="Y79" s="1129"/>
      <c r="Z79" s="1129"/>
      <c r="AA79" s="539"/>
      <c r="AB79" s="539"/>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539"/>
      <c r="BF79" s="539"/>
      <c r="BG79" s="539"/>
      <c r="BH79" s="539"/>
    </row>
    <row r="80" spans="1:60" s="705" customFormat="1" ht="15.75" customHeight="1">
      <c r="A80" s="964">
        <v>2015</v>
      </c>
      <c r="B80" s="978">
        <v>12.576351136603947</v>
      </c>
      <c r="C80" s="1135">
        <v>12.576351136603947</v>
      </c>
      <c r="D80" s="976">
        <v>0</v>
      </c>
      <c r="E80" s="1135">
        <v>10538.385076545606</v>
      </c>
      <c r="F80" s="1135">
        <v>121.99778895209208</v>
      </c>
      <c r="G80" s="1139">
        <v>10672.959216634303</v>
      </c>
      <c r="H80" s="976">
        <v>0</v>
      </c>
      <c r="I80" s="976">
        <v>0</v>
      </c>
      <c r="J80" s="1135">
        <v>1.325415480713231</v>
      </c>
      <c r="K80" s="1135">
        <v>10671.63380115359</v>
      </c>
      <c r="L80" s="1135"/>
      <c r="M80" s="1131">
        <v>2015</v>
      </c>
      <c r="N80" s="1135">
        <v>10675.578503573763</v>
      </c>
      <c r="O80" s="1135">
        <v>4312.7386353817292</v>
      </c>
      <c r="P80" s="1135">
        <v>2495.3819055497725</v>
      </c>
      <c r="Q80" s="969" t="s">
        <v>31</v>
      </c>
      <c r="R80" s="969" t="s">
        <v>31</v>
      </c>
      <c r="S80" s="1135">
        <v>1757.0401480652883</v>
      </c>
      <c r="T80" s="1135">
        <v>2110.4178145769729</v>
      </c>
      <c r="U80" s="539"/>
      <c r="V80" s="28"/>
      <c r="W80" s="1129"/>
      <c r="X80" s="1129"/>
      <c r="Y80" s="1129"/>
      <c r="Z80" s="1129"/>
      <c r="AA80" s="539"/>
      <c r="AB80" s="539"/>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539"/>
      <c r="BF80" s="539"/>
      <c r="BG80" s="539"/>
      <c r="BH80" s="539"/>
    </row>
    <row r="81" spans="1:60" s="788" customFormat="1" ht="15.75" customHeight="1">
      <c r="A81" s="964">
        <v>2016</v>
      </c>
      <c r="B81" s="978">
        <v>14.435855043147063</v>
      </c>
      <c r="C81" s="1135">
        <v>14.435855043147063</v>
      </c>
      <c r="D81" s="976">
        <v>0</v>
      </c>
      <c r="E81" s="1135">
        <v>11158.58917102845</v>
      </c>
      <c r="F81" s="1135">
        <v>97.195514726437636</v>
      </c>
      <c r="G81" s="1139">
        <v>11270.220540798036</v>
      </c>
      <c r="H81" s="976">
        <v>0</v>
      </c>
      <c r="I81" s="976">
        <v>0</v>
      </c>
      <c r="J81" s="1135">
        <v>1.4083559383835638</v>
      </c>
      <c r="K81" s="1135">
        <v>11268.812184859653</v>
      </c>
      <c r="L81" s="1135"/>
      <c r="M81" s="1131">
        <v>2016</v>
      </c>
      <c r="N81" s="1135">
        <v>11272.977630519274</v>
      </c>
      <c r="O81" s="1135">
        <v>4543.6348528533654</v>
      </c>
      <c r="P81" s="1135">
        <v>2682.2864723563134</v>
      </c>
      <c r="Q81" s="969" t="s">
        <v>31</v>
      </c>
      <c r="R81" s="969" t="s">
        <v>31</v>
      </c>
      <c r="S81" s="1135">
        <v>1773.7184544293634</v>
      </c>
      <c r="T81" s="1135">
        <v>2273.3378508802316</v>
      </c>
      <c r="U81" s="801"/>
      <c r="V81" s="790"/>
      <c r="W81" s="1129"/>
      <c r="X81" s="1129"/>
      <c r="Y81" s="1129"/>
      <c r="Z81" s="1129"/>
      <c r="AA81" s="801"/>
      <c r="AB81" s="801"/>
      <c r="AC81" s="801"/>
      <c r="AD81" s="801"/>
      <c r="AE81" s="801"/>
      <c r="AF81" s="801"/>
      <c r="AG81" s="801"/>
      <c r="AH81" s="801"/>
      <c r="AI81" s="801"/>
      <c r="AJ81" s="801"/>
      <c r="AK81" s="801"/>
      <c r="AL81" s="801"/>
      <c r="AM81" s="801"/>
      <c r="AN81" s="801"/>
      <c r="AO81" s="801"/>
      <c r="AP81" s="801"/>
      <c r="AQ81" s="801"/>
      <c r="AR81" s="801"/>
      <c r="AS81" s="801"/>
      <c r="AT81" s="801"/>
      <c r="AU81" s="801"/>
      <c r="AV81" s="801"/>
      <c r="AW81" s="801"/>
      <c r="AX81" s="801"/>
      <c r="AY81" s="801"/>
      <c r="AZ81" s="801"/>
      <c r="BA81" s="801"/>
      <c r="BB81" s="801"/>
      <c r="BC81" s="801"/>
      <c r="BD81" s="801"/>
      <c r="BE81" s="801"/>
      <c r="BF81" s="801"/>
      <c r="BG81" s="801"/>
      <c r="BH81" s="801"/>
    </row>
    <row r="82" spans="1:60" s="876" customFormat="1" ht="15.75" customHeight="1">
      <c r="A82" s="964">
        <v>2017</v>
      </c>
      <c r="B82" s="978">
        <v>12.948380911375136</v>
      </c>
      <c r="C82" s="1135">
        <v>12.948380911375136</v>
      </c>
      <c r="D82" s="976">
        <v>0</v>
      </c>
      <c r="E82" s="1331" t="s">
        <v>31</v>
      </c>
      <c r="F82" s="1331" t="s">
        <v>31</v>
      </c>
      <c r="G82" s="1139">
        <v>11586.635416152247</v>
      </c>
      <c r="H82" s="976">
        <v>0</v>
      </c>
      <c r="I82" s="976">
        <v>0</v>
      </c>
      <c r="J82" s="1135">
        <v>1.4532224175732302</v>
      </c>
      <c r="K82" s="1135">
        <v>11585.182193734674</v>
      </c>
      <c r="L82" s="1135"/>
      <c r="M82" s="1131">
        <v>2017</v>
      </c>
      <c r="N82" s="1135">
        <v>11589.464583581372</v>
      </c>
      <c r="O82" s="1135">
        <v>4554.1172333589238</v>
      </c>
      <c r="P82" s="1135">
        <v>2805.472486150551</v>
      </c>
      <c r="Q82" s="969" t="s">
        <v>31</v>
      </c>
      <c r="R82" s="969" t="s">
        <v>31</v>
      </c>
      <c r="S82" s="1135">
        <v>2075.3041372858029</v>
      </c>
      <c r="T82" s="1135">
        <v>2154.5707267860939</v>
      </c>
      <c r="U82" s="879"/>
      <c r="V82" s="877"/>
      <c r="W82" s="1129"/>
      <c r="X82" s="1129"/>
      <c r="Y82" s="1129"/>
      <c r="Z82" s="1129"/>
      <c r="AA82" s="879"/>
      <c r="AB82" s="879"/>
      <c r="AC82" s="879"/>
      <c r="AD82" s="879"/>
      <c r="AE82" s="879"/>
      <c r="AF82" s="879"/>
      <c r="AG82" s="879"/>
      <c r="AH82" s="879"/>
      <c r="AI82" s="879"/>
      <c r="AJ82" s="879"/>
      <c r="AK82" s="879"/>
      <c r="AL82" s="879"/>
      <c r="AM82" s="879"/>
      <c r="AN82" s="879"/>
      <c r="AO82" s="879"/>
      <c r="AP82" s="879"/>
      <c r="AQ82" s="879"/>
      <c r="AR82" s="879"/>
      <c r="AS82" s="879"/>
      <c r="AT82" s="879"/>
      <c r="AU82" s="879"/>
      <c r="AV82" s="879"/>
      <c r="AW82" s="879"/>
      <c r="AX82" s="879"/>
      <c r="AY82" s="879"/>
      <c r="AZ82" s="879"/>
      <c r="BA82" s="879"/>
      <c r="BB82" s="879"/>
      <c r="BC82" s="879"/>
      <c r="BD82" s="879"/>
      <c r="BE82" s="879"/>
      <c r="BF82" s="879"/>
      <c r="BG82" s="879"/>
      <c r="BH82" s="879"/>
    </row>
    <row r="83" spans="1:60" s="962" customFormat="1" ht="15.75" customHeight="1">
      <c r="A83" s="964">
        <v>2018</v>
      </c>
      <c r="B83" s="978">
        <v>9.6859260126147362</v>
      </c>
      <c r="C83" s="1135">
        <v>9.6859260126147362</v>
      </c>
      <c r="D83" s="976">
        <v>0</v>
      </c>
      <c r="E83" s="1135">
        <v>11370.505861993732</v>
      </c>
      <c r="F83" s="1135">
        <v>73.933839290292809</v>
      </c>
      <c r="G83" s="1139">
        <v>11454.12562729664</v>
      </c>
      <c r="H83" s="976">
        <v>0</v>
      </c>
      <c r="I83" s="976">
        <v>0</v>
      </c>
      <c r="J83" s="1135">
        <v>2.5194200457307954</v>
      </c>
      <c r="K83" s="1135">
        <v>11451.60620725091</v>
      </c>
      <c r="L83" s="1135"/>
      <c r="M83" s="1131">
        <v>2018</v>
      </c>
      <c r="N83" s="1135">
        <v>11451.606207250908</v>
      </c>
      <c r="O83" s="1135">
        <v>4238.9639872662165</v>
      </c>
      <c r="P83" s="1135">
        <v>2691.8777088354441</v>
      </c>
      <c r="Q83" s="969" t="s">
        <v>31</v>
      </c>
      <c r="R83" s="969" t="s">
        <v>31</v>
      </c>
      <c r="S83" s="1135">
        <v>2093.4512510948152</v>
      </c>
      <c r="T83" s="1135">
        <v>2427.3132600544322</v>
      </c>
      <c r="U83" s="975"/>
      <c r="V83" s="963"/>
      <c r="W83" s="1129"/>
      <c r="X83" s="1129"/>
      <c r="Y83" s="1129"/>
      <c r="Z83" s="1129"/>
      <c r="AA83" s="975"/>
      <c r="AB83" s="975"/>
      <c r="AC83" s="975"/>
      <c r="AD83" s="975"/>
      <c r="AE83" s="975"/>
      <c r="AF83" s="975"/>
      <c r="AG83" s="975"/>
      <c r="AH83" s="975"/>
      <c r="AI83" s="975"/>
      <c r="AJ83" s="975"/>
      <c r="AK83" s="975"/>
      <c r="AL83" s="975"/>
      <c r="AM83" s="975"/>
      <c r="AN83" s="975"/>
      <c r="AO83" s="975"/>
      <c r="AP83" s="975"/>
      <c r="AQ83" s="975"/>
      <c r="AR83" s="975"/>
      <c r="AS83" s="975"/>
      <c r="AT83" s="975"/>
      <c r="AU83" s="975"/>
      <c r="AV83" s="975"/>
      <c r="AW83" s="975"/>
      <c r="AX83" s="975"/>
      <c r="AY83" s="975"/>
      <c r="AZ83" s="975"/>
      <c r="BA83" s="975"/>
      <c r="BB83" s="975"/>
      <c r="BC83" s="975"/>
      <c r="BD83" s="975"/>
      <c r="BE83" s="975"/>
      <c r="BF83" s="975"/>
      <c r="BG83" s="975"/>
      <c r="BH83" s="975"/>
    </row>
    <row r="84" spans="1:60" s="962" customFormat="1" ht="15.75" customHeight="1">
      <c r="A84" s="971">
        <v>2019</v>
      </c>
      <c r="B84" s="1331" t="s">
        <v>31</v>
      </c>
      <c r="C84" s="1331" t="s">
        <v>31</v>
      </c>
      <c r="D84" s="976">
        <v>0</v>
      </c>
      <c r="E84" s="1135">
        <v>12258.578057727924</v>
      </c>
      <c r="F84" s="1148">
        <v>0</v>
      </c>
      <c r="G84" s="1139">
        <v>12260.394120613109</v>
      </c>
      <c r="H84" s="976">
        <v>0</v>
      </c>
      <c r="I84" s="1331" t="s">
        <v>31</v>
      </c>
      <c r="J84" s="1135">
        <v>0.99206962906056917</v>
      </c>
      <c r="K84" s="1135">
        <v>11212.22839835085</v>
      </c>
      <c r="L84" s="1135"/>
      <c r="M84" s="1131">
        <v>2019</v>
      </c>
      <c r="N84" s="1135">
        <v>11212.228398350853</v>
      </c>
      <c r="O84" s="1135">
        <v>4090.2089136490249</v>
      </c>
      <c r="P84" s="1148">
        <v>2807.0339572329622</v>
      </c>
      <c r="Q84" s="969" t="s">
        <v>31</v>
      </c>
      <c r="R84" s="969" t="s">
        <v>31</v>
      </c>
      <c r="S84" s="1135">
        <v>1873.230828995436</v>
      </c>
      <c r="T84" s="1135">
        <v>2441.7546984734299</v>
      </c>
      <c r="U84" s="975"/>
      <c r="V84" s="963"/>
      <c r="W84" s="1129"/>
      <c r="X84" s="1129"/>
      <c r="Y84" s="1129"/>
      <c r="Z84" s="1129"/>
      <c r="AA84" s="975"/>
      <c r="AB84" s="975"/>
      <c r="AC84" s="975"/>
      <c r="AD84" s="975"/>
      <c r="AE84" s="975"/>
      <c r="AF84" s="975"/>
      <c r="AG84" s="975"/>
      <c r="AH84" s="975"/>
      <c r="AI84" s="975"/>
      <c r="AJ84" s="975"/>
      <c r="AK84" s="975"/>
      <c r="AL84" s="975"/>
      <c r="AM84" s="975"/>
      <c r="AN84" s="975"/>
      <c r="AO84" s="975"/>
      <c r="AP84" s="975"/>
      <c r="AQ84" s="975"/>
      <c r="AR84" s="975"/>
      <c r="AS84" s="975"/>
      <c r="AT84" s="975"/>
      <c r="AU84" s="975"/>
      <c r="AV84" s="975"/>
      <c r="AW84" s="975"/>
      <c r="AX84" s="975"/>
      <c r="AY84" s="975"/>
      <c r="AZ84" s="975"/>
      <c r="BA84" s="975"/>
      <c r="BB84" s="975"/>
      <c r="BC84" s="975"/>
      <c r="BD84" s="975"/>
      <c r="BE84" s="975"/>
      <c r="BF84" s="975"/>
      <c r="BG84" s="975"/>
      <c r="BH84" s="975"/>
    </row>
    <row r="85" spans="1:60" s="962" customFormat="1" ht="15.75" customHeight="1">
      <c r="A85" s="642" t="s">
        <v>158</v>
      </c>
      <c r="B85" s="1289"/>
      <c r="C85" s="1135"/>
      <c r="D85" s="976"/>
      <c r="E85" s="1135"/>
      <c r="F85" s="1148"/>
      <c r="G85" s="1139"/>
      <c r="H85" s="976"/>
      <c r="I85" s="976"/>
      <c r="J85" s="1135"/>
      <c r="K85" s="1135"/>
      <c r="L85" s="1135"/>
      <c r="M85" s="99" t="s">
        <v>158</v>
      </c>
      <c r="N85" s="1135"/>
      <c r="O85" s="1135"/>
      <c r="P85" s="1148"/>
      <c r="Q85" s="969"/>
      <c r="R85" s="969"/>
      <c r="S85" s="1135"/>
      <c r="T85" s="1135"/>
      <c r="U85" s="975"/>
      <c r="V85" s="1122"/>
      <c r="W85" s="1129"/>
      <c r="X85" s="1129"/>
      <c r="Y85" s="1129"/>
      <c r="Z85" s="1129"/>
      <c r="AA85" s="975"/>
      <c r="AB85" s="975"/>
      <c r="AC85" s="975"/>
      <c r="AD85" s="975"/>
      <c r="AE85" s="975"/>
      <c r="AF85" s="975"/>
      <c r="AG85" s="975"/>
      <c r="AH85" s="975"/>
      <c r="AI85" s="975"/>
      <c r="AJ85" s="975"/>
      <c r="AK85" s="975"/>
      <c r="AL85" s="975"/>
      <c r="AM85" s="975"/>
      <c r="AN85" s="975"/>
      <c r="AO85" s="975"/>
      <c r="AP85" s="975"/>
      <c r="AQ85" s="975"/>
      <c r="AR85" s="975"/>
      <c r="AS85" s="975"/>
      <c r="AT85" s="975"/>
      <c r="AU85" s="975"/>
      <c r="AV85" s="975"/>
      <c r="AW85" s="975"/>
      <c r="AX85" s="975"/>
      <c r="AY85" s="975"/>
      <c r="AZ85" s="975"/>
      <c r="BA85" s="975"/>
      <c r="BB85" s="975"/>
      <c r="BC85" s="975"/>
      <c r="BD85" s="975"/>
      <c r="BE85" s="975"/>
      <c r="BF85" s="975"/>
      <c r="BG85" s="975"/>
      <c r="BH85" s="975"/>
    </row>
    <row r="86" spans="1:60" s="962" customFormat="1" ht="15.75" customHeight="1">
      <c r="A86" s="916" t="s">
        <v>255</v>
      </c>
      <c r="B86" s="1289"/>
      <c r="C86" s="1135"/>
      <c r="D86" s="976"/>
      <c r="E86" s="1135"/>
      <c r="F86" s="1148"/>
      <c r="G86" s="1139"/>
      <c r="H86" s="976"/>
      <c r="I86" s="976"/>
      <c r="J86" s="1135"/>
      <c r="K86" s="1135"/>
      <c r="L86" s="1135"/>
      <c r="M86" s="916" t="s">
        <v>548</v>
      </c>
      <c r="N86" s="1135"/>
      <c r="O86" s="1135"/>
      <c r="P86" s="1148"/>
      <c r="Q86" s="969"/>
      <c r="R86" s="969"/>
      <c r="S86" s="1135"/>
      <c r="T86" s="1135"/>
      <c r="U86" s="975"/>
      <c r="V86" s="1122"/>
      <c r="W86" s="975"/>
      <c r="X86" s="975"/>
      <c r="Y86" s="975"/>
      <c r="Z86" s="975"/>
      <c r="AA86" s="975"/>
      <c r="AB86" s="975"/>
      <c r="AC86" s="975"/>
      <c r="AD86" s="975"/>
      <c r="AE86" s="975"/>
      <c r="AF86" s="975"/>
      <c r="AG86" s="975"/>
      <c r="AH86" s="975"/>
      <c r="AI86" s="975"/>
      <c r="AJ86" s="975"/>
      <c r="AK86" s="975"/>
      <c r="AL86" s="975"/>
      <c r="AM86" s="975"/>
      <c r="AN86" s="975"/>
      <c r="AO86" s="975"/>
      <c r="AP86" s="975"/>
      <c r="AQ86" s="975"/>
      <c r="AR86" s="975"/>
      <c r="AS86" s="975"/>
      <c r="AT86" s="975"/>
      <c r="AU86" s="975"/>
      <c r="AV86" s="975"/>
      <c r="AW86" s="975"/>
      <c r="AX86" s="975"/>
      <c r="AY86" s="975"/>
      <c r="AZ86" s="975"/>
      <c r="BA86" s="975"/>
      <c r="BB86" s="975"/>
      <c r="BC86" s="975"/>
      <c r="BD86" s="975"/>
      <c r="BE86" s="975"/>
      <c r="BF86" s="975"/>
      <c r="BG86" s="975"/>
      <c r="BH86" s="975"/>
    </row>
    <row r="87" spans="1:60" s="962" customFormat="1" ht="15.75" customHeight="1">
      <c r="A87" s="916" t="s">
        <v>793</v>
      </c>
      <c r="B87" s="1289"/>
      <c r="C87" s="1135"/>
      <c r="D87" s="976"/>
      <c r="E87" s="1135"/>
      <c r="F87" s="1148"/>
      <c r="G87" s="1139"/>
      <c r="H87" s="976"/>
      <c r="I87" s="976"/>
      <c r="J87" s="1135"/>
      <c r="K87" s="1135"/>
      <c r="L87" s="1135"/>
      <c r="M87" s="916" t="s">
        <v>544</v>
      </c>
      <c r="N87" s="1135"/>
      <c r="O87" s="1135"/>
      <c r="P87" s="1148"/>
      <c r="Q87" s="969"/>
      <c r="R87" s="969"/>
      <c r="S87" s="1135"/>
      <c r="T87" s="1135"/>
      <c r="U87" s="975"/>
      <c r="V87" s="1122"/>
      <c r="W87" s="975"/>
      <c r="X87" s="975"/>
      <c r="Y87" s="975"/>
      <c r="Z87" s="975"/>
      <c r="AA87" s="975"/>
      <c r="AB87" s="975"/>
      <c r="AC87" s="975"/>
      <c r="AD87" s="975"/>
      <c r="AE87" s="975"/>
      <c r="AF87" s="975"/>
      <c r="AG87" s="975"/>
      <c r="AH87" s="975"/>
      <c r="AI87" s="975"/>
      <c r="AJ87" s="975"/>
      <c r="AK87" s="975"/>
      <c r="AL87" s="975"/>
      <c r="AM87" s="975"/>
      <c r="AN87" s="975"/>
      <c r="AO87" s="975"/>
      <c r="AP87" s="975"/>
      <c r="AQ87" s="975"/>
      <c r="AR87" s="975"/>
      <c r="AS87" s="975"/>
      <c r="AT87" s="975"/>
      <c r="AU87" s="975"/>
      <c r="AV87" s="975"/>
      <c r="AW87" s="975"/>
      <c r="AX87" s="975"/>
      <c r="AY87" s="975"/>
      <c r="AZ87" s="975"/>
      <c r="BA87" s="975"/>
      <c r="BB87" s="975"/>
      <c r="BC87" s="975"/>
      <c r="BD87" s="975"/>
      <c r="BE87" s="975"/>
      <c r="BF87" s="975"/>
      <c r="BG87" s="975"/>
      <c r="BH87" s="975"/>
    </row>
    <row r="88" spans="1:60" s="962" customFormat="1" ht="15.75" customHeight="1">
      <c r="A88" s="916"/>
      <c r="B88" s="1139"/>
      <c r="C88" s="1135"/>
      <c r="D88" s="976"/>
      <c r="E88" s="1135"/>
      <c r="F88" s="1148"/>
      <c r="G88" s="1139"/>
      <c r="H88" s="976"/>
      <c r="I88" s="976"/>
      <c r="J88" s="1135"/>
      <c r="K88" s="1135"/>
      <c r="L88" s="1135"/>
      <c r="M88" s="916" t="s">
        <v>549</v>
      </c>
      <c r="N88" s="1135"/>
      <c r="O88" s="1135"/>
      <c r="P88" s="1148"/>
      <c r="Q88" s="969"/>
      <c r="R88" s="969"/>
      <c r="S88" s="1135"/>
      <c r="T88" s="1135"/>
      <c r="U88" s="975"/>
      <c r="V88" s="1122"/>
      <c r="W88" s="975"/>
      <c r="X88" s="975"/>
      <c r="Y88" s="975"/>
      <c r="Z88" s="975"/>
      <c r="AA88" s="975"/>
      <c r="AB88" s="975"/>
      <c r="AC88" s="975"/>
      <c r="AD88" s="975"/>
      <c r="AE88" s="975"/>
      <c r="AF88" s="975"/>
      <c r="AG88" s="975"/>
      <c r="AH88" s="975"/>
      <c r="AI88" s="975"/>
      <c r="AJ88" s="975"/>
      <c r="AK88" s="975"/>
      <c r="AL88" s="975"/>
      <c r="AM88" s="975"/>
      <c r="AN88" s="975"/>
      <c r="AO88" s="975"/>
      <c r="AP88" s="975"/>
      <c r="AQ88" s="975"/>
      <c r="AR88" s="975"/>
      <c r="AS88" s="975"/>
      <c r="AT88" s="975"/>
      <c r="AU88" s="975"/>
      <c r="AV88" s="975"/>
      <c r="AW88" s="975"/>
      <c r="AX88" s="975"/>
      <c r="AY88" s="975"/>
      <c r="AZ88" s="975"/>
      <c r="BA88" s="975"/>
      <c r="BB88" s="975"/>
      <c r="BC88" s="975"/>
      <c r="BD88" s="975"/>
      <c r="BE88" s="975"/>
      <c r="BF88" s="975"/>
      <c r="BG88" s="975"/>
      <c r="BH88" s="975"/>
    </row>
    <row r="89" spans="1:60" s="962" customFormat="1" ht="15.75" customHeight="1">
      <c r="A89" s="916"/>
      <c r="B89" s="1139"/>
      <c r="C89" s="1135"/>
      <c r="D89" s="976"/>
      <c r="E89" s="1135"/>
      <c r="F89" s="1148"/>
      <c r="G89" s="1139"/>
      <c r="H89" s="976"/>
      <c r="I89" s="976"/>
      <c r="J89" s="1135"/>
      <c r="K89" s="1135"/>
      <c r="L89" s="1135"/>
      <c r="M89" s="916" t="s">
        <v>794</v>
      </c>
      <c r="N89" s="1135"/>
      <c r="O89" s="1135"/>
      <c r="P89" s="1148"/>
      <c r="Q89" s="969"/>
      <c r="R89" s="969"/>
      <c r="S89" s="1135"/>
      <c r="T89" s="1135"/>
      <c r="U89" s="975"/>
      <c r="V89" s="1122"/>
      <c r="W89" s="975"/>
      <c r="X89" s="975"/>
      <c r="Y89" s="975"/>
      <c r="Z89" s="975"/>
      <c r="AA89" s="975"/>
      <c r="AB89" s="975"/>
      <c r="AC89" s="975"/>
      <c r="AD89" s="975"/>
      <c r="AE89" s="975"/>
      <c r="AF89" s="975"/>
      <c r="AG89" s="975"/>
      <c r="AH89" s="975"/>
      <c r="AI89" s="975"/>
      <c r="AJ89" s="975"/>
      <c r="AK89" s="975"/>
      <c r="AL89" s="975"/>
      <c r="AM89" s="975"/>
      <c r="AN89" s="975"/>
      <c r="AO89" s="975"/>
      <c r="AP89" s="975"/>
      <c r="AQ89" s="975"/>
      <c r="AR89" s="975"/>
      <c r="AS89" s="975"/>
      <c r="AT89" s="975"/>
      <c r="AU89" s="975"/>
      <c r="AV89" s="975"/>
      <c r="AW89" s="975"/>
      <c r="AX89" s="975"/>
      <c r="AY89" s="975"/>
      <c r="AZ89" s="975"/>
      <c r="BA89" s="975"/>
      <c r="BB89" s="975"/>
      <c r="BC89" s="975"/>
      <c r="BD89" s="975"/>
      <c r="BE89" s="975"/>
      <c r="BF89" s="975"/>
      <c r="BG89" s="975"/>
      <c r="BH89" s="975"/>
    </row>
    <row r="90" spans="1:60" s="962" customFormat="1" ht="15.75" customHeight="1">
      <c r="A90" s="498" t="s">
        <v>744</v>
      </c>
      <c r="B90" s="975"/>
      <c r="C90" s="975"/>
      <c r="D90" s="975"/>
      <c r="E90" s="975"/>
      <c r="F90" s="975"/>
      <c r="G90" s="975"/>
      <c r="H90" s="975"/>
      <c r="I90" s="975"/>
      <c r="J90" s="975"/>
      <c r="K90" s="975"/>
      <c r="L90" s="1122"/>
      <c r="M90" s="498" t="s">
        <v>744</v>
      </c>
      <c r="N90" s="975"/>
      <c r="O90" s="975"/>
      <c r="P90" s="975"/>
      <c r="Q90" s="975"/>
      <c r="R90" s="975"/>
      <c r="S90" s="975"/>
      <c r="T90" s="975"/>
      <c r="U90" s="975"/>
      <c r="V90" s="1122"/>
      <c r="W90" s="975"/>
      <c r="X90" s="975"/>
      <c r="Y90" s="975"/>
      <c r="Z90" s="975"/>
      <c r="AA90" s="975"/>
      <c r="AB90" s="975"/>
      <c r="AC90" s="975"/>
      <c r="AD90" s="975"/>
      <c r="AE90" s="975"/>
      <c r="AF90" s="975"/>
      <c r="AG90" s="975"/>
      <c r="AH90" s="975"/>
      <c r="AI90" s="975"/>
      <c r="AJ90" s="975"/>
      <c r="AK90" s="975"/>
      <c r="AL90" s="975"/>
      <c r="AM90" s="975"/>
      <c r="AN90" s="975"/>
      <c r="AO90" s="975"/>
      <c r="AP90" s="975"/>
      <c r="AQ90" s="975"/>
      <c r="AR90" s="975"/>
      <c r="AS90" s="975"/>
      <c r="AT90" s="975"/>
      <c r="AU90" s="975"/>
      <c r="AV90" s="975"/>
      <c r="AW90" s="975"/>
      <c r="AX90" s="975"/>
      <c r="AY90" s="975"/>
      <c r="AZ90" s="975"/>
      <c r="BA90" s="975"/>
      <c r="BB90" s="975"/>
      <c r="BC90" s="975"/>
      <c r="BD90" s="975"/>
      <c r="BE90" s="975"/>
      <c r="BF90" s="975"/>
      <c r="BG90" s="975"/>
      <c r="BH90" s="975"/>
    </row>
    <row r="91" spans="1:60" s="962" customFormat="1" ht="15.75" customHeight="1">
      <c r="A91" s="540"/>
      <c r="B91" s="541"/>
      <c r="C91" s="541"/>
      <c r="D91" s="541"/>
      <c r="E91" s="541"/>
      <c r="F91" s="541"/>
      <c r="G91" s="541"/>
      <c r="H91" s="541"/>
      <c r="I91" s="541"/>
      <c r="J91" s="541"/>
      <c r="K91" s="542"/>
      <c r="L91" s="1122"/>
      <c r="M91" s="540"/>
      <c r="N91" s="542"/>
      <c r="O91" s="542"/>
      <c r="P91" s="541"/>
      <c r="Q91" s="975"/>
      <c r="R91" s="975"/>
      <c r="S91" s="975"/>
      <c r="T91" s="975"/>
      <c r="U91" s="975"/>
      <c r="V91" s="1122"/>
      <c r="W91" s="975"/>
      <c r="X91" s="975"/>
      <c r="Y91" s="975"/>
      <c r="Z91" s="975"/>
      <c r="AA91" s="975"/>
      <c r="AB91" s="975"/>
      <c r="AC91" s="975"/>
      <c r="AD91" s="975"/>
      <c r="AE91" s="975"/>
      <c r="AF91" s="975"/>
      <c r="AG91" s="975"/>
      <c r="AH91" s="975"/>
      <c r="AI91" s="975"/>
      <c r="AJ91" s="975"/>
      <c r="AK91" s="975"/>
      <c r="AL91" s="975"/>
      <c r="AM91" s="975"/>
      <c r="AN91" s="975"/>
      <c r="AO91" s="975"/>
      <c r="AP91" s="975"/>
      <c r="AQ91" s="975"/>
      <c r="AR91" s="975"/>
      <c r="AS91" s="975"/>
      <c r="AT91" s="975"/>
      <c r="AU91" s="975"/>
      <c r="AV91" s="975"/>
      <c r="AW91" s="975"/>
      <c r="AX91" s="975"/>
      <c r="AY91" s="975"/>
      <c r="AZ91" s="975"/>
      <c r="BA91" s="975"/>
      <c r="BB91" s="975"/>
      <c r="BC91" s="975"/>
      <c r="BD91" s="975"/>
      <c r="BE91" s="975"/>
      <c r="BF91" s="975"/>
      <c r="BG91" s="975"/>
      <c r="BH91" s="975"/>
    </row>
    <row r="92" spans="1:60" s="962" customFormat="1" ht="15.75" customHeight="1">
      <c r="A92" s="267"/>
      <c r="B92" s="477"/>
      <c r="C92" s="336" t="s">
        <v>11</v>
      </c>
      <c r="D92" s="543"/>
      <c r="E92" s="544"/>
      <c r="F92" s="545"/>
      <c r="G92" s="545"/>
      <c r="H92" s="544"/>
      <c r="I92" s="546"/>
      <c r="J92" s="546"/>
      <c r="K92" s="547"/>
      <c r="L92" s="1122"/>
      <c r="M92" s="406"/>
      <c r="N92" s="548"/>
      <c r="O92" s="279" t="s">
        <v>11</v>
      </c>
      <c r="P92" s="370"/>
      <c r="Q92" s="339"/>
      <c r="R92" s="339"/>
      <c r="S92" s="339"/>
      <c r="T92" s="339"/>
      <c r="U92" s="975"/>
      <c r="V92" s="1122"/>
      <c r="W92" s="975"/>
      <c r="X92" s="975"/>
      <c r="Y92" s="975"/>
      <c r="Z92" s="975"/>
      <c r="AA92" s="975"/>
      <c r="AB92" s="975"/>
      <c r="AC92" s="975"/>
      <c r="AD92" s="975"/>
      <c r="AE92" s="975"/>
      <c r="AF92" s="975"/>
      <c r="AG92" s="975"/>
      <c r="AH92" s="975"/>
      <c r="AI92" s="975"/>
      <c r="AJ92" s="975"/>
      <c r="AK92" s="975"/>
      <c r="AL92" s="975"/>
      <c r="AM92" s="975"/>
      <c r="AN92" s="975"/>
      <c r="AO92" s="975"/>
      <c r="AP92" s="975"/>
      <c r="AQ92" s="975"/>
      <c r="AR92" s="975"/>
      <c r="AS92" s="975"/>
      <c r="AT92" s="975"/>
      <c r="AU92" s="975"/>
      <c r="AV92" s="975"/>
      <c r="AW92" s="975"/>
      <c r="AX92" s="975"/>
      <c r="AY92" s="975"/>
      <c r="AZ92" s="975"/>
      <c r="BA92" s="975"/>
      <c r="BB92" s="975"/>
      <c r="BC92" s="975"/>
      <c r="BD92" s="975"/>
      <c r="BE92" s="975"/>
      <c r="BF92" s="975"/>
      <c r="BG92" s="975"/>
      <c r="BH92" s="975"/>
    </row>
    <row r="93" spans="1:60" s="962" customFormat="1" ht="31.5" customHeight="1">
      <c r="A93" s="267"/>
      <c r="B93" s="269"/>
      <c r="C93" s="1285" t="s">
        <v>18</v>
      </c>
      <c r="D93" s="1287" t="s">
        <v>53</v>
      </c>
      <c r="E93" s="1286"/>
      <c r="F93" s="1287"/>
      <c r="G93" s="1287"/>
      <c r="H93" s="1285"/>
      <c r="I93" s="1285"/>
      <c r="J93" s="1285"/>
      <c r="K93" s="1285"/>
      <c r="L93" s="1122"/>
      <c r="M93" s="267"/>
      <c r="N93" s="1287"/>
      <c r="O93" s="337" t="s">
        <v>367</v>
      </c>
      <c r="P93" s="1284" t="s">
        <v>49</v>
      </c>
      <c r="Q93" s="1284" t="s">
        <v>372</v>
      </c>
      <c r="R93" s="1284" t="s">
        <v>368</v>
      </c>
      <c r="S93" s="326" t="s">
        <v>363</v>
      </c>
      <c r="T93" s="326" t="s">
        <v>475</v>
      </c>
      <c r="U93" s="975"/>
      <c r="V93" s="601"/>
      <c r="W93" s="975"/>
      <c r="X93" s="975"/>
      <c r="Y93" s="975"/>
      <c r="Z93" s="975"/>
      <c r="AA93" s="975"/>
      <c r="AB93" s="975"/>
      <c r="AC93" s="975"/>
      <c r="AD93" s="975"/>
      <c r="AE93" s="975"/>
      <c r="AF93" s="975"/>
      <c r="AG93" s="975"/>
      <c r="AH93" s="975"/>
      <c r="AI93" s="975"/>
      <c r="AJ93" s="975"/>
      <c r="AK93" s="975"/>
      <c r="AL93" s="975"/>
      <c r="AM93" s="975"/>
      <c r="AN93" s="975"/>
      <c r="AO93" s="975"/>
      <c r="AP93" s="975"/>
      <c r="AQ93" s="975"/>
      <c r="AR93" s="975"/>
      <c r="AS93" s="975"/>
      <c r="AT93" s="975"/>
      <c r="AU93" s="975"/>
      <c r="AV93" s="975"/>
      <c r="AW93" s="975"/>
      <c r="AX93" s="975"/>
      <c r="AY93" s="975"/>
      <c r="AZ93" s="975"/>
      <c r="BA93" s="975"/>
      <c r="BB93" s="975"/>
      <c r="BC93" s="975"/>
      <c r="BD93" s="975"/>
      <c r="BE93" s="975"/>
      <c r="BF93" s="975"/>
      <c r="BG93" s="975"/>
      <c r="BH93" s="975"/>
    </row>
    <row r="94" spans="1:60" s="962" customFormat="1" ht="15.75" customHeight="1">
      <c r="A94" s="266"/>
      <c r="B94" s="326" t="s">
        <v>792</v>
      </c>
      <c r="C94" s="279"/>
      <c r="D94" s="279"/>
      <c r="E94" s="279"/>
      <c r="F94" s="279"/>
      <c r="G94" s="279"/>
      <c r="H94" s="279"/>
      <c r="I94" s="279"/>
      <c r="J94" s="279"/>
      <c r="K94" s="279"/>
      <c r="L94" s="1122"/>
      <c r="M94" s="266"/>
      <c r="N94" s="326" t="s">
        <v>784</v>
      </c>
      <c r="O94" s="279"/>
      <c r="P94" s="339"/>
      <c r="Q94" s="339"/>
      <c r="R94" s="339"/>
      <c r="S94" s="339"/>
      <c r="T94" s="339"/>
      <c r="U94" s="975"/>
      <c r="V94" s="601"/>
      <c r="W94" s="975"/>
      <c r="X94" s="975"/>
      <c r="Y94" s="975"/>
      <c r="Z94" s="975"/>
      <c r="AA94" s="975"/>
      <c r="AB94" s="975"/>
      <c r="AC94" s="975"/>
      <c r="AD94" s="975"/>
      <c r="AE94" s="975"/>
      <c r="AF94" s="975"/>
      <c r="AG94" s="975"/>
      <c r="AH94" s="975"/>
      <c r="AI94" s="975"/>
      <c r="AJ94" s="975"/>
      <c r="AK94" s="975"/>
      <c r="AL94" s="975"/>
      <c r="AM94" s="975"/>
      <c r="AN94" s="975"/>
      <c r="AO94" s="975"/>
      <c r="AP94" s="975"/>
      <c r="AQ94" s="975"/>
      <c r="AR94" s="975"/>
      <c r="AS94" s="975"/>
      <c r="AT94" s="975"/>
      <c r="AU94" s="975"/>
      <c r="AV94" s="975"/>
      <c r="AW94" s="975"/>
      <c r="AX94" s="975"/>
      <c r="AY94" s="975"/>
      <c r="AZ94" s="975"/>
      <c r="BA94" s="975"/>
      <c r="BB94" s="975"/>
      <c r="BC94" s="975"/>
      <c r="BD94" s="975"/>
      <c r="BE94" s="975"/>
      <c r="BF94" s="975"/>
      <c r="BG94" s="975"/>
      <c r="BH94" s="975"/>
    </row>
    <row r="95" spans="1:60" s="962" customFormat="1" ht="15.75" customHeight="1">
      <c r="A95" s="1131">
        <v>2020</v>
      </c>
      <c r="B95" s="1135">
        <v>1.7040039659504638</v>
      </c>
      <c r="C95" s="1135">
        <v>1.7040039659504638</v>
      </c>
      <c r="D95" s="1135">
        <v>0</v>
      </c>
      <c r="E95" s="1135">
        <v>10597.558585468907</v>
      </c>
      <c r="F95" s="1135">
        <v>748.69486692990097</v>
      </c>
      <c r="G95" s="1135">
        <v>11347.957456364758</v>
      </c>
      <c r="H95" s="1135">
        <v>0</v>
      </c>
      <c r="I95" s="1135">
        <v>0</v>
      </c>
      <c r="J95" s="1135">
        <v>1.1188501438740357</v>
      </c>
      <c r="K95" s="1135">
        <v>11346.838606220885</v>
      </c>
      <c r="L95" s="1122"/>
      <c r="M95" s="1131">
        <v>2020</v>
      </c>
      <c r="N95" s="1135">
        <v>11346.838606220883</v>
      </c>
      <c r="O95" s="1135">
        <v>4070.1168211016989</v>
      </c>
      <c r="P95" s="1148">
        <v>2726.2575149992304</v>
      </c>
      <c r="Q95" s="969" t="s">
        <v>31</v>
      </c>
      <c r="R95" s="969" t="s">
        <v>31</v>
      </c>
      <c r="S95" s="1135">
        <v>2373.6609779810883</v>
      </c>
      <c r="T95" s="1135">
        <v>2176.8032921388653</v>
      </c>
      <c r="U95" s="975"/>
      <c r="V95" s="601"/>
      <c r="W95" s="1129"/>
      <c r="X95" s="1129"/>
      <c r="Y95" s="1129"/>
      <c r="Z95" s="1129"/>
      <c r="AA95" s="975"/>
      <c r="AB95" s="975"/>
      <c r="AC95" s="975"/>
      <c r="AD95" s="975"/>
      <c r="AE95" s="975"/>
      <c r="AF95" s="975"/>
      <c r="AG95" s="975"/>
      <c r="AH95" s="975"/>
      <c r="AI95" s="975"/>
      <c r="AJ95" s="975"/>
      <c r="AK95" s="975"/>
      <c r="AL95" s="975"/>
      <c r="AM95" s="975"/>
      <c r="AN95" s="975"/>
      <c r="AO95" s="975"/>
      <c r="AP95" s="975"/>
      <c r="AQ95" s="975"/>
      <c r="AR95" s="975"/>
      <c r="AS95" s="975"/>
      <c r="AT95" s="975"/>
      <c r="AU95" s="975"/>
      <c r="AV95" s="975"/>
      <c r="AW95" s="975"/>
      <c r="AX95" s="975"/>
      <c r="AY95" s="975"/>
      <c r="AZ95" s="975"/>
      <c r="BA95" s="975"/>
      <c r="BB95" s="975"/>
      <c r="BC95" s="975"/>
      <c r="BD95" s="975"/>
      <c r="BE95" s="975"/>
      <c r="BF95" s="975"/>
      <c r="BG95" s="975"/>
      <c r="BH95" s="975"/>
    </row>
    <row r="96" spans="1:60" s="962" customFormat="1" ht="15.75" customHeight="1">
      <c r="A96" s="1131">
        <v>2021</v>
      </c>
      <c r="B96" s="1125">
        <v>1.3195570749448746</v>
      </c>
      <c r="C96" s="1135">
        <v>1.3195570749448746</v>
      </c>
      <c r="D96" s="976">
        <v>0</v>
      </c>
      <c r="E96" s="1135">
        <v>11395.162634512006</v>
      </c>
      <c r="F96" s="976">
        <v>1416.0683349571816</v>
      </c>
      <c r="G96" s="1130">
        <v>12812.550526544132</v>
      </c>
      <c r="H96" s="1135">
        <v>0</v>
      </c>
      <c r="I96" s="1130">
        <v>0</v>
      </c>
      <c r="J96" s="1135">
        <v>1.6577762650893406</v>
      </c>
      <c r="K96" s="1135">
        <v>12810.892750279043</v>
      </c>
      <c r="L96" s="1130"/>
      <c r="M96" s="1131">
        <v>2021</v>
      </c>
      <c r="N96" s="1135">
        <v>12810.892750279039</v>
      </c>
      <c r="O96" s="1130">
        <v>4241.1471206867145</v>
      </c>
      <c r="P96" s="1130">
        <v>3178.3856520178451</v>
      </c>
      <c r="Q96" s="969" t="s">
        <v>31</v>
      </c>
      <c r="R96" s="969" t="s">
        <v>31</v>
      </c>
      <c r="S96" s="1130">
        <v>2837.8177900205919</v>
      </c>
      <c r="T96" s="1130">
        <v>2553.5421875538887</v>
      </c>
      <c r="U96" s="975"/>
      <c r="V96" s="1122"/>
      <c r="W96" s="1129"/>
      <c r="X96" s="1129"/>
      <c r="Y96" s="1129"/>
      <c r="Z96" s="1129"/>
      <c r="AA96" s="975"/>
      <c r="AB96" s="975"/>
      <c r="AC96" s="975"/>
      <c r="AD96" s="975"/>
      <c r="AE96" s="975"/>
      <c r="AF96" s="975"/>
      <c r="AG96" s="975"/>
      <c r="AH96" s="975"/>
      <c r="AI96" s="975"/>
      <c r="AJ96" s="975"/>
      <c r="AK96" s="975"/>
      <c r="AL96" s="975"/>
      <c r="AM96" s="975"/>
      <c r="AN96" s="975"/>
      <c r="AO96" s="975"/>
      <c r="AP96" s="975"/>
      <c r="AQ96" s="975"/>
      <c r="AR96" s="975"/>
      <c r="AS96" s="975"/>
      <c r="AT96" s="975"/>
      <c r="AU96" s="975"/>
      <c r="AV96" s="975"/>
      <c r="AW96" s="975"/>
      <c r="AX96" s="975"/>
      <c r="AY96" s="975"/>
      <c r="AZ96" s="975"/>
      <c r="BA96" s="975"/>
      <c r="BB96" s="975"/>
      <c r="BC96" s="975"/>
      <c r="BD96" s="975"/>
      <c r="BE96" s="975"/>
      <c r="BF96" s="975"/>
      <c r="BG96" s="975"/>
      <c r="BH96" s="975"/>
    </row>
    <row r="97" spans="1:60" ht="15.75" customHeight="1">
      <c r="A97" s="99" t="s">
        <v>158</v>
      </c>
      <c r="B97" s="88"/>
      <c r="C97" s="88"/>
      <c r="D97" s="314"/>
      <c r="E97" s="88"/>
      <c r="F97" s="88"/>
      <c r="G97" s="314"/>
      <c r="H97" s="88"/>
      <c r="I97" s="314"/>
      <c r="J97" s="314"/>
      <c r="K97" s="314"/>
      <c r="L97" s="314"/>
      <c r="M97" s="99" t="s">
        <v>158</v>
      </c>
      <c r="N97" s="314"/>
      <c r="O97" s="314"/>
      <c r="P97" s="314"/>
      <c r="Q97" s="314"/>
      <c r="R97" s="314"/>
      <c r="S97" s="314"/>
      <c r="T97" s="314"/>
      <c r="U97" s="539"/>
      <c r="Z97" s="539"/>
      <c r="AA97" s="539"/>
      <c r="AB97" s="539"/>
      <c r="AC97" s="539"/>
      <c r="AD97" s="539"/>
      <c r="AE97" s="539"/>
      <c r="AF97" s="539"/>
      <c r="AG97" s="539"/>
      <c r="AH97" s="539"/>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539"/>
      <c r="BF97" s="539"/>
      <c r="BG97" s="539"/>
      <c r="BH97" s="539"/>
    </row>
    <row r="98" spans="1:60" ht="15.75" customHeight="1">
      <c r="A98" s="105" t="s">
        <v>255</v>
      </c>
      <c r="B98" s="88"/>
      <c r="C98" s="88"/>
      <c r="D98" s="314"/>
      <c r="E98" s="88"/>
      <c r="F98" s="88"/>
      <c r="G98" s="314"/>
      <c r="H98" s="88"/>
      <c r="I98" s="314"/>
      <c r="J98" s="314"/>
      <c r="K98" s="314"/>
      <c r="L98" s="314"/>
      <c r="M98" s="105" t="s">
        <v>548</v>
      </c>
      <c r="N98" s="314"/>
      <c r="O98" s="314"/>
      <c r="P98" s="314"/>
      <c r="Q98" s="314"/>
      <c r="R98" s="314"/>
      <c r="S98" s="314"/>
      <c r="T98" s="314"/>
      <c r="U98" s="539"/>
      <c r="Z98" s="539"/>
      <c r="AA98" s="539"/>
      <c r="AB98" s="539"/>
      <c r="AC98" s="539"/>
      <c r="AD98" s="539"/>
      <c r="AE98" s="539"/>
      <c r="AF98" s="539"/>
      <c r="AG98" s="539"/>
      <c r="AH98" s="539"/>
      <c r="AI98" s="539"/>
      <c r="AJ98" s="539"/>
      <c r="AK98" s="539"/>
      <c r="AL98" s="539"/>
      <c r="AM98" s="539"/>
      <c r="AN98" s="539"/>
      <c r="AO98" s="539"/>
      <c r="AP98" s="539"/>
      <c r="AQ98" s="539"/>
      <c r="AR98" s="539"/>
      <c r="AS98" s="539"/>
      <c r="AT98" s="539"/>
      <c r="AU98" s="539"/>
      <c r="AV98" s="539"/>
      <c r="AW98" s="539"/>
      <c r="AX98" s="539"/>
      <c r="AY98" s="539"/>
      <c r="AZ98" s="539"/>
      <c r="BA98" s="539"/>
      <c r="BB98" s="539"/>
      <c r="BC98" s="539"/>
      <c r="BD98" s="539"/>
      <c r="BE98" s="539"/>
      <c r="BF98" s="539"/>
      <c r="BG98" s="539"/>
      <c r="BH98" s="539"/>
    </row>
    <row r="99" spans="1:60" ht="15.75" customHeight="1">
      <c r="A99" s="105" t="s">
        <v>795</v>
      </c>
      <c r="B99" s="88"/>
      <c r="C99" s="88"/>
      <c r="D99" s="314"/>
      <c r="E99" s="88"/>
      <c r="F99" s="88"/>
      <c r="G99" s="314"/>
      <c r="H99" s="88"/>
      <c r="I99" s="314"/>
      <c r="J99" s="314"/>
      <c r="K99" s="314"/>
      <c r="L99" s="314"/>
      <c r="M99" s="105" t="s">
        <v>544</v>
      </c>
      <c r="N99" s="314"/>
      <c r="O99" s="314"/>
      <c r="P99" s="314"/>
      <c r="Q99" s="314"/>
      <c r="R99" s="314"/>
      <c r="S99" s="314"/>
      <c r="T99" s="314"/>
      <c r="U99" s="539"/>
      <c r="Z99" s="539"/>
      <c r="AA99" s="539"/>
      <c r="AB99" s="539"/>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539"/>
      <c r="BF99" s="539"/>
      <c r="BG99" s="539"/>
      <c r="BH99" s="539"/>
    </row>
    <row r="100" spans="1:60" s="962" customFormat="1" ht="15.75" customHeight="1">
      <c r="A100" s="916"/>
      <c r="B100" s="1135"/>
      <c r="C100" s="1135"/>
      <c r="D100" s="1130"/>
      <c r="E100" s="1135"/>
      <c r="F100" s="1135"/>
      <c r="G100" s="1130"/>
      <c r="H100" s="1135"/>
      <c r="I100" s="1130"/>
      <c r="J100" s="1130"/>
      <c r="K100" s="1130"/>
      <c r="L100" s="1130"/>
      <c r="M100" s="105" t="s">
        <v>549</v>
      </c>
      <c r="N100" s="1130"/>
      <c r="O100" s="1130"/>
      <c r="P100" s="1130"/>
      <c r="Q100" s="1130"/>
      <c r="R100" s="1130"/>
      <c r="S100" s="1130"/>
      <c r="T100" s="1130"/>
      <c r="U100" s="975"/>
      <c r="V100" s="1122"/>
      <c r="W100" s="1122"/>
      <c r="X100" s="1122"/>
      <c r="Y100" s="1122"/>
      <c r="Z100" s="975"/>
      <c r="AA100" s="975"/>
      <c r="AB100" s="975"/>
      <c r="AC100" s="975"/>
      <c r="AD100" s="975"/>
      <c r="AE100" s="975"/>
      <c r="AF100" s="975"/>
      <c r="AG100" s="975"/>
      <c r="AH100" s="975"/>
      <c r="AI100" s="975"/>
      <c r="AJ100" s="975"/>
      <c r="AK100" s="975"/>
      <c r="AL100" s="975"/>
      <c r="AM100" s="975"/>
      <c r="AN100" s="975"/>
      <c r="AO100" s="975"/>
      <c r="AP100" s="975"/>
      <c r="AQ100" s="975"/>
      <c r="AR100" s="975"/>
      <c r="AS100" s="975"/>
      <c r="AT100" s="975"/>
      <c r="AU100" s="975"/>
      <c r="AV100" s="975"/>
      <c r="AW100" s="975"/>
      <c r="AX100" s="975"/>
      <c r="AY100" s="975"/>
      <c r="AZ100" s="975"/>
      <c r="BA100" s="975"/>
      <c r="BB100" s="975"/>
      <c r="BC100" s="975"/>
      <c r="BD100" s="975"/>
      <c r="BE100" s="975"/>
      <c r="BF100" s="975"/>
      <c r="BG100" s="975"/>
      <c r="BH100" s="975"/>
    </row>
    <row r="101" spans="1:60" s="962" customFormat="1" ht="15.75" customHeight="1">
      <c r="A101" s="916"/>
      <c r="B101" s="1135"/>
      <c r="C101" s="1135"/>
      <c r="D101" s="1130"/>
      <c r="E101" s="1135"/>
      <c r="F101" s="1135"/>
      <c r="G101" s="1130"/>
      <c r="H101" s="1135"/>
      <c r="I101" s="1130"/>
      <c r="J101" s="1130"/>
      <c r="K101" s="1130"/>
      <c r="L101" s="1130"/>
      <c r="M101" s="105" t="s">
        <v>794</v>
      </c>
      <c r="N101" s="1130"/>
      <c r="O101" s="1130"/>
      <c r="P101" s="1130"/>
      <c r="Q101" s="1130"/>
      <c r="R101" s="1130"/>
      <c r="S101" s="1130"/>
      <c r="T101" s="1130"/>
      <c r="U101" s="975"/>
      <c r="V101" s="1122"/>
      <c r="W101" s="1122"/>
      <c r="X101" s="1122"/>
      <c r="Y101" s="1122"/>
      <c r="Z101" s="975"/>
      <c r="AA101" s="975"/>
      <c r="AB101" s="975"/>
      <c r="AC101" s="975"/>
      <c r="AD101" s="975"/>
      <c r="AE101" s="975"/>
      <c r="AF101" s="975"/>
      <c r="AG101" s="975"/>
      <c r="AH101" s="975"/>
      <c r="AI101" s="975"/>
      <c r="AJ101" s="975"/>
      <c r="AK101" s="975"/>
      <c r="AL101" s="975"/>
      <c r="AM101" s="975"/>
      <c r="AN101" s="975"/>
      <c r="AO101" s="975"/>
      <c r="AP101" s="975"/>
      <c r="AQ101" s="975"/>
      <c r="AR101" s="975"/>
      <c r="AS101" s="975"/>
      <c r="AT101" s="975"/>
      <c r="AU101" s="975"/>
      <c r="AV101" s="975"/>
      <c r="AW101" s="975"/>
      <c r="AX101" s="975"/>
      <c r="AY101" s="975"/>
      <c r="AZ101" s="975"/>
      <c r="BA101" s="975"/>
      <c r="BB101" s="975"/>
      <c r="BC101" s="975"/>
      <c r="BD101" s="975"/>
      <c r="BE101" s="975"/>
      <c r="BF101" s="975"/>
      <c r="BG101" s="975"/>
      <c r="BH101" s="975"/>
    </row>
    <row r="102" spans="1:60" ht="15.75" customHeight="1">
      <c r="A102" s="498"/>
      <c r="B102" s="975"/>
      <c r="C102" s="975"/>
      <c r="D102" s="975"/>
      <c r="E102" s="975"/>
      <c r="F102" s="975"/>
      <c r="G102" s="975"/>
      <c r="H102" s="975"/>
      <c r="I102" s="975"/>
      <c r="J102" s="975"/>
      <c r="K102" s="975"/>
      <c r="L102" s="1122"/>
      <c r="M102" s="498"/>
    </row>
  </sheetData>
  <conditionalFormatting sqref="A46:O54 A1:GM5 A55:V64 S46:V54 A103:GM1020 A97:GM101 N102:GM102 A65:A89 U65:V96 A6:V45 AA6:GM96">
    <cfRule type="cellIs" dxfId="246" priority="97" stopIfTrue="1" operator="equal">
      <formula>0</formula>
    </cfRule>
  </conditionalFormatting>
  <conditionalFormatting sqref="P46:R54">
    <cfRule type="cellIs" dxfId="245" priority="57" stopIfTrue="1" operator="equal">
      <formula>0</formula>
    </cfRule>
  </conditionalFormatting>
  <conditionalFormatting sqref="D77:F77 H77:J77 L76:M78 D65:I69 L65:T75 M79:M84 M96">
    <cfRule type="cellIs" dxfId="244" priority="56" stopIfTrue="1" operator="equal">
      <formula>0</formula>
    </cfRule>
  </conditionalFormatting>
  <conditionalFormatting sqref="B77 G77 B70:K76 B65:C69 J65:K69 C77:C83">
    <cfRule type="cellIs" dxfId="243" priority="55" stopIfTrue="1" operator="equal">
      <formula>0</formula>
    </cfRule>
  </conditionalFormatting>
  <conditionalFormatting sqref="N76:T76 N77:O82 S77:T82">
    <cfRule type="cellIs" dxfId="242" priority="54" stopIfTrue="1" operator="equal">
      <formula>0</formula>
    </cfRule>
  </conditionalFormatting>
  <conditionalFormatting sqref="K77">
    <cfRule type="cellIs" dxfId="241" priority="53" stopIfTrue="1" operator="equal">
      <formula>0</formula>
    </cfRule>
  </conditionalFormatting>
  <conditionalFormatting sqref="P77">
    <cfRule type="cellIs" dxfId="240" priority="52" stopIfTrue="1" operator="equal">
      <formula>0</formula>
    </cfRule>
  </conditionalFormatting>
  <conditionalFormatting sqref="Q77">
    <cfRule type="cellIs" dxfId="239" priority="51" stopIfTrue="1" operator="equal">
      <formula>0</formula>
    </cfRule>
  </conditionalFormatting>
  <conditionalFormatting sqref="R77">
    <cfRule type="cellIs" dxfId="238" priority="50" stopIfTrue="1" operator="equal">
      <formula>0</formula>
    </cfRule>
  </conditionalFormatting>
  <conditionalFormatting sqref="D78:F78 H78:J78">
    <cfRule type="cellIs" dxfId="237" priority="49" stopIfTrue="1" operator="equal">
      <formula>0</formula>
    </cfRule>
  </conditionalFormatting>
  <conditionalFormatting sqref="B78 G78">
    <cfRule type="cellIs" dxfId="236" priority="48" stopIfTrue="1" operator="equal">
      <formula>0</formula>
    </cfRule>
  </conditionalFormatting>
  <conditionalFormatting sqref="K78">
    <cfRule type="cellIs" dxfId="235" priority="47" stopIfTrue="1" operator="equal">
      <formula>0</formula>
    </cfRule>
  </conditionalFormatting>
  <conditionalFormatting sqref="P78">
    <cfRule type="cellIs" dxfId="234" priority="46" stopIfTrue="1" operator="equal">
      <formula>0</formula>
    </cfRule>
  </conditionalFormatting>
  <conditionalFormatting sqref="Q78">
    <cfRule type="cellIs" dxfId="233" priority="45" stopIfTrue="1" operator="equal">
      <formula>0</formula>
    </cfRule>
  </conditionalFormatting>
  <conditionalFormatting sqref="R78">
    <cfRule type="cellIs" dxfId="232" priority="44" stopIfTrue="1" operator="equal">
      <formula>0</formula>
    </cfRule>
  </conditionalFormatting>
  <conditionalFormatting sqref="L79:L89 L96">
    <cfRule type="cellIs" dxfId="231" priority="43" stopIfTrue="1" operator="equal">
      <formula>0</formula>
    </cfRule>
  </conditionalFormatting>
  <conditionalFormatting sqref="B79">
    <cfRule type="cellIs" dxfId="230" priority="42" stopIfTrue="1" operator="equal">
      <formula>0</formula>
    </cfRule>
  </conditionalFormatting>
  <conditionalFormatting sqref="P79">
    <cfRule type="cellIs" dxfId="229" priority="41" stopIfTrue="1" operator="equal">
      <formula>0</formula>
    </cfRule>
  </conditionalFormatting>
  <conditionalFormatting sqref="Q79">
    <cfRule type="cellIs" dxfId="228" priority="40" stopIfTrue="1" operator="equal">
      <formula>0</formula>
    </cfRule>
  </conditionalFormatting>
  <conditionalFormatting sqref="R79">
    <cfRule type="cellIs" dxfId="227" priority="39" stopIfTrue="1" operator="equal">
      <formula>0</formula>
    </cfRule>
  </conditionalFormatting>
  <conditionalFormatting sqref="C85:F89 H80:J83 D80:F81 D82 H96:J96 C96:F96 D83:F84 H85:J89 H84 J84">
    <cfRule type="cellIs" dxfId="226" priority="38" stopIfTrue="1" operator="equal">
      <formula>0</formula>
    </cfRule>
  </conditionalFormatting>
  <conditionalFormatting sqref="B80:B83 G80:G89 G96 B96 B85:B89">
    <cfRule type="cellIs" dxfId="225" priority="37" stopIfTrue="1" operator="equal">
      <formula>0</formula>
    </cfRule>
  </conditionalFormatting>
  <conditionalFormatting sqref="K80:K89 K96">
    <cfRule type="cellIs" dxfId="224" priority="36" stopIfTrue="1" operator="equal">
      <formula>0</formula>
    </cfRule>
  </conditionalFormatting>
  <conditionalFormatting sqref="K79">
    <cfRule type="cellIs" dxfId="223" priority="27" stopIfTrue="1" operator="equal">
      <formula>0</formula>
    </cfRule>
  </conditionalFormatting>
  <conditionalFormatting sqref="N83:N89 T83:T89 T96 N96">
    <cfRule type="cellIs" dxfId="222" priority="35" stopIfTrue="1" operator="equal">
      <formula>0</formula>
    </cfRule>
  </conditionalFormatting>
  <conditionalFormatting sqref="O83:O89 O96">
    <cfRule type="cellIs" dxfId="221" priority="34" stopIfTrue="1" operator="equal">
      <formula>0</formula>
    </cfRule>
  </conditionalFormatting>
  <conditionalFormatting sqref="P80:P81 P83:P89 P96">
    <cfRule type="cellIs" dxfId="220" priority="33" stopIfTrue="1" operator="equal">
      <formula>0</formula>
    </cfRule>
  </conditionalFormatting>
  <conditionalFormatting sqref="Q80:Q89 Q96">
    <cfRule type="cellIs" dxfId="219" priority="32" stopIfTrue="1" operator="equal">
      <formula>0</formula>
    </cfRule>
  </conditionalFormatting>
  <conditionalFormatting sqref="R80:R89 R96">
    <cfRule type="cellIs" dxfId="218" priority="31" stopIfTrue="1" operator="equal">
      <formula>0</formula>
    </cfRule>
  </conditionalFormatting>
  <conditionalFormatting sqref="S83:S89 S96">
    <cfRule type="cellIs" dxfId="217" priority="30" stopIfTrue="1" operator="equal">
      <formula>0</formula>
    </cfRule>
  </conditionalFormatting>
  <conditionalFormatting sqref="D79:F79 H79:J79">
    <cfRule type="cellIs" dxfId="216" priority="29" stopIfTrue="1" operator="equal">
      <formula>0</formula>
    </cfRule>
  </conditionalFormatting>
  <conditionalFormatting sqref="G79">
    <cfRule type="cellIs" dxfId="215" priority="28" stopIfTrue="1" operator="equal">
      <formula>0</formula>
    </cfRule>
  </conditionalFormatting>
  <conditionalFormatting sqref="P82">
    <cfRule type="cellIs" dxfId="214" priority="26" stopIfTrue="1" operator="equal">
      <formula>0</formula>
    </cfRule>
  </conditionalFormatting>
  <conditionalFormatting sqref="B96:C96 J96:K96">
    <cfRule type="cellIs" dxfId="213" priority="23" stopIfTrue="1" operator="equal">
      <formula>0</formula>
    </cfRule>
  </conditionalFormatting>
  <conditionalFormatting sqref="A102:M102">
    <cfRule type="cellIs" dxfId="212" priority="21" stopIfTrue="1" operator="equal">
      <formula>0</formula>
    </cfRule>
  </conditionalFormatting>
  <conditionalFormatting sqref="A95:A96">
    <cfRule type="cellIs" dxfId="211" priority="17" stopIfTrue="1" operator="equal">
      <formula>0</formula>
    </cfRule>
  </conditionalFormatting>
  <conditionalFormatting sqref="D96:I96 L96:T96">
    <cfRule type="cellIs" dxfId="210" priority="24" stopIfTrue="1" operator="equal">
      <formula>0</formula>
    </cfRule>
  </conditionalFormatting>
  <conditionalFormatting sqref="A90:T94 L95">
    <cfRule type="cellIs" dxfId="209" priority="19" stopIfTrue="1" operator="equal">
      <formula>0</formula>
    </cfRule>
  </conditionalFormatting>
  <conditionalFormatting sqref="A95:A96">
    <cfRule type="cellIs" dxfId="208" priority="18" stopIfTrue="1" operator="equal">
      <formula>0</formula>
    </cfRule>
  </conditionalFormatting>
  <conditionalFormatting sqref="M95">
    <cfRule type="cellIs" dxfId="207" priority="16" stopIfTrue="1" operator="equal">
      <formula>0</formula>
    </cfRule>
  </conditionalFormatting>
  <conditionalFormatting sqref="S95">
    <cfRule type="cellIs" dxfId="206" priority="9" stopIfTrue="1" operator="equal">
      <formula>0</formula>
    </cfRule>
  </conditionalFormatting>
  <conditionalFormatting sqref="M85:M89">
    <cfRule type="cellIs" dxfId="205" priority="8" stopIfTrue="1" operator="equal">
      <formula>0</formula>
    </cfRule>
  </conditionalFormatting>
  <conditionalFormatting sqref="B95:K95">
    <cfRule type="cellIs" dxfId="204" priority="15" stopIfTrue="1" operator="equal">
      <formula>0</formula>
    </cfRule>
  </conditionalFormatting>
  <conditionalFormatting sqref="N95 T95">
    <cfRule type="cellIs" dxfId="203" priority="14" stopIfTrue="1" operator="equal">
      <formula>0</formula>
    </cfRule>
  </conditionalFormatting>
  <conditionalFormatting sqref="O95">
    <cfRule type="cellIs" dxfId="202" priority="13" stopIfTrue="1" operator="equal">
      <formula>0</formula>
    </cfRule>
  </conditionalFormatting>
  <conditionalFormatting sqref="P95">
    <cfRule type="cellIs" dxfId="201" priority="12" stopIfTrue="1" operator="equal">
      <formula>0</formula>
    </cfRule>
  </conditionalFormatting>
  <conditionalFormatting sqref="Q95">
    <cfRule type="cellIs" dxfId="200" priority="11" stopIfTrue="1" operator="equal">
      <formula>0</formula>
    </cfRule>
  </conditionalFormatting>
  <conditionalFormatting sqref="R95">
    <cfRule type="cellIs" dxfId="199" priority="10" stopIfTrue="1" operator="equal">
      <formula>0</formula>
    </cfRule>
  </conditionalFormatting>
  <conditionalFormatting sqref="W6:Z89">
    <cfRule type="cellIs" dxfId="198" priority="7" stopIfTrue="1" operator="equal">
      <formula>0</formula>
    </cfRule>
  </conditionalFormatting>
  <conditionalFormatting sqref="W90:Z96">
    <cfRule type="cellIs" dxfId="197" priority="6" stopIfTrue="1" operator="equal">
      <formula>0</formula>
    </cfRule>
  </conditionalFormatting>
  <conditionalFormatting sqref="B84">
    <cfRule type="cellIs" dxfId="196" priority="5" stopIfTrue="1" operator="equal">
      <formula>0</formula>
    </cfRule>
  </conditionalFormatting>
  <conditionalFormatting sqref="C84">
    <cfRule type="cellIs" dxfId="195" priority="4" stopIfTrue="1" operator="equal">
      <formula>0</formula>
    </cfRule>
  </conditionalFormatting>
  <conditionalFormatting sqref="E82">
    <cfRule type="cellIs" dxfId="194" priority="3" stopIfTrue="1" operator="equal">
      <formula>0</formula>
    </cfRule>
  </conditionalFormatting>
  <conditionalFormatting sqref="F82">
    <cfRule type="cellIs" dxfId="193" priority="2" stopIfTrue="1" operator="equal">
      <formula>0</formula>
    </cfRule>
  </conditionalFormatting>
  <conditionalFormatting sqref="I84">
    <cfRule type="cellIs" dxfId="192" priority="1" stopIfTrue="1" operator="equal">
      <formula>0</formula>
    </cfRule>
  </conditionalFormatting>
  <pageMargins left="0.7" right="0.7" top="0.75" bottom="0.75" header="0.3" footer="0.3"/>
  <pageSetup paperSize="9" scale="99" fitToWidth="4"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9" max="20" man="1"/>
    <brk id="59" max="20" man="1"/>
    <brk id="89" max="20" man="1"/>
  </rowBreaks>
  <colBreaks count="3" manualBreakCount="3">
    <brk id="12" max="128" man="1"/>
    <brk id="30" min="2" max="62" man="1"/>
    <brk id="40" min="2" max="56"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7">
    <tabColor theme="4" tint="0.39997558519241921"/>
  </sheetPr>
  <dimension ref="A1:T57"/>
  <sheetViews>
    <sheetView view="pageBreakPreview" zoomScaleNormal="115" zoomScaleSheetLayoutView="100" workbookViewId="0"/>
  </sheetViews>
  <sheetFormatPr baseColWidth="10" defaultColWidth="11.453125" defaultRowHeight="15.75" customHeight="1"/>
  <cols>
    <col min="1" max="1" width="7.1796875" style="13" customWidth="1"/>
    <col min="2" max="9" width="14.1796875" style="13" customWidth="1"/>
    <col min="10" max="10" width="7.1796875" style="13" customWidth="1"/>
    <col min="11" max="13" width="9.81640625" style="13" customWidth="1"/>
    <col min="14" max="16384" width="11.453125" style="13"/>
  </cols>
  <sheetData>
    <row r="1" spans="1:13" ht="15.75" customHeight="1">
      <c r="A1" s="498" t="s">
        <v>745</v>
      </c>
      <c r="B1" s="539"/>
      <c r="C1" s="539"/>
      <c r="D1" s="539"/>
      <c r="E1" s="539"/>
      <c r="F1" s="539"/>
      <c r="G1" s="539"/>
      <c r="H1" s="539"/>
      <c r="I1" s="539"/>
      <c r="J1" s="539"/>
      <c r="K1" s="539"/>
      <c r="L1" s="539"/>
      <c r="M1" s="539"/>
    </row>
    <row r="2" spans="1:13" ht="15.75" customHeight="1">
      <c r="A2" s="498"/>
      <c r="B2" s="539"/>
      <c r="C2" s="539"/>
      <c r="D2" s="541"/>
      <c r="E2" s="541"/>
      <c r="F2" s="541"/>
      <c r="G2" s="539"/>
      <c r="H2" s="539"/>
      <c r="I2" s="539"/>
      <c r="J2" s="539"/>
      <c r="K2" s="539"/>
      <c r="L2" s="539"/>
      <c r="M2" s="539"/>
    </row>
    <row r="3" spans="1:13" ht="15.75" customHeight="1">
      <c r="A3" s="268"/>
      <c r="B3" s="356"/>
      <c r="C3" s="405" t="s">
        <v>57</v>
      </c>
      <c r="D3" s="544"/>
      <c r="E3" s="545"/>
      <c r="F3" s="544"/>
      <c r="G3" s="547"/>
      <c r="H3" s="547"/>
      <c r="I3" s="547"/>
      <c r="J3" s="542"/>
      <c r="K3" s="542"/>
      <c r="L3" s="539"/>
      <c r="M3" s="539"/>
    </row>
    <row r="4" spans="1:13" ht="15.75" customHeight="1">
      <c r="A4" s="267"/>
      <c r="B4" s="269"/>
      <c r="C4" s="492" t="s">
        <v>18</v>
      </c>
      <c r="D4" s="490"/>
      <c r="E4" s="491"/>
      <c r="F4" s="489"/>
      <c r="G4" s="489"/>
      <c r="H4" s="489"/>
      <c r="I4" s="489"/>
      <c r="J4" s="542"/>
      <c r="K4" s="539"/>
      <c r="L4" s="539"/>
      <c r="M4" s="539"/>
    </row>
    <row r="5" spans="1:13" ht="15.75" customHeight="1">
      <c r="A5" s="266"/>
      <c r="B5" s="326" t="s">
        <v>783</v>
      </c>
      <c r="C5" s="279"/>
      <c r="D5" s="470"/>
      <c r="E5" s="470"/>
      <c r="F5" s="470"/>
      <c r="G5" s="470"/>
      <c r="H5" s="470"/>
      <c r="I5" s="470"/>
      <c r="J5" s="542"/>
      <c r="K5" s="539"/>
      <c r="L5" s="539"/>
      <c r="M5" s="539"/>
    </row>
    <row r="6" spans="1:13" ht="15.75" customHeight="1">
      <c r="A6" s="85">
        <v>1970</v>
      </c>
      <c r="B6" s="317">
        <v>25802</v>
      </c>
      <c r="C6" s="88">
        <v>12900</v>
      </c>
      <c r="D6" s="88">
        <v>3746</v>
      </c>
      <c r="E6" s="88">
        <v>-74</v>
      </c>
      <c r="F6" s="88">
        <v>29474</v>
      </c>
      <c r="G6" s="314">
        <v>167</v>
      </c>
      <c r="H6" s="314">
        <v>5066</v>
      </c>
      <c r="I6" s="314">
        <v>24241</v>
      </c>
      <c r="J6" s="539"/>
      <c r="K6" s="539"/>
      <c r="L6" s="308"/>
      <c r="M6" s="308"/>
    </row>
    <row r="7" spans="1:13" ht="15.75" customHeight="1">
      <c r="A7" s="85">
        <v>1975</v>
      </c>
      <c r="B7" s="317">
        <v>28687</v>
      </c>
      <c r="C7" s="88">
        <v>18812</v>
      </c>
      <c r="D7" s="88">
        <v>26897</v>
      </c>
      <c r="E7" s="88">
        <v>-360</v>
      </c>
      <c r="F7" s="88">
        <v>55224</v>
      </c>
      <c r="G7" s="314">
        <v>90</v>
      </c>
      <c r="H7" s="314">
        <v>4678</v>
      </c>
      <c r="I7" s="314">
        <v>50456</v>
      </c>
      <c r="J7" s="539"/>
      <c r="K7" s="539"/>
      <c r="L7" s="308"/>
      <c r="M7" s="308"/>
    </row>
    <row r="8" spans="1:13" ht="15.75" customHeight="1">
      <c r="A8" s="85">
        <v>1980</v>
      </c>
      <c r="B8" s="317">
        <v>27196</v>
      </c>
      <c r="C8" s="88">
        <v>18581</v>
      </c>
      <c r="D8" s="88">
        <v>43092</v>
      </c>
      <c r="E8" s="88">
        <v>-332</v>
      </c>
      <c r="F8" s="88">
        <v>69956</v>
      </c>
      <c r="G8" s="314">
        <v>2643</v>
      </c>
      <c r="H8" s="314">
        <v>4817</v>
      </c>
      <c r="I8" s="314">
        <v>62496</v>
      </c>
      <c r="J8" s="539"/>
      <c r="K8" s="539"/>
      <c r="L8" s="308"/>
      <c r="M8" s="308"/>
    </row>
    <row r="9" spans="1:13" ht="15.75" customHeight="1">
      <c r="A9" s="85">
        <v>1985</v>
      </c>
      <c r="B9" s="317">
        <v>22173</v>
      </c>
      <c r="C9" s="88">
        <v>15804</v>
      </c>
      <c r="D9" s="88">
        <v>40524</v>
      </c>
      <c r="E9" s="88">
        <v>-1234</v>
      </c>
      <c r="F9" s="88">
        <v>61463</v>
      </c>
      <c r="G9" s="314">
        <v>1353</v>
      </c>
      <c r="H9" s="314">
        <v>2395</v>
      </c>
      <c r="I9" s="314">
        <v>57715</v>
      </c>
      <c r="J9" s="539"/>
      <c r="K9" s="539"/>
      <c r="L9" s="308"/>
      <c r="M9" s="308"/>
    </row>
    <row r="10" spans="1:13" ht="15.75" customHeight="1">
      <c r="A10" s="315">
        <v>1990</v>
      </c>
      <c r="B10" s="997">
        <v>18422</v>
      </c>
      <c r="C10" s="993">
        <v>17703</v>
      </c>
      <c r="D10" s="993">
        <v>56447</v>
      </c>
      <c r="E10" s="993">
        <v>-634</v>
      </c>
      <c r="F10" s="993">
        <v>74235</v>
      </c>
      <c r="G10" s="993">
        <v>1335</v>
      </c>
      <c r="H10" s="993">
        <v>1318</v>
      </c>
      <c r="I10" s="970">
        <v>71582</v>
      </c>
      <c r="J10" s="539"/>
      <c r="K10" s="539"/>
      <c r="L10" s="308"/>
      <c r="M10" s="308"/>
    </row>
    <row r="11" spans="1:13" ht="15.75" customHeight="1">
      <c r="A11" s="315">
        <v>1991</v>
      </c>
      <c r="B11" s="997">
        <v>18268</v>
      </c>
      <c r="C11" s="993">
        <v>17460</v>
      </c>
      <c r="D11" s="993">
        <v>59721</v>
      </c>
      <c r="E11" s="993">
        <v>850</v>
      </c>
      <c r="F11" s="993">
        <v>78839</v>
      </c>
      <c r="G11" s="993">
        <v>2175</v>
      </c>
      <c r="H11" s="993">
        <v>1518</v>
      </c>
      <c r="I11" s="970">
        <v>75146</v>
      </c>
      <c r="J11" s="539"/>
      <c r="K11" s="539"/>
      <c r="L11" s="308"/>
      <c r="M11" s="308"/>
    </row>
    <row r="12" spans="1:13" ht="15.75" customHeight="1">
      <c r="A12" s="315">
        <v>1992</v>
      </c>
      <c r="B12" s="997">
        <v>18628</v>
      </c>
      <c r="C12" s="993">
        <v>17714</v>
      </c>
      <c r="D12" s="993">
        <v>62342</v>
      </c>
      <c r="E12" s="993">
        <v>-1351</v>
      </c>
      <c r="F12" s="993">
        <v>79619</v>
      </c>
      <c r="G12" s="993">
        <v>3596</v>
      </c>
      <c r="H12" s="993">
        <v>1114</v>
      </c>
      <c r="I12" s="970">
        <v>74909</v>
      </c>
      <c r="J12" s="539"/>
      <c r="K12" s="539"/>
      <c r="L12" s="308"/>
      <c r="M12" s="308"/>
    </row>
    <row r="13" spans="1:13" ht="15.75" customHeight="1">
      <c r="A13" s="315">
        <v>1993</v>
      </c>
      <c r="B13" s="997">
        <v>18560</v>
      </c>
      <c r="C13" s="993">
        <v>17629</v>
      </c>
      <c r="D13" s="993">
        <v>66436</v>
      </c>
      <c r="E13" s="993">
        <v>-796</v>
      </c>
      <c r="F13" s="993">
        <v>84200</v>
      </c>
      <c r="G13" s="993">
        <v>3846</v>
      </c>
      <c r="H13" s="993">
        <v>-781</v>
      </c>
      <c r="I13" s="970">
        <v>81135</v>
      </c>
      <c r="J13" s="539"/>
      <c r="K13" s="539"/>
      <c r="L13" s="308"/>
      <c r="M13" s="308"/>
    </row>
    <row r="14" spans="1:13" ht="15.75" customHeight="1">
      <c r="A14" s="315">
        <v>1994</v>
      </c>
      <c r="B14" s="317">
        <v>19411</v>
      </c>
      <c r="C14" s="88">
        <v>18498</v>
      </c>
      <c r="D14" s="88">
        <v>69709</v>
      </c>
      <c r="E14" s="88">
        <v>-2660</v>
      </c>
      <c r="F14" s="993">
        <v>86460</v>
      </c>
      <c r="G14" s="88">
        <v>4765</v>
      </c>
      <c r="H14" s="88">
        <v>-387</v>
      </c>
      <c r="I14" s="970">
        <v>82082</v>
      </c>
      <c r="J14" s="539"/>
      <c r="K14" s="539"/>
      <c r="L14" s="308"/>
      <c r="M14" s="308"/>
    </row>
    <row r="15" spans="1:13" ht="15.75" customHeight="1">
      <c r="A15" s="315">
        <v>1995</v>
      </c>
      <c r="B15" s="997">
        <v>20017.2</v>
      </c>
      <c r="C15" s="993">
        <v>19121</v>
      </c>
      <c r="D15" s="993">
        <v>73164</v>
      </c>
      <c r="E15" s="993">
        <v>-934</v>
      </c>
      <c r="F15" s="993">
        <v>92247.2</v>
      </c>
      <c r="G15" s="993">
        <v>3226.2</v>
      </c>
      <c r="H15" s="970">
        <v>1694.2</v>
      </c>
      <c r="I15" s="970">
        <v>87326.8</v>
      </c>
      <c r="J15" s="539"/>
      <c r="K15" s="539"/>
      <c r="L15" s="308"/>
      <c r="M15" s="308"/>
    </row>
    <row r="16" spans="1:13" ht="15.75" customHeight="1">
      <c r="A16" s="315">
        <v>1996</v>
      </c>
      <c r="B16" s="997">
        <v>21588</v>
      </c>
      <c r="C16" s="993">
        <v>20707</v>
      </c>
      <c r="D16" s="993">
        <v>83011</v>
      </c>
      <c r="E16" s="993">
        <v>-1371</v>
      </c>
      <c r="F16" s="993">
        <v>103228</v>
      </c>
      <c r="G16" s="993">
        <v>3716</v>
      </c>
      <c r="H16" s="970">
        <v>-60</v>
      </c>
      <c r="I16" s="970">
        <v>99572</v>
      </c>
      <c r="J16" s="539"/>
      <c r="K16" s="539"/>
      <c r="L16" s="308"/>
      <c r="M16" s="1306"/>
    </row>
    <row r="17" spans="1:20" ht="15.75" customHeight="1">
      <c r="A17" s="315">
        <v>1997</v>
      </c>
      <c r="B17" s="997">
        <v>21256</v>
      </c>
      <c r="C17" s="993">
        <v>20356</v>
      </c>
      <c r="D17" s="993">
        <v>80886</v>
      </c>
      <c r="E17" s="993">
        <v>-3031</v>
      </c>
      <c r="F17" s="993">
        <v>99111</v>
      </c>
      <c r="G17" s="993">
        <v>3992</v>
      </c>
      <c r="H17" s="970">
        <v>554</v>
      </c>
      <c r="I17" s="970">
        <v>94565</v>
      </c>
      <c r="J17" s="539"/>
      <c r="K17" s="539"/>
      <c r="L17" s="308"/>
      <c r="M17" s="308"/>
    </row>
    <row r="18" spans="1:20" ht="15.75" customHeight="1">
      <c r="A18" s="315">
        <v>1998</v>
      </c>
      <c r="B18" s="997">
        <v>20652</v>
      </c>
      <c r="C18" s="993">
        <v>19889</v>
      </c>
      <c r="D18" s="993">
        <v>79118</v>
      </c>
      <c r="E18" s="993">
        <v>899</v>
      </c>
      <c r="F18" s="993">
        <v>100669</v>
      </c>
      <c r="G18" s="993">
        <v>4783</v>
      </c>
      <c r="H18" s="970">
        <v>-360</v>
      </c>
      <c r="I18" s="970">
        <v>96246</v>
      </c>
      <c r="J18" s="539"/>
      <c r="K18" s="539"/>
      <c r="L18" s="308"/>
      <c r="M18" s="308"/>
    </row>
    <row r="19" spans="1:20" ht="15.75" customHeight="1">
      <c r="A19" s="315">
        <v>1999</v>
      </c>
      <c r="B19" s="997">
        <v>22047</v>
      </c>
      <c r="C19" s="993">
        <v>21244</v>
      </c>
      <c r="D19" s="993">
        <v>83159</v>
      </c>
      <c r="E19" s="993">
        <v>-3092</v>
      </c>
      <c r="F19" s="993">
        <v>102114</v>
      </c>
      <c r="G19" s="993">
        <v>6521</v>
      </c>
      <c r="H19" s="970">
        <v>-132</v>
      </c>
      <c r="I19" s="970">
        <v>95725</v>
      </c>
      <c r="J19" s="539"/>
      <c r="K19" s="539"/>
      <c r="L19" s="308"/>
      <c r="M19" s="308"/>
    </row>
    <row r="20" spans="1:20" s="962" customFormat="1" ht="15.75" customHeight="1">
      <c r="A20" s="1131">
        <v>2000</v>
      </c>
      <c r="B20" s="1125">
        <v>20799</v>
      </c>
      <c r="C20" s="1135">
        <v>20092</v>
      </c>
      <c r="D20" s="1135">
        <v>84311.171846210535</v>
      </c>
      <c r="E20" s="1135">
        <v>-685.41948163616269</v>
      </c>
      <c r="F20" s="1135">
        <v>104424.75236457438</v>
      </c>
      <c r="G20" s="1135">
        <v>9715.5784301682834</v>
      </c>
      <c r="H20" s="1130">
        <v>2196.8260655939084</v>
      </c>
      <c r="I20" s="1130">
        <v>92512.347868812183</v>
      </c>
      <c r="J20" s="975"/>
      <c r="K20" s="975"/>
      <c r="L20" s="727"/>
      <c r="M20" s="727"/>
    </row>
    <row r="21" spans="1:20" s="962" customFormat="1" ht="15.75" customHeight="1">
      <c r="A21" s="1131">
        <v>2001</v>
      </c>
      <c r="B21" s="1125">
        <v>20945</v>
      </c>
      <c r="C21" s="1135">
        <v>20283</v>
      </c>
      <c r="D21" s="1135">
        <v>83921.152151042115</v>
      </c>
      <c r="E21" s="1135">
        <v>1934.6583639000257</v>
      </c>
      <c r="F21" s="1135">
        <v>106800.81051494215</v>
      </c>
      <c r="G21" s="1135">
        <v>6969.1982143364903</v>
      </c>
      <c r="H21" s="1130">
        <v>-173.61230060565867</v>
      </c>
      <c r="I21" s="1130">
        <v>100005.22460121132</v>
      </c>
      <c r="J21" s="975"/>
      <c r="K21" s="975"/>
      <c r="L21" s="727"/>
      <c r="M21" s="1307"/>
    </row>
    <row r="22" spans="1:20" s="962" customFormat="1" ht="15.75" customHeight="1">
      <c r="A22" s="1131">
        <v>2002</v>
      </c>
      <c r="B22" s="1125">
        <v>21095</v>
      </c>
      <c r="C22" s="1135">
        <v>20230</v>
      </c>
      <c r="D22" s="1135">
        <v>87114</v>
      </c>
      <c r="E22" s="1135">
        <v>-645</v>
      </c>
      <c r="F22" s="1135">
        <v>107564</v>
      </c>
      <c r="G22" s="1135">
        <v>7662</v>
      </c>
      <c r="H22" s="1130">
        <v>1173</v>
      </c>
      <c r="I22" s="1130">
        <v>98729</v>
      </c>
      <c r="J22" s="975"/>
      <c r="K22" s="975"/>
      <c r="L22" s="727"/>
      <c r="M22" s="727"/>
    </row>
    <row r="23" spans="1:20" s="962" customFormat="1" ht="15.75" customHeight="1">
      <c r="A23" s="1131">
        <v>2003</v>
      </c>
      <c r="B23" s="1125">
        <v>22111.192968999996</v>
      </c>
      <c r="C23" s="1135">
        <v>21058.686968999995</v>
      </c>
      <c r="D23" s="1135">
        <v>92851.277954915131</v>
      </c>
      <c r="E23" s="1135">
        <v>464.2933698873544</v>
      </c>
      <c r="F23" s="1135">
        <v>115426.76429380248</v>
      </c>
      <c r="G23" s="1135">
        <v>14128.67792557386</v>
      </c>
      <c r="H23" s="1130">
        <v>3410.8128572094492</v>
      </c>
      <c r="I23" s="1130">
        <v>97887.273511019172</v>
      </c>
      <c r="J23" s="975"/>
      <c r="K23" s="975"/>
      <c r="L23" s="727"/>
      <c r="M23" s="1135"/>
      <c r="N23" s="1135"/>
      <c r="O23" s="1135"/>
      <c r="P23" s="1135"/>
      <c r="Q23" s="1135"/>
      <c r="R23" s="1135"/>
      <c r="S23" s="1130"/>
      <c r="T23" s="1130"/>
    </row>
    <row r="24" spans="1:20" s="962" customFormat="1" ht="15.75" customHeight="1">
      <c r="A24" s="1131">
        <v>2004</v>
      </c>
      <c r="B24" s="1125">
        <v>20526.490175905808</v>
      </c>
      <c r="C24" s="1135">
        <v>19487.03217590581</v>
      </c>
      <c r="D24" s="1135">
        <v>99760.376786411638</v>
      </c>
      <c r="E24" s="1135">
        <v>-2650.9502391127826</v>
      </c>
      <c r="F24" s="1135">
        <v>117635.91672320466</v>
      </c>
      <c r="G24" s="1135">
        <v>15841.415592304385</v>
      </c>
      <c r="H24" s="1130">
        <v>4073.0848621367409</v>
      </c>
      <c r="I24" s="1130">
        <v>97721.416268763525</v>
      </c>
      <c r="J24" s="975"/>
      <c r="K24" s="975"/>
      <c r="L24" s="727"/>
      <c r="M24" s="1135"/>
      <c r="N24" s="1135"/>
      <c r="O24" s="1135"/>
      <c r="P24" s="1135"/>
      <c r="Q24" s="1135"/>
      <c r="R24" s="1135"/>
      <c r="S24" s="1130"/>
      <c r="T24" s="1130"/>
    </row>
    <row r="25" spans="1:20" s="962" customFormat="1" ht="15.75" customHeight="1">
      <c r="A25" s="1131">
        <v>2005</v>
      </c>
      <c r="B25" s="1125">
        <v>17823.437225027723</v>
      </c>
      <c r="C25" s="1135">
        <v>16708.294225027723</v>
      </c>
      <c r="D25" s="1135">
        <v>94143.052153885539</v>
      </c>
      <c r="E25" s="1135">
        <v>1799.9659131621602</v>
      </c>
      <c r="F25" s="1135">
        <v>113766.45529207542</v>
      </c>
      <c r="G25" s="1135">
        <v>20237.026938496972</v>
      </c>
      <c r="H25" s="1130">
        <v>2905.1564275356122</v>
      </c>
      <c r="I25" s="1130">
        <v>90624.271926042842</v>
      </c>
      <c r="J25" s="975"/>
      <c r="K25" s="975"/>
      <c r="L25" s="727"/>
      <c r="M25" s="1135"/>
      <c r="N25" s="1135"/>
      <c r="O25" s="1135"/>
      <c r="P25" s="1135"/>
      <c r="Q25" s="1135"/>
      <c r="R25" s="1135"/>
      <c r="S25" s="1130"/>
      <c r="T25" s="1130"/>
    </row>
    <row r="26" spans="1:20" s="962" customFormat="1" ht="15.75" customHeight="1">
      <c r="A26" s="1131">
        <v>2006</v>
      </c>
      <c r="B26" s="1125">
        <v>18654.2424483494</v>
      </c>
      <c r="C26" s="1135">
        <v>17363.928448349401</v>
      </c>
      <c r="D26" s="1135">
        <v>93043.873854815334</v>
      </c>
      <c r="E26" s="1135">
        <v>-726.46360146720133</v>
      </c>
      <c r="F26" s="1135">
        <v>110971.65270169753</v>
      </c>
      <c r="G26" s="1135">
        <v>15500.440740424809</v>
      </c>
      <c r="H26" s="1130">
        <v>2842.3698882538592</v>
      </c>
      <c r="I26" s="1130">
        <v>92628.842073018866</v>
      </c>
      <c r="J26" s="975"/>
      <c r="K26" s="975"/>
      <c r="L26" s="727"/>
      <c r="M26" s="1135"/>
      <c r="N26" s="1135"/>
      <c r="O26" s="1135"/>
      <c r="P26" s="1135"/>
      <c r="Q26" s="1135"/>
      <c r="R26" s="1135"/>
      <c r="S26" s="1130"/>
      <c r="T26" s="1130"/>
    </row>
    <row r="27" spans="1:20" s="962" customFormat="1" ht="15.75" customHeight="1">
      <c r="A27" s="1131">
        <v>2007</v>
      </c>
      <c r="B27" s="1125">
        <v>18283.51930811226</v>
      </c>
      <c r="C27" s="1135">
        <v>17186.55630811226</v>
      </c>
      <c r="D27" s="1135">
        <v>86600.557331741031</v>
      </c>
      <c r="E27" s="1135">
        <v>2615.0018595922547</v>
      </c>
      <c r="F27" s="1135">
        <v>107499.07849944555</v>
      </c>
      <c r="G27" s="1135">
        <v>15671.585737439225</v>
      </c>
      <c r="H27" s="1130">
        <v>4212.8236799454062</v>
      </c>
      <c r="I27" s="1130">
        <v>87614.669082060922</v>
      </c>
      <c r="J27" s="975"/>
      <c r="K27" s="975"/>
      <c r="L27" s="727"/>
      <c r="M27" s="1135"/>
      <c r="N27" s="1135"/>
      <c r="O27" s="1135"/>
      <c r="P27" s="1135"/>
      <c r="Q27" s="1135"/>
      <c r="R27" s="1135"/>
      <c r="S27" s="1130"/>
      <c r="T27" s="1130"/>
    </row>
    <row r="28" spans="1:20" s="962" customFormat="1" ht="15.75" customHeight="1">
      <c r="A28" s="1131">
        <v>2008</v>
      </c>
      <c r="B28" s="1125">
        <v>16065.194959993178</v>
      </c>
      <c r="C28" s="1135">
        <v>15262.702959993178</v>
      </c>
      <c r="D28" s="1135">
        <v>90758.878546447173</v>
      </c>
      <c r="E28" s="1135">
        <v>641.27496374648126</v>
      </c>
      <c r="F28" s="1135">
        <v>107465.34847018684</v>
      </c>
      <c r="G28" s="1135">
        <v>15047.456555489211</v>
      </c>
      <c r="H28" s="1130">
        <v>4657.9563081122578</v>
      </c>
      <c r="I28" s="1130">
        <v>87759.935606585364</v>
      </c>
      <c r="J28" s="975"/>
      <c r="K28" s="975"/>
      <c r="L28" s="727"/>
      <c r="M28" s="1135"/>
      <c r="N28" s="1135"/>
      <c r="O28" s="1135"/>
      <c r="P28" s="1135"/>
      <c r="Q28" s="1135"/>
      <c r="R28" s="1135"/>
      <c r="S28" s="1130"/>
      <c r="T28" s="1130"/>
    </row>
    <row r="29" spans="1:20" s="962" customFormat="1" ht="15.75" customHeight="1">
      <c r="A29" s="1131">
        <v>2009</v>
      </c>
      <c r="B29" s="1125">
        <v>15894.689350336947</v>
      </c>
      <c r="C29" s="1135">
        <v>15173.391350336946</v>
      </c>
      <c r="D29" s="1135">
        <v>87656.856845517366</v>
      </c>
      <c r="E29" s="1135">
        <v>-3175.0974323978508</v>
      </c>
      <c r="F29" s="1135">
        <v>100376.44876345647</v>
      </c>
      <c r="G29" s="1135">
        <v>13230.032141943191</v>
      </c>
      <c r="H29" s="1130">
        <v>1359.3645653842868</v>
      </c>
      <c r="I29" s="1130">
        <v>85787.052056129003</v>
      </c>
      <c r="J29" s="975"/>
      <c r="K29" s="975"/>
      <c r="L29" s="727"/>
      <c r="M29" s="1135"/>
      <c r="N29" s="1135"/>
      <c r="O29" s="1135"/>
      <c r="P29" s="1135"/>
      <c r="Q29" s="1135"/>
      <c r="R29" s="1135"/>
      <c r="S29" s="1130"/>
      <c r="T29" s="1130"/>
    </row>
    <row r="30" spans="1:20" ht="15.75" customHeight="1">
      <c r="A30" s="99" t="s">
        <v>158</v>
      </c>
      <c r="B30" s="88"/>
      <c r="C30" s="88"/>
      <c r="D30" s="88"/>
      <c r="E30" s="88"/>
      <c r="F30" s="88"/>
      <c r="G30" s="314"/>
      <c r="H30" s="313"/>
      <c r="I30" s="314"/>
      <c r="J30" s="539"/>
      <c r="K30" s="539"/>
      <c r="L30" s="542"/>
      <c r="M30" s="542"/>
      <c r="R30" s="967"/>
    </row>
    <row r="31" spans="1:20" ht="15.75" customHeight="1">
      <c r="A31" s="105" t="s">
        <v>761</v>
      </c>
      <c r="B31" s="88"/>
      <c r="C31" s="88"/>
      <c r="D31" s="88"/>
      <c r="E31" s="88"/>
      <c r="F31" s="88"/>
      <c r="G31" s="314"/>
      <c r="H31" s="313"/>
      <c r="I31" s="314"/>
      <c r="J31" s="539"/>
      <c r="K31" s="539"/>
      <c r="L31" s="542"/>
      <c r="M31" s="542"/>
    </row>
    <row r="32" spans="1:20" ht="15.75" customHeight="1">
      <c r="A32" s="105" t="s">
        <v>256</v>
      </c>
      <c r="B32" s="88"/>
      <c r="C32" s="88"/>
      <c r="D32" s="88"/>
      <c r="E32" s="88"/>
      <c r="F32" s="88"/>
      <c r="G32" s="314"/>
      <c r="H32" s="313"/>
      <c r="I32" s="314"/>
      <c r="J32" s="539"/>
      <c r="K32" s="539"/>
      <c r="L32" s="542"/>
      <c r="M32" s="542"/>
      <c r="N32" s="967"/>
    </row>
    <row r="33" spans="1:20" ht="15.75" customHeight="1">
      <c r="A33" s="105" t="s">
        <v>550</v>
      </c>
      <c r="B33" s="88"/>
      <c r="C33" s="88"/>
      <c r="D33" s="88"/>
      <c r="E33" s="88"/>
      <c r="F33" s="88"/>
      <c r="G33" s="314"/>
      <c r="H33" s="313"/>
      <c r="I33" s="314"/>
      <c r="J33" s="539"/>
      <c r="K33" s="539"/>
      <c r="L33" s="542"/>
      <c r="M33" s="542"/>
    </row>
    <row r="34" spans="1:20" ht="14.25" customHeight="1">
      <c r="A34" s="105" t="s">
        <v>796</v>
      </c>
      <c r="B34" s="88"/>
      <c r="C34" s="88"/>
      <c r="D34" s="88"/>
      <c r="E34" s="88"/>
      <c r="F34" s="88"/>
      <c r="G34" s="314"/>
      <c r="H34" s="313"/>
      <c r="I34" s="314"/>
      <c r="J34" s="539"/>
      <c r="K34" s="539"/>
      <c r="L34" s="542"/>
      <c r="M34" s="542"/>
    </row>
    <row r="35" spans="1:20" ht="15.75" customHeight="1">
      <c r="A35" s="498" t="s">
        <v>745</v>
      </c>
      <c r="B35" s="539"/>
      <c r="C35" s="539"/>
      <c r="D35" s="539"/>
      <c r="E35" s="539"/>
      <c r="F35" s="539"/>
      <c r="G35" s="539"/>
      <c r="H35" s="539"/>
      <c r="I35" s="539"/>
      <c r="J35" s="539"/>
      <c r="K35" s="539"/>
      <c r="L35" s="542"/>
      <c r="M35" s="542"/>
    </row>
    <row r="36" spans="1:20" ht="15.75" customHeight="1">
      <c r="A36" s="498"/>
      <c r="B36" s="539"/>
      <c r="C36" s="539"/>
      <c r="D36" s="541"/>
      <c r="E36" s="541"/>
      <c r="F36" s="541"/>
      <c r="G36" s="539"/>
      <c r="H36" s="539"/>
      <c r="I36" s="539"/>
      <c r="J36" s="539"/>
      <c r="K36" s="539"/>
      <c r="L36" s="542"/>
      <c r="M36" s="542"/>
    </row>
    <row r="37" spans="1:20" ht="15.75" customHeight="1">
      <c r="A37" s="268"/>
      <c r="B37" s="652"/>
      <c r="C37" s="638" t="s">
        <v>57</v>
      </c>
      <c r="D37" s="656"/>
      <c r="E37" s="657"/>
      <c r="F37" s="656"/>
      <c r="G37" s="658"/>
      <c r="H37" s="658"/>
      <c r="I37" s="658"/>
      <c r="J37" s="539"/>
      <c r="K37" s="539"/>
      <c r="L37" s="542"/>
      <c r="M37" s="542"/>
    </row>
    <row r="38" spans="1:20" ht="15.75" customHeight="1">
      <c r="A38" s="267"/>
      <c r="B38" s="631"/>
      <c r="C38" s="650" t="s">
        <v>18</v>
      </c>
      <c r="D38" s="659"/>
      <c r="E38" s="633"/>
      <c r="F38" s="504"/>
      <c r="G38" s="504"/>
      <c r="H38" s="504"/>
      <c r="I38" s="504"/>
      <c r="J38" s="539"/>
      <c r="K38" s="539"/>
      <c r="L38" s="542"/>
      <c r="M38" s="542"/>
    </row>
    <row r="39" spans="1:20" ht="15.75" customHeight="1">
      <c r="A39" s="266"/>
      <c r="B39" s="634" t="s">
        <v>783</v>
      </c>
      <c r="C39" s="635"/>
      <c r="D39" s="655"/>
      <c r="E39" s="655"/>
      <c r="F39" s="655"/>
      <c r="G39" s="655"/>
      <c r="H39" s="655"/>
      <c r="I39" s="655"/>
      <c r="J39" s="539"/>
      <c r="K39" s="539"/>
      <c r="L39" s="542"/>
      <c r="M39" s="542"/>
    </row>
    <row r="40" spans="1:20" ht="15.75" customHeight="1">
      <c r="A40" s="315">
        <v>2010</v>
      </c>
      <c r="B40" s="1125">
        <v>13537.863644630215</v>
      </c>
      <c r="C40" s="1135">
        <v>12843.441644630215</v>
      </c>
      <c r="D40" s="1135">
        <v>94026.216292757832</v>
      </c>
      <c r="E40" s="1135">
        <v>3754.5850379595668</v>
      </c>
      <c r="F40" s="1135">
        <v>111318.66497534761</v>
      </c>
      <c r="G40" s="1135">
        <v>20471.978196707329</v>
      </c>
      <c r="H40" s="1130">
        <v>8094.5660667064749</v>
      </c>
      <c r="I40" s="1130">
        <v>82752.120711933807</v>
      </c>
      <c r="J40" s="539"/>
      <c r="K40" s="539"/>
      <c r="L40" s="727"/>
      <c r="M40" s="1135"/>
      <c r="N40" s="1135"/>
      <c r="O40" s="1135"/>
      <c r="P40" s="1135"/>
      <c r="Q40" s="1135"/>
      <c r="R40" s="1135"/>
      <c r="S40" s="1130"/>
      <c r="T40" s="1130"/>
    </row>
    <row r="41" spans="1:20" ht="15.75" customHeight="1">
      <c r="A41" s="315">
        <v>2011</v>
      </c>
      <c r="B41" s="317">
        <v>13401.162074554297</v>
      </c>
      <c r="C41" s="88">
        <v>12700.162074554297</v>
      </c>
      <c r="D41" s="88">
        <v>89680.116011259917</v>
      </c>
      <c r="E41" s="88">
        <v>-1998.3280730188519</v>
      </c>
      <c r="F41" s="88">
        <v>101082.95001279535</v>
      </c>
      <c r="G41" s="88">
        <v>17610.713981062872</v>
      </c>
      <c r="H41" s="314">
        <v>6796.7259233984478</v>
      </c>
      <c r="I41" s="314">
        <v>76675.510108334027</v>
      </c>
      <c r="J41" s="539"/>
      <c r="K41" s="539"/>
      <c r="L41" s="727"/>
      <c r="M41" s="1135"/>
      <c r="N41" s="1135"/>
      <c r="O41" s="1135"/>
      <c r="P41" s="1135"/>
      <c r="Q41" s="1135"/>
      <c r="R41" s="1135"/>
      <c r="S41" s="1130"/>
      <c r="T41" s="1130"/>
    </row>
    <row r="42" spans="1:20" ht="15.75" customHeight="1">
      <c r="A42" s="1131">
        <v>2012</v>
      </c>
      <c r="B42" s="1125">
        <v>11908.037399129917</v>
      </c>
      <c r="C42" s="1135">
        <v>11108.027399129916</v>
      </c>
      <c r="D42" s="1135">
        <v>88433.99007080101</v>
      </c>
      <c r="E42" s="1135">
        <v>506.41187409366205</v>
      </c>
      <c r="F42" s="1135">
        <v>100848.43934402459</v>
      </c>
      <c r="G42" s="1135">
        <v>17023.550592851661</v>
      </c>
      <c r="H42" s="1130">
        <v>4267.7337882794509</v>
      </c>
      <c r="I42" s="1130">
        <v>79557.154962893474</v>
      </c>
      <c r="J42" s="539"/>
      <c r="K42" s="539"/>
      <c r="L42" s="727"/>
      <c r="M42" s="1135"/>
      <c r="N42" s="1135"/>
      <c r="O42" s="1135"/>
      <c r="P42" s="1135"/>
      <c r="Q42" s="1135"/>
      <c r="R42" s="1135"/>
      <c r="S42" s="1130"/>
      <c r="T42" s="1130"/>
    </row>
    <row r="43" spans="1:20" s="705" customFormat="1" ht="15.75" customHeight="1">
      <c r="A43" s="1131">
        <v>2013</v>
      </c>
      <c r="B43" s="1125">
        <v>11470.379015525037</v>
      </c>
      <c r="C43" s="1135">
        <v>10643.966015525037</v>
      </c>
      <c r="D43" s="1135">
        <v>97813.510671329874</v>
      </c>
      <c r="E43" s="1135">
        <v>491.62617077539886</v>
      </c>
      <c r="F43" s="1135">
        <v>109775.51585763031</v>
      </c>
      <c r="G43" s="1135">
        <v>21968.691427109105</v>
      </c>
      <c r="H43" s="1130">
        <v>2565.9954960334385</v>
      </c>
      <c r="I43" s="1130">
        <v>85240.828934487756</v>
      </c>
      <c r="J43" s="539"/>
      <c r="K43" s="539"/>
      <c r="L43" s="727"/>
      <c r="M43" s="1135"/>
      <c r="N43" s="1135"/>
      <c r="O43" s="1135"/>
      <c r="P43" s="1135"/>
      <c r="Q43" s="1135"/>
      <c r="R43" s="1135"/>
      <c r="S43" s="1130"/>
      <c r="T43" s="1130"/>
    </row>
    <row r="44" spans="1:20" s="705" customFormat="1" ht="15.75" customHeight="1">
      <c r="A44" s="1131">
        <v>2014</v>
      </c>
      <c r="B44" s="1125">
        <v>9182.2820436748298</v>
      </c>
      <c r="C44" s="1135">
        <v>8525.4560436748288</v>
      </c>
      <c r="D44" s="1135">
        <v>89931.5875117291</v>
      </c>
      <c r="E44" s="1135">
        <v>-533.19686087179059</v>
      </c>
      <c r="F44" s="1135">
        <v>98580.672694532142</v>
      </c>
      <c r="G44" s="1135">
        <v>22282.476226221959</v>
      </c>
      <c r="H44" s="1130">
        <v>6370.3338224004101</v>
      </c>
      <c r="I44" s="1130">
        <v>69927.862645909772</v>
      </c>
      <c r="J44" s="539"/>
      <c r="K44" s="539"/>
      <c r="L44" s="727"/>
      <c r="M44" s="1135"/>
      <c r="N44" s="1135"/>
      <c r="O44" s="1135"/>
      <c r="P44" s="1135"/>
      <c r="Q44" s="1135"/>
      <c r="R44" s="1135"/>
      <c r="S44" s="1130"/>
      <c r="T44" s="1130"/>
    </row>
    <row r="45" spans="1:20" s="705" customFormat="1" ht="15.75" customHeight="1">
      <c r="A45" s="1131">
        <v>2015</v>
      </c>
      <c r="B45" s="1125">
        <v>8546.5164474963749</v>
      </c>
      <c r="C45" s="1135">
        <v>7954.5984474963743</v>
      </c>
      <c r="D45" s="1135">
        <v>102557.65022605137</v>
      </c>
      <c r="E45" s="1135">
        <v>778.04312889192181</v>
      </c>
      <c r="F45" s="1135">
        <v>111882.20980243965</v>
      </c>
      <c r="G45" s="1135">
        <v>32517.772379083857</v>
      </c>
      <c r="H45" s="1130">
        <v>6286.3680798430441</v>
      </c>
      <c r="I45" s="1130">
        <v>73078.069343512747</v>
      </c>
      <c r="J45" s="539"/>
      <c r="K45" s="539"/>
      <c r="L45" s="727"/>
      <c r="M45" s="1135"/>
      <c r="N45" s="1135"/>
      <c r="O45" s="1135"/>
      <c r="P45" s="1135"/>
      <c r="Q45" s="1135"/>
      <c r="R45" s="1135"/>
      <c r="S45" s="1130"/>
      <c r="T45" s="1130"/>
    </row>
    <row r="46" spans="1:20" s="788" customFormat="1" ht="15.75" customHeight="1">
      <c r="A46" s="1131">
        <v>2016</v>
      </c>
      <c r="B46" s="1125">
        <v>8226.0923543461577</v>
      </c>
      <c r="C46" s="1135">
        <v>7550.4023543461581</v>
      </c>
      <c r="D46" s="1135">
        <v>102265.85911456113</v>
      </c>
      <c r="E46" s="1135">
        <v>145.2131024481788</v>
      </c>
      <c r="F46" s="1135">
        <v>110637.16457135546</v>
      </c>
      <c r="G46" s="1135">
        <v>23070.59912991555</v>
      </c>
      <c r="H46" s="1130">
        <v>4640.538769939435</v>
      </c>
      <c r="I46" s="1130">
        <v>82926.026671500484</v>
      </c>
      <c r="J46" s="801"/>
      <c r="K46" s="801"/>
      <c r="L46" s="727"/>
      <c r="M46" s="1135"/>
      <c r="N46" s="1135"/>
      <c r="O46" s="1135"/>
      <c r="P46" s="1135"/>
      <c r="Q46" s="1135"/>
      <c r="R46" s="1135"/>
      <c r="S46" s="1130"/>
      <c r="T46" s="1130"/>
    </row>
    <row r="47" spans="1:20" s="876" customFormat="1" ht="15.75" customHeight="1">
      <c r="A47" s="1131">
        <v>2017</v>
      </c>
      <c r="B47" s="1125">
        <v>7467.8381101253945</v>
      </c>
      <c r="C47" s="1135">
        <v>7000.7831101253942</v>
      </c>
      <c r="D47" s="1135">
        <v>114281.95281071399</v>
      </c>
      <c r="E47" s="1135">
        <v>638.51689840484528</v>
      </c>
      <c r="F47" s="1135">
        <v>122388.30781924423</v>
      </c>
      <c r="G47" s="1135">
        <v>32109.074878444088</v>
      </c>
      <c r="H47" s="1130">
        <v>5340.9979015610334</v>
      </c>
      <c r="I47" s="1130">
        <v>84938.235039239109</v>
      </c>
      <c r="J47" s="879"/>
      <c r="K47" s="879"/>
      <c r="L47" s="727"/>
      <c r="M47" s="1135"/>
      <c r="N47" s="1135"/>
      <c r="O47" s="1135"/>
      <c r="P47" s="1135"/>
      <c r="Q47" s="1135"/>
      <c r="R47" s="1135"/>
      <c r="S47" s="1130"/>
      <c r="T47" s="1130"/>
    </row>
    <row r="48" spans="1:20" s="962" customFormat="1" ht="15.75" customHeight="1">
      <c r="A48" s="1131">
        <v>2018</v>
      </c>
      <c r="B48" s="1125">
        <v>6137.0487338565217</v>
      </c>
      <c r="C48" s="1135">
        <v>5709.8397338565219</v>
      </c>
      <c r="D48" s="1135">
        <v>163796.91549944557</v>
      </c>
      <c r="E48" s="1135">
        <v>-2022.1786232193126</v>
      </c>
      <c r="F48" s="1135">
        <v>167911.78561008279</v>
      </c>
      <c r="G48" s="1135">
        <v>79608.555318604456</v>
      </c>
      <c r="H48" s="1130">
        <v>2625.9394523586116</v>
      </c>
      <c r="I48" s="1130">
        <v>85677.290839119727</v>
      </c>
      <c r="J48" s="975"/>
      <c r="K48" s="975"/>
      <c r="L48" s="727"/>
      <c r="M48" s="1135"/>
      <c r="N48" s="1135"/>
      <c r="O48" s="1135"/>
      <c r="P48" s="1135"/>
      <c r="Q48" s="1135"/>
      <c r="R48" s="1135"/>
      <c r="S48" s="1130"/>
      <c r="T48" s="1130"/>
    </row>
    <row r="49" spans="1:20" s="962" customFormat="1" ht="15.75" customHeight="1">
      <c r="A49" s="1131">
        <v>2019</v>
      </c>
      <c r="B49" s="1125">
        <v>5874.7331942335586</v>
      </c>
      <c r="C49" s="1135">
        <v>5520.8011942335588</v>
      </c>
      <c r="D49" s="1135">
        <v>158393.29615286193</v>
      </c>
      <c r="E49" s="1135">
        <v>-4454.5480167192709</v>
      </c>
      <c r="F49" s="1135">
        <v>159813.48133037623</v>
      </c>
      <c r="G49" s="1135">
        <v>68068.862850806123</v>
      </c>
      <c r="H49" s="1130">
        <v>1716.7579970997181</v>
      </c>
      <c r="I49" s="1130">
        <v>90027.860482470394</v>
      </c>
      <c r="J49" s="975"/>
      <c r="K49" s="975"/>
      <c r="L49" s="727"/>
      <c r="M49" s="1135"/>
      <c r="N49" s="1135"/>
      <c r="O49" s="1135"/>
      <c r="P49" s="1135"/>
      <c r="Q49" s="1135"/>
      <c r="R49" s="1135"/>
      <c r="S49" s="1130"/>
      <c r="T49" s="1130"/>
    </row>
    <row r="50" spans="1:20" s="962" customFormat="1" ht="15.75" customHeight="1">
      <c r="A50" s="1131">
        <v>2020</v>
      </c>
      <c r="B50" s="1125">
        <v>5283.8846813955479</v>
      </c>
      <c r="C50" s="1135">
        <v>4647.0446813955477</v>
      </c>
      <c r="D50" s="1135">
        <v>155639.29359379</v>
      </c>
      <c r="E50" s="1135">
        <v>5175.8719781625869</v>
      </c>
      <c r="F50" s="1135">
        <v>166099.05025334813</v>
      </c>
      <c r="G50" s="1135">
        <v>76296.461042395298</v>
      </c>
      <c r="H50" s="1130">
        <v>457.9156150302822</v>
      </c>
      <c r="I50" s="1130">
        <v>89344.673595922548</v>
      </c>
      <c r="J50" s="975"/>
      <c r="K50" s="975"/>
      <c r="L50" s="727"/>
      <c r="M50" s="1135"/>
      <c r="N50" s="1135"/>
      <c r="O50" s="1135"/>
      <c r="P50" s="1135"/>
      <c r="Q50" s="1135"/>
      <c r="R50" s="1135"/>
      <c r="S50" s="1130"/>
      <c r="T50" s="1130"/>
    </row>
    <row r="51" spans="1:20" s="962" customFormat="1" ht="15.75" customHeight="1">
      <c r="A51" s="1131">
        <v>2021</v>
      </c>
      <c r="B51" s="1125">
        <v>5213.5121602832041</v>
      </c>
      <c r="C51" s="1135">
        <v>4684.0271602832045</v>
      </c>
      <c r="D51" s="1135">
        <v>154572.28559242518</v>
      </c>
      <c r="E51" s="1135">
        <v>5669.1759788450063</v>
      </c>
      <c r="F51" s="1135">
        <v>165454.97373155339</v>
      </c>
      <c r="G51" s="1135">
        <v>71019.797662714322</v>
      </c>
      <c r="H51" s="1130">
        <v>3164.6390814637889</v>
      </c>
      <c r="I51" s="1130">
        <v>91270.536987375279</v>
      </c>
      <c r="J51" s="975"/>
      <c r="K51" s="975"/>
      <c r="L51" s="727"/>
      <c r="M51" s="1135"/>
      <c r="N51" s="1135"/>
      <c r="O51" s="1135"/>
      <c r="P51" s="1135"/>
      <c r="Q51" s="1135"/>
      <c r="R51" s="1135"/>
      <c r="S51" s="1130"/>
      <c r="T51" s="1130"/>
    </row>
    <row r="52" spans="1:20" ht="15.75" customHeight="1">
      <c r="A52" s="99" t="s">
        <v>158</v>
      </c>
      <c r="B52" s="88"/>
      <c r="C52" s="88"/>
      <c r="D52" s="88"/>
      <c r="E52" s="88"/>
      <c r="F52" s="88"/>
      <c r="G52" s="88"/>
      <c r="H52" s="88"/>
      <c r="I52" s="88"/>
      <c r="J52" s="539"/>
      <c r="K52" s="539"/>
      <c r="L52" s="727"/>
      <c r="M52" s="727"/>
    </row>
    <row r="53" spans="1:20" ht="15.75" customHeight="1">
      <c r="A53" s="916" t="s">
        <v>752</v>
      </c>
      <c r="B53" s="1135"/>
      <c r="C53" s="1135"/>
      <c r="D53" s="1135"/>
      <c r="E53" s="88"/>
      <c r="F53" s="88"/>
      <c r="G53" s="88"/>
      <c r="H53" s="88"/>
      <c r="I53" s="88"/>
      <c r="J53" s="539"/>
      <c r="K53" s="539"/>
      <c r="L53" s="727"/>
      <c r="M53" s="727"/>
    </row>
    <row r="54" spans="1:20" ht="15.75" customHeight="1">
      <c r="A54" s="105" t="s">
        <v>256</v>
      </c>
      <c r="B54" s="88"/>
      <c r="C54" s="88"/>
      <c r="D54" s="88"/>
      <c r="E54" s="88"/>
      <c r="F54" s="88"/>
      <c r="G54" s="88"/>
      <c r="H54" s="88"/>
      <c r="I54" s="88"/>
      <c r="J54" s="539"/>
      <c r="K54" s="539"/>
      <c r="L54" s="727"/>
      <c r="M54" s="727"/>
    </row>
    <row r="55" spans="1:20" ht="15.75" customHeight="1">
      <c r="A55" s="105" t="s">
        <v>550</v>
      </c>
      <c r="B55" s="88"/>
      <c r="C55" s="88"/>
      <c r="D55" s="88"/>
      <c r="E55" s="88"/>
      <c r="F55" s="88"/>
      <c r="G55" s="88"/>
      <c r="H55" s="88"/>
      <c r="I55" s="88"/>
      <c r="J55" s="539"/>
      <c r="K55" s="539"/>
      <c r="L55" s="727"/>
      <c r="M55" s="727"/>
    </row>
    <row r="56" spans="1:20" ht="15.75" customHeight="1">
      <c r="A56" s="105" t="s">
        <v>797</v>
      </c>
      <c r="B56" s="88"/>
      <c r="C56" s="88"/>
      <c r="D56" s="88"/>
      <c r="E56" s="88"/>
      <c r="F56" s="88"/>
      <c r="G56" s="88"/>
      <c r="H56" s="88"/>
      <c r="I56" s="88"/>
      <c r="J56" s="539"/>
      <c r="K56" s="539"/>
      <c r="L56" s="1129"/>
      <c r="M56" s="1129"/>
    </row>
    <row r="57" spans="1:20" ht="18.75" customHeight="1">
      <c r="A57" s="498"/>
      <c r="B57" s="539"/>
      <c r="C57" s="539"/>
      <c r="D57" s="539"/>
      <c r="E57" s="539"/>
      <c r="F57" s="539"/>
      <c r="G57" s="539"/>
      <c r="H57" s="539"/>
      <c r="I57" s="539"/>
      <c r="J57" s="539"/>
      <c r="K57" s="539"/>
      <c r="L57" s="539"/>
      <c r="M57" s="539"/>
    </row>
  </sheetData>
  <conditionalFormatting sqref="A1:GR5 J6:GR17 J18:P18 R18:GR18 A52:GR1000 A6:A29 A30:GR39 A42:A51 J24:L24 U24:GR24 J19:GR23 J25:GR29 A41:L41 U40:GR49 A40 J40:L40 J42:L49">
    <cfRule type="cellIs" dxfId="191" priority="15" stopIfTrue="1" operator="equal">
      <formula>0</formula>
    </cfRule>
  </conditionalFormatting>
  <conditionalFormatting sqref="B6:I9 G10:H14 B10:E14">
    <cfRule type="cellIs" dxfId="190" priority="14" stopIfTrue="1" operator="equal">
      <formula>0</formula>
    </cfRule>
  </conditionalFormatting>
  <conditionalFormatting sqref="B15:I19 F10:F14 I10:I14">
    <cfRule type="cellIs" dxfId="189" priority="11" stopIfTrue="1" operator="equal">
      <formula>0</formula>
    </cfRule>
  </conditionalFormatting>
  <conditionalFormatting sqref="B20:I29">
    <cfRule type="cellIs" dxfId="188" priority="9" stopIfTrue="1" operator="equal">
      <formula>0</formula>
    </cfRule>
  </conditionalFormatting>
  <conditionalFormatting sqref="J50:L51 U50:GR51">
    <cfRule type="cellIs" dxfId="187" priority="7" stopIfTrue="1" operator="equal">
      <formula>0</formula>
    </cfRule>
  </conditionalFormatting>
  <conditionalFormatting sqref="M24:T24">
    <cfRule type="cellIs" dxfId="186" priority="5" stopIfTrue="1" operator="equal">
      <formula>0</formula>
    </cfRule>
  </conditionalFormatting>
  <conditionalFormatting sqref="M40:T49">
    <cfRule type="cellIs" dxfId="185" priority="4" stopIfTrue="1" operator="equal">
      <formula>0</formula>
    </cfRule>
  </conditionalFormatting>
  <conditionalFormatting sqref="M50:T51">
    <cfRule type="cellIs" dxfId="184" priority="3" stopIfTrue="1" operator="equal">
      <formula>0</formula>
    </cfRule>
  </conditionalFormatting>
  <conditionalFormatting sqref="B40:I40">
    <cfRule type="cellIs" dxfId="183" priority="2" stopIfTrue="1" operator="equal">
      <formula>0</formula>
    </cfRule>
  </conditionalFormatting>
  <conditionalFormatting sqref="B42:I51">
    <cfRule type="cellIs" dxfId="182" priority="1" stopIfTrue="1" operator="equal">
      <formula>0</formula>
    </cfRule>
  </conditionalFormatting>
  <pageMargins left="0.7" right="0.7" top="0.75" bottom="0.75" header="0.3" footer="0.3"/>
  <pageSetup paperSize="9" scale="91" fitToWidth="4"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34" max="8"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22">
    <tabColor theme="6" tint="0.39997558519241921"/>
  </sheetPr>
  <dimension ref="A1:P60"/>
  <sheetViews>
    <sheetView view="pageBreakPreview" zoomScaleNormal="100" zoomScaleSheetLayoutView="100" workbookViewId="0"/>
  </sheetViews>
  <sheetFormatPr baseColWidth="10" defaultColWidth="13" defaultRowHeight="15.75" customHeight="1"/>
  <cols>
    <col min="1" max="1" width="44.453125" style="23" customWidth="1"/>
    <col min="2" max="4" width="27.1796875" style="23" customWidth="1"/>
    <col min="5" max="5" width="7.1796875" style="23" customWidth="1"/>
    <col min="6" max="6" width="13" style="23"/>
    <col min="7" max="7" width="14.81640625" style="23" bestFit="1" customWidth="1"/>
    <col min="8" max="16384" width="13" style="23"/>
  </cols>
  <sheetData>
    <row r="1" spans="1:10" ht="15.75" customHeight="1">
      <c r="A1" s="418" t="s">
        <v>746</v>
      </c>
      <c r="B1" s="22"/>
      <c r="C1" s="459"/>
      <c r="D1" s="22"/>
    </row>
    <row r="2" spans="1:10" ht="15.75" customHeight="1">
      <c r="A2" s="418"/>
      <c r="B2" s="24"/>
      <c r="C2" s="460"/>
      <c r="D2" s="24"/>
      <c r="G2" s="958"/>
      <c r="H2" s="958"/>
      <c r="I2" s="958"/>
      <c r="J2" s="958"/>
    </row>
    <row r="3" spans="1:10" ht="15.75" customHeight="1">
      <c r="A3" s="461"/>
      <c r="B3" s="463">
        <v>2020</v>
      </c>
      <c r="C3" s="464">
        <v>2021</v>
      </c>
      <c r="D3" s="1" t="s">
        <v>55</v>
      </c>
      <c r="G3" s="958"/>
      <c r="H3" s="958"/>
      <c r="I3" s="958"/>
      <c r="J3" s="958"/>
    </row>
    <row r="4" spans="1:10" ht="15.75" customHeight="1">
      <c r="A4" s="462"/>
      <c r="B4" s="465" t="s">
        <v>17</v>
      </c>
      <c r="C4" s="466"/>
      <c r="D4" s="453" t="s">
        <v>5</v>
      </c>
    </row>
    <row r="5" spans="1:10" ht="15.75" customHeight="1">
      <c r="A5" s="687" t="s">
        <v>64</v>
      </c>
      <c r="B5" s="1114">
        <v>626675.62229884707</v>
      </c>
      <c r="C5" s="968">
        <v>642908.1010761311</v>
      </c>
      <c r="D5" s="660">
        <v>2.5902521495471773</v>
      </c>
      <c r="E5" s="458"/>
      <c r="G5" s="1129"/>
      <c r="H5" s="1129"/>
      <c r="I5" s="1127"/>
    </row>
    <row r="6" spans="1:10" ht="15.75" customHeight="1">
      <c r="A6" s="686" t="s">
        <v>393</v>
      </c>
      <c r="B6" s="1113">
        <v>1631.8094550000001</v>
      </c>
      <c r="C6" s="993">
        <v>1547.0119800000002</v>
      </c>
      <c r="D6" s="660">
        <v>-5.1965304368211207</v>
      </c>
      <c r="E6" s="458"/>
      <c r="G6" s="1127"/>
      <c r="H6" s="1127"/>
      <c r="I6" s="1127"/>
    </row>
    <row r="7" spans="1:10" ht="15.75" customHeight="1">
      <c r="A7" s="686" t="s">
        <v>280</v>
      </c>
      <c r="B7" s="1135">
        <v>576417.37672686996</v>
      </c>
      <c r="C7" s="1135">
        <v>598894.846726535</v>
      </c>
      <c r="D7" s="660">
        <v>3.8995129063077822</v>
      </c>
      <c r="E7" s="458"/>
      <c r="G7" s="1127"/>
      <c r="H7" s="1127"/>
      <c r="I7" s="1127"/>
    </row>
    <row r="8" spans="1:10" ht="15.75" customHeight="1">
      <c r="A8" s="686" t="s">
        <v>281</v>
      </c>
      <c r="B8" s="1135">
        <v>48626.436116977107</v>
      </c>
      <c r="C8" s="993">
        <v>42466.242369596097</v>
      </c>
      <c r="D8" s="660">
        <v>-12.668404759423202</v>
      </c>
      <c r="E8" s="458"/>
      <c r="G8" s="1127"/>
      <c r="H8" s="1127"/>
      <c r="I8" s="1127"/>
    </row>
    <row r="9" spans="1:10" ht="15.75" customHeight="1">
      <c r="A9" s="686" t="s">
        <v>51</v>
      </c>
      <c r="B9" s="1113">
        <v>1419.2882155909901</v>
      </c>
      <c r="C9" s="993">
        <v>2957.7098650453845</v>
      </c>
      <c r="D9" s="746" t="s">
        <v>52</v>
      </c>
      <c r="E9" s="458"/>
      <c r="G9" s="1127"/>
      <c r="H9" s="1127"/>
      <c r="I9" s="1127"/>
    </row>
    <row r="10" spans="1:10" ht="15.75" customHeight="1">
      <c r="A10" s="686" t="s">
        <v>374</v>
      </c>
      <c r="B10" s="1113">
        <v>625256.33408325608</v>
      </c>
      <c r="C10" s="993">
        <v>639950.39121108572</v>
      </c>
      <c r="D10" s="660">
        <v>2.3500852893196043</v>
      </c>
      <c r="E10" s="458"/>
      <c r="G10" s="1129"/>
      <c r="H10" s="1129"/>
      <c r="I10" s="1129"/>
    </row>
    <row r="11" spans="1:10" ht="15.75" customHeight="1">
      <c r="A11" s="686" t="s">
        <v>373</v>
      </c>
      <c r="B11" s="1113">
        <v>34927.002701092279</v>
      </c>
      <c r="C11" s="993">
        <v>-22788.753449341868</v>
      </c>
      <c r="D11" s="746" t="s">
        <v>52</v>
      </c>
      <c r="E11" s="458"/>
      <c r="G11" s="1129"/>
      <c r="H11" s="1129"/>
      <c r="I11" s="1129"/>
    </row>
    <row r="12" spans="1:10" ht="15.75" customHeight="1">
      <c r="A12" s="688" t="s">
        <v>58</v>
      </c>
      <c r="B12" s="1115">
        <v>660183.33678434836</v>
      </c>
      <c r="C12" s="974">
        <v>617161.63776174386</v>
      </c>
      <c r="D12" s="661">
        <v>-6.5166290370424358</v>
      </c>
    </row>
    <row r="13" spans="1:10" ht="15.75" customHeight="1">
      <c r="A13" s="686" t="s">
        <v>700</v>
      </c>
      <c r="B13" s="1135">
        <v>32341.800390359178</v>
      </c>
      <c r="C13" s="993">
        <v>34508.295930875523</v>
      </c>
      <c r="D13" s="660">
        <v>6.6987474858145486</v>
      </c>
    </row>
    <row r="14" spans="1:10" ht="15.75" customHeight="1">
      <c r="A14" s="686" t="s">
        <v>296</v>
      </c>
      <c r="B14" s="1135">
        <v>0</v>
      </c>
      <c r="C14" s="1135">
        <v>0</v>
      </c>
      <c r="D14" s="746" t="s">
        <v>52</v>
      </c>
      <c r="F14" s="1013"/>
    </row>
    <row r="15" spans="1:10" ht="15.75" customHeight="1">
      <c r="A15" s="686" t="s">
        <v>378</v>
      </c>
      <c r="B15" s="969" t="s">
        <v>31</v>
      </c>
      <c r="C15" s="969" t="s">
        <v>31</v>
      </c>
      <c r="D15" s="969" t="s">
        <v>31</v>
      </c>
    </row>
    <row r="16" spans="1:10" ht="15.75" customHeight="1">
      <c r="A16" s="688" t="s">
        <v>295</v>
      </c>
      <c r="B16" s="1138">
        <v>627841.53639398923</v>
      </c>
      <c r="C16" s="974">
        <v>582653.34183086827</v>
      </c>
      <c r="D16" s="661">
        <v>-7.1973885038985399</v>
      </c>
      <c r="E16" s="458"/>
      <c r="G16" s="668"/>
    </row>
    <row r="17" spans="1:8" s="1127" customFormat="1" ht="15.75" customHeight="1">
      <c r="A17" s="99" t="s">
        <v>158</v>
      </c>
      <c r="B17" s="1138"/>
      <c r="C17" s="1138"/>
      <c r="D17" s="805"/>
      <c r="E17" s="458"/>
      <c r="G17" s="1018"/>
    </row>
    <row r="18" spans="1:8" s="1127" customFormat="1" ht="15.75" customHeight="1">
      <c r="A18" s="916" t="s">
        <v>762</v>
      </c>
      <c r="B18" s="1138"/>
      <c r="C18" s="1138"/>
      <c r="D18" s="805"/>
      <c r="E18" s="458"/>
      <c r="G18" s="1018"/>
    </row>
    <row r="19" spans="1:8" s="1127" customFormat="1" ht="15.75" customHeight="1">
      <c r="A19" s="1181"/>
      <c r="B19" s="1138"/>
      <c r="C19" s="1138"/>
      <c r="D19" s="805"/>
      <c r="E19" s="458"/>
      <c r="G19" s="1018"/>
    </row>
    <row r="20" spans="1:8" ht="15.75" customHeight="1">
      <c r="A20" s="418" t="s">
        <v>746</v>
      </c>
      <c r="B20" s="22"/>
      <c r="C20" s="459"/>
      <c r="D20" s="22"/>
      <c r="E20" s="458"/>
    </row>
    <row r="21" spans="1:8" ht="15.75" customHeight="1">
      <c r="A21" s="418"/>
      <c r="B21" s="24"/>
      <c r="C21" s="460"/>
      <c r="D21" s="24"/>
      <c r="E21" s="458"/>
      <c r="H21" s="668"/>
    </row>
    <row r="22" spans="1:8" ht="15.75" customHeight="1">
      <c r="A22" s="461"/>
      <c r="B22" s="463">
        <v>2020</v>
      </c>
      <c r="C22" s="464">
        <v>2021</v>
      </c>
      <c r="D22" s="1" t="s">
        <v>55</v>
      </c>
      <c r="E22" s="458"/>
    </row>
    <row r="23" spans="1:8" ht="15.75" customHeight="1">
      <c r="A23" s="462"/>
      <c r="B23" s="465" t="s">
        <v>17</v>
      </c>
      <c r="C23" s="466"/>
      <c r="D23" s="493" t="s">
        <v>5</v>
      </c>
      <c r="E23" s="458"/>
    </row>
    <row r="24" spans="1:8" ht="15.75" customHeight="1">
      <c r="A24" s="685" t="s">
        <v>374</v>
      </c>
      <c r="B24" s="1117">
        <v>625256.33408325608</v>
      </c>
      <c r="C24" s="957">
        <v>639950.39121108572</v>
      </c>
      <c r="D24" s="661">
        <v>2.3500852893196043</v>
      </c>
    </row>
    <row r="25" spans="1:8" ht="15.75" customHeight="1">
      <c r="A25" s="686" t="s">
        <v>375</v>
      </c>
      <c r="B25" s="1116">
        <v>73984.197979999997</v>
      </c>
      <c r="C25" s="993">
        <v>77533.918175999992</v>
      </c>
      <c r="D25" s="660">
        <v>4.7979437405803651</v>
      </c>
      <c r="E25" s="458"/>
    </row>
    <row r="26" spans="1:8" ht="15.75" customHeight="1">
      <c r="A26" s="686" t="s">
        <v>282</v>
      </c>
      <c r="B26" s="1116">
        <v>108654.19888257001</v>
      </c>
      <c r="C26" s="993">
        <v>119021.42202701399</v>
      </c>
      <c r="D26" s="660">
        <v>9.5414841313666532</v>
      </c>
      <c r="E26" s="458"/>
    </row>
    <row r="27" spans="1:8" ht="15.75" customHeight="1">
      <c r="A27" s="686" t="s">
        <v>283</v>
      </c>
      <c r="B27" s="1116">
        <v>209400.71705080805</v>
      </c>
      <c r="C27" s="993">
        <v>219125.36531635202</v>
      </c>
      <c r="D27" s="660">
        <v>4.6440377103314461</v>
      </c>
      <c r="E27" s="458"/>
    </row>
    <row r="28" spans="1:8" ht="15.75" customHeight="1">
      <c r="A28" s="686" t="s">
        <v>287</v>
      </c>
      <c r="B28" s="1116">
        <v>19165.455227999999</v>
      </c>
      <c r="C28" s="993">
        <v>22746.1456</v>
      </c>
      <c r="D28" s="660">
        <v>18.683043681470966</v>
      </c>
      <c r="E28" s="458"/>
    </row>
    <row r="29" spans="1:8" ht="15.75" customHeight="1">
      <c r="A29" s="686" t="s">
        <v>376</v>
      </c>
      <c r="B29" s="1116">
        <v>90771.087849215997</v>
      </c>
      <c r="C29" s="993">
        <v>77811.525855168002</v>
      </c>
      <c r="D29" s="660">
        <v>-14.277191450625464</v>
      </c>
      <c r="E29" s="458"/>
    </row>
    <row r="30" spans="1:8" ht="15.75" customHeight="1">
      <c r="A30" s="686" t="s">
        <v>284</v>
      </c>
      <c r="B30" s="1116">
        <v>5077.8035256270005</v>
      </c>
      <c r="C30" s="993">
        <v>4487.2167409500007</v>
      </c>
      <c r="D30" s="660">
        <v>-11.630752976092648</v>
      </c>
      <c r="E30" s="458"/>
    </row>
    <row r="31" spans="1:8" ht="15.75" customHeight="1">
      <c r="A31" s="686" t="s">
        <v>288</v>
      </c>
      <c r="B31" s="1116">
        <v>11174.752</v>
      </c>
      <c r="C31" s="993">
        <v>11165.567999999999</v>
      </c>
      <c r="D31" s="660">
        <v>-8.2185269078017181E-2</v>
      </c>
      <c r="E31" s="458"/>
    </row>
    <row r="32" spans="1:8" ht="15.75" customHeight="1">
      <c r="A32" s="686" t="s">
        <v>289</v>
      </c>
      <c r="B32" s="1116">
        <v>45956.407118005009</v>
      </c>
      <c r="C32" s="993">
        <v>39856.232493000003</v>
      </c>
      <c r="D32" s="660">
        <v>-13.27382841165373</v>
      </c>
      <c r="E32" s="458"/>
    </row>
    <row r="33" spans="1:16" ht="15.75" customHeight="1">
      <c r="A33" s="686" t="s">
        <v>286</v>
      </c>
      <c r="B33" s="1116">
        <v>31119.548554583998</v>
      </c>
      <c r="C33" s="993">
        <v>37289.918954772002</v>
      </c>
      <c r="D33" s="804">
        <v>19.8279560173089</v>
      </c>
      <c r="E33" s="458"/>
    </row>
    <row r="34" spans="1:16" ht="15.75" customHeight="1">
      <c r="A34" s="686" t="s">
        <v>285</v>
      </c>
      <c r="B34" s="1116">
        <v>29952.16589444593</v>
      </c>
      <c r="C34" s="993">
        <v>30913.07804782964</v>
      </c>
      <c r="D34" s="804">
        <v>3.2081558200834248</v>
      </c>
      <c r="E34" s="458"/>
    </row>
    <row r="35" spans="1:16" ht="15.75" customHeight="1">
      <c r="A35" s="418" t="s">
        <v>746</v>
      </c>
      <c r="B35" s="22"/>
      <c r="C35" s="459"/>
      <c r="D35" s="22"/>
      <c r="E35" s="458"/>
    </row>
    <row r="36" spans="1:16" ht="15.75" customHeight="1">
      <c r="A36" s="418"/>
      <c r="B36" s="24"/>
      <c r="C36" s="460"/>
      <c r="D36" s="24"/>
      <c r="E36" s="458"/>
    </row>
    <row r="37" spans="1:16" ht="15.75" customHeight="1">
      <c r="A37" s="461"/>
      <c r="B37" s="463">
        <v>2020</v>
      </c>
      <c r="C37" s="464">
        <v>2021</v>
      </c>
      <c r="D37" s="1" t="s">
        <v>55</v>
      </c>
      <c r="E37" s="458"/>
    </row>
    <row r="38" spans="1:16" ht="15.75" customHeight="1">
      <c r="A38" s="462"/>
      <c r="B38" s="465" t="s">
        <v>17</v>
      </c>
      <c r="C38" s="467"/>
      <c r="D38" s="493" t="s">
        <v>5</v>
      </c>
      <c r="E38" s="458"/>
    </row>
    <row r="39" spans="1:16" ht="15.75" customHeight="1">
      <c r="A39" s="685" t="s">
        <v>373</v>
      </c>
      <c r="B39" s="1120">
        <v>34927.002701092279</v>
      </c>
      <c r="C39" s="957">
        <v>-22788.753449341868</v>
      </c>
      <c r="D39" s="747" t="s">
        <v>52</v>
      </c>
    </row>
    <row r="40" spans="1:16" ht="15.75" customHeight="1">
      <c r="A40" s="686" t="s">
        <v>375</v>
      </c>
      <c r="B40" s="1118">
        <v>-42442.945550356773</v>
      </c>
      <c r="C40" s="993">
        <v>-37818.902388271556</v>
      </c>
      <c r="D40" s="748" t="s">
        <v>52</v>
      </c>
      <c r="G40" s="1180"/>
      <c r="H40" s="1180"/>
      <c r="I40" s="1180"/>
      <c r="J40" s="1180"/>
      <c r="K40" s="1180"/>
      <c r="L40" s="1180"/>
      <c r="M40" s="1180"/>
      <c r="N40" s="1180"/>
      <c r="O40" s="1180"/>
      <c r="P40" s="1180"/>
    </row>
    <row r="41" spans="1:16" ht="15.75" customHeight="1">
      <c r="A41" s="686" t="s">
        <v>282</v>
      </c>
      <c r="B41" s="1118">
        <v>4475.0226541461452</v>
      </c>
      <c r="C41" s="993">
        <v>-5130.179117979118</v>
      </c>
      <c r="D41" s="748" t="s">
        <v>52</v>
      </c>
    </row>
    <row r="42" spans="1:16" ht="15.75" customHeight="1">
      <c r="A42" s="686" t="s">
        <v>290</v>
      </c>
      <c r="B42" s="1118">
        <v>33882.991803490673</v>
      </c>
      <c r="C42" s="993">
        <v>27429.63213480058</v>
      </c>
      <c r="D42" s="748" t="s">
        <v>52</v>
      </c>
    </row>
    <row r="43" spans="1:16" ht="15.75" customHeight="1">
      <c r="A43" s="686" t="s">
        <v>287</v>
      </c>
      <c r="B43" s="1118">
        <v>5377.65169202576</v>
      </c>
      <c r="C43" s="993">
        <v>321.98631284758812</v>
      </c>
      <c r="D43" s="748" t="s">
        <v>52</v>
      </c>
    </row>
    <row r="44" spans="1:16" ht="15.75" customHeight="1">
      <c r="A44" s="686" t="s">
        <v>377</v>
      </c>
      <c r="B44" s="1118">
        <v>76701.273566784002</v>
      </c>
      <c r="C44" s="993">
        <v>33872.485092032024</v>
      </c>
      <c r="D44" s="748" t="s">
        <v>52</v>
      </c>
    </row>
    <row r="45" spans="1:16" ht="15.75" customHeight="1">
      <c r="A45" s="686" t="s">
        <v>291</v>
      </c>
      <c r="B45" s="1118">
        <v>-3587.1177956270003</v>
      </c>
      <c r="C45" s="993">
        <v>-3036.4603522500006</v>
      </c>
      <c r="D45" s="748" t="s">
        <v>52</v>
      </c>
    </row>
    <row r="46" spans="1:16" ht="15.75" customHeight="1">
      <c r="A46" s="686" t="s">
        <v>294</v>
      </c>
      <c r="B46" s="1118">
        <v>-4831.5120000000006</v>
      </c>
      <c r="C46" s="993">
        <v>-5076.6689999999999</v>
      </c>
      <c r="D46" s="748" t="s">
        <v>52</v>
      </c>
    </row>
    <row r="47" spans="1:16" ht="15.75" customHeight="1">
      <c r="A47" s="686" t="s">
        <v>289</v>
      </c>
      <c r="B47" s="1118">
        <v>-14601.119978030332</v>
      </c>
      <c r="C47" s="993">
        <v>-7791.8530707363616</v>
      </c>
      <c r="D47" s="749" t="s">
        <v>52</v>
      </c>
    </row>
    <row r="48" spans="1:16" ht="15.75" customHeight="1">
      <c r="A48" s="686" t="s">
        <v>293</v>
      </c>
      <c r="B48" s="1118">
        <v>-20047.241691340201</v>
      </c>
      <c r="C48" s="993">
        <v>-25558.793059785025</v>
      </c>
      <c r="D48" s="748" t="s">
        <v>52</v>
      </c>
    </row>
    <row r="49" spans="1:5" ht="15.75" customHeight="1">
      <c r="A49" s="686" t="s">
        <v>292</v>
      </c>
      <c r="B49" s="1119">
        <v>0</v>
      </c>
      <c r="C49" s="956">
        <v>0</v>
      </c>
      <c r="D49" s="748" t="s">
        <v>52</v>
      </c>
    </row>
    <row r="51" spans="1:5" ht="15.75" customHeight="1">
      <c r="E51" s="458"/>
    </row>
    <row r="52" spans="1:5" ht="15.75" customHeight="1">
      <c r="E52" s="458"/>
    </row>
    <row r="53" spans="1:5" ht="15.75" customHeight="1">
      <c r="E53" s="458"/>
    </row>
    <row r="54" spans="1:5" ht="15.75" customHeight="1">
      <c r="E54" s="458"/>
    </row>
    <row r="55" spans="1:5" ht="15.75" customHeight="1">
      <c r="E55" s="458"/>
    </row>
    <row r="56" spans="1:5" ht="15.75" customHeight="1">
      <c r="E56" s="458"/>
    </row>
    <row r="57" spans="1:5" ht="15.75" customHeight="1">
      <c r="E57" s="458"/>
    </row>
    <row r="58" spans="1:5" ht="15.75" customHeight="1">
      <c r="E58" s="458"/>
    </row>
    <row r="59" spans="1:5" ht="15.75" customHeight="1">
      <c r="E59" s="458"/>
    </row>
    <row r="60" spans="1:5" ht="15.75" customHeight="1">
      <c r="E60" s="458"/>
    </row>
  </sheetData>
  <conditionalFormatting sqref="A20:GR23 A5:A16 A35:GR38 A24:A34 C24:GR34 A50:GR1002 A39:A49 A1:GR4 C39:GR49 A19 C12:GR14 C5:F11 J5:GR11 C16:GR19 E15:GR15">
    <cfRule type="cellIs" dxfId="181" priority="12" stopIfTrue="1" operator="equal">
      <formula>0</formula>
    </cfRule>
  </conditionalFormatting>
  <conditionalFormatting sqref="B24:B34">
    <cfRule type="cellIs" dxfId="180" priority="9" stopIfTrue="1" operator="equal">
      <formula>0</formula>
    </cfRule>
  </conditionalFormatting>
  <conditionalFormatting sqref="B39:B49">
    <cfRule type="cellIs" dxfId="179" priority="8" stopIfTrue="1" operator="equal">
      <formula>0</formula>
    </cfRule>
  </conditionalFormatting>
  <conditionalFormatting sqref="B5:B14 B16:B19">
    <cfRule type="cellIs" dxfId="178" priority="7" stopIfTrue="1" operator="equal">
      <formula>0</formula>
    </cfRule>
  </conditionalFormatting>
  <conditionalFormatting sqref="A17">
    <cfRule type="cellIs" dxfId="177" priority="6" stopIfTrue="1" operator="equal">
      <formula>0</formula>
    </cfRule>
  </conditionalFormatting>
  <conditionalFormatting sqref="A18">
    <cfRule type="cellIs" dxfId="176" priority="5" stopIfTrue="1" operator="equal">
      <formula>0</formula>
    </cfRule>
  </conditionalFormatting>
  <conditionalFormatting sqref="G5:I11">
    <cfRule type="cellIs" dxfId="175" priority="4" stopIfTrue="1" operator="equal">
      <formula>0</formula>
    </cfRule>
  </conditionalFormatting>
  <conditionalFormatting sqref="B15">
    <cfRule type="cellIs" dxfId="174" priority="3" stopIfTrue="1" operator="equal">
      <formula>0</formula>
    </cfRule>
  </conditionalFormatting>
  <conditionalFormatting sqref="C15">
    <cfRule type="cellIs" dxfId="173" priority="2" stopIfTrue="1" operator="equal">
      <formula>0</formula>
    </cfRule>
  </conditionalFormatting>
  <conditionalFormatting sqref="D15">
    <cfRule type="cellIs" dxfId="172"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2" manualBreakCount="2">
    <brk id="19" max="16383" man="1"/>
    <brk id="34"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23">
    <tabColor theme="6" tint="0.39997558519241921"/>
  </sheetPr>
  <dimension ref="A1:I31"/>
  <sheetViews>
    <sheetView view="pageBreakPreview" zoomScaleNormal="100" zoomScaleSheetLayoutView="100" workbookViewId="0"/>
  </sheetViews>
  <sheetFormatPr baseColWidth="10" defaultColWidth="13" defaultRowHeight="15.75" customHeight="1"/>
  <cols>
    <col min="1" max="1" width="60" style="23" customWidth="1"/>
    <col min="2" max="4" width="22.1796875" style="23" customWidth="1"/>
    <col min="5" max="5" width="2.1796875" style="23" customWidth="1"/>
    <col min="6" max="16384" width="13" style="23"/>
  </cols>
  <sheetData>
    <row r="1" spans="1:9" ht="15.75" customHeight="1">
      <c r="A1" s="418" t="s">
        <v>747</v>
      </c>
      <c r="B1" s="335"/>
      <c r="C1" s="335"/>
      <c r="D1" s="335"/>
    </row>
    <row r="2" spans="1:9" ht="15.75" customHeight="1">
      <c r="A2" s="454"/>
      <c r="B2" s="455"/>
      <c r="C2" s="455"/>
      <c r="D2" s="455"/>
    </row>
    <row r="3" spans="1:9" ht="15.75" customHeight="1">
      <c r="A3" s="456"/>
      <c r="B3" s="371">
        <v>2020</v>
      </c>
      <c r="C3" s="2">
        <v>2021</v>
      </c>
      <c r="D3" s="1" t="s">
        <v>55</v>
      </c>
    </row>
    <row r="4" spans="1:9" ht="15.75" customHeight="1">
      <c r="A4" s="457"/>
      <c r="B4" s="19" t="s">
        <v>17</v>
      </c>
      <c r="C4" s="340"/>
      <c r="D4" s="7" t="s">
        <v>5</v>
      </c>
    </row>
    <row r="5" spans="1:9" ht="15.75" customHeight="1">
      <c r="A5" s="687" t="s">
        <v>68</v>
      </c>
      <c r="B5" s="1124">
        <v>571593.56176670955</v>
      </c>
      <c r="C5" s="883">
        <v>518147.12274042756</v>
      </c>
      <c r="D5" s="660">
        <v>-9.3504270518875519</v>
      </c>
      <c r="E5" s="458"/>
      <c r="G5" s="1129"/>
      <c r="H5" s="1129"/>
      <c r="I5" s="1127"/>
    </row>
    <row r="6" spans="1:9" ht="15.75" customHeight="1">
      <c r="A6" s="56" t="s">
        <v>381</v>
      </c>
      <c r="B6" s="1123">
        <v>380950.21687325794</v>
      </c>
      <c r="C6" s="882">
        <v>383509.80515959143</v>
      </c>
      <c r="D6" s="660">
        <v>0.67189574200585356</v>
      </c>
      <c r="E6" s="458"/>
      <c r="G6" s="1127"/>
      <c r="H6" s="1127"/>
      <c r="I6" s="1127"/>
    </row>
    <row r="7" spans="1:9" ht="15.75" customHeight="1">
      <c r="A7" s="686" t="s">
        <v>300</v>
      </c>
      <c r="B7" s="1123">
        <v>113129.22153671616</v>
      </c>
      <c r="C7" s="882">
        <v>113891.24290903487</v>
      </c>
      <c r="D7" s="660">
        <v>0.67358491640588591</v>
      </c>
      <c r="E7" s="458"/>
      <c r="G7" s="1127"/>
      <c r="H7" s="1127"/>
      <c r="I7" s="1127"/>
    </row>
    <row r="8" spans="1:9" ht="15.75" customHeight="1">
      <c r="A8" s="686" t="s">
        <v>301</v>
      </c>
      <c r="B8" s="1123">
        <v>243277.88841651601</v>
      </c>
      <c r="C8" s="882">
        <v>246550.430337709</v>
      </c>
      <c r="D8" s="660">
        <v>1.3451867502195949</v>
      </c>
      <c r="E8" s="458"/>
      <c r="G8" s="1127"/>
      <c r="H8" s="1127"/>
      <c r="I8" s="1127"/>
    </row>
    <row r="9" spans="1:9" ht="15.75" customHeight="1">
      <c r="A9" s="686" t="s">
        <v>302</v>
      </c>
      <c r="B9" s="1123">
        <v>24543.106920025759</v>
      </c>
      <c r="C9" s="882">
        <v>23068.131912847588</v>
      </c>
      <c r="D9" s="660">
        <v>-6.0097322314750476</v>
      </c>
      <c r="E9" s="458"/>
      <c r="G9" s="1127"/>
      <c r="H9" s="1127"/>
      <c r="I9" s="1127"/>
    </row>
    <row r="10" spans="1:9" ht="15.75" customHeight="1">
      <c r="A10" s="686" t="s">
        <v>382</v>
      </c>
      <c r="B10" s="1123">
        <v>168275.37941600001</v>
      </c>
      <c r="C10" s="882">
        <v>112332.36631390003</v>
      </c>
      <c r="D10" s="660">
        <v>-33.24491871374785</v>
      </c>
      <c r="E10" s="458"/>
      <c r="G10" s="1127"/>
      <c r="H10" s="1127"/>
      <c r="I10" s="1127"/>
    </row>
    <row r="11" spans="1:9" ht="15.75" customHeight="1">
      <c r="A11" s="686" t="s">
        <v>297</v>
      </c>
      <c r="B11" s="1123">
        <v>167192.56141600001</v>
      </c>
      <c r="C11" s="882">
        <v>111388.07594720002</v>
      </c>
      <c r="D11" s="660">
        <v>-33.377373368872618</v>
      </c>
      <c r="E11" s="458"/>
      <c r="G11" s="1129"/>
      <c r="H11" s="1129"/>
      <c r="I11" s="1308"/>
    </row>
    <row r="12" spans="1:9" ht="15.75" customHeight="1">
      <c r="A12" s="686" t="s">
        <v>298</v>
      </c>
      <c r="B12" s="969" t="s">
        <v>31</v>
      </c>
      <c r="C12" s="969" t="s">
        <v>31</v>
      </c>
      <c r="D12" s="804">
        <v>-0.1220166681749687</v>
      </c>
      <c r="E12" s="458"/>
      <c r="G12" s="1127"/>
      <c r="H12" s="1127"/>
      <c r="I12" s="1127"/>
    </row>
    <row r="13" spans="1:9" ht="15.75" customHeight="1">
      <c r="A13" s="686" t="s">
        <v>380</v>
      </c>
      <c r="B13" s="969" t="s">
        <v>31</v>
      </c>
      <c r="C13" s="969" t="s">
        <v>31</v>
      </c>
      <c r="D13" s="804">
        <v>63.012824471479448</v>
      </c>
      <c r="E13" s="458"/>
      <c r="G13" s="1127"/>
      <c r="H13" s="1127"/>
      <c r="I13" s="1127"/>
    </row>
    <row r="14" spans="1:9" ht="15.75" customHeight="1">
      <c r="A14" s="686" t="s">
        <v>459</v>
      </c>
      <c r="B14" s="1123">
        <v>161051.356416</v>
      </c>
      <c r="C14" s="882">
        <v>104886.32094720002</v>
      </c>
      <c r="D14" s="804">
        <v>-34.873990954614612</v>
      </c>
      <c r="E14" s="458"/>
      <c r="G14" s="1127"/>
      <c r="H14" s="1127"/>
      <c r="I14" s="1127"/>
    </row>
    <row r="15" spans="1:9" ht="15.75" customHeight="1">
      <c r="A15" s="686" t="s">
        <v>299</v>
      </c>
      <c r="B15" s="1123">
        <v>1082.818</v>
      </c>
      <c r="C15" s="882">
        <v>944.29036670000005</v>
      </c>
      <c r="D15" s="804">
        <v>-12.793251802241922</v>
      </c>
      <c r="E15" s="458"/>
      <c r="G15" s="1129"/>
      <c r="H15" s="1129"/>
      <c r="I15" s="1309"/>
    </row>
    <row r="16" spans="1:9" ht="15.75" customHeight="1">
      <c r="A16" s="686" t="s">
        <v>298</v>
      </c>
      <c r="B16" s="969" t="s">
        <v>31</v>
      </c>
      <c r="C16" s="969" t="s">
        <v>31</v>
      </c>
      <c r="D16" s="804">
        <v>-35.812994876577363</v>
      </c>
      <c r="E16" s="458"/>
      <c r="G16" s="1127"/>
      <c r="H16" s="1127"/>
      <c r="I16" s="1127"/>
    </row>
    <row r="17" spans="1:9" ht="15.75" customHeight="1">
      <c r="A17" s="686" t="s">
        <v>380</v>
      </c>
      <c r="B17" s="969" t="s">
        <v>31</v>
      </c>
      <c r="C17" s="969" t="s">
        <v>31</v>
      </c>
      <c r="D17" s="804">
        <v>77.129030942596017</v>
      </c>
      <c r="E17" s="458"/>
      <c r="G17" s="1310"/>
      <c r="H17" s="1127"/>
      <c r="I17" s="1127"/>
    </row>
    <row r="18" spans="1:9" ht="15.75" customHeight="1">
      <c r="A18" s="686" t="s">
        <v>459</v>
      </c>
      <c r="B18" s="1123">
        <v>0</v>
      </c>
      <c r="C18" s="882">
        <v>0</v>
      </c>
      <c r="D18" s="794" t="s">
        <v>577</v>
      </c>
      <c r="E18" s="458"/>
      <c r="G18" s="1127"/>
      <c r="H18" s="1127"/>
      <c r="I18" s="1127"/>
    </row>
    <row r="19" spans="1:9" ht="15.75" customHeight="1">
      <c r="A19" s="686" t="s">
        <v>303</v>
      </c>
      <c r="B19" s="1123">
        <v>22367.965477451642</v>
      </c>
      <c r="C19" s="882">
        <v>22304.951266936081</v>
      </c>
      <c r="D19" s="804">
        <v>-0.28171632587274598</v>
      </c>
      <c r="E19" s="458"/>
      <c r="G19" s="1127"/>
      <c r="H19" s="1127"/>
      <c r="I19" s="1127"/>
    </row>
    <row r="20" spans="1:9" ht="15.75" customHeight="1">
      <c r="A20" s="686" t="s">
        <v>304</v>
      </c>
      <c r="B20" s="1123">
        <v>11015.213863243795</v>
      </c>
      <c r="C20" s="882">
        <v>11078.368894986974</v>
      </c>
      <c r="D20" s="804">
        <v>0.57334367291695221</v>
      </c>
      <c r="E20" s="458"/>
      <c r="G20" s="1127"/>
      <c r="H20" s="1127"/>
      <c r="I20" s="1127"/>
    </row>
    <row r="21" spans="1:9" ht="15.75" customHeight="1">
      <c r="A21" s="686" t="s">
        <v>305</v>
      </c>
      <c r="B21" s="1123">
        <v>1546.77</v>
      </c>
      <c r="C21" s="882">
        <v>1550.0540000000001</v>
      </c>
      <c r="D21" s="794" t="s">
        <v>577</v>
      </c>
      <c r="E21" s="458"/>
      <c r="G21" s="1018"/>
      <c r="H21" s="1127"/>
      <c r="I21" s="1127"/>
    </row>
    <row r="22" spans="1:9" ht="15.75" customHeight="1">
      <c r="A22" s="686" t="s">
        <v>379</v>
      </c>
      <c r="B22" s="1123">
        <v>56247.974627279516</v>
      </c>
      <c r="C22" s="882">
        <v>64506.219090440682</v>
      </c>
      <c r="D22" s="804">
        <v>14.681852134025156</v>
      </c>
      <c r="E22" s="458"/>
      <c r="G22" s="1018"/>
      <c r="H22" s="1127"/>
      <c r="I22" s="1127"/>
    </row>
    <row r="23" spans="1:9" ht="15.75" customHeight="1">
      <c r="A23" s="686" t="s">
        <v>306</v>
      </c>
      <c r="B23" s="1123">
        <v>31541.25242964322</v>
      </c>
      <c r="C23" s="882">
        <v>39715.015787728436</v>
      </c>
      <c r="D23" s="804">
        <v>25.914517428620936</v>
      </c>
      <c r="E23" s="458"/>
      <c r="G23" s="1127"/>
      <c r="H23" s="1127"/>
      <c r="I23" s="1127"/>
    </row>
    <row r="24" spans="1:9" ht="15.75" customHeight="1">
      <c r="A24" s="686" t="s">
        <v>308</v>
      </c>
      <c r="B24" s="969" t="s">
        <v>31</v>
      </c>
      <c r="C24" s="969" t="s">
        <v>31</v>
      </c>
      <c r="D24" s="804">
        <v>-3.5744549726523411</v>
      </c>
      <c r="E24" s="458"/>
      <c r="G24" s="1127"/>
      <c r="H24" s="1127"/>
      <c r="I24" s="1127"/>
    </row>
    <row r="25" spans="1:9" ht="15.75" customHeight="1">
      <c r="A25" s="686" t="s">
        <v>307</v>
      </c>
      <c r="B25" s="1123">
        <v>15038.439791249248</v>
      </c>
      <c r="C25" s="993">
        <v>15046.611887494224</v>
      </c>
      <c r="D25" s="804">
        <v>5.434138353721743E-2</v>
      </c>
      <c r="E25" s="458"/>
      <c r="G25" s="1311"/>
      <c r="H25" s="1308"/>
      <c r="I25" s="1127"/>
    </row>
    <row r="26" spans="1:9" ht="15.75" customHeight="1">
      <c r="A26" s="689" t="s">
        <v>67</v>
      </c>
      <c r="B26" s="1126">
        <v>627841.53639398911</v>
      </c>
      <c r="C26" s="884">
        <v>582653.34183086827</v>
      </c>
      <c r="D26" s="805">
        <v>-7.197388503898523</v>
      </c>
      <c r="E26" s="458"/>
      <c r="G26" s="1129"/>
      <c r="H26" s="1129"/>
      <c r="I26" s="1129"/>
    </row>
    <row r="27" spans="1:9" ht="15.75" customHeight="1">
      <c r="A27" s="686" t="s">
        <v>699</v>
      </c>
      <c r="B27" s="1135">
        <v>32341.800390359178</v>
      </c>
      <c r="C27" s="882">
        <v>34508.295930875523</v>
      </c>
      <c r="D27" s="660">
        <v>6.6987474858145486</v>
      </c>
      <c r="E27" s="458"/>
      <c r="G27" s="1129"/>
      <c r="H27" s="1129"/>
      <c r="I27" s="1127"/>
    </row>
    <row r="28" spans="1:9" ht="15.75" customHeight="1">
      <c r="A28" s="689" t="s">
        <v>65</v>
      </c>
      <c r="B28" s="1138">
        <v>660183.33678434824</v>
      </c>
      <c r="C28" s="884">
        <v>617161.63776174374</v>
      </c>
      <c r="D28" s="661">
        <v>-6.5166290370424376</v>
      </c>
      <c r="E28" s="458"/>
      <c r="G28" s="1129"/>
      <c r="H28" s="1129"/>
      <c r="I28" s="1127"/>
    </row>
    <row r="29" spans="1:9" ht="15.75" customHeight="1">
      <c r="A29" s="99" t="s">
        <v>158</v>
      </c>
      <c r="G29" s="1311"/>
      <c r="H29" s="1308"/>
      <c r="I29" s="1127"/>
    </row>
    <row r="30" spans="1:9" s="1127" customFormat="1" ht="15.75" customHeight="1">
      <c r="A30" s="105" t="s">
        <v>255</v>
      </c>
    </row>
    <row r="31" spans="1:9" ht="15.75" customHeight="1">
      <c r="A31" s="916" t="s">
        <v>698</v>
      </c>
    </row>
  </sheetData>
  <conditionalFormatting sqref="A5:A28 C21 C18 A38:GK1001 D34:GK37 A1:GK4 E21 C19:E20 E18 C14:E15 F12:F21 C5:F11 C22:F23 A32:GK33 B31:GK31 A30:GK30 A29:F29 J5:GK29 D12:E13 D16:E17 C25:F28 D24:F24">
    <cfRule type="cellIs" dxfId="171" priority="21" stopIfTrue="1" operator="equal">
      <formula>0</formula>
    </cfRule>
  </conditionalFormatting>
  <conditionalFormatting sqref="B5:B11 B21:B23 B25:B28">
    <cfRule type="cellIs" dxfId="170" priority="18" stopIfTrue="1" operator="equal">
      <formula>0</formula>
    </cfRule>
  </conditionalFormatting>
  <conditionalFormatting sqref="B14:B15 B18:B20">
    <cfRule type="cellIs" dxfId="169" priority="17" stopIfTrue="1" operator="equal">
      <formula>0</formula>
    </cfRule>
  </conditionalFormatting>
  <conditionalFormatting sqref="D21">
    <cfRule type="cellIs" dxfId="168" priority="15" stopIfTrue="1" operator="equal">
      <formula>0</formula>
    </cfRule>
  </conditionalFormatting>
  <conditionalFormatting sqref="D18">
    <cfRule type="cellIs" dxfId="167" priority="13" stopIfTrue="1" operator="equal">
      <formula>0</formula>
    </cfRule>
  </conditionalFormatting>
  <conditionalFormatting sqref="A31">
    <cfRule type="cellIs" dxfId="166" priority="12" stopIfTrue="1" operator="equal">
      <formula>0</formula>
    </cfRule>
  </conditionalFormatting>
  <conditionalFormatting sqref="G12 I12 G5:I11 G13:I29">
    <cfRule type="cellIs" dxfId="165" priority="11" stopIfTrue="1" operator="equal">
      <formula>0</formula>
    </cfRule>
  </conditionalFormatting>
  <conditionalFormatting sqref="B12">
    <cfRule type="cellIs" dxfId="164" priority="10" stopIfTrue="1" operator="equal">
      <formula>0</formula>
    </cfRule>
  </conditionalFormatting>
  <conditionalFormatting sqref="C12">
    <cfRule type="cellIs" dxfId="163" priority="9" stopIfTrue="1" operator="equal">
      <formula>0</formula>
    </cfRule>
  </conditionalFormatting>
  <conditionalFormatting sqref="C13">
    <cfRule type="cellIs" dxfId="162" priority="8" stopIfTrue="1" operator="equal">
      <formula>0</formula>
    </cfRule>
  </conditionalFormatting>
  <conditionalFormatting sqref="B13">
    <cfRule type="cellIs" dxfId="161" priority="7" stopIfTrue="1" operator="equal">
      <formula>0</formula>
    </cfRule>
  </conditionalFormatting>
  <conditionalFormatting sqref="B16">
    <cfRule type="cellIs" dxfId="160" priority="6" stopIfTrue="1" operator="equal">
      <formula>0</formula>
    </cfRule>
  </conditionalFormatting>
  <conditionalFormatting sqref="C17">
    <cfRule type="cellIs" dxfId="159" priority="5" stopIfTrue="1" operator="equal">
      <formula>0</formula>
    </cfRule>
  </conditionalFormatting>
  <conditionalFormatting sqref="C16">
    <cfRule type="cellIs" dxfId="158" priority="4" stopIfTrue="1" operator="equal">
      <formula>0</formula>
    </cfRule>
  </conditionalFormatting>
  <conditionalFormatting sqref="B17">
    <cfRule type="cellIs" dxfId="157" priority="3" stopIfTrue="1" operator="equal">
      <formula>0</formula>
    </cfRule>
  </conditionalFormatting>
  <conditionalFormatting sqref="B24">
    <cfRule type="cellIs" dxfId="156" priority="2" stopIfTrue="1" operator="equal">
      <formula>0</formula>
    </cfRule>
  </conditionalFormatting>
  <conditionalFormatting sqref="C24">
    <cfRule type="cellIs" dxfId="155" priority="1" stopIfTrue="1" operator="equal">
      <formula>0</formula>
    </cfRule>
  </conditionalFormatting>
  <pageMargins left="0.7" right="0.7" top="0.75" bottom="0.75" header="0.3" footer="0.3"/>
  <pageSetup paperSize="9" scale="9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58">
    <tabColor theme="6" tint="0.39997558519241921"/>
  </sheetPr>
  <dimension ref="A1:P48"/>
  <sheetViews>
    <sheetView view="pageBreakPreview" zoomScaleNormal="115" zoomScaleSheetLayoutView="100" workbookViewId="0"/>
  </sheetViews>
  <sheetFormatPr baseColWidth="10" defaultColWidth="13" defaultRowHeight="15.75" customHeight="1"/>
  <cols>
    <col min="1" max="1" width="7.1796875" style="23" customWidth="1"/>
    <col min="2" max="9" width="14.1796875" style="23" customWidth="1"/>
    <col min="10" max="10" width="7.1796875" style="23" customWidth="1"/>
    <col min="11" max="16384" width="13" style="23"/>
  </cols>
  <sheetData>
    <row r="1" spans="1:13" ht="15.75" customHeight="1">
      <c r="A1" s="418" t="s">
        <v>748</v>
      </c>
      <c r="B1" s="335"/>
      <c r="C1" s="335"/>
      <c r="D1" s="335"/>
      <c r="E1" s="335"/>
      <c r="F1" s="335"/>
      <c r="G1" s="335"/>
      <c r="H1" s="335"/>
      <c r="I1" s="335"/>
      <c r="J1" s="28"/>
    </row>
    <row r="2" spans="1:13" ht="15.75" customHeight="1">
      <c r="A2" s="418"/>
      <c r="B2" s="335"/>
      <c r="C2" s="335"/>
      <c r="D2" s="335"/>
      <c r="E2" s="335"/>
      <c r="F2" s="335"/>
      <c r="G2" s="335"/>
      <c r="H2" s="335"/>
      <c r="I2" s="335"/>
      <c r="J2" s="28"/>
    </row>
    <row r="3" spans="1:13" ht="15.75" customHeight="1">
      <c r="A3" s="268"/>
      <c r="B3" s="356"/>
      <c r="C3" s="326" t="s">
        <v>11</v>
      </c>
      <c r="D3" s="279"/>
      <c r="E3" s="279"/>
      <c r="F3" s="356"/>
      <c r="G3" s="326" t="s">
        <v>11</v>
      </c>
      <c r="H3" s="279"/>
      <c r="I3" s="279"/>
      <c r="J3" s="468"/>
    </row>
    <row r="4" spans="1:13" ht="47.25" customHeight="1">
      <c r="A4" s="267"/>
      <c r="B4" s="269"/>
      <c r="C4" s="451" t="s">
        <v>310</v>
      </c>
      <c r="D4" s="452" t="s">
        <v>275</v>
      </c>
      <c r="E4" s="451" t="s">
        <v>264</v>
      </c>
      <c r="F4" s="269"/>
      <c r="G4" s="728" t="s">
        <v>310</v>
      </c>
      <c r="H4" s="729" t="s">
        <v>275</v>
      </c>
      <c r="I4" s="728" t="s">
        <v>264</v>
      </c>
      <c r="J4" s="28"/>
    </row>
    <row r="5" spans="1:13" ht="15.75" customHeight="1">
      <c r="A5" s="266"/>
      <c r="B5" s="1433" t="s">
        <v>17</v>
      </c>
      <c r="C5" s="1434"/>
      <c r="D5" s="1434"/>
      <c r="E5" s="1484"/>
      <c r="F5" s="1433" t="s">
        <v>17</v>
      </c>
      <c r="G5" s="1434"/>
      <c r="H5" s="1434"/>
      <c r="I5" s="1434"/>
      <c r="J5" s="28"/>
    </row>
    <row r="6" spans="1:13" ht="15.75" customHeight="1">
      <c r="A6" s="85">
        <v>1970</v>
      </c>
      <c r="B6" s="317">
        <v>215645</v>
      </c>
      <c r="C6" s="88">
        <v>124968</v>
      </c>
      <c r="D6" s="88">
        <v>81994</v>
      </c>
      <c r="E6" s="1173">
        <v>8683</v>
      </c>
      <c r="F6" s="712">
        <v>1152629</v>
      </c>
      <c r="G6" s="732">
        <v>674568</v>
      </c>
      <c r="H6" s="732">
        <v>411676</v>
      </c>
      <c r="I6" s="736">
        <v>66385</v>
      </c>
      <c r="J6" s="28"/>
      <c r="L6" s="1129"/>
      <c r="M6" s="734"/>
    </row>
    <row r="7" spans="1:13" ht="15.75" customHeight="1">
      <c r="A7" s="85">
        <v>1975</v>
      </c>
      <c r="B7" s="317">
        <v>251885</v>
      </c>
      <c r="C7" s="88">
        <v>154926</v>
      </c>
      <c r="D7" s="88">
        <v>87588</v>
      </c>
      <c r="E7" s="1110">
        <v>9371</v>
      </c>
      <c r="F7" s="712">
        <v>1386077</v>
      </c>
      <c r="G7" s="732">
        <v>859844</v>
      </c>
      <c r="H7" s="732">
        <v>441228</v>
      </c>
      <c r="I7" s="736">
        <v>85005</v>
      </c>
      <c r="J7" s="28"/>
      <c r="K7" s="730"/>
      <c r="L7" s="1129"/>
      <c r="M7" s="734"/>
    </row>
    <row r="8" spans="1:13" ht="15.75" customHeight="1">
      <c r="A8" s="85">
        <v>1980</v>
      </c>
      <c r="B8" s="317">
        <v>322156</v>
      </c>
      <c r="C8" s="88">
        <v>195944</v>
      </c>
      <c r="D8" s="88">
        <v>115450</v>
      </c>
      <c r="E8" s="1110">
        <v>10762</v>
      </c>
      <c r="F8" s="712">
        <v>1697439</v>
      </c>
      <c r="G8" s="732">
        <v>1032884</v>
      </c>
      <c r="H8" s="732">
        <v>555549</v>
      </c>
      <c r="I8" s="736">
        <v>109006</v>
      </c>
      <c r="J8" s="28"/>
      <c r="K8" s="730"/>
      <c r="L8" s="1129"/>
      <c r="M8" s="734"/>
    </row>
    <row r="9" spans="1:13" ht="15.75" customHeight="1">
      <c r="A9" s="85">
        <v>1985</v>
      </c>
      <c r="B9" s="317">
        <v>337578</v>
      </c>
      <c r="C9" s="88">
        <v>191154</v>
      </c>
      <c r="D9" s="88">
        <v>128266</v>
      </c>
      <c r="E9" s="1110">
        <v>18158</v>
      </c>
      <c r="F9" s="712">
        <v>1809335</v>
      </c>
      <c r="G9" s="736">
        <v>1028486</v>
      </c>
      <c r="H9" s="732">
        <v>628874</v>
      </c>
      <c r="I9" s="736">
        <v>151975</v>
      </c>
      <c r="J9" s="28"/>
      <c r="K9" s="730"/>
      <c r="L9" s="1129"/>
      <c r="M9" s="734"/>
    </row>
    <row r="10" spans="1:13" ht="15.75" customHeight="1">
      <c r="A10" s="315">
        <v>1990</v>
      </c>
      <c r="B10" s="1017">
        <v>410663.82682530931</v>
      </c>
      <c r="C10" s="1015">
        <v>226772</v>
      </c>
      <c r="D10" s="1015">
        <v>158392.82682530928</v>
      </c>
      <c r="E10" s="1110">
        <v>25499</v>
      </c>
      <c r="F10" s="712">
        <v>2714071</v>
      </c>
      <c r="G10" s="993">
        <v>1559494</v>
      </c>
      <c r="H10" s="993">
        <v>929804</v>
      </c>
      <c r="I10" s="993">
        <v>224773</v>
      </c>
      <c r="J10" s="28"/>
      <c r="K10" s="730"/>
      <c r="L10" s="1129"/>
      <c r="M10" s="734"/>
    </row>
    <row r="11" spans="1:13" ht="15.75" customHeight="1">
      <c r="A11" s="315">
        <v>1995</v>
      </c>
      <c r="B11" s="317">
        <v>440809</v>
      </c>
      <c r="C11" s="88">
        <v>222505</v>
      </c>
      <c r="D11" s="88">
        <v>192676</v>
      </c>
      <c r="E11" s="1110">
        <v>25628</v>
      </c>
      <c r="F11" s="712">
        <v>2869291</v>
      </c>
      <c r="G11" s="993">
        <v>1494243</v>
      </c>
      <c r="H11" s="993">
        <v>1125468</v>
      </c>
      <c r="I11" s="993">
        <v>249580</v>
      </c>
      <c r="J11" s="28"/>
      <c r="K11" s="730"/>
      <c r="L11" s="1129"/>
      <c r="M11" s="734"/>
    </row>
    <row r="12" spans="1:13" ht="15.75" customHeight="1">
      <c r="A12" s="315">
        <v>1996</v>
      </c>
      <c r="B12" s="317">
        <v>438316</v>
      </c>
      <c r="C12" s="88">
        <v>221852</v>
      </c>
      <c r="D12" s="88">
        <v>191395</v>
      </c>
      <c r="E12" s="1110">
        <v>25069</v>
      </c>
      <c r="F12" s="712">
        <v>2867262</v>
      </c>
      <c r="G12" s="993">
        <v>1496226</v>
      </c>
      <c r="H12" s="993">
        <v>1115784</v>
      </c>
      <c r="I12" s="993">
        <v>255252</v>
      </c>
      <c r="J12" s="28"/>
      <c r="K12" s="730"/>
      <c r="L12" s="1129"/>
      <c r="M12" s="734"/>
    </row>
    <row r="13" spans="1:13" ht="15.75" customHeight="1">
      <c r="A13" s="315">
        <v>1997</v>
      </c>
      <c r="B13" s="317">
        <v>446297</v>
      </c>
      <c r="C13" s="88">
        <v>224856</v>
      </c>
      <c r="D13" s="88">
        <v>194308</v>
      </c>
      <c r="E13" s="1110">
        <v>27133</v>
      </c>
      <c r="F13" s="712">
        <v>2881789</v>
      </c>
      <c r="G13" s="993">
        <v>1488345</v>
      </c>
      <c r="H13" s="993">
        <v>1125709</v>
      </c>
      <c r="I13" s="993">
        <v>267735</v>
      </c>
      <c r="J13" s="28"/>
      <c r="K13" s="730"/>
      <c r="L13" s="1129"/>
      <c r="M13" s="734"/>
    </row>
    <row r="14" spans="1:13" ht="15.75" customHeight="1">
      <c r="A14" s="315">
        <v>1998</v>
      </c>
      <c r="B14" s="317">
        <v>457407.62528000004</v>
      </c>
      <c r="C14" s="88">
        <v>224943.13800000001</v>
      </c>
      <c r="D14" s="88">
        <v>202837.48728</v>
      </c>
      <c r="E14" s="1110">
        <v>29627</v>
      </c>
      <c r="F14" s="712">
        <v>2935031</v>
      </c>
      <c r="G14" s="993">
        <v>1493501</v>
      </c>
      <c r="H14" s="993">
        <v>1164853</v>
      </c>
      <c r="I14" s="993">
        <v>276677</v>
      </c>
      <c r="J14" s="28"/>
      <c r="K14" s="730"/>
      <c r="L14" s="1129"/>
      <c r="M14" s="734"/>
    </row>
    <row r="15" spans="1:13" s="89" customFormat="1" ht="15.75" customHeight="1">
      <c r="A15" s="315">
        <v>1999</v>
      </c>
      <c r="B15" s="317">
        <v>479202.93932</v>
      </c>
      <c r="C15" s="88">
        <v>224986.68100000001</v>
      </c>
      <c r="D15" s="88">
        <v>222181.25831999999</v>
      </c>
      <c r="E15" s="1110">
        <v>32035</v>
      </c>
      <c r="F15" s="712">
        <v>3010254</v>
      </c>
      <c r="G15" s="993">
        <v>1480856</v>
      </c>
      <c r="H15" s="993">
        <v>1236832</v>
      </c>
      <c r="I15" s="993">
        <v>292566</v>
      </c>
      <c r="J15" s="28"/>
      <c r="K15" s="730"/>
      <c r="L15" s="1129"/>
      <c r="M15" s="734"/>
    </row>
    <row r="16" spans="1:13" s="1127" customFormat="1" ht="15.75" customHeight="1">
      <c r="A16" s="1131">
        <v>2000</v>
      </c>
      <c r="B16" s="1125">
        <v>471108.82088000001</v>
      </c>
      <c r="C16" s="1135">
        <v>213012.356</v>
      </c>
      <c r="D16" s="1135">
        <v>224427.46487999998</v>
      </c>
      <c r="E16" s="1110">
        <v>33669</v>
      </c>
      <c r="F16" s="1135">
        <v>2952688</v>
      </c>
      <c r="G16" s="1135">
        <v>1402817</v>
      </c>
      <c r="H16" s="1135">
        <v>1242593</v>
      </c>
      <c r="I16" s="1135">
        <v>307278</v>
      </c>
      <c r="J16" s="1122"/>
      <c r="L16" s="1129"/>
      <c r="M16" s="1129"/>
    </row>
    <row r="17" spans="1:16" s="1127" customFormat="1" ht="15.75" customHeight="1">
      <c r="A17" s="1131">
        <v>2001</v>
      </c>
      <c r="B17" s="1125">
        <v>460525.18255999999</v>
      </c>
      <c r="C17" s="1135">
        <v>205871.304</v>
      </c>
      <c r="D17" s="1135">
        <v>221801.87856000001</v>
      </c>
      <c r="E17" s="1110">
        <v>32852</v>
      </c>
      <c r="F17" s="1135">
        <v>2870199</v>
      </c>
      <c r="G17" s="1135">
        <v>1349582</v>
      </c>
      <c r="H17" s="1135">
        <v>1227562</v>
      </c>
      <c r="I17" s="1135">
        <v>293055</v>
      </c>
      <c r="J17" s="1122"/>
      <c r="L17" s="1129"/>
      <c r="M17" s="1129"/>
    </row>
    <row r="18" spans="1:16" s="1127" customFormat="1" ht="15.75" customHeight="1">
      <c r="A18" s="1131">
        <v>2002</v>
      </c>
      <c r="B18" s="1125">
        <v>454406.40096</v>
      </c>
      <c r="C18" s="1135">
        <v>198817.33799999999</v>
      </c>
      <c r="D18" s="1135">
        <v>222565.06296000001</v>
      </c>
      <c r="E18" s="1110">
        <v>33024</v>
      </c>
      <c r="F18" s="1135">
        <v>2835527</v>
      </c>
      <c r="G18" s="1135">
        <v>1313091</v>
      </c>
      <c r="H18" s="1135">
        <v>1230363</v>
      </c>
      <c r="I18" s="1135">
        <v>292073</v>
      </c>
      <c r="J18" s="1122"/>
      <c r="L18" s="1129"/>
      <c r="M18" s="1129"/>
    </row>
    <row r="19" spans="1:16" s="1127" customFormat="1" ht="15.75" customHeight="1">
      <c r="A19" s="1131">
        <v>2003</v>
      </c>
      <c r="B19" s="1125">
        <v>437141.87511999998</v>
      </c>
      <c r="C19" s="1135">
        <v>185319.008</v>
      </c>
      <c r="D19" s="1135">
        <v>217121.86712000001</v>
      </c>
      <c r="E19" s="1110">
        <v>34701</v>
      </c>
      <c r="F19" s="1135">
        <v>2715816.557</v>
      </c>
      <c r="G19" s="1135">
        <v>1255653.3659999999</v>
      </c>
      <c r="H19" s="1135">
        <v>1162539.3099999998</v>
      </c>
      <c r="I19" s="1135">
        <v>297623.88099999999</v>
      </c>
      <c r="J19" s="1122"/>
      <c r="L19" s="1129"/>
      <c r="M19" s="1129"/>
    </row>
    <row r="20" spans="1:16" s="1127" customFormat="1" ht="15.75" customHeight="1">
      <c r="A20" s="1131">
        <v>2004</v>
      </c>
      <c r="B20" s="1125">
        <v>451717.47227899998</v>
      </c>
      <c r="C20" s="1135">
        <v>179746.94091899999</v>
      </c>
      <c r="D20" s="1135">
        <v>224026.56336</v>
      </c>
      <c r="E20" s="1110">
        <v>47943.968000000001</v>
      </c>
      <c r="F20" s="1135">
        <v>2659080.6680000001</v>
      </c>
      <c r="G20" s="1135">
        <v>1175654.2519999999</v>
      </c>
      <c r="H20" s="1135">
        <v>1161701.9410000001</v>
      </c>
      <c r="I20" s="1135">
        <v>321724.47500000003</v>
      </c>
      <c r="J20" s="1122"/>
      <c r="L20" s="1129"/>
      <c r="M20" s="1129"/>
    </row>
    <row r="21" spans="1:16" s="1127" customFormat="1" ht="15.75" customHeight="1">
      <c r="A21" s="1131">
        <v>2005</v>
      </c>
      <c r="B21" s="1125">
        <v>435643.55846333457</v>
      </c>
      <c r="C21" s="1135">
        <v>166995.45591168001</v>
      </c>
      <c r="D21" s="1135">
        <v>215441.54442841269</v>
      </c>
      <c r="E21" s="1110">
        <v>53206.558123241906</v>
      </c>
      <c r="F21" s="1135">
        <v>2639099.6119999997</v>
      </c>
      <c r="G21" s="1135">
        <v>1135283.0109999999</v>
      </c>
      <c r="H21" s="1135">
        <v>1157334.4660000002</v>
      </c>
      <c r="I21" s="1135">
        <v>346482.13500000001</v>
      </c>
      <c r="J21" s="1122"/>
      <c r="L21" s="1129"/>
      <c r="M21" s="1129"/>
    </row>
    <row r="22" spans="1:16" s="1127" customFormat="1" ht="15.75" customHeight="1">
      <c r="A22" s="1131">
        <v>2006</v>
      </c>
      <c r="B22" s="1125">
        <v>431690.07029258081</v>
      </c>
      <c r="C22" s="1135">
        <v>157365.65081324003</v>
      </c>
      <c r="D22" s="1135">
        <v>215696.8246234064</v>
      </c>
      <c r="E22" s="1110">
        <v>58627.594855934381</v>
      </c>
      <c r="F22" s="1135">
        <v>2700840.5370000005</v>
      </c>
      <c r="G22" s="1135">
        <v>1101186.6640000001</v>
      </c>
      <c r="H22" s="1135">
        <v>1235760.4830000002</v>
      </c>
      <c r="I22" s="1135">
        <v>363893.39</v>
      </c>
      <c r="J22" s="1122"/>
      <c r="L22" s="1129"/>
      <c r="M22" s="1135"/>
      <c r="N22" s="1135"/>
      <c r="O22" s="1135"/>
      <c r="P22" s="1135"/>
    </row>
    <row r="23" spans="1:16" s="1127" customFormat="1" ht="15.75" customHeight="1">
      <c r="A23" s="1131">
        <v>2007</v>
      </c>
      <c r="B23" s="1125">
        <v>426911.7159047075</v>
      </c>
      <c r="C23" s="1135">
        <v>151468.96253373357</v>
      </c>
      <c r="D23" s="1135">
        <v>214677.70712361389</v>
      </c>
      <c r="E23" s="1110">
        <v>60765.046247359998</v>
      </c>
      <c r="F23" s="1135">
        <v>2603984.0750000002</v>
      </c>
      <c r="G23" s="1135">
        <v>1037637.8020000001</v>
      </c>
      <c r="H23" s="1135">
        <v>1189364.2590000001</v>
      </c>
      <c r="I23" s="1135">
        <v>376982.01399999997</v>
      </c>
      <c r="J23" s="1122"/>
      <c r="L23" s="1129"/>
      <c r="M23" s="1135"/>
      <c r="N23" s="1135"/>
      <c r="O23" s="1135"/>
      <c r="P23" s="1135"/>
    </row>
    <row r="24" spans="1:16" s="1127" customFormat="1" ht="15.75" customHeight="1">
      <c r="A24" s="1131">
        <v>2008</v>
      </c>
      <c r="B24" s="1125">
        <v>427710.36196823214</v>
      </c>
      <c r="C24" s="1135">
        <v>145345.35791700296</v>
      </c>
      <c r="D24" s="1135">
        <v>220035.38973122922</v>
      </c>
      <c r="E24" s="1110">
        <v>62329.614319999993</v>
      </c>
      <c r="F24" s="1135">
        <v>2657119.7830000003</v>
      </c>
      <c r="G24" s="1135">
        <v>1013515.8320000001</v>
      </c>
      <c r="H24" s="1135">
        <v>1261649.004</v>
      </c>
      <c r="I24" s="1135">
        <v>381954.94699999999</v>
      </c>
      <c r="J24" s="1122"/>
      <c r="L24" s="1129"/>
      <c r="M24" s="1135"/>
      <c r="N24" s="1135"/>
      <c r="O24" s="1135"/>
      <c r="P24" s="1135"/>
    </row>
    <row r="25" spans="1:16" s="1127" customFormat="1" ht="15.75" customHeight="1">
      <c r="A25" s="1131">
        <v>2009</v>
      </c>
      <c r="B25" s="1125">
        <v>432242.10257486708</v>
      </c>
      <c r="C25" s="1135">
        <v>141091.33207573739</v>
      </c>
      <c r="D25" s="1135">
        <v>221849.92063379195</v>
      </c>
      <c r="E25" s="1110">
        <v>69300.849865337717</v>
      </c>
      <c r="F25" s="1135">
        <v>2532422.0870000003</v>
      </c>
      <c r="G25" s="1135">
        <v>932450.87400000007</v>
      </c>
      <c r="H25" s="1135">
        <v>1228340.3110000002</v>
      </c>
      <c r="I25" s="1135">
        <v>371630.902</v>
      </c>
      <c r="J25" s="1122"/>
      <c r="L25" s="1129"/>
      <c r="M25" s="1135"/>
      <c r="N25" s="1135"/>
      <c r="O25" s="1135"/>
      <c r="P25" s="1135"/>
    </row>
    <row r="26" spans="1:16" s="89" customFormat="1" ht="15.75" customHeight="1">
      <c r="A26" s="99" t="s">
        <v>158</v>
      </c>
      <c r="B26" s="712"/>
      <c r="C26" s="712"/>
      <c r="D26" s="712"/>
      <c r="E26" s="712"/>
      <c r="F26" s="712"/>
      <c r="G26" s="712"/>
      <c r="H26" s="712"/>
      <c r="I26" s="712"/>
      <c r="J26" s="468"/>
      <c r="K26" s="730"/>
      <c r="L26" s="727"/>
    </row>
    <row r="27" spans="1:16" s="89" customFormat="1" ht="15.75" customHeight="1">
      <c r="A27" s="105" t="s">
        <v>565</v>
      </c>
      <c r="B27" s="712"/>
      <c r="C27" s="712"/>
      <c r="D27" s="712"/>
      <c r="E27" s="712"/>
      <c r="F27" s="712"/>
      <c r="G27" s="712"/>
      <c r="H27" s="712"/>
      <c r="I27" s="712"/>
      <c r="J27" s="468"/>
      <c r="K27" s="730"/>
      <c r="L27" s="727"/>
    </row>
    <row r="28" spans="1:16" s="89" customFormat="1" ht="15.75" customHeight="1">
      <c r="A28" s="916" t="s">
        <v>763</v>
      </c>
      <c r="B28" s="1135"/>
      <c r="C28" s="1135"/>
      <c r="D28" s="1135"/>
      <c r="E28" s="1135"/>
      <c r="F28" s="1135"/>
      <c r="G28" s="712"/>
      <c r="H28" s="712"/>
      <c r="I28" s="712"/>
      <c r="J28" s="468"/>
      <c r="K28" s="730"/>
      <c r="L28" s="727"/>
    </row>
    <row r="29" spans="1:16" s="89" customFormat="1" ht="15.75" customHeight="1">
      <c r="A29" s="418" t="s">
        <v>748</v>
      </c>
      <c r="B29" s="335"/>
      <c r="C29" s="335"/>
      <c r="D29" s="335"/>
      <c r="E29" s="335"/>
      <c r="F29" s="335"/>
      <c r="G29" s="335"/>
      <c r="H29" s="335"/>
      <c r="I29" s="335"/>
      <c r="J29" s="468"/>
      <c r="K29" s="730"/>
      <c r="L29" s="727"/>
    </row>
    <row r="30" spans="1:16" s="89" customFormat="1" ht="15.75" customHeight="1">
      <c r="A30" s="418"/>
      <c r="B30" s="335"/>
      <c r="C30" s="335"/>
      <c r="D30" s="335"/>
      <c r="E30" s="335"/>
      <c r="F30" s="335"/>
      <c r="G30" s="335"/>
      <c r="H30" s="335"/>
      <c r="I30" s="335"/>
      <c r="J30" s="468"/>
      <c r="K30" s="730"/>
      <c r="L30" s="727"/>
    </row>
    <row r="31" spans="1:16" s="89" customFormat="1" ht="15.75" customHeight="1">
      <c r="A31" s="268"/>
      <c r="B31" s="356"/>
      <c r="C31" s="326" t="s">
        <v>11</v>
      </c>
      <c r="D31" s="279"/>
      <c r="E31" s="279"/>
      <c r="F31" s="356"/>
      <c r="G31" s="326" t="s">
        <v>11</v>
      </c>
      <c r="H31" s="279"/>
      <c r="I31" s="279"/>
      <c r="J31" s="468"/>
      <c r="K31" s="730"/>
      <c r="L31" s="727"/>
    </row>
    <row r="32" spans="1:16" s="89" customFormat="1" ht="47.25" customHeight="1">
      <c r="A32" s="267"/>
      <c r="B32" s="269"/>
      <c r="C32" s="728" t="s">
        <v>310</v>
      </c>
      <c r="D32" s="729" t="s">
        <v>275</v>
      </c>
      <c r="E32" s="728" t="s">
        <v>264</v>
      </c>
      <c r="F32" s="269"/>
      <c r="G32" s="728" t="s">
        <v>310</v>
      </c>
      <c r="H32" s="729" t="s">
        <v>275</v>
      </c>
      <c r="I32" s="728" t="s">
        <v>264</v>
      </c>
      <c r="J32" s="468"/>
      <c r="K32" s="730"/>
      <c r="L32" s="727"/>
    </row>
    <row r="33" spans="1:15" s="89" customFormat="1" ht="15.75" customHeight="1">
      <c r="A33" s="266"/>
      <c r="B33" s="1433" t="s">
        <v>17</v>
      </c>
      <c r="C33" s="1434"/>
      <c r="D33" s="1434"/>
      <c r="E33" s="1484"/>
      <c r="F33" s="1433" t="s">
        <v>17</v>
      </c>
      <c r="G33" s="1434"/>
      <c r="H33" s="1434"/>
      <c r="I33" s="1434"/>
      <c r="J33" s="468"/>
      <c r="K33" s="730"/>
      <c r="L33" s="727"/>
    </row>
    <row r="34" spans="1:15" ht="15.75" customHeight="1">
      <c r="A34" s="315">
        <v>2010</v>
      </c>
      <c r="B34" s="969" t="s">
        <v>31</v>
      </c>
      <c r="C34" s="88">
        <v>135221.54639795385</v>
      </c>
      <c r="D34" s="969" t="s">
        <v>31</v>
      </c>
      <c r="E34" s="1110">
        <v>60251.663075870936</v>
      </c>
      <c r="F34" s="712">
        <v>2500466.645</v>
      </c>
      <c r="G34" s="1135">
        <v>869096.14399999997</v>
      </c>
      <c r="H34" s="1135">
        <v>1266332.469</v>
      </c>
      <c r="I34" s="1135">
        <v>365038.03200000006</v>
      </c>
      <c r="J34" s="28"/>
      <c r="K34" s="730"/>
      <c r="L34" s="1129"/>
      <c r="M34" s="1135"/>
      <c r="N34" s="1135"/>
      <c r="O34" s="1135"/>
    </row>
    <row r="35" spans="1:15" ht="15.75" customHeight="1">
      <c r="A35" s="1131">
        <v>2011</v>
      </c>
      <c r="B35" s="317">
        <v>435975.20568499505</v>
      </c>
      <c r="C35" s="88">
        <v>136788.80671406095</v>
      </c>
      <c r="D35" s="88">
        <v>239055.30606214656</v>
      </c>
      <c r="E35" s="1110">
        <v>60131.09290878757</v>
      </c>
      <c r="F35" s="712">
        <v>2527394.4040000001</v>
      </c>
      <c r="G35" s="1135">
        <v>878039.86099999992</v>
      </c>
      <c r="H35" s="1135">
        <v>1299014.716</v>
      </c>
      <c r="I35" s="1135">
        <v>350339.82699999999</v>
      </c>
      <c r="J35" s="601"/>
      <c r="K35" s="730"/>
      <c r="L35" s="1129"/>
      <c r="M35" s="1135"/>
      <c r="N35" s="1135"/>
      <c r="O35" s="1135"/>
    </row>
    <row r="36" spans="1:15" ht="15.75" customHeight="1">
      <c r="A36" s="1131">
        <v>2012</v>
      </c>
      <c r="B36" s="714">
        <v>428104.05393669062</v>
      </c>
      <c r="C36" s="732">
        <v>128514.31446283869</v>
      </c>
      <c r="D36" s="732">
        <v>241232.89976125816</v>
      </c>
      <c r="E36" s="1110">
        <v>58356.839712593763</v>
      </c>
      <c r="F36" s="732">
        <v>2503523.5270000002</v>
      </c>
      <c r="G36" s="1135">
        <v>807992.79799999995</v>
      </c>
      <c r="H36" s="1135">
        <v>1323798.0910000002</v>
      </c>
      <c r="I36" s="1135">
        <v>371732.63799999998</v>
      </c>
      <c r="J36" s="601"/>
      <c r="K36" s="730"/>
      <c r="L36" s="1129"/>
      <c r="M36" s="1135"/>
      <c r="N36" s="1135"/>
      <c r="O36" s="1135"/>
    </row>
    <row r="37" spans="1:15" s="730" customFormat="1" ht="15.75" customHeight="1">
      <c r="A37" s="1131">
        <v>2013</v>
      </c>
      <c r="B37" s="1125">
        <v>434376.02291403199</v>
      </c>
      <c r="C37" s="1135">
        <v>129120.99660909215</v>
      </c>
      <c r="D37" s="1135">
        <v>249957.80959795869</v>
      </c>
      <c r="E37" s="1110">
        <v>55297.21670698114</v>
      </c>
      <c r="F37" s="1135">
        <v>2584143</v>
      </c>
      <c r="G37" s="1135">
        <v>808497.14900000021</v>
      </c>
      <c r="H37" s="1135">
        <v>1378389.9510000001</v>
      </c>
      <c r="I37" s="1135">
        <v>376719.77899999998</v>
      </c>
      <c r="L37" s="1129"/>
      <c r="M37" s="1135"/>
      <c r="N37" s="1135"/>
      <c r="O37" s="1135"/>
    </row>
    <row r="38" spans="1:15" s="730" customFormat="1" ht="15.75" customHeight="1">
      <c r="A38" s="1131">
        <v>2014</v>
      </c>
      <c r="B38" s="1125">
        <v>440445.45986408013</v>
      </c>
      <c r="C38" s="1135">
        <v>129429.26065577721</v>
      </c>
      <c r="D38" s="1135">
        <v>257011.31895782848</v>
      </c>
      <c r="E38" s="1110">
        <v>54004.880250474424</v>
      </c>
      <c r="F38" s="1135">
        <v>2590803</v>
      </c>
      <c r="G38" s="1135">
        <v>775500.28399999999</v>
      </c>
      <c r="H38" s="1135">
        <v>1403108.7859999998</v>
      </c>
      <c r="I38" s="1135">
        <v>365047.91899999999</v>
      </c>
      <c r="L38" s="1129"/>
      <c r="M38" s="1135"/>
      <c r="N38" s="1135"/>
      <c r="O38" s="1135"/>
    </row>
    <row r="39" spans="1:15" s="730" customFormat="1" ht="15.75" customHeight="1">
      <c r="A39" s="1131">
        <v>2015</v>
      </c>
      <c r="B39" s="1125">
        <v>458530.72843415622</v>
      </c>
      <c r="C39" s="1135">
        <v>123581.60053541034</v>
      </c>
      <c r="D39" s="1135">
        <v>264217.90791155706</v>
      </c>
      <c r="E39" s="1110">
        <v>70731.219987188801</v>
      </c>
      <c r="F39" s="1135">
        <v>2618164</v>
      </c>
      <c r="G39" s="1135">
        <v>830185.52999999991</v>
      </c>
      <c r="H39" s="1135">
        <v>1457861.4879999999</v>
      </c>
      <c r="I39" s="1135">
        <v>365601.87999999995</v>
      </c>
      <c r="L39" s="1129"/>
      <c r="M39" s="1135"/>
      <c r="N39" s="1135"/>
      <c r="O39" s="1135"/>
    </row>
    <row r="40" spans="1:15" s="789" customFormat="1" ht="15.75" customHeight="1">
      <c r="A40" s="1131">
        <v>2016</v>
      </c>
      <c r="B40" s="1125">
        <v>471339.0907195718</v>
      </c>
      <c r="C40" s="1135">
        <v>122565.90199300091</v>
      </c>
      <c r="D40" s="1135">
        <v>273432.88786961086</v>
      </c>
      <c r="E40" s="1110">
        <v>75340.300856960021</v>
      </c>
      <c r="F40" s="1135">
        <v>2693087</v>
      </c>
      <c r="G40" s="1135">
        <v>821551.13500000001</v>
      </c>
      <c r="H40" s="1135">
        <v>1495680.4890000001</v>
      </c>
      <c r="I40" s="1135">
        <v>393862.80499999999</v>
      </c>
      <c r="L40" s="1129"/>
      <c r="M40" s="1135"/>
      <c r="N40" s="1135"/>
      <c r="O40" s="1135"/>
    </row>
    <row r="41" spans="1:15" s="880" customFormat="1" ht="15.75" customHeight="1">
      <c r="A41" s="1131">
        <v>2017</v>
      </c>
      <c r="B41" s="1125">
        <v>477934.80213402456</v>
      </c>
      <c r="C41" s="1135">
        <v>123130.65759831818</v>
      </c>
      <c r="D41" s="1135">
        <v>279516.8901357064</v>
      </c>
      <c r="E41" s="1110">
        <v>75287.254399999991</v>
      </c>
      <c r="F41" s="1135">
        <v>2780904</v>
      </c>
      <c r="G41" s="1135">
        <v>818783.01799999992</v>
      </c>
      <c r="H41" s="1135">
        <v>1532055.5809999998</v>
      </c>
      <c r="I41" s="1135">
        <v>428600.52699999994</v>
      </c>
      <c r="L41" s="1129"/>
      <c r="M41" s="1135"/>
      <c r="N41" s="1135"/>
      <c r="O41" s="1135"/>
    </row>
    <row r="42" spans="1:15" s="958" customFormat="1" ht="15.75" customHeight="1">
      <c r="A42" s="1131">
        <v>2018</v>
      </c>
      <c r="B42" s="961">
        <v>467993.97199939116</v>
      </c>
      <c r="C42" s="993">
        <v>124418.54354208212</v>
      </c>
      <c r="D42" s="993">
        <v>266147.82079842471</v>
      </c>
      <c r="E42" s="1110">
        <v>77427.607658884313</v>
      </c>
      <c r="F42" s="993">
        <v>2776921.9589999998</v>
      </c>
      <c r="G42" s="1135">
        <v>786245.18299999996</v>
      </c>
      <c r="H42" s="1135">
        <v>1550517.8959999999</v>
      </c>
      <c r="I42" s="1135">
        <v>440158.87999999995</v>
      </c>
      <c r="L42" s="1129"/>
      <c r="M42" s="1135"/>
      <c r="N42" s="1135"/>
      <c r="O42" s="1135"/>
    </row>
    <row r="43" spans="1:15" s="958" customFormat="1" ht="15.75" customHeight="1">
      <c r="A43" s="1131">
        <v>2019</v>
      </c>
      <c r="B43" s="1125">
        <v>475412.63371939783</v>
      </c>
      <c r="C43" s="1026">
        <v>126031.5657234</v>
      </c>
      <c r="D43" s="1026">
        <v>269218.88803905062</v>
      </c>
      <c r="E43" s="1026">
        <v>80162.17995694725</v>
      </c>
      <c r="F43" s="1125">
        <v>2791940.5669999998</v>
      </c>
      <c r="G43" s="1135">
        <v>817867.90199999977</v>
      </c>
      <c r="H43" s="1135">
        <v>1533786.7110000001</v>
      </c>
      <c r="I43" s="1135">
        <v>440285.95400000003</v>
      </c>
      <c r="L43" s="1129"/>
      <c r="M43" s="1135"/>
      <c r="N43" s="1135"/>
      <c r="O43" s="1135"/>
    </row>
    <row r="44" spans="1:15" s="1127" customFormat="1" ht="15.75" customHeight="1">
      <c r="A44" s="1131">
        <v>2020</v>
      </c>
      <c r="B44" s="1125">
        <v>380950.21687325794</v>
      </c>
      <c r="C44" s="1135">
        <v>113129.22153671616</v>
      </c>
      <c r="D44" s="1135">
        <v>243277.88841651601</v>
      </c>
      <c r="E44" s="1135">
        <v>24543.106920025759</v>
      </c>
      <c r="F44" s="1217">
        <v>2313327.5949999997</v>
      </c>
      <c r="G44" s="1135">
        <v>708955.58299999998</v>
      </c>
      <c r="H44" s="1135">
        <v>1399673.4799999997</v>
      </c>
      <c r="I44" s="1135">
        <v>204698.53200000001</v>
      </c>
      <c r="L44" s="1129"/>
      <c r="M44" s="1135"/>
      <c r="N44" s="1135"/>
      <c r="O44" s="1135"/>
    </row>
    <row r="45" spans="1:15" s="1127" customFormat="1" ht="15.75" customHeight="1">
      <c r="A45" s="1131">
        <v>2021</v>
      </c>
      <c r="B45" s="1125">
        <v>383509.80515959143</v>
      </c>
      <c r="C45" s="1135">
        <v>113891.24290903487</v>
      </c>
      <c r="D45" s="1135">
        <v>246550.430337709</v>
      </c>
      <c r="E45" s="1110">
        <v>23068.131912847588</v>
      </c>
      <c r="F45" s="1125">
        <v>2356192.8679999998</v>
      </c>
      <c r="G45" s="1135">
        <v>711485.21900000004</v>
      </c>
      <c r="H45" s="1135">
        <v>1380414.0109999999</v>
      </c>
      <c r="I45" s="1135">
        <v>264293.63800000004</v>
      </c>
      <c r="L45" s="1129"/>
      <c r="M45" s="1135"/>
      <c r="N45" s="1135"/>
      <c r="O45" s="1135"/>
    </row>
    <row r="46" spans="1:15" ht="15.75" customHeight="1">
      <c r="A46" s="99" t="s">
        <v>158</v>
      </c>
      <c r="K46" s="958"/>
      <c r="L46" s="1127"/>
    </row>
    <row r="47" spans="1:15" ht="15.75" customHeight="1">
      <c r="A47" s="105" t="s">
        <v>565</v>
      </c>
      <c r="L47" s="1127"/>
    </row>
    <row r="48" spans="1:15" ht="15.75" customHeight="1">
      <c r="A48" s="916" t="s">
        <v>764</v>
      </c>
      <c r="B48" s="1127"/>
      <c r="C48" s="1127"/>
      <c r="D48" s="1127"/>
    </row>
  </sheetData>
  <mergeCells count="4">
    <mergeCell ref="B5:E5"/>
    <mergeCell ref="F5:I5"/>
    <mergeCell ref="B33:E33"/>
    <mergeCell ref="F33:I33"/>
  </mergeCells>
  <conditionalFormatting sqref="B26:J28 A29:J32 A49:J1017 B46:J48 B36 A1:GI4 A7:J9 K48:GI1017 J10:J15 K7:K15 A10:F15 A6:K6 A5:B5 J5:GI5 A33:B33 A16:A25 F34:F35 J33:J35 K26:K35 A34:A45 M6:GI15 K46:K47 M26:GI33 M46:GI47 P34:GI45 C34 E34">
    <cfRule type="cellIs" dxfId="154" priority="37" stopIfTrue="1" operator="equal">
      <formula>0</formula>
    </cfRule>
  </conditionalFormatting>
  <conditionalFormatting sqref="B35:E35">
    <cfRule type="cellIs" dxfId="153" priority="36" stopIfTrue="1" operator="equal">
      <formula>0</formula>
    </cfRule>
  </conditionalFormatting>
  <conditionalFormatting sqref="A26">
    <cfRule type="cellIs" dxfId="152" priority="33" stopIfTrue="1" operator="equal">
      <formula>0</formula>
    </cfRule>
  </conditionalFormatting>
  <conditionalFormatting sqref="A27">
    <cfRule type="cellIs" dxfId="151" priority="31" stopIfTrue="1" operator="equal">
      <formula>0</formula>
    </cfRule>
  </conditionalFormatting>
  <conditionalFormatting sqref="A46">
    <cfRule type="cellIs" dxfId="150" priority="30" stopIfTrue="1" operator="equal">
      <formula>0</formula>
    </cfRule>
  </conditionalFormatting>
  <conditionalFormatting sqref="A48">
    <cfRule type="cellIs" dxfId="149" priority="29" stopIfTrue="1" operator="equal">
      <formula>0</formula>
    </cfRule>
  </conditionalFormatting>
  <conditionalFormatting sqref="A47">
    <cfRule type="cellIs" dxfId="148" priority="28" stopIfTrue="1" operator="equal">
      <formula>0</formula>
    </cfRule>
  </conditionalFormatting>
  <conditionalFormatting sqref="A28">
    <cfRule type="cellIs" dxfId="147" priority="27" stopIfTrue="1" operator="equal">
      <formula>0</formula>
    </cfRule>
  </conditionalFormatting>
  <conditionalFormatting sqref="B37 J37:K45 C41:E41 B42:E45">
    <cfRule type="cellIs" dxfId="146" priority="26" stopIfTrue="1" operator="equal">
      <formula>0</formula>
    </cfRule>
  </conditionalFormatting>
  <conditionalFormatting sqref="C36:E36">
    <cfRule type="cellIs" dxfId="145" priority="24" stopIfTrue="1" operator="equal">
      <formula>0</formula>
    </cfRule>
  </conditionalFormatting>
  <conditionalFormatting sqref="F36 J36:K36">
    <cfRule type="cellIs" dxfId="144" priority="25" stopIfTrue="1" operator="equal">
      <formula>0</formula>
    </cfRule>
  </conditionalFormatting>
  <conditionalFormatting sqref="C37:E37">
    <cfRule type="cellIs" dxfId="143" priority="23" stopIfTrue="1" operator="equal">
      <formula>0</formula>
    </cfRule>
  </conditionalFormatting>
  <conditionalFormatting sqref="F37">
    <cfRule type="cellIs" dxfId="142" priority="22" stopIfTrue="1" operator="equal">
      <formula>0</formula>
    </cfRule>
  </conditionalFormatting>
  <conditionalFormatting sqref="B38:B41">
    <cfRule type="cellIs" dxfId="141" priority="21" stopIfTrue="1" operator="equal">
      <formula>0</formula>
    </cfRule>
  </conditionalFormatting>
  <conditionalFormatting sqref="C38:E40">
    <cfRule type="cellIs" dxfId="140" priority="20" stopIfTrue="1" operator="equal">
      <formula>0</formula>
    </cfRule>
  </conditionalFormatting>
  <conditionalFormatting sqref="F38:F45">
    <cfRule type="cellIs" dxfId="139" priority="19" stopIfTrue="1" operator="equal">
      <formula>0</formula>
    </cfRule>
  </conditionalFormatting>
  <conditionalFormatting sqref="G10:I15">
    <cfRule type="cellIs" dxfId="138" priority="17" stopIfTrue="1" operator="equal">
      <formula>0</formula>
    </cfRule>
  </conditionalFormatting>
  <conditionalFormatting sqref="B16:E21 B23:E25 B22:D22 J16:K25 M16:GI21 Q22:GI25 F16:F25">
    <cfRule type="cellIs" dxfId="137" priority="15" stopIfTrue="1" operator="equal">
      <formula>0</formula>
    </cfRule>
  </conditionalFormatting>
  <conditionalFormatting sqref="G16:I25">
    <cfRule type="cellIs" dxfId="136" priority="14" stopIfTrue="1" operator="equal">
      <formula>0</formula>
    </cfRule>
  </conditionalFormatting>
  <conditionalFormatting sqref="E22">
    <cfRule type="cellIs" dxfId="135" priority="13" stopIfTrue="1" operator="equal">
      <formula>0</formula>
    </cfRule>
  </conditionalFormatting>
  <conditionalFormatting sqref="L46:L47 L6:L15 L26:L35">
    <cfRule type="cellIs" dxfId="134" priority="12" stopIfTrue="1" operator="equal">
      <formula>0</formula>
    </cfRule>
  </conditionalFormatting>
  <conditionalFormatting sqref="L37">
    <cfRule type="cellIs" dxfId="133" priority="11" stopIfTrue="1" operator="equal">
      <formula>0</formula>
    </cfRule>
  </conditionalFormatting>
  <conditionalFormatting sqref="L36 L38:L45">
    <cfRule type="cellIs" dxfId="132" priority="10" stopIfTrue="1" operator="equal">
      <formula>0</formula>
    </cfRule>
  </conditionalFormatting>
  <conditionalFormatting sqref="L16:L25">
    <cfRule type="cellIs" dxfId="131" priority="9" stopIfTrue="1" operator="equal">
      <formula>0</formula>
    </cfRule>
  </conditionalFormatting>
  <conditionalFormatting sqref="M22:M25">
    <cfRule type="cellIs" dxfId="130" priority="8" stopIfTrue="1" operator="equal">
      <formula>0</formula>
    </cfRule>
  </conditionalFormatting>
  <conditionalFormatting sqref="N22:P25">
    <cfRule type="cellIs" dxfId="129" priority="7" stopIfTrue="1" operator="equal">
      <formula>0</formula>
    </cfRule>
  </conditionalFormatting>
  <conditionalFormatting sqref="M34:O39">
    <cfRule type="cellIs" dxfId="128" priority="6" stopIfTrue="1" operator="equal">
      <formula>0</formula>
    </cfRule>
  </conditionalFormatting>
  <conditionalFormatting sqref="M41:O45">
    <cfRule type="cellIs" dxfId="127" priority="5" stopIfTrue="1" operator="equal">
      <formula>0</formula>
    </cfRule>
  </conditionalFormatting>
  <conditionalFormatting sqref="M40:O40">
    <cfRule type="cellIs" dxfId="126" priority="4" stopIfTrue="1" operator="equal">
      <formula>0</formula>
    </cfRule>
  </conditionalFormatting>
  <conditionalFormatting sqref="G34:I45">
    <cfRule type="cellIs" dxfId="125" priority="3" stopIfTrue="1" operator="equal">
      <formula>0</formula>
    </cfRule>
  </conditionalFormatting>
  <conditionalFormatting sqref="B34">
    <cfRule type="cellIs" dxfId="124" priority="2" stopIfTrue="1" operator="equal">
      <formula>0</formula>
    </cfRule>
  </conditionalFormatting>
  <conditionalFormatting sqref="D34">
    <cfRule type="cellIs" dxfId="123"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28" max="8"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11">
    <tabColor theme="6" tint="0.39997558519241921"/>
  </sheetPr>
  <dimension ref="A1:AL60"/>
  <sheetViews>
    <sheetView view="pageBreakPreview" zoomScaleNormal="115" zoomScaleSheetLayoutView="100" workbookViewId="0"/>
  </sheetViews>
  <sheetFormatPr baseColWidth="10" defaultColWidth="13" defaultRowHeight="15.75" customHeight="1"/>
  <cols>
    <col min="1" max="1" width="6.81640625" style="23" customWidth="1"/>
    <col min="2" max="13" width="10" style="23" customWidth="1"/>
    <col min="14" max="14" width="0.81640625" style="23" customWidth="1"/>
    <col min="15" max="15" width="6.81640625" style="23" customWidth="1"/>
    <col min="16" max="16" width="10.81640625" style="23" customWidth="1"/>
    <col min="17" max="17" width="9.54296875" style="23" customWidth="1"/>
    <col min="18" max="18" width="10" style="23" customWidth="1"/>
    <col min="19" max="19" width="10.81640625" style="23" customWidth="1"/>
    <col min="20" max="20" width="11.81640625" style="23" customWidth="1"/>
    <col min="21" max="21" width="9.54296875" style="23" customWidth="1"/>
    <col min="22" max="22" width="10" style="23" customWidth="1"/>
    <col min="23" max="23" width="11" style="23" customWidth="1"/>
    <col min="24" max="24" width="11.81640625" style="23" customWidth="1"/>
    <col min="25" max="25" width="9.54296875" style="23" customWidth="1"/>
    <col min="26" max="27" width="10" style="23" customWidth="1"/>
    <col min="28" max="16384" width="13" style="23"/>
  </cols>
  <sheetData>
    <row r="1" spans="1:37" ht="15.75" customHeight="1">
      <c r="A1" s="418" t="s">
        <v>749</v>
      </c>
      <c r="B1" s="335"/>
      <c r="C1" s="335"/>
      <c r="D1" s="335"/>
      <c r="E1" s="335"/>
      <c r="F1" s="335"/>
      <c r="G1" s="335"/>
      <c r="H1" s="335"/>
      <c r="I1" s="335"/>
      <c r="J1" s="335"/>
      <c r="K1" s="335"/>
      <c r="L1" s="335"/>
      <c r="M1" s="335"/>
      <c r="N1" s="28"/>
      <c r="O1" s="418" t="s">
        <v>749</v>
      </c>
      <c r="P1" s="335"/>
      <c r="Q1" s="335"/>
      <c r="R1" s="335"/>
      <c r="S1" s="335"/>
      <c r="T1" s="335"/>
      <c r="U1" s="335"/>
      <c r="V1" s="335"/>
      <c r="W1" s="335"/>
      <c r="X1" s="335"/>
      <c r="Y1" s="335"/>
      <c r="Z1" s="335"/>
      <c r="AA1" s="335"/>
    </row>
    <row r="2" spans="1:37" ht="15.75" customHeight="1">
      <c r="A2" s="418"/>
      <c r="B2" s="335"/>
      <c r="C2" s="335"/>
      <c r="D2" s="335"/>
      <c r="E2" s="335"/>
      <c r="F2" s="335"/>
      <c r="G2" s="335"/>
      <c r="H2" s="335"/>
      <c r="I2" s="335"/>
      <c r="J2" s="335"/>
      <c r="K2" s="335"/>
      <c r="L2" s="335"/>
      <c r="M2" s="335"/>
      <c r="N2" s="28"/>
      <c r="O2" s="418"/>
      <c r="P2" s="335"/>
      <c r="Q2" s="335"/>
      <c r="R2" s="335"/>
      <c r="S2" s="335"/>
      <c r="T2" s="335"/>
      <c r="U2" s="335"/>
      <c r="V2" s="335"/>
      <c r="W2" s="335"/>
      <c r="X2" s="335"/>
      <c r="Y2" s="335"/>
      <c r="Z2" s="335"/>
      <c r="AA2" s="335"/>
    </row>
    <row r="3" spans="1:37" ht="15.75" customHeight="1">
      <c r="A3" s="351"/>
      <c r="B3" s="356"/>
      <c r="C3" s="326" t="s">
        <v>11</v>
      </c>
      <c r="D3" s="279"/>
      <c r="E3" s="279"/>
      <c r="F3" s="474"/>
      <c r="G3" s="475"/>
      <c r="H3" s="475"/>
      <c r="I3" s="475"/>
      <c r="J3" s="474"/>
      <c r="K3" s="475"/>
      <c r="L3" s="475"/>
      <c r="M3" s="475"/>
      <c r="N3" s="476"/>
      <c r="O3" s="351"/>
      <c r="P3" s="471"/>
      <c r="Q3" s="1433" t="s">
        <v>11</v>
      </c>
      <c r="R3" s="1434"/>
      <c r="S3" s="1434"/>
      <c r="T3" s="1434"/>
      <c r="U3" s="1434"/>
      <c r="V3" s="1434"/>
      <c r="W3" s="1434"/>
      <c r="X3" s="1434"/>
      <c r="Y3" s="1434"/>
      <c r="Z3" s="1434"/>
      <c r="AA3" s="1434"/>
    </row>
    <row r="4" spans="1:37" ht="15.75" customHeight="1">
      <c r="A4" s="352"/>
      <c r="B4" s="477"/>
      <c r="C4" s="336" t="s">
        <v>11</v>
      </c>
      <c r="D4" s="470"/>
      <c r="E4" s="470"/>
      <c r="F4" s="1472" t="s">
        <v>311</v>
      </c>
      <c r="G4" s="326" t="s">
        <v>11</v>
      </c>
      <c r="H4" s="472"/>
      <c r="I4" s="473"/>
      <c r="J4" s="1472" t="s">
        <v>312</v>
      </c>
      <c r="K4" s="326" t="s">
        <v>11</v>
      </c>
      <c r="L4" s="472"/>
      <c r="M4" s="472"/>
      <c r="N4" s="476"/>
      <c r="O4" s="352"/>
      <c r="P4" s="476"/>
      <c r="Q4" s="1433" t="s">
        <v>11</v>
      </c>
      <c r="R4" s="1434"/>
      <c r="S4" s="1434"/>
      <c r="T4" s="1472" t="s">
        <v>574</v>
      </c>
      <c r="U4" s="1434" t="s">
        <v>11</v>
      </c>
      <c r="V4" s="1434"/>
      <c r="W4" s="1434"/>
      <c r="X4" s="1472" t="s">
        <v>573</v>
      </c>
      <c r="Y4" s="1433" t="s">
        <v>11</v>
      </c>
      <c r="Z4" s="1434"/>
      <c r="AA4" s="1434"/>
    </row>
    <row r="5" spans="1:37" ht="63" customHeight="1">
      <c r="A5" s="352"/>
      <c r="B5" s="269"/>
      <c r="C5" s="715" t="s">
        <v>279</v>
      </c>
      <c r="D5" s="717" t="s">
        <v>77</v>
      </c>
      <c r="E5" s="715" t="s">
        <v>460</v>
      </c>
      <c r="F5" s="1473"/>
      <c r="G5" s="716" t="s">
        <v>279</v>
      </c>
      <c r="H5" s="717" t="s">
        <v>77</v>
      </c>
      <c r="I5" s="715" t="s">
        <v>460</v>
      </c>
      <c r="J5" s="1473"/>
      <c r="K5" s="716" t="s">
        <v>279</v>
      </c>
      <c r="L5" s="717" t="s">
        <v>77</v>
      </c>
      <c r="M5" s="715" t="s">
        <v>460</v>
      </c>
      <c r="N5" s="476"/>
      <c r="O5" s="352"/>
      <c r="P5" s="337"/>
      <c r="Q5" s="715" t="s">
        <v>279</v>
      </c>
      <c r="R5" s="717" t="s">
        <v>77</v>
      </c>
      <c r="S5" s="715" t="s">
        <v>460</v>
      </c>
      <c r="T5" s="1473"/>
      <c r="U5" s="715" t="s">
        <v>279</v>
      </c>
      <c r="V5" s="717" t="s">
        <v>77</v>
      </c>
      <c r="W5" s="715" t="s">
        <v>460</v>
      </c>
      <c r="X5" s="1473"/>
      <c r="Y5" s="715" t="s">
        <v>279</v>
      </c>
      <c r="Z5" s="717" t="s">
        <v>77</v>
      </c>
      <c r="AA5" s="715" t="s">
        <v>460</v>
      </c>
    </row>
    <row r="6" spans="1:37" ht="15.75" customHeight="1">
      <c r="A6" s="353"/>
      <c r="B6" s="326" t="s">
        <v>17</v>
      </c>
      <c r="C6" s="279"/>
      <c r="D6" s="470"/>
      <c r="E6" s="470"/>
      <c r="F6" s="470"/>
      <c r="G6" s="470"/>
      <c r="H6" s="470"/>
      <c r="I6" s="470"/>
      <c r="J6" s="470"/>
      <c r="K6" s="470"/>
      <c r="L6" s="470"/>
      <c r="M6" s="470"/>
      <c r="N6" s="476"/>
      <c r="O6" s="353"/>
      <c r="P6" s="1433" t="s">
        <v>17</v>
      </c>
      <c r="Q6" s="1434"/>
      <c r="R6" s="1434"/>
      <c r="S6" s="1434"/>
      <c r="T6" s="1434"/>
      <c r="U6" s="1434"/>
      <c r="V6" s="1434"/>
      <c r="W6" s="1434"/>
      <c r="X6" s="1434"/>
      <c r="Y6" s="1434"/>
      <c r="Z6" s="1434"/>
      <c r="AA6" s="1434"/>
    </row>
    <row r="7" spans="1:37" ht="15.75" customHeight="1">
      <c r="A7" s="710">
        <v>1970</v>
      </c>
      <c r="B7" s="316">
        <v>497884</v>
      </c>
      <c r="C7" s="712">
        <v>190747</v>
      </c>
      <c r="D7" s="712">
        <v>39801</v>
      </c>
      <c r="E7" s="712">
        <v>267336</v>
      </c>
      <c r="F7" s="712">
        <v>316526</v>
      </c>
      <c r="G7" s="712">
        <v>49190</v>
      </c>
      <c r="H7" s="338">
        <v>0</v>
      </c>
      <c r="I7" s="712">
        <v>267336</v>
      </c>
      <c r="J7" s="712">
        <v>181358</v>
      </c>
      <c r="K7" s="712">
        <v>141557</v>
      </c>
      <c r="L7" s="712">
        <v>39801</v>
      </c>
      <c r="M7" s="338">
        <v>0</v>
      </c>
      <c r="N7" s="468"/>
      <c r="O7" s="710">
        <v>1970</v>
      </c>
      <c r="P7" s="714">
        <v>2944521</v>
      </c>
      <c r="Q7" s="704" t="s">
        <v>52</v>
      </c>
      <c r="R7" s="704" t="s">
        <v>52</v>
      </c>
      <c r="S7" s="704" t="s">
        <v>52</v>
      </c>
      <c r="T7" s="712">
        <v>1863518</v>
      </c>
      <c r="U7" s="704" t="s">
        <v>52</v>
      </c>
      <c r="V7" s="704" t="s">
        <v>52</v>
      </c>
      <c r="W7" s="704" t="s">
        <v>52</v>
      </c>
      <c r="X7" s="712">
        <v>1081003</v>
      </c>
      <c r="Y7" s="704" t="s">
        <v>52</v>
      </c>
      <c r="Z7" s="704" t="s">
        <v>52</v>
      </c>
      <c r="AA7" s="704" t="s">
        <v>52</v>
      </c>
      <c r="AC7" s="1129"/>
      <c r="AD7" s="1129"/>
      <c r="AE7" s="1129"/>
      <c r="AF7" s="1129"/>
      <c r="AG7" s="1129"/>
      <c r="AH7" s="1129"/>
      <c r="AI7" s="1129"/>
      <c r="AJ7" s="1129"/>
      <c r="AK7" s="1129"/>
    </row>
    <row r="8" spans="1:37" ht="15.75" customHeight="1">
      <c r="A8" s="710">
        <v>1975</v>
      </c>
      <c r="B8" s="714">
        <v>599231</v>
      </c>
      <c r="C8" s="712">
        <v>180712</v>
      </c>
      <c r="D8" s="712">
        <v>61834</v>
      </c>
      <c r="E8" s="712">
        <v>356685</v>
      </c>
      <c r="F8" s="712">
        <v>402897</v>
      </c>
      <c r="G8" s="712">
        <v>46212</v>
      </c>
      <c r="H8" s="338">
        <v>0</v>
      </c>
      <c r="I8" s="712">
        <v>356685</v>
      </c>
      <c r="J8" s="712">
        <v>196334</v>
      </c>
      <c r="K8" s="712">
        <v>134500</v>
      </c>
      <c r="L8" s="712">
        <v>61834</v>
      </c>
      <c r="M8" s="338">
        <v>0</v>
      </c>
      <c r="N8" s="468"/>
      <c r="O8" s="710">
        <v>1975</v>
      </c>
      <c r="P8" s="714">
        <v>2944071</v>
      </c>
      <c r="Q8" s="704" t="s">
        <v>52</v>
      </c>
      <c r="R8" s="704" t="s">
        <v>52</v>
      </c>
      <c r="S8" s="704" t="s">
        <v>52</v>
      </c>
      <c r="T8" s="712">
        <v>1914849</v>
      </c>
      <c r="U8" s="704" t="s">
        <v>52</v>
      </c>
      <c r="V8" s="704" t="s">
        <v>52</v>
      </c>
      <c r="W8" s="704" t="s">
        <v>52</v>
      </c>
      <c r="X8" s="712">
        <v>1029222</v>
      </c>
      <c r="Y8" s="704" t="s">
        <v>52</v>
      </c>
      <c r="Z8" s="704" t="s">
        <v>52</v>
      </c>
      <c r="AA8" s="704" t="s">
        <v>52</v>
      </c>
      <c r="AC8" s="1129"/>
      <c r="AD8" s="1129"/>
      <c r="AE8" s="1129"/>
      <c r="AF8" s="1129"/>
      <c r="AG8" s="1129"/>
      <c r="AH8" s="1129"/>
      <c r="AI8" s="1129"/>
      <c r="AJ8" s="1129"/>
      <c r="AK8" s="1129"/>
    </row>
    <row r="9" spans="1:37" ht="15.75" customHeight="1">
      <c r="A9" s="710">
        <v>1980</v>
      </c>
      <c r="B9" s="714">
        <v>497527</v>
      </c>
      <c r="C9" s="712">
        <v>145629</v>
      </c>
      <c r="D9" s="712">
        <v>37804</v>
      </c>
      <c r="E9" s="712">
        <v>314094</v>
      </c>
      <c r="F9" s="712">
        <v>354452</v>
      </c>
      <c r="G9" s="712">
        <v>40399</v>
      </c>
      <c r="H9" s="338">
        <v>0</v>
      </c>
      <c r="I9" s="712">
        <v>314053</v>
      </c>
      <c r="J9" s="712">
        <v>143075</v>
      </c>
      <c r="K9" s="712">
        <v>105230</v>
      </c>
      <c r="L9" s="712">
        <v>37804</v>
      </c>
      <c r="M9" s="712">
        <v>41</v>
      </c>
      <c r="N9" s="468"/>
      <c r="O9" s="710">
        <v>1980</v>
      </c>
      <c r="P9" s="714">
        <v>2604776</v>
      </c>
      <c r="Q9" s="704" t="s">
        <v>52</v>
      </c>
      <c r="R9" s="704" t="s">
        <v>52</v>
      </c>
      <c r="S9" s="704" t="s">
        <v>52</v>
      </c>
      <c r="T9" s="712">
        <v>1760727</v>
      </c>
      <c r="U9" s="704" t="s">
        <v>52</v>
      </c>
      <c r="V9" s="704" t="s">
        <v>52</v>
      </c>
      <c r="W9" s="704" t="s">
        <v>52</v>
      </c>
      <c r="X9" s="712">
        <v>844049</v>
      </c>
      <c r="Y9" s="704" t="s">
        <v>52</v>
      </c>
      <c r="Z9" s="704" t="s">
        <v>52</v>
      </c>
      <c r="AA9" s="704" t="s">
        <v>52</v>
      </c>
      <c r="AC9" s="1129"/>
      <c r="AD9" s="1129"/>
      <c r="AE9" s="1129"/>
      <c r="AF9" s="1129"/>
      <c r="AG9" s="1129"/>
      <c r="AH9" s="1129"/>
      <c r="AI9" s="1129"/>
      <c r="AJ9" s="1129"/>
      <c r="AK9" s="1129"/>
    </row>
    <row r="10" spans="1:37" ht="15.75" customHeight="1">
      <c r="A10" s="710">
        <v>1985</v>
      </c>
      <c r="B10" s="714">
        <v>354621</v>
      </c>
      <c r="C10" s="712">
        <v>69930</v>
      </c>
      <c r="D10" s="712">
        <v>6643</v>
      </c>
      <c r="E10" s="712">
        <v>278048</v>
      </c>
      <c r="F10" s="712">
        <v>297453</v>
      </c>
      <c r="G10" s="712">
        <v>28612</v>
      </c>
      <c r="H10" s="712">
        <v>312</v>
      </c>
      <c r="I10" s="712">
        <v>268529</v>
      </c>
      <c r="J10" s="712">
        <v>57168</v>
      </c>
      <c r="K10" s="712">
        <v>41318</v>
      </c>
      <c r="L10" s="712">
        <v>6331</v>
      </c>
      <c r="M10" s="712">
        <v>9519</v>
      </c>
      <c r="N10" s="468"/>
      <c r="O10" s="710">
        <v>1985</v>
      </c>
      <c r="P10" s="714">
        <v>1902723</v>
      </c>
      <c r="Q10" s="704" t="s">
        <v>52</v>
      </c>
      <c r="R10" s="704" t="s">
        <v>52</v>
      </c>
      <c r="S10" s="704" t="s">
        <v>52</v>
      </c>
      <c r="T10" s="712">
        <v>1554206</v>
      </c>
      <c r="U10" s="704" t="s">
        <v>52</v>
      </c>
      <c r="V10" s="704" t="s">
        <v>52</v>
      </c>
      <c r="W10" s="704" t="s">
        <v>52</v>
      </c>
      <c r="X10" s="712">
        <v>348517</v>
      </c>
      <c r="Y10" s="704" t="s">
        <v>52</v>
      </c>
      <c r="Z10" s="704" t="s">
        <v>52</v>
      </c>
      <c r="AA10" s="704" t="s">
        <v>52</v>
      </c>
      <c r="AC10" s="1129"/>
      <c r="AD10" s="1129"/>
      <c r="AE10" s="1129"/>
      <c r="AF10" s="1129"/>
      <c r="AG10" s="1129"/>
      <c r="AH10" s="1129"/>
      <c r="AI10" s="1129"/>
      <c r="AJ10" s="1129"/>
      <c r="AK10" s="1129"/>
    </row>
    <row r="11" spans="1:37" ht="15.75" customHeight="1">
      <c r="A11" s="713">
        <v>1990</v>
      </c>
      <c r="B11" s="1015">
        <v>293041.15503393183</v>
      </c>
      <c r="C11" s="1015">
        <v>51572.155033931813</v>
      </c>
      <c r="D11" s="1015">
        <v>16744</v>
      </c>
      <c r="E11" s="1015">
        <v>224724</v>
      </c>
      <c r="F11" s="1015">
        <v>251851.48047592785</v>
      </c>
      <c r="G11" s="1015">
        <v>25810.48047592786</v>
      </c>
      <c r="H11" s="1015">
        <v>3163</v>
      </c>
      <c r="I11" s="1015">
        <v>222878</v>
      </c>
      <c r="J11" s="1015">
        <v>41189.674558003957</v>
      </c>
      <c r="K11" s="1015">
        <v>25761.674558003953</v>
      </c>
      <c r="L11" s="1015">
        <v>13581</v>
      </c>
      <c r="M11" s="1015">
        <v>1846</v>
      </c>
      <c r="N11" s="28"/>
      <c r="O11" s="971">
        <v>1990</v>
      </c>
      <c r="P11" s="1015">
        <v>1595858</v>
      </c>
      <c r="Q11" s="704" t="s">
        <v>52</v>
      </c>
      <c r="R11" s="704" t="s">
        <v>52</v>
      </c>
      <c r="S11" s="704" t="s">
        <v>52</v>
      </c>
      <c r="T11" s="712">
        <v>1293738</v>
      </c>
      <c r="U11" s="704">
        <v>124849</v>
      </c>
      <c r="V11" s="704">
        <v>33627</v>
      </c>
      <c r="W11" s="704">
        <v>1135261</v>
      </c>
      <c r="X11" s="1015">
        <v>302120</v>
      </c>
      <c r="Y11" s="1016">
        <v>213070</v>
      </c>
      <c r="Z11" s="1016">
        <v>77943</v>
      </c>
      <c r="AA11" s="1016">
        <v>11106</v>
      </c>
      <c r="AC11" s="1129"/>
      <c r="AD11" s="1129"/>
      <c r="AE11" s="1129"/>
      <c r="AF11" s="1129"/>
      <c r="AG11" s="1129"/>
      <c r="AH11" s="1129"/>
      <c r="AI11" s="1129"/>
      <c r="AJ11" s="1129"/>
      <c r="AK11" s="1129"/>
    </row>
    <row r="12" spans="1:37" ht="15.75" customHeight="1">
      <c r="A12" s="713">
        <v>1995</v>
      </c>
      <c r="B12" s="1015">
        <v>295252</v>
      </c>
      <c r="C12" s="1015">
        <v>45399</v>
      </c>
      <c r="D12" s="1015">
        <v>9957</v>
      </c>
      <c r="E12" s="1015">
        <v>239896</v>
      </c>
      <c r="F12" s="712">
        <v>268363</v>
      </c>
      <c r="G12" s="712">
        <v>24501</v>
      </c>
      <c r="H12" s="712">
        <v>4087</v>
      </c>
      <c r="I12" s="712">
        <v>239775</v>
      </c>
      <c r="J12" s="712">
        <v>26889</v>
      </c>
      <c r="K12" s="712">
        <v>20898</v>
      </c>
      <c r="L12" s="712">
        <v>5870</v>
      </c>
      <c r="M12" s="712">
        <v>121</v>
      </c>
      <c r="N12" s="28"/>
      <c r="O12" s="713">
        <v>1995</v>
      </c>
      <c r="P12" s="882">
        <v>1702067</v>
      </c>
      <c r="Q12" s="882">
        <v>315488</v>
      </c>
      <c r="R12" s="882">
        <v>76597</v>
      </c>
      <c r="S12" s="882">
        <v>1309982</v>
      </c>
      <c r="T12" s="1015">
        <v>1476308</v>
      </c>
      <c r="U12" s="1015">
        <v>143606</v>
      </c>
      <c r="V12" s="1015">
        <v>33139</v>
      </c>
      <c r="W12" s="1015">
        <v>1299563</v>
      </c>
      <c r="X12" s="1015">
        <v>225759</v>
      </c>
      <c r="Y12" s="1015">
        <v>171882</v>
      </c>
      <c r="Z12" s="1015">
        <v>43458</v>
      </c>
      <c r="AA12" s="1015">
        <v>10419</v>
      </c>
      <c r="AC12" s="1129"/>
      <c r="AD12" s="1129"/>
      <c r="AE12" s="1129"/>
      <c r="AF12" s="1129"/>
      <c r="AG12" s="1129"/>
      <c r="AH12" s="1129"/>
      <c r="AI12" s="1129"/>
      <c r="AJ12" s="1129"/>
      <c r="AK12" s="1129"/>
    </row>
    <row r="13" spans="1:37" ht="15.75" customHeight="1">
      <c r="A13" s="713">
        <v>1996</v>
      </c>
      <c r="B13" s="1015">
        <v>322099</v>
      </c>
      <c r="C13" s="1015">
        <v>43583</v>
      </c>
      <c r="D13" s="1015">
        <v>8494</v>
      </c>
      <c r="E13" s="1015">
        <v>270022</v>
      </c>
      <c r="F13" s="712">
        <v>298704</v>
      </c>
      <c r="G13" s="712">
        <v>26571</v>
      </c>
      <c r="H13" s="712">
        <v>3513</v>
      </c>
      <c r="I13" s="712">
        <v>268620</v>
      </c>
      <c r="J13" s="712">
        <v>23395</v>
      </c>
      <c r="K13" s="712">
        <v>17012</v>
      </c>
      <c r="L13" s="712">
        <v>4981</v>
      </c>
      <c r="M13" s="712">
        <v>1402</v>
      </c>
      <c r="N13" s="28"/>
      <c r="O13" s="713">
        <v>1996</v>
      </c>
      <c r="P13" s="882">
        <v>1832868</v>
      </c>
      <c r="Q13" s="882">
        <v>297241</v>
      </c>
      <c r="R13" s="882">
        <v>69772</v>
      </c>
      <c r="S13" s="882">
        <v>1465855</v>
      </c>
      <c r="T13" s="1015">
        <v>1628297</v>
      </c>
      <c r="U13" s="1015">
        <v>142350</v>
      </c>
      <c r="V13" s="1015">
        <v>33323</v>
      </c>
      <c r="W13" s="1015">
        <v>1452624</v>
      </c>
      <c r="X13" s="1015">
        <v>204571</v>
      </c>
      <c r="Y13" s="1015">
        <v>154891</v>
      </c>
      <c r="Z13" s="1015">
        <v>36449</v>
      </c>
      <c r="AA13" s="1015">
        <v>13231</v>
      </c>
      <c r="AC13" s="1129"/>
      <c r="AD13" s="1129"/>
      <c r="AE13" s="1129"/>
      <c r="AF13" s="1129"/>
      <c r="AG13" s="1129"/>
      <c r="AH13" s="1129"/>
      <c r="AI13" s="1129"/>
      <c r="AJ13" s="1129"/>
      <c r="AK13" s="1129"/>
    </row>
    <row r="14" spans="1:37" ht="15.75" customHeight="1">
      <c r="A14" s="713">
        <v>1997</v>
      </c>
      <c r="B14" s="1015">
        <v>302583</v>
      </c>
      <c r="C14" s="1015">
        <v>39106</v>
      </c>
      <c r="D14" s="1015">
        <v>7012</v>
      </c>
      <c r="E14" s="1015">
        <v>256465</v>
      </c>
      <c r="F14" s="712">
        <v>279584</v>
      </c>
      <c r="G14" s="712">
        <v>22033</v>
      </c>
      <c r="H14" s="712">
        <v>2264</v>
      </c>
      <c r="I14" s="712">
        <v>255287</v>
      </c>
      <c r="J14" s="712">
        <v>22999</v>
      </c>
      <c r="K14" s="712">
        <v>17073</v>
      </c>
      <c r="L14" s="712">
        <v>4748</v>
      </c>
      <c r="M14" s="712">
        <v>1178</v>
      </c>
      <c r="N14" s="28"/>
      <c r="O14" s="713">
        <v>1997</v>
      </c>
      <c r="P14" s="882">
        <v>1717938</v>
      </c>
      <c r="Q14" s="882">
        <v>279309</v>
      </c>
      <c r="R14" s="882">
        <v>50689</v>
      </c>
      <c r="S14" s="882">
        <v>1387940</v>
      </c>
      <c r="T14" s="1015">
        <v>1529160</v>
      </c>
      <c r="U14" s="1015">
        <v>120827</v>
      </c>
      <c r="V14" s="1015">
        <v>28220</v>
      </c>
      <c r="W14" s="1015">
        <v>1380113</v>
      </c>
      <c r="X14" s="1015">
        <v>188778</v>
      </c>
      <c r="Y14" s="1015">
        <v>158482</v>
      </c>
      <c r="Z14" s="1015">
        <v>22469</v>
      </c>
      <c r="AA14" s="1015">
        <v>7827</v>
      </c>
      <c r="AC14" s="1129"/>
      <c r="AD14" s="1129"/>
      <c r="AE14" s="1129"/>
      <c r="AF14" s="1129"/>
      <c r="AG14" s="1129"/>
      <c r="AH14" s="1129"/>
      <c r="AI14" s="1129"/>
      <c r="AJ14" s="1129"/>
      <c r="AK14" s="1129"/>
    </row>
    <row r="15" spans="1:37" ht="15.75" customHeight="1">
      <c r="A15" s="713">
        <v>1998</v>
      </c>
      <c r="B15" s="1015">
        <v>314937.93006400001</v>
      </c>
      <c r="C15" s="1015">
        <v>40483.893208000001</v>
      </c>
      <c r="D15" s="1015">
        <v>8734.2095200000003</v>
      </c>
      <c r="E15" s="1015">
        <v>265719.33571999997</v>
      </c>
      <c r="F15" s="712">
        <v>287698.36189599999</v>
      </c>
      <c r="G15" s="712">
        <v>21808.972895999999</v>
      </c>
      <c r="H15" s="712">
        <v>1072.9880000000001</v>
      </c>
      <c r="I15" s="712">
        <v>264816.40099999995</v>
      </c>
      <c r="J15" s="712">
        <v>27239.568168000005</v>
      </c>
      <c r="K15" s="712">
        <v>18674.920312000002</v>
      </c>
      <c r="L15" s="712">
        <v>7661.2215200000001</v>
      </c>
      <c r="M15" s="712">
        <v>902.93472000000008</v>
      </c>
      <c r="N15" s="28"/>
      <c r="O15" s="713">
        <v>1998</v>
      </c>
      <c r="P15" s="882">
        <v>1633392</v>
      </c>
      <c r="Q15" s="882">
        <v>267252</v>
      </c>
      <c r="R15" s="882">
        <v>43637</v>
      </c>
      <c r="S15" s="882">
        <v>1322503</v>
      </c>
      <c r="T15" s="1015">
        <v>1456480</v>
      </c>
      <c r="U15" s="1015">
        <v>113247</v>
      </c>
      <c r="V15" s="1015">
        <v>23970</v>
      </c>
      <c r="W15" s="1015">
        <v>1319263</v>
      </c>
      <c r="X15" s="1015">
        <v>176912</v>
      </c>
      <c r="Y15" s="1015">
        <v>154005</v>
      </c>
      <c r="Z15" s="1015">
        <v>19667</v>
      </c>
      <c r="AA15" s="1015">
        <v>3240</v>
      </c>
      <c r="AC15" s="1129"/>
      <c r="AD15" s="1129"/>
      <c r="AE15" s="1129"/>
      <c r="AF15" s="1129"/>
      <c r="AG15" s="1129"/>
      <c r="AH15" s="1129"/>
      <c r="AI15" s="1129"/>
      <c r="AJ15" s="1129"/>
      <c r="AK15" s="1129"/>
    </row>
    <row r="16" spans="1:37" ht="15.75" customHeight="1">
      <c r="A16" s="1131">
        <v>1999</v>
      </c>
      <c r="B16" s="1015">
        <v>269182.92139211757</v>
      </c>
      <c r="C16" s="1015">
        <v>33252.622876826208</v>
      </c>
      <c r="D16" s="1015">
        <v>4725.2756232913489</v>
      </c>
      <c r="E16" s="1015">
        <v>231202.89499999996</v>
      </c>
      <c r="F16" s="712">
        <v>252498.05502299999</v>
      </c>
      <c r="G16" s="712">
        <v>20133.822023000004</v>
      </c>
      <c r="H16" s="712">
        <v>1734.2320000000002</v>
      </c>
      <c r="I16" s="712">
        <v>230630.00099999996</v>
      </c>
      <c r="J16" s="712">
        <v>16684.866369117557</v>
      </c>
      <c r="K16" s="712">
        <v>13118.800853826206</v>
      </c>
      <c r="L16" s="712">
        <v>2991.0436232913489</v>
      </c>
      <c r="M16" s="712">
        <v>572.89400000000001</v>
      </c>
      <c r="N16" s="28"/>
      <c r="O16" s="713">
        <v>1999</v>
      </c>
      <c r="P16" s="1015">
        <v>1402920</v>
      </c>
      <c r="Q16" s="1015">
        <v>239791</v>
      </c>
      <c r="R16" s="1015">
        <v>32895</v>
      </c>
      <c r="S16" s="1015">
        <v>1130234</v>
      </c>
      <c r="T16" s="1015">
        <v>1248386</v>
      </c>
      <c r="U16" s="1015">
        <v>105461</v>
      </c>
      <c r="V16" s="1015">
        <v>21250</v>
      </c>
      <c r="W16" s="1015">
        <v>1121675</v>
      </c>
      <c r="X16" s="1015">
        <v>154534</v>
      </c>
      <c r="Y16" s="1015">
        <v>134330</v>
      </c>
      <c r="Z16" s="1015">
        <v>11645</v>
      </c>
      <c r="AA16" s="1015">
        <v>8559</v>
      </c>
      <c r="AC16" s="1129"/>
      <c r="AD16" s="1129"/>
      <c r="AE16" s="1129"/>
      <c r="AF16" s="1129"/>
      <c r="AG16" s="1129"/>
      <c r="AH16" s="1129"/>
      <c r="AI16" s="1129"/>
      <c r="AJ16" s="1129"/>
      <c r="AK16" s="1129"/>
    </row>
    <row r="17" spans="1:37" s="1127" customFormat="1" ht="15.75" customHeight="1">
      <c r="A17" s="1131">
        <v>2000</v>
      </c>
      <c r="B17" s="1135">
        <v>253351.43108199997</v>
      </c>
      <c r="C17" s="1135">
        <v>30940.635081999997</v>
      </c>
      <c r="D17" s="1135">
        <v>3833.4279999999999</v>
      </c>
      <c r="E17" s="1135">
        <v>218577.36799999999</v>
      </c>
      <c r="F17" s="1135">
        <v>238672.02107999998</v>
      </c>
      <c r="G17" s="1135">
        <v>18567.789079999999</v>
      </c>
      <c r="H17" s="1135">
        <v>1567.6699999999998</v>
      </c>
      <c r="I17" s="1135">
        <v>218536.56199999998</v>
      </c>
      <c r="J17" s="1135">
        <v>14679.410002000004</v>
      </c>
      <c r="K17" s="1135">
        <v>12372.846001999998</v>
      </c>
      <c r="L17" s="1135">
        <v>2265.7579999999998</v>
      </c>
      <c r="M17" s="1135">
        <v>40.805999999999997</v>
      </c>
      <c r="N17" s="1122"/>
      <c r="O17" s="1131">
        <v>2000</v>
      </c>
      <c r="P17" s="1135">
        <v>1303438</v>
      </c>
      <c r="Q17" s="1135">
        <v>209281</v>
      </c>
      <c r="R17" s="1135">
        <v>32666</v>
      </c>
      <c r="S17" s="1135">
        <v>1061491</v>
      </c>
      <c r="T17" s="1135">
        <v>1172663</v>
      </c>
      <c r="U17" s="1135">
        <v>91815</v>
      </c>
      <c r="V17" s="1135">
        <v>19567</v>
      </c>
      <c r="W17" s="1135">
        <v>1061281</v>
      </c>
      <c r="X17" s="1135">
        <v>130775</v>
      </c>
      <c r="Y17" s="1135">
        <v>117466</v>
      </c>
      <c r="Z17" s="1135">
        <v>13099</v>
      </c>
      <c r="AA17" s="1135">
        <v>210</v>
      </c>
      <c r="AC17" s="1129"/>
      <c r="AD17" s="1129"/>
      <c r="AE17" s="1129"/>
      <c r="AF17" s="1129"/>
      <c r="AG17" s="1129"/>
      <c r="AH17" s="1129"/>
      <c r="AI17" s="1129"/>
      <c r="AJ17" s="1129"/>
      <c r="AK17" s="1129"/>
    </row>
    <row r="18" spans="1:37" s="1127" customFormat="1" ht="15.75" customHeight="1">
      <c r="A18" s="1131">
        <v>2001</v>
      </c>
      <c r="B18" s="1135">
        <v>294320.32199999999</v>
      </c>
      <c r="C18" s="1135">
        <v>31591.364000000001</v>
      </c>
      <c r="D18" s="1135">
        <v>7444.3450000000012</v>
      </c>
      <c r="E18" s="1135">
        <v>255284.61299999998</v>
      </c>
      <c r="F18" s="1135">
        <v>274654.54397199996</v>
      </c>
      <c r="G18" s="1135">
        <v>17094.872971999997</v>
      </c>
      <c r="H18" s="1135">
        <v>2315.462</v>
      </c>
      <c r="I18" s="1135">
        <v>255244.20899999997</v>
      </c>
      <c r="J18" s="1135">
        <v>19665.778028000004</v>
      </c>
      <c r="K18" s="1135">
        <v>14496.491028000004</v>
      </c>
      <c r="L18" s="1135">
        <v>5128.8830000000007</v>
      </c>
      <c r="M18" s="1135">
        <v>40.404000000000003</v>
      </c>
      <c r="N18" s="1122"/>
      <c r="O18" s="1131">
        <v>2001</v>
      </c>
      <c r="P18" s="1135">
        <v>1489819</v>
      </c>
      <c r="Q18" s="1135">
        <v>212291</v>
      </c>
      <c r="R18" s="1135">
        <v>39511</v>
      </c>
      <c r="S18" s="1135">
        <v>1238017</v>
      </c>
      <c r="T18" s="1135">
        <v>1347362</v>
      </c>
      <c r="U18" s="1135">
        <v>87118</v>
      </c>
      <c r="V18" s="1135">
        <v>22455</v>
      </c>
      <c r="W18" s="1135">
        <v>1237789</v>
      </c>
      <c r="X18" s="1135">
        <v>142457</v>
      </c>
      <c r="Y18" s="1135">
        <v>125173</v>
      </c>
      <c r="Z18" s="1135">
        <v>17056</v>
      </c>
      <c r="AA18" s="1135">
        <v>228</v>
      </c>
      <c r="AC18" s="1129"/>
      <c r="AD18" s="1129"/>
      <c r="AE18" s="1129"/>
      <c r="AF18" s="1129"/>
      <c r="AG18" s="1129"/>
      <c r="AH18" s="1129"/>
      <c r="AI18" s="1129"/>
      <c r="AJ18" s="1129"/>
      <c r="AK18" s="1129"/>
    </row>
    <row r="19" spans="1:37" s="1127" customFormat="1" ht="15.75" customHeight="1">
      <c r="A19" s="1131">
        <v>2002</v>
      </c>
      <c r="B19" s="1135">
        <v>251987.941533</v>
      </c>
      <c r="C19" s="1135">
        <v>27020.582533000001</v>
      </c>
      <c r="D19" s="1135">
        <v>2618.5219999999999</v>
      </c>
      <c r="E19" s="1135">
        <v>222348.837</v>
      </c>
      <c r="F19" s="1135">
        <v>239186.45857300001</v>
      </c>
      <c r="G19" s="1135">
        <v>15576.777573000003</v>
      </c>
      <c r="H19" s="1135">
        <v>1301.2869999999998</v>
      </c>
      <c r="I19" s="1135">
        <v>222308.394</v>
      </c>
      <c r="J19" s="1135">
        <v>12801.482960000001</v>
      </c>
      <c r="K19" s="1135">
        <v>11443.804959999999</v>
      </c>
      <c r="L19" s="1135">
        <v>1317.2349999999999</v>
      </c>
      <c r="M19" s="1135">
        <v>40.442999999999998</v>
      </c>
      <c r="N19" s="1122"/>
      <c r="O19" s="1131">
        <v>2002</v>
      </c>
      <c r="P19" s="1135">
        <v>1327922</v>
      </c>
      <c r="Q19" s="1135">
        <v>203854</v>
      </c>
      <c r="R19" s="1135">
        <v>33798</v>
      </c>
      <c r="S19" s="1135">
        <v>1090270</v>
      </c>
      <c r="T19" s="1135">
        <v>1192011</v>
      </c>
      <c r="U19" s="1135">
        <v>82709</v>
      </c>
      <c r="V19" s="1135">
        <v>19243</v>
      </c>
      <c r="W19" s="1135">
        <v>1090059</v>
      </c>
      <c r="X19" s="1135">
        <v>135911</v>
      </c>
      <c r="Y19" s="1135">
        <v>121145</v>
      </c>
      <c r="Z19" s="1135">
        <v>14555</v>
      </c>
      <c r="AA19" s="1135">
        <v>211</v>
      </c>
      <c r="AB19" s="1018"/>
      <c r="AC19" s="1129"/>
      <c r="AD19" s="1129"/>
      <c r="AE19" s="1129"/>
      <c r="AF19" s="1129"/>
      <c r="AG19" s="1129"/>
      <c r="AH19" s="1129"/>
      <c r="AI19" s="1129"/>
      <c r="AJ19" s="1129"/>
      <c r="AK19" s="1129"/>
    </row>
    <row r="20" spans="1:37" s="1127" customFormat="1" ht="15.75" customHeight="1">
      <c r="A20" s="1131">
        <v>2003</v>
      </c>
      <c r="B20" s="1135">
        <v>255377.11538600002</v>
      </c>
      <c r="C20" s="1135">
        <v>27430.722000000002</v>
      </c>
      <c r="D20" s="1135">
        <v>10476.870385999999</v>
      </c>
      <c r="E20" s="1135">
        <v>217469.52299999999</v>
      </c>
      <c r="F20" s="1135">
        <v>233893.42875700002</v>
      </c>
      <c r="G20" s="1135">
        <v>15594.136</v>
      </c>
      <c r="H20" s="1135">
        <v>870.21275700000001</v>
      </c>
      <c r="I20" s="1135">
        <v>217429.08</v>
      </c>
      <c r="J20" s="1135">
        <v>21483.686629000003</v>
      </c>
      <c r="K20" s="1135">
        <v>11836.586000000001</v>
      </c>
      <c r="L20" s="1135">
        <v>9606.6576289999994</v>
      </c>
      <c r="M20" s="1135">
        <v>40.442999999999998</v>
      </c>
      <c r="N20" s="1122"/>
      <c r="O20" s="1131">
        <v>2003</v>
      </c>
      <c r="P20" s="1135">
        <v>1209000.6370000001</v>
      </c>
      <c r="Q20" s="1135">
        <v>182982.63099999999</v>
      </c>
      <c r="R20" s="1135">
        <v>25597.34</v>
      </c>
      <c r="S20" s="1135">
        <v>1000420.666</v>
      </c>
      <c r="T20" s="1135">
        <v>1103361.0020000001</v>
      </c>
      <c r="U20" s="1135">
        <v>85422.027999999991</v>
      </c>
      <c r="V20" s="1135">
        <v>17740.344000000001</v>
      </c>
      <c r="W20" s="1135">
        <v>1000198.63</v>
      </c>
      <c r="X20" s="1135">
        <v>105639.63499999999</v>
      </c>
      <c r="Y20" s="1135">
        <v>97560.603000000003</v>
      </c>
      <c r="Z20" s="1135">
        <v>7856.9960000000001</v>
      </c>
      <c r="AA20" s="1135">
        <v>222.036</v>
      </c>
      <c r="AC20" s="1129"/>
      <c r="AD20" s="1129"/>
      <c r="AE20" s="1129"/>
      <c r="AF20" s="1129"/>
      <c r="AG20" s="1129"/>
      <c r="AH20" s="1129"/>
      <c r="AI20" s="1129"/>
      <c r="AJ20" s="1129"/>
      <c r="AK20" s="1129"/>
    </row>
    <row r="21" spans="1:37" s="1127" customFormat="1" ht="15.75" customHeight="1">
      <c r="A21" s="1131">
        <v>2004</v>
      </c>
      <c r="B21" s="1135">
        <v>232339.47951499998</v>
      </c>
      <c r="C21" s="1135">
        <v>22666.705244999997</v>
      </c>
      <c r="D21" s="1135">
        <v>10179.671270000001</v>
      </c>
      <c r="E21" s="1135">
        <v>199493.103</v>
      </c>
      <c r="F21" s="1135">
        <v>214085.30651699999</v>
      </c>
      <c r="G21" s="1135">
        <v>13324.831517000001</v>
      </c>
      <c r="H21" s="1135">
        <v>1307.8150000000001</v>
      </c>
      <c r="I21" s="1135">
        <v>199452.66</v>
      </c>
      <c r="J21" s="1135">
        <v>18254.172998000002</v>
      </c>
      <c r="K21" s="1135">
        <v>9341.8737279999987</v>
      </c>
      <c r="L21" s="1135">
        <v>8871.8562700000002</v>
      </c>
      <c r="M21" s="1135">
        <v>40.442999999999998</v>
      </c>
      <c r="N21" s="1122"/>
      <c r="O21" s="1131">
        <v>2004</v>
      </c>
      <c r="P21" s="1135">
        <v>1116991.4310000001</v>
      </c>
      <c r="Q21" s="1135">
        <v>173031.76300000001</v>
      </c>
      <c r="R21" s="1135">
        <v>21443.200000000001</v>
      </c>
      <c r="S21" s="1135">
        <v>922516.46799999999</v>
      </c>
      <c r="T21" s="1135">
        <v>1016621.476</v>
      </c>
      <c r="U21" s="1135">
        <v>79338.926000000007</v>
      </c>
      <c r="V21" s="1135">
        <v>14979.422</v>
      </c>
      <c r="W21" s="1135">
        <v>922303.12800000003</v>
      </c>
      <c r="X21" s="1135">
        <v>100369.955</v>
      </c>
      <c r="Y21" s="1135">
        <v>93692.837</v>
      </c>
      <c r="Z21" s="1135">
        <v>6463.7780000000002</v>
      </c>
      <c r="AA21" s="1135">
        <v>213.34</v>
      </c>
      <c r="AC21" s="1129"/>
      <c r="AD21" s="1129"/>
      <c r="AE21" s="1129"/>
      <c r="AF21" s="1129"/>
      <c r="AG21" s="1129"/>
      <c r="AH21" s="1129"/>
      <c r="AI21" s="1129"/>
      <c r="AJ21" s="1129"/>
      <c r="AK21" s="1129"/>
    </row>
    <row r="22" spans="1:37" s="1127" customFormat="1" ht="15.75" customHeight="1">
      <c r="A22" s="1131">
        <v>2005</v>
      </c>
      <c r="B22" s="1135">
        <v>233798.81683900004</v>
      </c>
      <c r="C22" s="1135">
        <v>23710.663699999997</v>
      </c>
      <c r="D22" s="1135">
        <v>11444.911320000003</v>
      </c>
      <c r="E22" s="1135">
        <v>198643.24181899999</v>
      </c>
      <c r="F22" s="1135">
        <v>213566.76990500002</v>
      </c>
      <c r="G22" s="1135">
        <v>13910.333709999999</v>
      </c>
      <c r="H22" s="1135">
        <v>1059.67832</v>
      </c>
      <c r="I22" s="1135">
        <v>198596.75787499998</v>
      </c>
      <c r="J22" s="1135">
        <v>20232.046934000002</v>
      </c>
      <c r="K22" s="1135">
        <v>9800.3299900000002</v>
      </c>
      <c r="L22" s="1135">
        <v>10385.233000000002</v>
      </c>
      <c r="M22" s="1135">
        <v>46.483944000000001</v>
      </c>
      <c r="N22" s="1122"/>
      <c r="O22" s="1131">
        <v>2005</v>
      </c>
      <c r="P22" s="1135">
        <v>1191030.6920000003</v>
      </c>
      <c r="Q22" s="1135">
        <v>157502.69500000001</v>
      </c>
      <c r="R22" s="1135">
        <v>22503.373</v>
      </c>
      <c r="S22" s="1135">
        <v>1011024.624</v>
      </c>
      <c r="T22" s="1135">
        <v>1106617.3390000002</v>
      </c>
      <c r="U22" s="1135">
        <v>78827.671999999991</v>
      </c>
      <c r="V22" s="1135">
        <v>17087.367999999999</v>
      </c>
      <c r="W22" s="1135">
        <v>1010702.299</v>
      </c>
      <c r="X22" s="1135">
        <v>84413.353000000003</v>
      </c>
      <c r="Y22" s="1135">
        <v>78675.023000000001</v>
      </c>
      <c r="Z22" s="1135">
        <v>5416.0050000000001</v>
      </c>
      <c r="AA22" s="1135">
        <v>322.32499999999999</v>
      </c>
      <c r="AC22" s="1129"/>
      <c r="AD22" s="1129"/>
      <c r="AE22" s="1129"/>
      <c r="AF22" s="1129"/>
      <c r="AG22" s="1129"/>
      <c r="AH22" s="1129"/>
      <c r="AI22" s="1129"/>
      <c r="AJ22" s="1129"/>
      <c r="AK22" s="1129"/>
    </row>
    <row r="23" spans="1:37" s="1127" customFormat="1" ht="15.75" customHeight="1">
      <c r="A23" s="1131">
        <v>2006</v>
      </c>
      <c r="B23" s="1135">
        <v>243967.68367899998</v>
      </c>
      <c r="C23" s="1135">
        <v>24432.172900000001</v>
      </c>
      <c r="D23" s="1135">
        <v>9151.7607799999987</v>
      </c>
      <c r="E23" s="1135">
        <v>210383.74999899999</v>
      </c>
      <c r="F23" s="1135">
        <v>226421.32355899998</v>
      </c>
      <c r="G23" s="1135">
        <v>15200.44246</v>
      </c>
      <c r="H23" s="1135">
        <v>861.41578000000004</v>
      </c>
      <c r="I23" s="1135">
        <v>210359.46531899998</v>
      </c>
      <c r="J23" s="1135">
        <v>17546.360119999998</v>
      </c>
      <c r="K23" s="1135">
        <v>9231.7304400000012</v>
      </c>
      <c r="L23" s="1135">
        <v>8290.3449999999993</v>
      </c>
      <c r="M23" s="1135">
        <v>24.284680000000002</v>
      </c>
      <c r="N23" s="1122"/>
      <c r="O23" s="1131">
        <v>2006</v>
      </c>
      <c r="P23" s="1135">
        <v>1228611.2190000003</v>
      </c>
      <c r="Q23" s="1135">
        <v>155124.68000000002</v>
      </c>
      <c r="R23" s="1135">
        <v>22364.603999999999</v>
      </c>
      <c r="S23" s="1135">
        <v>1051119.9350000001</v>
      </c>
      <c r="T23" s="1135">
        <v>1140253.9060000002</v>
      </c>
      <c r="U23" s="1135">
        <v>73934.561000000002</v>
      </c>
      <c r="V23" s="1135">
        <v>15419.76</v>
      </c>
      <c r="W23" s="1135">
        <v>1050897.585</v>
      </c>
      <c r="X23" s="1135">
        <v>88357.313000000024</v>
      </c>
      <c r="Y23" s="1135">
        <v>81190.119000000021</v>
      </c>
      <c r="Z23" s="1135">
        <v>6944.8440000000001</v>
      </c>
      <c r="AA23" s="1135">
        <v>222.35</v>
      </c>
      <c r="AC23" s="1129"/>
      <c r="AD23" s="1129"/>
      <c r="AE23" s="1129"/>
      <c r="AF23" s="1129"/>
      <c r="AG23" s="1129"/>
      <c r="AH23" s="1129"/>
      <c r="AI23" s="1129"/>
      <c r="AJ23" s="1129"/>
      <c r="AK23" s="1129"/>
    </row>
    <row r="24" spans="1:37" s="1127" customFormat="1" ht="15.75" customHeight="1">
      <c r="A24" s="1131">
        <v>2007</v>
      </c>
      <c r="B24" s="1135">
        <v>155597.58069499998</v>
      </c>
      <c r="C24" s="1135">
        <v>20834.963789999998</v>
      </c>
      <c r="D24" s="1135">
        <v>12189.111770000001</v>
      </c>
      <c r="E24" s="1135">
        <v>122573.505135</v>
      </c>
      <c r="F24" s="1135">
        <v>134849.06253999998</v>
      </c>
      <c r="G24" s="1135">
        <v>11776.86436</v>
      </c>
      <c r="H24" s="1135">
        <v>701.84877000000006</v>
      </c>
      <c r="I24" s="1135">
        <v>122370.34941</v>
      </c>
      <c r="J24" s="1135">
        <v>20748.518154999998</v>
      </c>
      <c r="K24" s="1135">
        <v>9058.0994299999984</v>
      </c>
      <c r="L24" s="1135">
        <v>11487.263000000001</v>
      </c>
      <c r="M24" s="1135">
        <v>203.15572500000002</v>
      </c>
      <c r="N24" s="1122"/>
      <c r="O24" s="1131">
        <v>2007</v>
      </c>
      <c r="P24" s="1135">
        <v>766981.69700000004</v>
      </c>
      <c r="Q24" s="1135">
        <v>150168.84900000002</v>
      </c>
      <c r="R24" s="1135">
        <v>18537.134999999998</v>
      </c>
      <c r="S24" s="1135">
        <v>598275.71299999999</v>
      </c>
      <c r="T24" s="1135">
        <v>684025.01800000004</v>
      </c>
      <c r="U24" s="1135">
        <v>73226.991000000009</v>
      </c>
      <c r="V24" s="1135">
        <v>12725.871999999999</v>
      </c>
      <c r="W24" s="1135">
        <v>598072.15500000003</v>
      </c>
      <c r="X24" s="1135">
        <v>82956.679000000004</v>
      </c>
      <c r="Y24" s="1135">
        <v>76941.858000000007</v>
      </c>
      <c r="Z24" s="1135">
        <v>5811.2629999999999</v>
      </c>
      <c r="AA24" s="1135">
        <v>203.55799999999999</v>
      </c>
      <c r="AC24" s="1129"/>
      <c r="AD24" s="1129"/>
      <c r="AE24" s="1129"/>
      <c r="AF24" s="1129"/>
      <c r="AG24" s="1129"/>
      <c r="AH24" s="1129"/>
      <c r="AI24" s="1129"/>
      <c r="AJ24" s="1129"/>
      <c r="AK24" s="1129"/>
    </row>
    <row r="25" spans="1:37" s="1127" customFormat="1" ht="15.75" customHeight="1">
      <c r="A25" s="1131">
        <v>2008</v>
      </c>
      <c r="B25" s="1135">
        <v>214102.45486000003</v>
      </c>
      <c r="C25" s="1135">
        <v>21305.646990000001</v>
      </c>
      <c r="D25" s="1135">
        <v>12115.606889999999</v>
      </c>
      <c r="E25" s="1135">
        <v>180681.20097999999</v>
      </c>
      <c r="F25" s="1135">
        <v>193866.61593000003</v>
      </c>
      <c r="G25" s="1135">
        <v>12790.274820000002</v>
      </c>
      <c r="H25" s="1135">
        <v>607.78089</v>
      </c>
      <c r="I25" s="1135">
        <v>180468.56021999998</v>
      </c>
      <c r="J25" s="1135">
        <v>20235.838929999998</v>
      </c>
      <c r="K25" s="1135">
        <v>8515.3721700000006</v>
      </c>
      <c r="L25" s="1135">
        <v>11507.825999999999</v>
      </c>
      <c r="M25" s="1135">
        <v>212.64076</v>
      </c>
      <c r="N25" s="1122"/>
      <c r="O25" s="1131">
        <v>2008</v>
      </c>
      <c r="P25" s="1135">
        <v>1039533.2449999999</v>
      </c>
      <c r="Q25" s="1135">
        <v>140064.13400000002</v>
      </c>
      <c r="R25" s="1135">
        <v>18301.123</v>
      </c>
      <c r="S25" s="1135">
        <v>881167.98800000001</v>
      </c>
      <c r="T25" s="1135">
        <v>968350.86599999992</v>
      </c>
      <c r="U25" s="1135">
        <v>75310.512000000002</v>
      </c>
      <c r="V25" s="1135">
        <v>12086.248</v>
      </c>
      <c r="W25" s="1135">
        <v>880954.10600000003</v>
      </c>
      <c r="X25" s="1135">
        <v>71182.379000000001</v>
      </c>
      <c r="Y25" s="1135">
        <v>64753.62200000001</v>
      </c>
      <c r="Z25" s="1135">
        <v>6214.875</v>
      </c>
      <c r="AA25" s="1135">
        <v>213.88200000000001</v>
      </c>
      <c r="AC25" s="1129"/>
      <c r="AD25" s="1129"/>
      <c r="AE25" s="1129"/>
      <c r="AF25" s="1129"/>
      <c r="AG25" s="1129"/>
      <c r="AH25" s="1129"/>
      <c r="AI25" s="1129"/>
      <c r="AJ25" s="1129"/>
      <c r="AK25" s="1129"/>
    </row>
    <row r="26" spans="1:37" s="1127" customFormat="1" ht="15.75" customHeight="1">
      <c r="A26" s="1131">
        <v>2009</v>
      </c>
      <c r="B26" s="1135">
        <v>183551.52011399998</v>
      </c>
      <c r="C26" s="1135">
        <v>14733.80618</v>
      </c>
      <c r="D26" s="1135">
        <v>14834.723110000001</v>
      </c>
      <c r="E26" s="1135">
        <v>153982.99082399995</v>
      </c>
      <c r="F26" s="1135">
        <v>165115.70148599998</v>
      </c>
      <c r="G26" s="1135">
        <v>10607.88328</v>
      </c>
      <c r="H26" s="1135">
        <v>713.89811000000009</v>
      </c>
      <c r="I26" s="1135">
        <v>153793.92009599996</v>
      </c>
      <c r="J26" s="1135">
        <v>18435.818628000001</v>
      </c>
      <c r="K26" s="1135">
        <v>4125.9229000000005</v>
      </c>
      <c r="L26" s="1135">
        <v>14120.825000000001</v>
      </c>
      <c r="M26" s="1135">
        <v>189.070728</v>
      </c>
      <c r="N26" s="1122"/>
      <c r="O26" s="1131">
        <v>2009</v>
      </c>
      <c r="P26" s="1135">
        <v>916465.73800000001</v>
      </c>
      <c r="Q26" s="1135">
        <v>125516.66800000001</v>
      </c>
      <c r="R26" s="1135">
        <v>20103.865999999998</v>
      </c>
      <c r="S26" s="1135">
        <v>770845.20400000003</v>
      </c>
      <c r="T26" s="1135">
        <v>861166.29399999999</v>
      </c>
      <c r="U26" s="1135">
        <v>76959.434000000008</v>
      </c>
      <c r="V26" s="1135">
        <v>13552.005999999999</v>
      </c>
      <c r="W26" s="1135">
        <v>770654.85400000005</v>
      </c>
      <c r="X26" s="1135">
        <v>55299.443999999996</v>
      </c>
      <c r="Y26" s="1135">
        <v>48557.234000000004</v>
      </c>
      <c r="Z26" s="1135">
        <v>6551.86</v>
      </c>
      <c r="AA26" s="1135">
        <v>190.35</v>
      </c>
      <c r="AC26" s="1129"/>
      <c r="AD26" s="1129"/>
      <c r="AE26" s="1129"/>
      <c r="AF26" s="1129"/>
      <c r="AG26" s="1129"/>
      <c r="AH26" s="1129"/>
      <c r="AI26" s="1129"/>
      <c r="AJ26" s="1129"/>
      <c r="AK26" s="1129"/>
    </row>
    <row r="27" spans="1:37" s="89" customFormat="1" ht="15.75" customHeight="1">
      <c r="A27" s="99" t="s">
        <v>158</v>
      </c>
      <c r="B27" s="712"/>
      <c r="C27" s="712"/>
      <c r="D27" s="712"/>
      <c r="E27" s="712"/>
      <c r="F27" s="712"/>
      <c r="G27" s="712"/>
      <c r="H27" s="712"/>
      <c r="I27" s="712"/>
      <c r="J27" s="712"/>
      <c r="K27" s="712"/>
      <c r="L27" s="712"/>
      <c r="M27" s="712"/>
      <c r="N27" s="468"/>
      <c r="O27" s="99" t="s">
        <v>158</v>
      </c>
      <c r="P27" s="712"/>
      <c r="Q27" s="712"/>
      <c r="R27" s="712"/>
      <c r="S27" s="712"/>
      <c r="T27" s="712"/>
      <c r="U27" s="712"/>
      <c r="V27" s="712"/>
      <c r="W27" s="712"/>
      <c r="X27" s="712"/>
      <c r="Y27" s="712"/>
      <c r="Z27" s="712"/>
      <c r="AA27" s="712"/>
      <c r="AC27" s="727"/>
      <c r="AD27" s="727"/>
      <c r="AE27" s="727"/>
      <c r="AF27" s="727"/>
      <c r="AG27" s="727"/>
      <c r="AH27" s="727"/>
      <c r="AI27" s="727"/>
      <c r="AJ27" s="727"/>
      <c r="AK27" s="727"/>
    </row>
    <row r="28" spans="1:37" s="89" customFormat="1" ht="15.75" customHeight="1">
      <c r="A28" s="105" t="s">
        <v>565</v>
      </c>
      <c r="B28" s="712"/>
      <c r="C28" s="712"/>
      <c r="D28" s="712"/>
      <c r="E28" s="712"/>
      <c r="F28" s="712"/>
      <c r="G28" s="712"/>
      <c r="H28" s="712"/>
      <c r="I28" s="712"/>
      <c r="J28" s="712"/>
      <c r="K28" s="712"/>
      <c r="L28" s="712"/>
      <c r="M28" s="712"/>
      <c r="N28" s="468"/>
      <c r="O28" s="105" t="s">
        <v>565</v>
      </c>
      <c r="P28" s="712"/>
      <c r="Q28" s="712"/>
      <c r="R28" s="712"/>
      <c r="S28" s="712"/>
      <c r="T28" s="712"/>
      <c r="U28" s="712"/>
      <c r="V28" s="712"/>
      <c r="W28" s="712"/>
      <c r="X28" s="712"/>
      <c r="Y28" s="712"/>
      <c r="Z28" s="712"/>
      <c r="AA28" s="712"/>
      <c r="AC28" s="727"/>
      <c r="AD28" s="727"/>
      <c r="AE28" s="727"/>
      <c r="AF28" s="727"/>
      <c r="AG28" s="727"/>
      <c r="AH28" s="727"/>
      <c r="AI28" s="727"/>
      <c r="AJ28" s="727"/>
      <c r="AK28" s="727"/>
    </row>
    <row r="29" spans="1:37" s="89" customFormat="1" ht="15.75" customHeight="1">
      <c r="A29" s="105"/>
      <c r="B29" s="712"/>
      <c r="C29" s="712"/>
      <c r="D29" s="712"/>
      <c r="E29" s="712"/>
      <c r="F29" s="712"/>
      <c r="G29" s="712"/>
      <c r="H29" s="712"/>
      <c r="I29" s="712"/>
      <c r="J29" s="712"/>
      <c r="K29" s="712"/>
      <c r="L29" s="712"/>
      <c r="M29" s="712"/>
      <c r="N29" s="468"/>
      <c r="O29" s="916" t="s">
        <v>763</v>
      </c>
      <c r="P29" s="1135"/>
      <c r="Q29" s="1135"/>
      <c r="R29" s="1135"/>
      <c r="S29" s="1135"/>
      <c r="T29" s="1135"/>
      <c r="U29" s="712"/>
      <c r="V29" s="712"/>
      <c r="W29" s="712"/>
      <c r="X29" s="712"/>
      <c r="Y29" s="712"/>
      <c r="Z29" s="712"/>
      <c r="AA29" s="712"/>
      <c r="AC29" s="727"/>
      <c r="AD29" s="727"/>
      <c r="AE29" s="727"/>
      <c r="AF29" s="727"/>
      <c r="AG29" s="727"/>
      <c r="AH29" s="727"/>
      <c r="AI29" s="727"/>
      <c r="AJ29" s="727"/>
      <c r="AK29" s="727"/>
    </row>
    <row r="30" spans="1:37" ht="15.75" customHeight="1">
      <c r="A30" s="418" t="s">
        <v>749</v>
      </c>
      <c r="B30" s="335"/>
      <c r="C30" s="335"/>
      <c r="D30" s="335"/>
      <c r="E30" s="335"/>
      <c r="F30" s="335"/>
      <c r="G30" s="335"/>
      <c r="H30" s="335"/>
      <c r="I30" s="335"/>
      <c r="J30" s="335"/>
      <c r="K30" s="335"/>
      <c r="L30" s="335"/>
      <c r="M30" s="335"/>
      <c r="N30" s="28"/>
      <c r="O30" s="418" t="s">
        <v>749</v>
      </c>
      <c r="P30" s="335"/>
      <c r="Q30" s="335"/>
      <c r="R30" s="335"/>
      <c r="S30" s="335"/>
      <c r="T30" s="335"/>
      <c r="U30" s="335"/>
      <c r="V30" s="335"/>
      <c r="W30" s="335"/>
      <c r="X30" s="335"/>
      <c r="Y30" s="335"/>
      <c r="Z30" s="335"/>
      <c r="AA30" s="335"/>
      <c r="AC30" s="1127"/>
      <c r="AD30" s="1127"/>
      <c r="AE30" s="1127"/>
      <c r="AF30" s="1127"/>
      <c r="AG30" s="1127"/>
      <c r="AH30" s="1127"/>
      <c r="AI30" s="1127"/>
      <c r="AJ30" s="1127"/>
      <c r="AK30" s="1127"/>
    </row>
    <row r="31" spans="1:37" ht="15.75" customHeight="1">
      <c r="A31" s="418"/>
      <c r="B31" s="335"/>
      <c r="C31" s="335"/>
      <c r="D31" s="335"/>
      <c r="E31" s="335"/>
      <c r="F31" s="335"/>
      <c r="G31" s="335"/>
      <c r="H31" s="335"/>
      <c r="I31" s="335"/>
      <c r="J31" s="335"/>
      <c r="K31" s="335"/>
      <c r="L31" s="335"/>
      <c r="M31" s="335"/>
      <c r="N31" s="28"/>
      <c r="O31" s="418"/>
      <c r="P31" s="335"/>
      <c r="Q31" s="335"/>
      <c r="R31" s="335"/>
      <c r="S31" s="335"/>
      <c r="T31" s="335"/>
      <c r="U31" s="335"/>
      <c r="V31" s="335"/>
      <c r="W31" s="335"/>
      <c r="X31" s="335"/>
      <c r="Y31" s="335"/>
      <c r="Z31" s="335"/>
      <c r="AA31" s="335"/>
      <c r="AC31" s="1127"/>
      <c r="AD31" s="1127"/>
      <c r="AE31" s="1127"/>
      <c r="AF31" s="1127"/>
      <c r="AG31" s="1127"/>
      <c r="AH31" s="1127"/>
      <c r="AI31" s="1127"/>
      <c r="AJ31" s="1127"/>
      <c r="AK31" s="1127"/>
    </row>
    <row r="32" spans="1:37" ht="15.75" customHeight="1">
      <c r="A32" s="351"/>
      <c r="B32" s="356"/>
      <c r="C32" s="326" t="s">
        <v>11</v>
      </c>
      <c r="D32" s="279"/>
      <c r="E32" s="279"/>
      <c r="F32" s="474"/>
      <c r="G32" s="475"/>
      <c r="H32" s="475"/>
      <c r="I32" s="475"/>
      <c r="J32" s="474"/>
      <c r="K32" s="475"/>
      <c r="L32" s="475"/>
      <c r="M32" s="475"/>
      <c r="N32" s="476"/>
      <c r="O32" s="351"/>
      <c r="P32" s="471"/>
      <c r="Q32" s="1433" t="s">
        <v>11</v>
      </c>
      <c r="R32" s="1434"/>
      <c r="S32" s="1434"/>
      <c r="T32" s="1434"/>
      <c r="U32" s="1434"/>
      <c r="V32" s="1434"/>
      <c r="W32" s="1434"/>
      <c r="X32" s="1434"/>
      <c r="Y32" s="1434"/>
      <c r="Z32" s="1434"/>
      <c r="AA32" s="1434"/>
      <c r="AC32" s="1127"/>
      <c r="AD32" s="1127"/>
      <c r="AE32" s="1127"/>
      <c r="AF32" s="1127"/>
      <c r="AG32" s="1127"/>
      <c r="AH32" s="1127"/>
      <c r="AI32" s="1127"/>
      <c r="AJ32" s="1127"/>
      <c r="AK32" s="1127"/>
    </row>
    <row r="33" spans="1:38" ht="15.75" customHeight="1">
      <c r="A33" s="352"/>
      <c r="B33" s="477"/>
      <c r="C33" s="336" t="s">
        <v>11</v>
      </c>
      <c r="D33" s="470"/>
      <c r="E33" s="470"/>
      <c r="F33" s="1472" t="s">
        <v>311</v>
      </c>
      <c r="G33" s="326" t="s">
        <v>11</v>
      </c>
      <c r="H33" s="472"/>
      <c r="I33" s="473"/>
      <c r="J33" s="1472" t="s">
        <v>312</v>
      </c>
      <c r="K33" s="326" t="s">
        <v>11</v>
      </c>
      <c r="L33" s="472"/>
      <c r="M33" s="472"/>
      <c r="N33" s="476"/>
      <c r="O33" s="352"/>
      <c r="P33" s="476"/>
      <c r="Q33" s="1433" t="s">
        <v>11</v>
      </c>
      <c r="R33" s="1434"/>
      <c r="S33" s="1434"/>
      <c r="T33" s="1472" t="s">
        <v>574</v>
      </c>
      <c r="U33" s="1434" t="s">
        <v>11</v>
      </c>
      <c r="V33" s="1434"/>
      <c r="W33" s="1434"/>
      <c r="X33" s="1472" t="s">
        <v>573</v>
      </c>
      <c r="Y33" s="1433" t="s">
        <v>11</v>
      </c>
      <c r="Z33" s="1434"/>
      <c r="AA33" s="1434"/>
      <c r="AC33" s="1127"/>
      <c r="AD33" s="1127"/>
      <c r="AE33" s="1127"/>
      <c r="AF33" s="1127"/>
      <c r="AG33" s="1127"/>
      <c r="AH33" s="1127"/>
      <c r="AI33" s="1127"/>
      <c r="AJ33" s="1127"/>
      <c r="AK33" s="1127"/>
    </row>
    <row r="34" spans="1:38" ht="52">
      <c r="A34" s="352"/>
      <c r="B34" s="269"/>
      <c r="C34" s="718" t="s">
        <v>279</v>
      </c>
      <c r="D34" s="720" t="s">
        <v>77</v>
      </c>
      <c r="E34" s="718" t="s">
        <v>460</v>
      </c>
      <c r="F34" s="1473"/>
      <c r="G34" s="719" t="s">
        <v>279</v>
      </c>
      <c r="H34" s="720" t="s">
        <v>77</v>
      </c>
      <c r="I34" s="718" t="s">
        <v>460</v>
      </c>
      <c r="J34" s="1473"/>
      <c r="K34" s="719" t="s">
        <v>279</v>
      </c>
      <c r="L34" s="720" t="s">
        <v>77</v>
      </c>
      <c r="M34" s="718" t="s">
        <v>460</v>
      </c>
      <c r="N34" s="476"/>
      <c r="O34" s="352"/>
      <c r="P34" s="337"/>
      <c r="Q34" s="718" t="s">
        <v>279</v>
      </c>
      <c r="R34" s="720" t="s">
        <v>77</v>
      </c>
      <c r="S34" s="718" t="s">
        <v>460</v>
      </c>
      <c r="T34" s="1473"/>
      <c r="U34" s="718" t="s">
        <v>279</v>
      </c>
      <c r="V34" s="720" t="s">
        <v>77</v>
      </c>
      <c r="W34" s="718" t="s">
        <v>460</v>
      </c>
      <c r="X34" s="1473"/>
      <c r="Y34" s="718" t="s">
        <v>279</v>
      </c>
      <c r="Z34" s="720" t="s">
        <v>77</v>
      </c>
      <c r="AA34" s="718" t="s">
        <v>460</v>
      </c>
      <c r="AC34" s="1127"/>
      <c r="AD34" s="1127"/>
      <c r="AE34" s="1127"/>
      <c r="AF34" s="1127"/>
      <c r="AG34" s="1127"/>
      <c r="AH34" s="1127"/>
      <c r="AI34" s="1127"/>
      <c r="AJ34" s="1127"/>
      <c r="AK34" s="1127"/>
    </row>
    <row r="35" spans="1:38" ht="15.5">
      <c r="A35" s="353"/>
      <c r="B35" s="326" t="s">
        <v>17</v>
      </c>
      <c r="C35" s="279"/>
      <c r="D35" s="470"/>
      <c r="E35" s="470"/>
      <c r="F35" s="470"/>
      <c r="G35" s="470"/>
      <c r="H35" s="470"/>
      <c r="I35" s="470"/>
      <c r="J35" s="470"/>
      <c r="K35" s="470"/>
      <c r="L35" s="470"/>
      <c r="M35" s="470"/>
      <c r="N35" s="476"/>
      <c r="O35" s="353"/>
      <c r="P35" s="1433" t="s">
        <v>17</v>
      </c>
      <c r="Q35" s="1434"/>
      <c r="R35" s="1434"/>
      <c r="S35" s="1434"/>
      <c r="T35" s="1434"/>
      <c r="U35" s="1434"/>
      <c r="V35" s="1434"/>
      <c r="W35" s="1434"/>
      <c r="X35" s="1434"/>
      <c r="Y35" s="1434"/>
      <c r="Z35" s="1434"/>
      <c r="AA35" s="1434"/>
      <c r="AC35" s="1127"/>
      <c r="AD35" s="1127"/>
      <c r="AE35" s="1127"/>
      <c r="AF35" s="1127"/>
      <c r="AG35" s="1127"/>
      <c r="AH35" s="1127"/>
      <c r="AI35" s="1127"/>
      <c r="AJ35" s="1127"/>
      <c r="AK35" s="1127"/>
    </row>
    <row r="36" spans="1:38" ht="15.75" customHeight="1">
      <c r="A36" s="713">
        <v>2010</v>
      </c>
      <c r="B36" s="1015">
        <v>189461.88857527837</v>
      </c>
      <c r="C36" s="712">
        <v>18648.693444278364</v>
      </c>
      <c r="D36" s="712">
        <v>14578.2381</v>
      </c>
      <c r="E36" s="712">
        <v>156234.957031</v>
      </c>
      <c r="F36" s="712">
        <v>172623.90943527836</v>
      </c>
      <c r="G36" s="712">
        <v>16016.388454278365</v>
      </c>
      <c r="H36" s="712">
        <v>599.12919999999997</v>
      </c>
      <c r="I36" s="712">
        <v>156008.39178099998</v>
      </c>
      <c r="J36" s="712">
        <v>16837.979139999999</v>
      </c>
      <c r="K36" s="712">
        <v>2632.3049899999996</v>
      </c>
      <c r="L36" s="712">
        <v>13979.108900000001</v>
      </c>
      <c r="M36" s="712">
        <v>226.56524999999999</v>
      </c>
      <c r="N36" s="28"/>
      <c r="O36" s="713">
        <v>2010</v>
      </c>
      <c r="P36" s="882">
        <v>872031.10999999987</v>
      </c>
      <c r="Q36" s="882">
        <v>114041.82199999999</v>
      </c>
      <c r="R36" s="882">
        <v>20812.989000000001</v>
      </c>
      <c r="S36" s="882">
        <v>737176.299</v>
      </c>
      <c r="T36" s="1135">
        <v>825613.49999999988</v>
      </c>
      <c r="U36" s="1135">
        <v>74623.974999999991</v>
      </c>
      <c r="V36" s="1135">
        <v>14041.754999999999</v>
      </c>
      <c r="W36" s="1135">
        <v>736947.77</v>
      </c>
      <c r="X36" s="1135">
        <v>46417.61</v>
      </c>
      <c r="Y36" s="1135">
        <v>39417.846999999994</v>
      </c>
      <c r="Z36" s="1135">
        <v>6771.2340000000004</v>
      </c>
      <c r="AA36" s="1135">
        <v>228.529</v>
      </c>
      <c r="AC36" s="1129"/>
      <c r="AD36" s="1129"/>
      <c r="AE36" s="1129"/>
      <c r="AF36" s="1129"/>
      <c r="AG36" s="1129"/>
      <c r="AH36" s="1129"/>
      <c r="AI36" s="1129"/>
      <c r="AJ36" s="1129"/>
      <c r="AK36" s="1129"/>
    </row>
    <row r="37" spans="1:38" ht="15.75" customHeight="1">
      <c r="A37" s="1131">
        <v>2011</v>
      </c>
      <c r="B37" s="712">
        <v>163188.48252096871</v>
      </c>
      <c r="C37" s="712">
        <v>11812.516041968722</v>
      </c>
      <c r="D37" s="712">
        <v>6860.2499799999996</v>
      </c>
      <c r="E37" s="712">
        <v>144515.716499</v>
      </c>
      <c r="F37" s="712">
        <v>154985.98696900188</v>
      </c>
      <c r="G37" s="712">
        <v>10126.357708001902</v>
      </c>
      <c r="H37" s="969" t="s">
        <v>31</v>
      </c>
      <c r="I37" s="969" t="s">
        <v>31</v>
      </c>
      <c r="J37" s="712">
        <v>8202.4955519668183</v>
      </c>
      <c r="K37" s="712">
        <v>1686.15833396682</v>
      </c>
      <c r="L37" s="969" t="s">
        <v>31</v>
      </c>
      <c r="M37" s="969" t="s">
        <v>31</v>
      </c>
      <c r="N37" s="28"/>
      <c r="O37" s="713">
        <v>2011</v>
      </c>
      <c r="P37" s="882">
        <v>776962.94099999999</v>
      </c>
      <c r="Q37" s="882">
        <v>93910.851999999984</v>
      </c>
      <c r="R37" s="882">
        <v>16003.913</v>
      </c>
      <c r="S37" s="882">
        <v>667048.17599999998</v>
      </c>
      <c r="T37" s="1135">
        <v>733425.31099999999</v>
      </c>
      <c r="U37" s="1135">
        <v>55878.780999999995</v>
      </c>
      <c r="V37" s="1135">
        <v>10658.356</v>
      </c>
      <c r="W37" s="1135">
        <v>666888.174</v>
      </c>
      <c r="X37" s="1135">
        <v>43537.630000000005</v>
      </c>
      <c r="Y37" s="1135">
        <v>38032.070999999996</v>
      </c>
      <c r="Z37" s="1135">
        <v>5345.5570000000007</v>
      </c>
      <c r="AA37" s="1135">
        <v>160.00200000000001</v>
      </c>
      <c r="AC37" s="1129"/>
      <c r="AD37" s="1129"/>
      <c r="AE37" s="1129"/>
      <c r="AF37" s="1129"/>
      <c r="AG37" s="1129"/>
      <c r="AH37" s="1129"/>
      <c r="AI37" s="1129"/>
      <c r="AJ37" s="1129"/>
      <c r="AK37" s="1129"/>
    </row>
    <row r="38" spans="1:38" ht="15.75" customHeight="1">
      <c r="A38" s="1131">
        <v>2012</v>
      </c>
      <c r="B38" s="712">
        <v>167786.09814346099</v>
      </c>
      <c r="C38" s="712">
        <v>10380.018913727719</v>
      </c>
      <c r="D38" s="712">
        <v>12694.770989999999</v>
      </c>
      <c r="E38" s="712">
        <v>144711.30823973325</v>
      </c>
      <c r="F38" s="732">
        <v>154402.51651346099</v>
      </c>
      <c r="G38" s="732">
        <v>9030.358213727719</v>
      </c>
      <c r="H38" s="969" t="s">
        <v>31</v>
      </c>
      <c r="I38" s="969" t="s">
        <v>31</v>
      </c>
      <c r="J38" s="732">
        <v>13383.581630000001</v>
      </c>
      <c r="K38" s="732">
        <v>1349.6607000000001</v>
      </c>
      <c r="L38" s="969" t="s">
        <v>31</v>
      </c>
      <c r="M38" s="969" t="s">
        <v>31</v>
      </c>
      <c r="N38" s="28"/>
      <c r="O38" s="1131">
        <v>2012</v>
      </c>
      <c r="P38" s="882">
        <v>800985.01</v>
      </c>
      <c r="Q38" s="882">
        <v>80045.973999999987</v>
      </c>
      <c r="R38" s="882">
        <v>17161.862000000001</v>
      </c>
      <c r="S38" s="882">
        <v>703777.17400000012</v>
      </c>
      <c r="T38" s="1135">
        <v>765985.88100000005</v>
      </c>
      <c r="U38" s="1135">
        <v>50505.026999999995</v>
      </c>
      <c r="V38" s="1135">
        <v>11858.257</v>
      </c>
      <c r="W38" s="1135">
        <v>703622.59700000007</v>
      </c>
      <c r="X38" s="1135">
        <v>34999.129000000001</v>
      </c>
      <c r="Y38" s="1135">
        <v>29540.947</v>
      </c>
      <c r="Z38" s="1135">
        <v>5303.6049999999996</v>
      </c>
      <c r="AA38" s="1135">
        <v>154.577</v>
      </c>
      <c r="AC38" s="1129"/>
      <c r="AD38" s="1129"/>
      <c r="AE38" s="1129"/>
      <c r="AF38" s="1129"/>
      <c r="AG38" s="1129"/>
      <c r="AH38" s="1129"/>
      <c r="AI38" s="1129"/>
      <c r="AJ38" s="1129"/>
      <c r="AK38" s="1129"/>
    </row>
    <row r="39" spans="1:38" s="730" customFormat="1" ht="15.75" customHeight="1">
      <c r="A39" s="1131">
        <v>2013</v>
      </c>
      <c r="B39" s="1135">
        <v>178838.073286272</v>
      </c>
      <c r="C39" s="1135">
        <v>8846.9088998184616</v>
      </c>
      <c r="D39" s="1135">
        <v>11480.609920000001</v>
      </c>
      <c r="E39" s="1135">
        <v>158510.55446645358</v>
      </c>
      <c r="F39" s="1135">
        <v>167005.77727627201</v>
      </c>
      <c r="G39" s="1135">
        <v>7920.5297898184617</v>
      </c>
      <c r="H39" s="969" t="s">
        <v>31</v>
      </c>
      <c r="I39" s="969" t="s">
        <v>31</v>
      </c>
      <c r="J39" s="1135">
        <v>11832.29601</v>
      </c>
      <c r="K39" s="1135">
        <v>926.37911000000008</v>
      </c>
      <c r="L39" s="969" t="s">
        <v>31</v>
      </c>
      <c r="M39" s="969" t="s">
        <v>31</v>
      </c>
      <c r="N39" s="28"/>
      <c r="O39" s="1131">
        <v>2013</v>
      </c>
      <c r="P39" s="882">
        <v>843192.09899999993</v>
      </c>
      <c r="Q39" s="882">
        <v>69861.524999999994</v>
      </c>
      <c r="R39" s="882">
        <v>16861.893</v>
      </c>
      <c r="S39" s="882">
        <v>756468.68099999998</v>
      </c>
      <c r="T39" s="1135">
        <v>814001.27299999993</v>
      </c>
      <c r="U39" s="1135">
        <v>45935.61</v>
      </c>
      <c r="V39" s="1135">
        <v>11678.671</v>
      </c>
      <c r="W39" s="1135">
        <v>756386.99199999997</v>
      </c>
      <c r="X39" s="1135">
        <v>29190.825999999997</v>
      </c>
      <c r="Y39" s="1135">
        <v>23925.914999999997</v>
      </c>
      <c r="Z39" s="1135">
        <v>5183.2219999999998</v>
      </c>
      <c r="AA39" s="1135">
        <v>81.688999999999993</v>
      </c>
      <c r="AC39" s="1129"/>
      <c r="AD39" s="1129"/>
      <c r="AE39" s="1129"/>
      <c r="AF39" s="1129"/>
      <c r="AG39" s="1129"/>
      <c r="AH39" s="1129"/>
      <c r="AI39" s="1129"/>
      <c r="AJ39" s="1129"/>
      <c r="AK39" s="1129"/>
    </row>
    <row r="40" spans="1:38" s="730" customFormat="1" ht="15.75" customHeight="1">
      <c r="A40" s="1131">
        <v>2014</v>
      </c>
      <c r="B40" s="1135">
        <v>150055.68992713242</v>
      </c>
      <c r="C40" s="1135">
        <v>7507.8878000000004</v>
      </c>
      <c r="D40" s="1135">
        <v>4531.69679</v>
      </c>
      <c r="E40" s="1135">
        <v>138016.10533713244</v>
      </c>
      <c r="F40" s="1135">
        <v>144805.65286713242</v>
      </c>
      <c r="G40" s="1135">
        <v>6313.3747199999998</v>
      </c>
      <c r="H40" s="969" t="s">
        <v>31</v>
      </c>
      <c r="I40" s="969" t="s">
        <v>31</v>
      </c>
      <c r="J40" s="1135">
        <v>5250.0370599999997</v>
      </c>
      <c r="K40" s="1135">
        <v>1194.5130800000002</v>
      </c>
      <c r="L40" s="969" t="s">
        <v>31</v>
      </c>
      <c r="M40" s="969" t="s">
        <v>31</v>
      </c>
      <c r="N40" s="28"/>
      <c r="O40" s="1131">
        <v>2014</v>
      </c>
      <c r="P40" s="882">
        <v>735597.90899999999</v>
      </c>
      <c r="Q40" s="882">
        <v>55996.755000000005</v>
      </c>
      <c r="R40" s="882">
        <v>14594.612999999999</v>
      </c>
      <c r="S40" s="882">
        <v>665006.54099999997</v>
      </c>
      <c r="T40" s="1135">
        <v>709324.92299999995</v>
      </c>
      <c r="U40" s="1135">
        <v>34058.22</v>
      </c>
      <c r="V40" s="1135">
        <v>10260.162</v>
      </c>
      <c r="W40" s="1135">
        <v>665006.54099999997</v>
      </c>
      <c r="X40" s="1135">
        <v>26272.985999999997</v>
      </c>
      <c r="Y40" s="1135">
        <v>21938.535</v>
      </c>
      <c r="Z40" s="1135">
        <v>4334.4509999999991</v>
      </c>
      <c r="AA40" s="1135">
        <v>0</v>
      </c>
      <c r="AC40" s="1129"/>
      <c r="AD40" s="1129"/>
      <c r="AE40" s="1129"/>
      <c r="AF40" s="1129"/>
      <c r="AG40" s="1129"/>
      <c r="AH40" s="1129"/>
      <c r="AI40" s="1129"/>
      <c r="AJ40" s="1129"/>
      <c r="AK40" s="1129"/>
    </row>
    <row r="41" spans="1:38" s="730" customFormat="1" ht="15.75" customHeight="1">
      <c r="A41" s="1131">
        <v>2015</v>
      </c>
      <c r="B41" s="1135">
        <v>143868.13573394518</v>
      </c>
      <c r="C41" s="1135">
        <v>7703.8771300000008</v>
      </c>
      <c r="D41" s="1135">
        <v>5101.5544399999999</v>
      </c>
      <c r="E41" s="1135">
        <v>131062.70416394516</v>
      </c>
      <c r="F41" s="1135">
        <v>138108.00276394517</v>
      </c>
      <c r="G41" s="969" t="s">
        <v>31</v>
      </c>
      <c r="H41" s="969" t="s">
        <v>31</v>
      </c>
      <c r="I41" s="1135">
        <v>131062.70416394516</v>
      </c>
      <c r="J41" s="1135">
        <v>5760.1329699999987</v>
      </c>
      <c r="K41" s="969" t="s">
        <v>31</v>
      </c>
      <c r="L41" s="969" t="s">
        <v>31</v>
      </c>
      <c r="M41" s="1135">
        <v>0</v>
      </c>
      <c r="N41" s="28"/>
      <c r="O41" s="1131">
        <v>2015</v>
      </c>
      <c r="P41" s="882">
        <v>723010.20500000007</v>
      </c>
      <c r="Q41" s="882">
        <v>53680.720000000008</v>
      </c>
      <c r="R41" s="882">
        <v>14806.555</v>
      </c>
      <c r="S41" s="882">
        <v>654522.93000000005</v>
      </c>
      <c r="T41" s="1135">
        <v>697993.31400000001</v>
      </c>
      <c r="U41" s="1135">
        <v>32943.178000000007</v>
      </c>
      <c r="V41" s="1135">
        <v>10527.206</v>
      </c>
      <c r="W41" s="1135">
        <v>654522.93000000005</v>
      </c>
      <c r="X41" s="1135">
        <v>25016.891000000003</v>
      </c>
      <c r="Y41" s="1135">
        <v>20737.542000000001</v>
      </c>
      <c r="Z41" s="1135">
        <v>4279.3490000000002</v>
      </c>
      <c r="AA41" s="1135">
        <v>0</v>
      </c>
      <c r="AC41" s="1129"/>
      <c r="AD41" s="1129"/>
      <c r="AE41" s="1129"/>
      <c r="AF41" s="1129"/>
      <c r="AG41" s="1129"/>
      <c r="AH41" s="1129"/>
      <c r="AI41" s="1129"/>
      <c r="AJ41" s="1129"/>
      <c r="AK41" s="1129"/>
    </row>
    <row r="42" spans="1:38" s="789" customFormat="1" ht="15.75" customHeight="1">
      <c r="A42" s="1131">
        <v>2016</v>
      </c>
      <c r="B42" s="1135">
        <v>137165.14845641193</v>
      </c>
      <c r="C42" s="1135">
        <v>8105.6176500000001</v>
      </c>
      <c r="D42" s="1135">
        <v>1710.2828100000002</v>
      </c>
      <c r="E42" s="1135">
        <v>127349.24799641193</v>
      </c>
      <c r="F42" s="1135">
        <v>135035.96614641193</v>
      </c>
      <c r="G42" s="969" t="s">
        <v>31</v>
      </c>
      <c r="H42" s="969" t="s">
        <v>31</v>
      </c>
      <c r="I42" s="1135">
        <v>127349.24799641193</v>
      </c>
      <c r="J42" s="1135">
        <v>2129.1823100000001</v>
      </c>
      <c r="K42" s="969" t="s">
        <v>31</v>
      </c>
      <c r="L42" s="969" t="s">
        <v>31</v>
      </c>
      <c r="M42" s="1135">
        <v>0</v>
      </c>
      <c r="N42" s="790"/>
      <c r="O42" s="1131">
        <v>2016</v>
      </c>
      <c r="P42" s="882">
        <v>630180.84100000001</v>
      </c>
      <c r="Q42" s="882">
        <v>49844.544999999998</v>
      </c>
      <c r="R42" s="882">
        <v>15672.297</v>
      </c>
      <c r="S42" s="882">
        <v>564663.99899999995</v>
      </c>
      <c r="T42" s="1135">
        <v>607003.95499999996</v>
      </c>
      <c r="U42" s="1135">
        <v>31029.973999999998</v>
      </c>
      <c r="V42" s="1135">
        <v>11309.982</v>
      </c>
      <c r="W42" s="1135">
        <v>564663.99899999995</v>
      </c>
      <c r="X42" s="1135">
        <v>23176.885999999999</v>
      </c>
      <c r="Y42" s="1135">
        <v>18814.570999999996</v>
      </c>
      <c r="Z42" s="1135">
        <v>4362.3150000000005</v>
      </c>
      <c r="AA42" s="1135">
        <v>0</v>
      </c>
      <c r="AC42" s="1129"/>
      <c r="AD42" s="1129"/>
      <c r="AE42" s="1129"/>
      <c r="AF42" s="1129"/>
      <c r="AG42" s="1129"/>
      <c r="AH42" s="1129"/>
      <c r="AI42" s="1129"/>
      <c r="AJ42" s="1129"/>
      <c r="AK42" s="1129"/>
    </row>
    <row r="43" spans="1:38" s="880" customFormat="1" ht="15.75" customHeight="1">
      <c r="A43" s="1131">
        <v>2017</v>
      </c>
      <c r="B43" s="1135">
        <v>137203.54164244747</v>
      </c>
      <c r="C43" s="1135">
        <v>7598.2745000000004</v>
      </c>
      <c r="D43" s="1135">
        <v>924.03353000000004</v>
      </c>
      <c r="E43" s="1135">
        <v>128681.23361244748</v>
      </c>
      <c r="F43" s="1135">
        <v>135590.22436244748</v>
      </c>
      <c r="G43" s="969" t="s">
        <v>31</v>
      </c>
      <c r="H43" s="969" t="s">
        <v>31</v>
      </c>
      <c r="I43" s="1135">
        <v>128681.23361244748</v>
      </c>
      <c r="J43" s="1135">
        <v>1613.3172800000002</v>
      </c>
      <c r="K43" s="969" t="s">
        <v>31</v>
      </c>
      <c r="L43" s="969" t="s">
        <v>31</v>
      </c>
      <c r="M43" s="1135">
        <v>0</v>
      </c>
      <c r="N43" s="881"/>
      <c r="O43" s="1131">
        <v>2017</v>
      </c>
      <c r="P43" s="960">
        <v>640034.549</v>
      </c>
      <c r="Q43" s="960">
        <v>47872.985000000001</v>
      </c>
      <c r="R43" s="960">
        <v>14191.962000000001</v>
      </c>
      <c r="S43" s="960">
        <v>577969.60200000007</v>
      </c>
      <c r="T43" s="1135">
        <v>618410.924</v>
      </c>
      <c r="U43" s="1135">
        <v>30110.550000000003</v>
      </c>
      <c r="V43" s="1135">
        <v>10330.772000000001</v>
      </c>
      <c r="W43" s="1135">
        <v>577969.60200000007</v>
      </c>
      <c r="X43" s="1135">
        <v>21623.624999999993</v>
      </c>
      <c r="Y43" s="1135">
        <v>17762.434999999998</v>
      </c>
      <c r="Z43" s="1135">
        <v>3861.19</v>
      </c>
      <c r="AA43" s="1135">
        <v>0</v>
      </c>
      <c r="AC43" s="1129"/>
      <c r="AD43" s="1129"/>
      <c r="AE43" s="1129"/>
      <c r="AF43" s="1129"/>
      <c r="AG43" s="1129"/>
      <c r="AH43" s="1129"/>
      <c r="AI43" s="1129"/>
      <c r="AJ43" s="1129"/>
      <c r="AK43" s="1129"/>
      <c r="AL43" s="1127"/>
    </row>
    <row r="44" spans="1:38" s="958" customFormat="1" ht="15.75" customHeight="1">
      <c r="A44" s="1131">
        <v>2018</v>
      </c>
      <c r="B44" s="1015">
        <v>125261.87546810086</v>
      </c>
      <c r="C44" s="1015">
        <v>7318.7250000000004</v>
      </c>
      <c r="D44" s="1015">
        <v>753.24699999999996</v>
      </c>
      <c r="E44" s="1135">
        <v>117189.90346810085</v>
      </c>
      <c r="F44" s="1015">
        <v>123671.93618810448</v>
      </c>
      <c r="G44" s="969" t="s">
        <v>31</v>
      </c>
      <c r="H44" s="969" t="s">
        <v>31</v>
      </c>
      <c r="I44" s="1135">
        <v>117166.23818810447</v>
      </c>
      <c r="J44" s="1015">
        <v>1589.93927999638</v>
      </c>
      <c r="K44" s="969" t="s">
        <v>31</v>
      </c>
      <c r="L44" s="969" t="s">
        <v>31</v>
      </c>
      <c r="M44" s="1015">
        <v>23.665279996380093</v>
      </c>
      <c r="N44" s="959"/>
      <c r="O44" s="1131">
        <v>2018</v>
      </c>
      <c r="P44" s="1015">
        <v>568449.18599999987</v>
      </c>
      <c r="Q44" s="1015">
        <v>44868.476000000002</v>
      </c>
      <c r="R44" s="1015">
        <v>11320.079</v>
      </c>
      <c r="S44" s="1015">
        <v>512260.63099999999</v>
      </c>
      <c r="T44" s="1135">
        <v>548706.10599999991</v>
      </c>
      <c r="U44" s="1135">
        <v>28077.743000000002</v>
      </c>
      <c r="V44" s="1135">
        <v>8372.0540000000001</v>
      </c>
      <c r="W44" s="1135">
        <v>512256.30900000001</v>
      </c>
      <c r="X44" s="1135">
        <v>19743.079999999994</v>
      </c>
      <c r="Y44" s="1135">
        <v>16790.733</v>
      </c>
      <c r="Z44" s="1135">
        <v>2948.0250000000001</v>
      </c>
      <c r="AA44" s="1135">
        <v>4.3220000000000001</v>
      </c>
      <c r="AC44" s="1129"/>
      <c r="AD44" s="1129"/>
      <c r="AE44" s="1129"/>
      <c r="AF44" s="1129"/>
      <c r="AG44" s="1129"/>
      <c r="AH44" s="1129"/>
      <c r="AI44" s="1129"/>
      <c r="AJ44" s="1129"/>
      <c r="AK44" s="1129"/>
      <c r="AL44" s="1127"/>
    </row>
    <row r="45" spans="1:38" s="1121" customFormat="1" ht="15.75" customHeight="1">
      <c r="A45" s="1131">
        <v>2019</v>
      </c>
      <c r="B45" s="1123">
        <v>156790.06575159999</v>
      </c>
      <c r="C45" s="1123">
        <v>6836.2482499999996</v>
      </c>
      <c r="D45" s="1123">
        <v>1014.2150000000001</v>
      </c>
      <c r="E45" s="1123">
        <v>148939.60250159999</v>
      </c>
      <c r="F45" s="1123">
        <v>154994.78333760001</v>
      </c>
      <c r="G45" s="969" t="s">
        <v>31</v>
      </c>
      <c r="H45" s="969" t="s">
        <v>31</v>
      </c>
      <c r="I45" s="1123">
        <v>148901.3573376</v>
      </c>
      <c r="J45" s="1123">
        <v>1795.282414</v>
      </c>
      <c r="K45" s="969" t="s">
        <v>31</v>
      </c>
      <c r="L45" s="969" t="s">
        <v>31</v>
      </c>
      <c r="M45" s="1123">
        <v>38.245164000000003</v>
      </c>
      <c r="N45" s="1122"/>
      <c r="O45" s="1131">
        <v>2019</v>
      </c>
      <c r="P45" s="1123">
        <v>643003.45600000001</v>
      </c>
      <c r="Q45" s="1123">
        <v>42066.895000000004</v>
      </c>
      <c r="R45" s="1123">
        <v>10868.012999999999</v>
      </c>
      <c r="S45" s="1123">
        <v>590068.54799999995</v>
      </c>
      <c r="T45" s="1135">
        <v>624898.826</v>
      </c>
      <c r="U45" s="1135">
        <v>26419.576000000001</v>
      </c>
      <c r="V45" s="1135">
        <v>8410.7019999999993</v>
      </c>
      <c r="W45" s="1135">
        <v>590068.54799999995</v>
      </c>
      <c r="X45" s="1135">
        <v>18104.630000000005</v>
      </c>
      <c r="Y45" s="1135">
        <v>15647.319000000001</v>
      </c>
      <c r="Z45" s="1135">
        <v>2457.3110000000001</v>
      </c>
      <c r="AA45" s="1135">
        <v>0</v>
      </c>
      <c r="AC45" s="1129"/>
      <c r="AD45" s="1129"/>
      <c r="AE45" s="1129"/>
      <c r="AF45" s="1129"/>
      <c r="AG45" s="1129"/>
      <c r="AH45" s="1129"/>
      <c r="AI45" s="1129"/>
      <c r="AJ45" s="1129"/>
      <c r="AK45" s="1129"/>
      <c r="AL45" s="1127"/>
    </row>
    <row r="46" spans="1:38" s="1127" customFormat="1" ht="15.75" customHeight="1">
      <c r="A46" s="1131">
        <v>2020</v>
      </c>
      <c r="B46" s="1135">
        <v>168275.37941600001</v>
      </c>
      <c r="C46" s="1135">
        <v>6420.3760000000011</v>
      </c>
      <c r="D46" s="1135">
        <v>803.64699999999993</v>
      </c>
      <c r="E46" s="1135">
        <v>161051.356416</v>
      </c>
      <c r="F46" s="1135">
        <v>167192.56141600001</v>
      </c>
      <c r="G46" s="969" t="s">
        <v>31</v>
      </c>
      <c r="H46" s="969" t="s">
        <v>31</v>
      </c>
      <c r="I46" s="1135">
        <v>161051.356416</v>
      </c>
      <c r="J46" s="1135">
        <v>1082.818</v>
      </c>
      <c r="K46" s="969" t="s">
        <v>31</v>
      </c>
      <c r="L46" s="969" t="s">
        <v>31</v>
      </c>
      <c r="M46" s="1135">
        <v>0</v>
      </c>
      <c r="N46" s="1122"/>
      <c r="O46" s="1131">
        <v>2020</v>
      </c>
      <c r="P46" s="1135">
        <v>687260.08299999987</v>
      </c>
      <c r="Q46" s="1135">
        <v>50298.177000000003</v>
      </c>
      <c r="R46" s="1135">
        <v>10750.511</v>
      </c>
      <c r="S46" s="1135">
        <v>626211.39500000002</v>
      </c>
      <c r="T46" s="1135">
        <v>660712.9169999999</v>
      </c>
      <c r="U46" s="1135">
        <v>25561.279999999999</v>
      </c>
      <c r="V46" s="1135">
        <v>8940.2420000000002</v>
      </c>
      <c r="W46" s="1135">
        <v>626211.39500000002</v>
      </c>
      <c r="X46" s="1135">
        <v>26547.166000000001</v>
      </c>
      <c r="Y46" s="1135">
        <v>24736.897000000004</v>
      </c>
      <c r="Z46" s="1135">
        <v>1810.269</v>
      </c>
      <c r="AA46" s="1135">
        <v>0</v>
      </c>
      <c r="AC46" s="1129"/>
      <c r="AD46" s="1129"/>
      <c r="AE46" s="1129"/>
      <c r="AF46" s="1129"/>
      <c r="AG46" s="1129"/>
      <c r="AH46" s="1129"/>
      <c r="AI46" s="1129"/>
      <c r="AJ46" s="1129"/>
      <c r="AK46" s="1129"/>
    </row>
    <row r="47" spans="1:38" s="1127" customFormat="1" ht="15.75" customHeight="1">
      <c r="A47" s="1131">
        <v>2021</v>
      </c>
      <c r="B47" s="1135">
        <v>112332.36631390003</v>
      </c>
      <c r="C47" s="1135">
        <v>6104.843366699999</v>
      </c>
      <c r="D47" s="1135">
        <v>1341.202</v>
      </c>
      <c r="E47" s="1135">
        <v>104886.32094720002</v>
      </c>
      <c r="F47" s="1135">
        <v>111388.07594720002</v>
      </c>
      <c r="G47" s="969" t="s">
        <v>31</v>
      </c>
      <c r="H47" s="969" t="s">
        <v>31</v>
      </c>
      <c r="I47" s="1135">
        <v>104886.32094720002</v>
      </c>
      <c r="J47" s="1135">
        <v>944.29036670000005</v>
      </c>
      <c r="K47" s="969" t="s">
        <v>31</v>
      </c>
      <c r="L47" s="969" t="s">
        <v>31</v>
      </c>
      <c r="M47" s="1135">
        <v>0</v>
      </c>
      <c r="N47" s="1122"/>
      <c r="O47" s="1131">
        <v>2021</v>
      </c>
      <c r="P47" s="1135">
        <v>503028.47200000001</v>
      </c>
      <c r="Q47" s="1135">
        <v>40328.001999999993</v>
      </c>
      <c r="R47" s="1135">
        <v>14130.071999999998</v>
      </c>
      <c r="S47" s="1135">
        <v>448570.39799999999</v>
      </c>
      <c r="T47" s="1135">
        <v>487115.603</v>
      </c>
      <c r="U47" s="1135">
        <v>26716.926999999996</v>
      </c>
      <c r="V47" s="1135">
        <v>11828.277999999998</v>
      </c>
      <c r="W47" s="1135">
        <v>448570.39799999999</v>
      </c>
      <c r="X47" s="1135">
        <v>15912.868999999993</v>
      </c>
      <c r="Y47" s="1135">
        <v>13611.074999999997</v>
      </c>
      <c r="Z47" s="1135">
        <v>2301.7939999999999</v>
      </c>
      <c r="AA47" s="1135">
        <v>0</v>
      </c>
      <c r="AC47" s="1129"/>
      <c r="AD47" s="1129"/>
      <c r="AE47" s="1129"/>
      <c r="AF47" s="1129"/>
      <c r="AG47" s="1129"/>
      <c r="AH47" s="1129"/>
      <c r="AI47" s="1129"/>
      <c r="AJ47" s="1129"/>
      <c r="AK47" s="1129"/>
    </row>
    <row r="48" spans="1:38" ht="15.75" customHeight="1">
      <c r="A48" s="99" t="s">
        <v>158</v>
      </c>
      <c r="O48" s="99" t="s">
        <v>158</v>
      </c>
      <c r="AC48" s="734"/>
      <c r="AD48" s="734"/>
      <c r="AE48" s="734"/>
      <c r="AF48" s="734"/>
      <c r="AG48" s="734"/>
      <c r="AH48" s="734"/>
      <c r="AI48" s="734"/>
      <c r="AJ48" s="734"/>
    </row>
    <row r="49" spans="1:19" ht="15.75" customHeight="1">
      <c r="A49" s="105" t="s">
        <v>565</v>
      </c>
      <c r="O49" s="105" t="s">
        <v>565</v>
      </c>
    </row>
    <row r="50" spans="1:19" ht="15.75" customHeight="1">
      <c r="O50" s="916" t="s">
        <v>764</v>
      </c>
      <c r="P50" s="1127"/>
      <c r="Q50" s="1127"/>
      <c r="R50" s="1127"/>
      <c r="S50" s="1127"/>
    </row>
    <row r="52" spans="1:19" ht="15.75" customHeight="1">
      <c r="A52" s="1127"/>
      <c r="B52" s="1129"/>
      <c r="C52" s="1127"/>
      <c r="D52" s="1127"/>
      <c r="E52" s="1127"/>
      <c r="F52" s="1129"/>
      <c r="G52" s="1129"/>
      <c r="H52" s="1129"/>
      <c r="I52" s="1129"/>
      <c r="J52" s="1129"/>
      <c r="K52" s="1129"/>
      <c r="L52" s="1129"/>
      <c r="M52" s="1129"/>
    </row>
    <row r="53" spans="1:19" ht="15.75" customHeight="1">
      <c r="I53" s="1018"/>
      <c r="Q53" s="1019"/>
    </row>
    <row r="60" spans="1:19" ht="15" customHeight="1"/>
  </sheetData>
  <mergeCells count="18">
    <mergeCell ref="Q3:AA3"/>
    <mergeCell ref="P6:AA6"/>
    <mergeCell ref="F4:F5"/>
    <mergeCell ref="J4:J5"/>
    <mergeCell ref="T4:T5"/>
    <mergeCell ref="X4:X5"/>
    <mergeCell ref="Q4:S4"/>
    <mergeCell ref="U4:W4"/>
    <mergeCell ref="Y4:AA4"/>
    <mergeCell ref="P35:AA35"/>
    <mergeCell ref="Q32:AA32"/>
    <mergeCell ref="F33:F34"/>
    <mergeCell ref="J33:J34"/>
    <mergeCell ref="Q33:S33"/>
    <mergeCell ref="T33:T34"/>
    <mergeCell ref="U33:W33"/>
    <mergeCell ref="X33:X34"/>
    <mergeCell ref="Y33:AA33"/>
  </mergeCells>
  <conditionalFormatting sqref="A1:GW2 A51:GW51 T4:U4 X4:Y4 A3:Q4 AB3:GW4 A6:P6 A5:S5 U5:W5 Y5:GW5 AB6:GW6 V27:Z29 AB12:AB16 B27:N29 P27:T29 A50:N50 B38:E38 A7:Q10 F11:O16 Q11 T12 S7:AB11 B48:N49 P48:GW50 AB27:AB29 A11:A26 P37:S42 O17:O26 N38:N43 A37:A47 O37:O47 A53:GW1021 N52:GW52 AL27:GW29 AL36:GW46 AL7:GW16 A36:S36 AB36:AB47 AK47:GW47 B44:F47 I44:J47 G37:G38 M44:N47 J37:K38">
    <cfRule type="cellIs" dxfId="122" priority="84" stopIfTrue="1" operator="equal">
      <formula>0</formula>
    </cfRule>
  </conditionalFormatting>
  <conditionalFormatting sqref="B37:G37 J37:K37 N37">
    <cfRule type="cellIs" dxfId="121" priority="83" stopIfTrue="1" operator="equal">
      <formula>0</formula>
    </cfRule>
  </conditionalFormatting>
  <conditionalFormatting sqref="R7:R11">
    <cfRule type="cellIs" dxfId="120" priority="81" stopIfTrue="1" operator="equal">
      <formula>0</formula>
    </cfRule>
  </conditionalFormatting>
  <conditionalFormatting sqref="AA27:AA29">
    <cfRule type="cellIs" dxfId="119" priority="80" stopIfTrue="1" operator="equal">
      <formula>0</formula>
    </cfRule>
  </conditionalFormatting>
  <conditionalFormatting sqref="U27:U29">
    <cfRule type="cellIs" dxfId="118" priority="79" stopIfTrue="1" operator="equal">
      <formula>0</formula>
    </cfRule>
  </conditionalFormatting>
  <conditionalFormatting sqref="A31:AB31 T33:U33 X33:Y33 A32:Q33 AB32:AB33 A35:P35 A34:S34 U34:W34 Y34:AB34 AB35 B30:N30 P30:AB30 AL30:GW35">
    <cfRule type="cellIs" dxfId="117" priority="78" stopIfTrue="1" operator="equal">
      <formula>0</formula>
    </cfRule>
  </conditionalFormatting>
  <conditionalFormatting sqref="A27 A29">
    <cfRule type="cellIs" dxfId="116" priority="77" stopIfTrue="1" operator="equal">
      <formula>0</formula>
    </cfRule>
  </conditionalFormatting>
  <conditionalFormatting sqref="A30">
    <cfRule type="cellIs" dxfId="115" priority="76" stopIfTrue="1" operator="equal">
      <formula>0</formula>
    </cfRule>
  </conditionalFormatting>
  <conditionalFormatting sqref="O30">
    <cfRule type="cellIs" dxfId="114" priority="75" stopIfTrue="1" operator="equal">
      <formula>0</formula>
    </cfRule>
  </conditionalFormatting>
  <conditionalFormatting sqref="O27">
    <cfRule type="cellIs" dxfId="113" priority="74" stopIfTrue="1" operator="equal">
      <formula>0</formula>
    </cfRule>
  </conditionalFormatting>
  <conditionalFormatting sqref="O29">
    <cfRule type="cellIs" dxfId="112" priority="73" stopIfTrue="1" operator="equal">
      <formula>0</formula>
    </cfRule>
  </conditionalFormatting>
  <conditionalFormatting sqref="A48:A49">
    <cfRule type="cellIs" dxfId="111" priority="72" stopIfTrue="1" operator="equal">
      <formula>0</formula>
    </cfRule>
  </conditionalFormatting>
  <conditionalFormatting sqref="O48">
    <cfRule type="cellIs" dxfId="110" priority="71" stopIfTrue="1" operator="equal">
      <formula>0</formula>
    </cfRule>
  </conditionalFormatting>
  <conditionalFormatting sqref="O50">
    <cfRule type="cellIs" dxfId="109" priority="69" stopIfTrue="1" operator="equal">
      <formula>0</formula>
    </cfRule>
  </conditionalFormatting>
  <conditionalFormatting sqref="A28">
    <cfRule type="cellIs" dxfId="108" priority="68" stopIfTrue="1" operator="equal">
      <formula>0</formula>
    </cfRule>
  </conditionalFormatting>
  <conditionalFormatting sqref="O28">
    <cfRule type="cellIs" dxfId="107" priority="67" stopIfTrue="1" operator="equal">
      <formula>0</formula>
    </cfRule>
  </conditionalFormatting>
  <conditionalFormatting sqref="O49">
    <cfRule type="cellIs" dxfId="106" priority="66" stopIfTrue="1" operator="equal">
      <formula>0</formula>
    </cfRule>
  </conditionalFormatting>
  <conditionalFormatting sqref="F38">
    <cfRule type="cellIs" dxfId="105" priority="65" stopIfTrue="1" operator="equal">
      <formula>0</formula>
    </cfRule>
  </conditionalFormatting>
  <conditionalFormatting sqref="G38 J38:K38">
    <cfRule type="cellIs" dxfId="104" priority="64" stopIfTrue="1" operator="equal">
      <formula>0</formula>
    </cfRule>
  </conditionalFormatting>
  <conditionalFormatting sqref="P43:S47">
    <cfRule type="cellIs" dxfId="103" priority="55" stopIfTrue="1" operator="equal">
      <formula>0</formula>
    </cfRule>
  </conditionalFormatting>
  <conditionalFormatting sqref="P12:S15 P11">
    <cfRule type="cellIs" dxfId="102" priority="54" stopIfTrue="1" operator="equal">
      <formula>0</formula>
    </cfRule>
  </conditionalFormatting>
  <conditionalFormatting sqref="G11:M16">
    <cfRule type="cellIs" dxfId="101" priority="47" stopIfTrue="1" operator="equal">
      <formula>0</formula>
    </cfRule>
  </conditionalFormatting>
  <conditionalFormatting sqref="C11:E16">
    <cfRule type="cellIs" dxfId="100" priority="46" stopIfTrue="1" operator="equal">
      <formula>0</formula>
    </cfRule>
  </conditionalFormatting>
  <conditionalFormatting sqref="B11:B16">
    <cfRule type="cellIs" dxfId="99" priority="45" stopIfTrue="1" operator="equal">
      <formula>0</formula>
    </cfRule>
  </conditionalFormatting>
  <conditionalFormatting sqref="T13:W16 U12:W12">
    <cfRule type="cellIs" dxfId="98" priority="42" stopIfTrue="1" operator="equal">
      <formula>0</formula>
    </cfRule>
  </conditionalFormatting>
  <conditionalFormatting sqref="V12:Z16 T13:T16">
    <cfRule type="cellIs" dxfId="97" priority="41" stopIfTrue="1" operator="equal">
      <formula>0</formula>
    </cfRule>
  </conditionalFormatting>
  <conditionalFormatting sqref="AA12:AA16">
    <cfRule type="cellIs" dxfId="96" priority="40" stopIfTrue="1" operator="equal">
      <formula>0</formula>
    </cfRule>
  </conditionalFormatting>
  <conditionalFormatting sqref="U12:U16">
    <cfRule type="cellIs" dxfId="95" priority="39" stopIfTrue="1" operator="equal">
      <formula>0</formula>
    </cfRule>
  </conditionalFormatting>
  <conditionalFormatting sqref="X12:X16">
    <cfRule type="cellIs" dxfId="94" priority="38" stopIfTrue="1" operator="equal">
      <formula>0</formula>
    </cfRule>
  </conditionalFormatting>
  <conditionalFormatting sqref="X12:AA16">
    <cfRule type="cellIs" dxfId="93" priority="37" stopIfTrue="1" operator="equal">
      <formula>0</formula>
    </cfRule>
  </conditionalFormatting>
  <conditionalFormatting sqref="P16:S16">
    <cfRule type="cellIs" dxfId="92" priority="36" stopIfTrue="1" operator="equal">
      <formula>0</formula>
    </cfRule>
  </conditionalFormatting>
  <conditionalFormatting sqref="X17:AA19">
    <cfRule type="cellIs" dxfId="91" priority="27" stopIfTrue="1" operator="equal">
      <formula>0</formula>
    </cfRule>
  </conditionalFormatting>
  <conditionalFormatting sqref="AB17:AB26 C17:N26 AL17:GW26">
    <cfRule type="cellIs" dxfId="90" priority="35" stopIfTrue="1" operator="equal">
      <formula>0</formula>
    </cfRule>
  </conditionalFormatting>
  <conditionalFormatting sqref="B17:B26">
    <cfRule type="cellIs" dxfId="89" priority="34" stopIfTrue="1" operator="equal">
      <formula>0</formula>
    </cfRule>
  </conditionalFormatting>
  <conditionalFormatting sqref="G17:M26">
    <cfRule type="cellIs" dxfId="88" priority="33" stopIfTrue="1" operator="equal">
      <formula>0</formula>
    </cfRule>
  </conditionalFormatting>
  <conditionalFormatting sqref="T17:W26">
    <cfRule type="cellIs" dxfId="87" priority="32" stopIfTrue="1" operator="equal">
      <formula>0</formula>
    </cfRule>
  </conditionalFormatting>
  <conditionalFormatting sqref="V17:Z19 P17:T26 V20:W26">
    <cfRule type="cellIs" dxfId="86" priority="31" stopIfTrue="1" operator="equal">
      <formula>0</formula>
    </cfRule>
  </conditionalFormatting>
  <conditionalFormatting sqref="AA17:AA19">
    <cfRule type="cellIs" dxfId="85" priority="30" stopIfTrue="1" operator="equal">
      <formula>0</formula>
    </cfRule>
  </conditionalFormatting>
  <conditionalFormatting sqref="U17:U26">
    <cfRule type="cellIs" dxfId="84" priority="29" stopIfTrue="1" operator="equal">
      <formula>0</formula>
    </cfRule>
  </conditionalFormatting>
  <conditionalFormatting sqref="X17:X19">
    <cfRule type="cellIs" dxfId="83" priority="28" stopIfTrue="1" operator="equal">
      <formula>0</formula>
    </cfRule>
  </conditionalFormatting>
  <conditionalFormatting sqref="B39:E42 F42 B43:F43 I42:J43 M42:M43">
    <cfRule type="cellIs" dxfId="82" priority="26" stopIfTrue="1" operator="equal">
      <formula>0</formula>
    </cfRule>
  </conditionalFormatting>
  <conditionalFormatting sqref="F39:F40">
    <cfRule type="cellIs" dxfId="81" priority="25" stopIfTrue="1" operator="equal">
      <formula>0</formula>
    </cfRule>
  </conditionalFormatting>
  <conditionalFormatting sqref="G39:G40 J39:K40">
    <cfRule type="cellIs" dxfId="80" priority="24" stopIfTrue="1" operator="equal">
      <formula>0</formula>
    </cfRule>
  </conditionalFormatting>
  <conditionalFormatting sqref="F41 I41:J41 M41">
    <cfRule type="cellIs" dxfId="79" priority="23" stopIfTrue="1" operator="equal">
      <formula>0</formula>
    </cfRule>
  </conditionalFormatting>
  <conditionalFormatting sqref="A52:M52">
    <cfRule type="cellIs" dxfId="78" priority="22" stopIfTrue="1" operator="equal">
      <formula>0</formula>
    </cfRule>
  </conditionalFormatting>
  <conditionalFormatting sqref="AC7:AK16 AC27:AK29 AC36:AK46 AC47:AJ47">
    <cfRule type="cellIs" dxfId="77" priority="21" stopIfTrue="1" operator="equal">
      <formula>0</formula>
    </cfRule>
  </conditionalFormatting>
  <conditionalFormatting sqref="AC30:AK35">
    <cfRule type="cellIs" dxfId="76" priority="20" stopIfTrue="1" operator="equal">
      <formula>0</formula>
    </cfRule>
  </conditionalFormatting>
  <conditionalFormatting sqref="AC17:AK26">
    <cfRule type="cellIs" dxfId="75" priority="19" stopIfTrue="1" operator="equal">
      <formula>0</formula>
    </cfRule>
  </conditionalFormatting>
  <conditionalFormatting sqref="X20:AA26">
    <cfRule type="cellIs" dxfId="74" priority="18" stopIfTrue="1" operator="equal">
      <formula>0</formula>
    </cfRule>
  </conditionalFormatting>
  <conditionalFormatting sqref="X20:X26 Z20:AA26">
    <cfRule type="cellIs" dxfId="73" priority="17" stopIfTrue="1" operator="equal">
      <formula>0</formula>
    </cfRule>
  </conditionalFormatting>
  <conditionalFormatting sqref="Y20:Y26">
    <cfRule type="cellIs" dxfId="72" priority="16" stopIfTrue="1" operator="equal">
      <formula>0</formula>
    </cfRule>
  </conditionalFormatting>
  <conditionalFormatting sqref="T36:W47">
    <cfRule type="cellIs" dxfId="71" priority="15" stopIfTrue="1" operator="equal">
      <formula>0</formula>
    </cfRule>
  </conditionalFormatting>
  <conditionalFormatting sqref="T36:T47 V36:W47">
    <cfRule type="cellIs" dxfId="70" priority="14" stopIfTrue="1" operator="equal">
      <formula>0</formula>
    </cfRule>
  </conditionalFormatting>
  <conditionalFormatting sqref="U36:U47">
    <cfRule type="cellIs" dxfId="69" priority="13" stopIfTrue="1" operator="equal">
      <formula>0</formula>
    </cfRule>
  </conditionalFormatting>
  <conditionalFormatting sqref="X36:AA47">
    <cfRule type="cellIs" dxfId="68" priority="12" stopIfTrue="1" operator="equal">
      <formula>0</formula>
    </cfRule>
  </conditionalFormatting>
  <conditionalFormatting sqref="X36:X47 Z36:AA47">
    <cfRule type="cellIs" dxfId="67" priority="11" stopIfTrue="1" operator="equal">
      <formula>0</formula>
    </cfRule>
  </conditionalFormatting>
  <conditionalFormatting sqref="Y36:Y47">
    <cfRule type="cellIs" dxfId="66" priority="10" stopIfTrue="1" operator="equal">
      <formula>0</formula>
    </cfRule>
  </conditionalFormatting>
  <conditionalFormatting sqref="G41:G47">
    <cfRule type="cellIs" dxfId="65" priority="9" stopIfTrue="1" operator="equal">
      <formula>0</formula>
    </cfRule>
  </conditionalFormatting>
  <conditionalFormatting sqref="H37:H47">
    <cfRule type="cellIs" dxfId="64" priority="8" stopIfTrue="1" operator="equal">
      <formula>0</formula>
    </cfRule>
  </conditionalFormatting>
  <conditionalFormatting sqref="K41:K47">
    <cfRule type="cellIs" dxfId="63" priority="7" stopIfTrue="1" operator="equal">
      <formula>0</formula>
    </cfRule>
  </conditionalFormatting>
  <conditionalFormatting sqref="L37:L47">
    <cfRule type="cellIs" dxfId="62" priority="6" stopIfTrue="1" operator="equal">
      <formula>0</formula>
    </cfRule>
  </conditionalFormatting>
  <conditionalFormatting sqref="M37:M40">
    <cfRule type="cellIs" dxfId="61" priority="5" stopIfTrue="1" operator="equal">
      <formula>0</formula>
    </cfRule>
  </conditionalFormatting>
  <conditionalFormatting sqref="I37">
    <cfRule type="cellIs" dxfId="60" priority="4" stopIfTrue="1" operator="equal">
      <formula>0</formula>
    </cfRule>
  </conditionalFormatting>
  <conditionalFormatting sqref="I38">
    <cfRule type="cellIs" dxfId="59" priority="3" stopIfTrue="1" operator="equal">
      <formula>0</formula>
    </cfRule>
  </conditionalFormatting>
  <conditionalFormatting sqref="I39">
    <cfRule type="cellIs" dxfId="58" priority="2" stopIfTrue="1" operator="equal">
      <formula>0</formula>
    </cfRule>
  </conditionalFormatting>
  <conditionalFormatting sqref="I40">
    <cfRule type="cellIs" dxfId="57" priority="1" stopIfTrue="1" operator="equal">
      <formula>0</formula>
    </cfRule>
  </conditionalFormatting>
  <pageMargins left="0.7" right="0.7" top="0.75" bottom="0.75" header="0.3" footer="0.3"/>
  <pageSetup paperSize="9" scale="96"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29" max="26" man="1"/>
  </rowBreaks>
  <colBreaks count="1" manualBreakCount="1">
    <brk id="14" max="4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9">
    <tabColor theme="0"/>
    <pageSetUpPr fitToPage="1"/>
  </sheetPr>
  <dimension ref="A1:BQ66"/>
  <sheetViews>
    <sheetView view="pageBreakPreview" zoomScaleNormal="100" zoomScaleSheetLayoutView="100" workbookViewId="0">
      <pane xSplit="5" ySplit="3" topLeftCell="Q4" activePane="bottomRight" state="frozen"/>
      <selection pane="topRight" activeCell="F1" sqref="F1"/>
      <selection pane="bottomLeft" activeCell="A4" sqref="A4"/>
      <selection pane="bottomRight"/>
    </sheetView>
  </sheetViews>
  <sheetFormatPr baseColWidth="10" defaultColWidth="11.453125" defaultRowHeight="11.25" customHeight="1"/>
  <cols>
    <col min="1" max="1" width="3.54296875" style="113" customWidth="1"/>
    <col min="2" max="2" width="9" style="113" customWidth="1"/>
    <col min="3" max="3" width="13.81640625" style="113" customWidth="1"/>
    <col min="4" max="4" width="21.453125" style="113" customWidth="1"/>
    <col min="5" max="5" width="2.81640625" style="113" customWidth="1"/>
    <col min="6" max="34" width="7" style="113" customWidth="1"/>
    <col min="35" max="35" width="2.81640625" style="113" customWidth="1"/>
    <col min="36" max="37" width="1.54296875" style="115" customWidth="1"/>
    <col min="38" max="38" width="1.54296875" style="114" customWidth="1"/>
    <col min="39" max="16384" width="11.453125" style="113"/>
  </cols>
  <sheetData>
    <row r="1" spans="1:69" ht="15" customHeight="1">
      <c r="A1" s="184"/>
      <c r="B1" s="183"/>
      <c r="C1" s="183"/>
      <c r="D1" s="183"/>
      <c r="E1" s="182"/>
      <c r="F1" s="1365" t="s">
        <v>4</v>
      </c>
      <c r="G1" s="1366"/>
      <c r="H1" s="1367"/>
      <c r="I1" s="1365" t="s">
        <v>3</v>
      </c>
      <c r="J1" s="1366"/>
      <c r="K1" s="1367"/>
      <c r="L1" s="1361" t="s">
        <v>464</v>
      </c>
      <c r="M1" s="1362"/>
      <c r="N1" s="1362"/>
      <c r="O1" s="1362"/>
      <c r="P1" s="1362"/>
      <c r="Q1" s="1362"/>
      <c r="R1" s="1362"/>
      <c r="S1" s="1362"/>
      <c r="T1" s="1362"/>
      <c r="U1" s="1362"/>
      <c r="V1" s="1369"/>
      <c r="W1" s="1362" t="s">
        <v>2</v>
      </c>
      <c r="X1" s="1369"/>
      <c r="Y1" s="1365" t="s">
        <v>1</v>
      </c>
      <c r="Z1" s="1366"/>
      <c r="AA1" s="1366"/>
      <c r="AB1" s="1366"/>
      <c r="AC1" s="1367"/>
      <c r="AD1" s="1361" t="s">
        <v>219</v>
      </c>
      <c r="AE1" s="1362"/>
      <c r="AF1" s="1362"/>
      <c r="AG1" s="1363"/>
      <c r="AH1" s="181"/>
      <c r="AI1" s="180"/>
    </row>
    <row r="2" spans="1:69" ht="62.25" customHeight="1">
      <c r="A2" s="1373" t="s">
        <v>768</v>
      </c>
      <c r="B2" s="1373"/>
      <c r="C2" s="1373"/>
      <c r="D2" s="1373"/>
      <c r="E2" s="174" t="s">
        <v>512</v>
      </c>
      <c r="F2" s="173" t="s">
        <v>485</v>
      </c>
      <c r="G2" s="175" t="s">
        <v>486</v>
      </c>
      <c r="H2" s="174" t="s">
        <v>487</v>
      </c>
      <c r="I2" s="173" t="s">
        <v>485</v>
      </c>
      <c r="J2" s="175" t="s">
        <v>489</v>
      </c>
      <c r="K2" s="174" t="s">
        <v>488</v>
      </c>
      <c r="L2" s="175" t="s">
        <v>490</v>
      </c>
      <c r="M2" s="177" t="s">
        <v>491</v>
      </c>
      <c r="N2" s="177" t="s">
        <v>492</v>
      </c>
      <c r="O2" s="177" t="s">
        <v>493</v>
      </c>
      <c r="P2" s="177" t="s">
        <v>494</v>
      </c>
      <c r="Q2" s="175" t="s">
        <v>495</v>
      </c>
      <c r="R2" s="175" t="s">
        <v>496</v>
      </c>
      <c r="S2" s="175" t="s">
        <v>497</v>
      </c>
      <c r="T2" s="175" t="s">
        <v>498</v>
      </c>
      <c r="U2" s="175" t="s">
        <v>499</v>
      </c>
      <c r="V2" s="174" t="s">
        <v>500</v>
      </c>
      <c r="W2" s="175" t="s">
        <v>501</v>
      </c>
      <c r="X2" s="174" t="s">
        <v>502</v>
      </c>
      <c r="Y2" s="175" t="s">
        <v>503</v>
      </c>
      <c r="Z2" s="176" t="s">
        <v>504</v>
      </c>
      <c r="AA2" s="175" t="s">
        <v>505</v>
      </c>
      <c r="AB2" s="175" t="s">
        <v>506</v>
      </c>
      <c r="AC2" s="174" t="s">
        <v>507</v>
      </c>
      <c r="AD2" s="175" t="s">
        <v>508</v>
      </c>
      <c r="AE2" s="175" t="s">
        <v>509</v>
      </c>
      <c r="AF2" s="175" t="s">
        <v>510</v>
      </c>
      <c r="AG2" s="174" t="s">
        <v>507</v>
      </c>
      <c r="AH2" s="173" t="s">
        <v>511</v>
      </c>
      <c r="AI2" s="172" t="s">
        <v>512</v>
      </c>
    </row>
    <row r="3" spans="1:69" ht="11.25" customHeight="1">
      <c r="A3" s="1379" t="s">
        <v>216</v>
      </c>
      <c r="B3" s="1380"/>
      <c r="C3" s="1379"/>
      <c r="D3" s="1379"/>
      <c r="E3" s="170"/>
      <c r="F3" s="1368"/>
      <c r="G3" s="1368"/>
      <c r="H3" s="1368"/>
      <c r="I3" s="1368"/>
      <c r="J3" s="1368"/>
      <c r="K3" s="1368"/>
      <c r="L3" s="1370"/>
      <c r="M3" s="1374"/>
      <c r="N3" s="1374"/>
      <c r="O3" s="1374"/>
      <c r="P3" s="1374"/>
      <c r="Q3" s="1372"/>
      <c r="R3" s="1368"/>
      <c r="S3" s="1368"/>
      <c r="T3" s="1368"/>
      <c r="U3" s="1368"/>
      <c r="V3" s="1368"/>
      <c r="W3" s="1370"/>
      <c r="X3" s="1371"/>
      <c r="Y3" s="169"/>
      <c r="Z3" s="166"/>
      <c r="AA3" s="166"/>
      <c r="AB3" s="1372"/>
      <c r="AC3" s="1368"/>
      <c r="AD3" s="168"/>
      <c r="AE3" s="166"/>
      <c r="AF3" s="166"/>
      <c r="AG3" s="167"/>
      <c r="AH3" s="166"/>
      <c r="AI3" s="165"/>
    </row>
    <row r="4" spans="1:69" ht="11.25" customHeight="1">
      <c r="A4" s="1381" t="s">
        <v>215</v>
      </c>
      <c r="B4" s="1375"/>
      <c r="C4" s="1356" t="s">
        <v>214</v>
      </c>
      <c r="D4" s="1356"/>
      <c r="E4" s="153">
        <v>1</v>
      </c>
      <c r="F4" s="1041"/>
      <c r="G4" s="1042"/>
      <c r="H4" s="1043"/>
      <c r="I4" s="1044"/>
      <c r="J4" s="1045"/>
      <c r="K4" s="1043"/>
      <c r="L4" s="1038">
        <v>1547.0119800000002</v>
      </c>
      <c r="M4" s="1045"/>
      <c r="N4" s="1045"/>
      <c r="O4" s="1045"/>
      <c r="P4" s="1045"/>
      <c r="Q4" s="1045"/>
      <c r="R4" s="1045"/>
      <c r="S4" s="1045"/>
      <c r="T4" s="1045"/>
      <c r="U4" s="1045"/>
      <c r="V4" s="1046"/>
      <c r="W4" s="1045"/>
      <c r="X4" s="1082">
        <v>46.424657010710575</v>
      </c>
      <c r="Y4" s="1038">
        <v>41111.105558994001</v>
      </c>
      <c r="Z4" s="1038">
        <v>63977.273632385841</v>
      </c>
      <c r="AA4" s="1038">
        <v>156377.38847786825</v>
      </c>
      <c r="AB4" s="1038">
        <v>17822.292504999998</v>
      </c>
      <c r="AC4" s="1047">
        <v>99253.801561815169</v>
      </c>
      <c r="AD4" s="1045"/>
      <c r="AE4" s="1045"/>
      <c r="AF4" s="1045"/>
      <c r="AG4" s="1039">
        <v>40178.21317499999</v>
      </c>
      <c r="AH4" s="919">
        <f t="shared" ref="AH4:AH10" si="0">SUM(F4:AG4)</f>
        <v>420313.51154807402</v>
      </c>
      <c r="AI4" s="154">
        <v>1</v>
      </c>
      <c r="AL4" s="119"/>
    </row>
    <row r="5" spans="1:69" ht="11.25" customHeight="1">
      <c r="A5" s="1382"/>
      <c r="B5" s="1377"/>
      <c r="C5" s="1356" t="s">
        <v>90</v>
      </c>
      <c r="D5" s="1356"/>
      <c r="E5" s="155">
        <f t="shared" ref="E5:E52" si="1">E4+ 1</f>
        <v>2</v>
      </c>
      <c r="F5" s="1330">
        <v>30087.290349999996</v>
      </c>
      <c r="G5" s="1039">
        <v>0</v>
      </c>
      <c r="H5" s="1052">
        <v>2628.0323800000001</v>
      </c>
      <c r="I5" s="1039">
        <v>49.151774759999995</v>
      </c>
      <c r="J5" s="1039">
        <v>10589.345722200998</v>
      </c>
      <c r="K5" s="1050">
        <v>0</v>
      </c>
      <c r="L5" s="1038">
        <v>635512.17025898513</v>
      </c>
      <c r="M5" s="1038">
        <v>0</v>
      </c>
      <c r="N5" s="1038">
        <v>0</v>
      </c>
      <c r="O5" s="1039">
        <v>27353.658887417201</v>
      </c>
      <c r="P5" s="1038">
        <v>321.98631284750002</v>
      </c>
      <c r="Q5" s="1039">
        <v>38045.157052032024</v>
      </c>
      <c r="R5" s="1039">
        <v>0</v>
      </c>
      <c r="S5" s="1038">
        <v>0</v>
      </c>
      <c r="T5" s="1039">
        <v>0</v>
      </c>
      <c r="U5" s="1336" t="s">
        <v>29</v>
      </c>
      <c r="V5" s="1043"/>
      <c r="W5" s="1045"/>
      <c r="X5" s="1052">
        <v>400904.61180740141</v>
      </c>
      <c r="Y5" s="1045"/>
      <c r="Z5" s="1045"/>
      <c r="AA5" s="1045"/>
      <c r="AB5" s="1045"/>
      <c r="AC5" s="1050">
        <v>17109.090281787663</v>
      </c>
      <c r="AD5" s="1038">
        <v>256329.49094181816</v>
      </c>
      <c r="AE5" s="1038">
        <v>18861.211792860278</v>
      </c>
      <c r="AF5" s="1038">
        <v>0</v>
      </c>
      <c r="AG5" s="1336" t="s">
        <v>29</v>
      </c>
      <c r="AH5" s="920">
        <f t="shared" si="0"/>
        <v>1437791.1975621101</v>
      </c>
      <c r="AI5" s="154">
        <f t="shared" ref="AI5:AI12" si="2">AI4+ 1</f>
        <v>2</v>
      </c>
      <c r="AL5" s="119"/>
    </row>
    <row r="6" spans="1:69" ht="11.25" customHeight="1">
      <c r="A6" s="1382"/>
      <c r="B6" s="1377"/>
      <c r="C6" s="1356" t="s">
        <v>89</v>
      </c>
      <c r="D6" s="1356"/>
      <c r="E6" s="155">
        <f t="shared" si="1"/>
        <v>3</v>
      </c>
      <c r="F6" s="1061">
        <v>2161.1946499999999</v>
      </c>
      <c r="G6" s="1039">
        <v>0</v>
      </c>
      <c r="H6" s="1052">
        <v>227.82962000000001</v>
      </c>
      <c r="I6" s="1039">
        <v>0</v>
      </c>
      <c r="J6" s="1039">
        <v>3.7411799999999999</v>
      </c>
      <c r="K6" s="1050">
        <v>0</v>
      </c>
      <c r="L6" s="1044"/>
      <c r="M6" s="1045"/>
      <c r="N6" s="1045"/>
      <c r="O6" s="1039">
        <v>75.9732473834313</v>
      </c>
      <c r="P6" s="1045"/>
      <c r="Q6" s="1038">
        <v>0</v>
      </c>
      <c r="R6" s="1038">
        <v>113.77347</v>
      </c>
      <c r="S6" s="1039">
        <v>1.9818199999999999</v>
      </c>
      <c r="T6" s="1039">
        <v>3.32613</v>
      </c>
      <c r="U6" s="1336" t="s">
        <v>29</v>
      </c>
      <c r="V6" s="1043"/>
      <c r="W6" s="1045"/>
      <c r="X6" s="1052">
        <v>49820.116160463564</v>
      </c>
      <c r="Y6" s="1045"/>
      <c r="Z6" s="1045"/>
      <c r="AA6" s="1039">
        <v>199.06004999999999</v>
      </c>
      <c r="AB6" s="1039">
        <v>3.6639999999999997</v>
      </c>
      <c r="AC6" s="1050">
        <v>10.076711880385918</v>
      </c>
      <c r="AD6" s="1045"/>
      <c r="AE6" s="1045"/>
      <c r="AF6" s="1045"/>
      <c r="AG6" s="1336" t="s">
        <v>29</v>
      </c>
      <c r="AH6" s="917">
        <f t="shared" si="0"/>
        <v>52620.737039727377</v>
      </c>
      <c r="AI6" s="154">
        <f t="shared" si="2"/>
        <v>3</v>
      </c>
      <c r="AL6" s="119"/>
    </row>
    <row r="7" spans="1:69" ht="11.25" customHeight="1">
      <c r="A7" s="1382"/>
      <c r="B7" s="1377"/>
      <c r="C7" s="1355" t="s">
        <v>213</v>
      </c>
      <c r="D7" s="1355"/>
      <c r="E7" s="146">
        <f t="shared" si="1"/>
        <v>4</v>
      </c>
      <c r="F7" s="1183">
        <v>32248.484999999997</v>
      </c>
      <c r="G7" s="1055">
        <v>0</v>
      </c>
      <c r="H7" s="1075">
        <v>2855.8620000000001</v>
      </c>
      <c r="I7" s="1057">
        <v>49.151774759999995</v>
      </c>
      <c r="J7" s="1040">
        <v>10593.086902200999</v>
      </c>
      <c r="K7" s="1056">
        <v>0</v>
      </c>
      <c r="L7" s="1040">
        <v>637059.18223898509</v>
      </c>
      <c r="M7" s="1040">
        <v>0</v>
      </c>
      <c r="N7" s="1040">
        <v>0</v>
      </c>
      <c r="O7" s="1055">
        <v>27429.63213480058</v>
      </c>
      <c r="P7" s="1040">
        <v>321.98631284758812</v>
      </c>
      <c r="Q7" s="1055">
        <v>38045.157052032024</v>
      </c>
      <c r="R7" s="1040">
        <v>113.77347000000009</v>
      </c>
      <c r="S7" s="1040">
        <v>1.9818199999999706</v>
      </c>
      <c r="T7" s="1040">
        <v>3.3261300000003757</v>
      </c>
      <c r="U7" s="1337" t="s">
        <v>29</v>
      </c>
      <c r="V7" s="1059"/>
      <c r="W7" s="1060"/>
      <c r="X7" s="1075">
        <v>450771.15262487566</v>
      </c>
      <c r="Y7" s="1040">
        <v>41111.105558994001</v>
      </c>
      <c r="Z7" s="1040">
        <v>63977.273632385841</v>
      </c>
      <c r="AA7" s="1040">
        <v>156576.44852786826</v>
      </c>
      <c r="AB7" s="1040">
        <v>17825.956504999998</v>
      </c>
      <c r="AC7" s="1056">
        <v>116372.96855548321</v>
      </c>
      <c r="AD7" s="1040">
        <v>256329.49094181816</v>
      </c>
      <c r="AE7" s="1040">
        <v>18861.211792860278</v>
      </c>
      <c r="AF7" s="1040">
        <v>0</v>
      </c>
      <c r="AG7" s="1337" t="s">
        <v>29</v>
      </c>
      <c r="AH7" s="921">
        <f t="shared" si="0"/>
        <v>1870547.2329749113</v>
      </c>
      <c r="AI7" s="145">
        <f t="shared" si="2"/>
        <v>4</v>
      </c>
      <c r="AJ7" s="113"/>
      <c r="AK7" s="113"/>
      <c r="AL7" s="161"/>
    </row>
    <row r="8" spans="1:69" ht="11.25" customHeight="1">
      <c r="A8" s="1382"/>
      <c r="B8" s="1377"/>
      <c r="C8" s="1356" t="s">
        <v>87</v>
      </c>
      <c r="D8" s="1356"/>
      <c r="E8" s="153">
        <f t="shared" si="1"/>
        <v>5</v>
      </c>
      <c r="F8" s="1061">
        <v>0</v>
      </c>
      <c r="G8" s="1039">
        <v>0</v>
      </c>
      <c r="H8" s="1052">
        <v>0</v>
      </c>
      <c r="I8" s="1038">
        <v>0</v>
      </c>
      <c r="J8" s="1038">
        <v>0</v>
      </c>
      <c r="K8" s="1050">
        <v>0</v>
      </c>
      <c r="L8" s="1038">
        <v>0</v>
      </c>
      <c r="M8" s="1038">
        <v>37818.902388271556</v>
      </c>
      <c r="N8" s="1038">
        <v>5130.179117979118</v>
      </c>
      <c r="O8" s="1039">
        <v>0</v>
      </c>
      <c r="P8" s="1038">
        <v>0</v>
      </c>
      <c r="Q8" s="1038">
        <v>0</v>
      </c>
      <c r="R8" s="1038">
        <v>3150.2338222500007</v>
      </c>
      <c r="S8" s="1039">
        <v>5078.6508199999998</v>
      </c>
      <c r="T8" s="1039">
        <v>7795.179200736362</v>
      </c>
      <c r="U8" s="1336" t="s">
        <v>29</v>
      </c>
      <c r="V8" s="1043"/>
      <c r="W8" s="1045"/>
      <c r="X8" s="1052">
        <v>0</v>
      </c>
      <c r="Y8" s="1045"/>
      <c r="Z8" s="1045"/>
      <c r="AA8" s="1045"/>
      <c r="AB8" s="1045"/>
      <c r="AC8" s="1050">
        <v>0</v>
      </c>
      <c r="AD8" s="1045"/>
      <c r="AE8" s="1039">
        <v>0</v>
      </c>
      <c r="AF8" s="1039">
        <v>0</v>
      </c>
      <c r="AG8" s="1336" t="s">
        <v>29</v>
      </c>
      <c r="AH8" s="922">
        <f t="shared" si="0"/>
        <v>58973.145349237042</v>
      </c>
      <c r="AI8" s="154">
        <f t="shared" si="2"/>
        <v>5</v>
      </c>
      <c r="AL8" s="119"/>
    </row>
    <row r="9" spans="1:69" ht="11.25" customHeight="1">
      <c r="A9" s="1382"/>
      <c r="B9" s="1377"/>
      <c r="C9" s="1356" t="s">
        <v>212</v>
      </c>
      <c r="D9" s="1356"/>
      <c r="E9" s="153">
        <f t="shared" si="1"/>
        <v>6</v>
      </c>
      <c r="F9" s="1061">
        <v>0</v>
      </c>
      <c r="G9" s="1039">
        <v>0</v>
      </c>
      <c r="H9" s="1052">
        <v>0</v>
      </c>
      <c r="I9" s="1039">
        <v>0</v>
      </c>
      <c r="J9" s="1039">
        <v>0.50829999999999997</v>
      </c>
      <c r="K9" s="1050">
        <v>0</v>
      </c>
      <c r="L9" s="1044"/>
      <c r="M9" s="1045"/>
      <c r="N9" s="1045"/>
      <c r="O9" s="1039">
        <v>0</v>
      </c>
      <c r="P9" s="1045"/>
      <c r="Q9" s="1039">
        <v>4172.6719599999997</v>
      </c>
      <c r="R9" s="1038">
        <v>0</v>
      </c>
      <c r="S9" s="1039">
        <v>0</v>
      </c>
      <c r="T9" s="1039">
        <v>0</v>
      </c>
      <c r="U9" s="1336" t="s">
        <v>29</v>
      </c>
      <c r="V9" s="1063"/>
      <c r="W9" s="1045"/>
      <c r="X9" s="1052">
        <v>0</v>
      </c>
      <c r="Y9" s="1045"/>
      <c r="Z9" s="1045"/>
      <c r="AA9" s="1039">
        <v>0</v>
      </c>
      <c r="AB9" s="1039">
        <v>115.17750500000001</v>
      </c>
      <c r="AC9" s="1050">
        <v>0</v>
      </c>
      <c r="AD9" s="1045"/>
      <c r="AE9" s="1045"/>
      <c r="AF9" s="1045"/>
      <c r="AG9" s="1336" t="s">
        <v>29</v>
      </c>
      <c r="AH9" s="920">
        <f>SUM(F9:AG9)</f>
        <v>4288.3577649999997</v>
      </c>
      <c r="AI9" s="154">
        <f t="shared" si="2"/>
        <v>6</v>
      </c>
      <c r="AL9" s="119"/>
    </row>
    <row r="10" spans="1:69" ht="11.25" customHeight="1">
      <c r="A10" s="1383"/>
      <c r="B10" s="1378"/>
      <c r="C10" s="1359" t="s">
        <v>211</v>
      </c>
      <c r="D10" s="1359"/>
      <c r="E10" s="146">
        <f t="shared" si="1"/>
        <v>7</v>
      </c>
      <c r="F10" s="1064">
        <v>32248.484999999997</v>
      </c>
      <c r="G10" s="1065">
        <v>0</v>
      </c>
      <c r="H10" s="1093">
        <v>2855.8620000000001</v>
      </c>
      <c r="I10" s="1064">
        <v>49.151774759999995</v>
      </c>
      <c r="J10" s="1067">
        <v>10592.578602201</v>
      </c>
      <c r="K10" s="1066">
        <v>0</v>
      </c>
      <c r="L10" s="1067">
        <v>637059.18223898509</v>
      </c>
      <c r="M10" s="1067">
        <v>-37818.902388271556</v>
      </c>
      <c r="N10" s="1067">
        <v>-5130.179117979118</v>
      </c>
      <c r="O10" s="1065">
        <v>27429.63213480058</v>
      </c>
      <c r="P10" s="1067">
        <v>321.98631284758812</v>
      </c>
      <c r="Q10" s="1067">
        <v>33872.485092032024</v>
      </c>
      <c r="R10" s="1067">
        <v>-3036.4603522500006</v>
      </c>
      <c r="S10" s="1065">
        <v>-5076.6689999999999</v>
      </c>
      <c r="T10" s="1065">
        <v>-7791.8530707363616</v>
      </c>
      <c r="U10" s="1067">
        <v>-25558.793059785025</v>
      </c>
      <c r="V10" s="1063"/>
      <c r="W10" s="1068"/>
      <c r="X10" s="1066">
        <v>450771.15262487566</v>
      </c>
      <c r="Y10" s="1067">
        <v>41111.105558994001</v>
      </c>
      <c r="Z10" s="1065">
        <v>63977.273632385841</v>
      </c>
      <c r="AA10" s="1067">
        <v>156576.44852786826</v>
      </c>
      <c r="AB10" s="1065">
        <v>17710.778999999999</v>
      </c>
      <c r="AC10" s="1066">
        <v>116372.96855548321</v>
      </c>
      <c r="AD10" s="1067">
        <v>256329.49094181816</v>
      </c>
      <c r="AE10" s="1065">
        <v>18861.211792860278</v>
      </c>
      <c r="AF10" s="1065">
        <v>0</v>
      </c>
      <c r="AG10" s="1067">
        <v>40100.428499999995</v>
      </c>
      <c r="AH10" s="923">
        <f t="shared" si="0"/>
        <v>1821827.3653008891</v>
      </c>
      <c r="AI10" s="145">
        <f t="shared" si="2"/>
        <v>7</v>
      </c>
      <c r="AJ10" s="113"/>
      <c r="AK10" s="113"/>
      <c r="AL10" s="119"/>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row>
    <row r="11" spans="1:69" ht="11.25" customHeight="1">
      <c r="A11" s="1381" t="s">
        <v>210</v>
      </c>
      <c r="B11" s="1375" t="s">
        <v>86</v>
      </c>
      <c r="C11" s="1356" t="s">
        <v>209</v>
      </c>
      <c r="D11" s="1356"/>
      <c r="E11" s="153">
        <f t="shared" si="1"/>
        <v>8</v>
      </c>
      <c r="F11" s="1335" t="s">
        <v>29</v>
      </c>
      <c r="G11" s="1042"/>
      <c r="H11" s="1050">
        <v>0</v>
      </c>
      <c r="I11" s="1039">
        <v>0</v>
      </c>
      <c r="J11" s="1038">
        <v>0</v>
      </c>
      <c r="K11" s="1050">
        <v>0</v>
      </c>
      <c r="L11" s="1044"/>
      <c r="M11" s="1045"/>
      <c r="N11" s="1045"/>
      <c r="O11" s="1039">
        <v>1.3150151620757711</v>
      </c>
      <c r="P11" s="1045"/>
      <c r="Q11" s="1336" t="s">
        <v>29</v>
      </c>
      <c r="R11" s="1336" t="s">
        <v>29</v>
      </c>
      <c r="S11" s="1039">
        <v>0</v>
      </c>
      <c r="T11" s="1039">
        <v>0</v>
      </c>
      <c r="U11" s="1039">
        <v>0</v>
      </c>
      <c r="V11" s="1052">
        <v>0</v>
      </c>
      <c r="W11" s="1045"/>
      <c r="X11" s="1338" t="s">
        <v>29</v>
      </c>
      <c r="Y11" s="1045"/>
      <c r="Z11" s="1336" t="s">
        <v>29</v>
      </c>
      <c r="AA11" s="1039">
        <v>3773.34</v>
      </c>
      <c r="AB11" s="1336" t="s">
        <v>29</v>
      </c>
      <c r="AC11" s="1338" t="s">
        <v>29</v>
      </c>
      <c r="AD11" s="1045"/>
      <c r="AE11" s="1045"/>
      <c r="AF11" s="1336" t="s">
        <v>29</v>
      </c>
      <c r="AG11" s="1039">
        <v>3363.114</v>
      </c>
      <c r="AH11" s="920">
        <f t="shared" ref="AH11:AH20" si="3">SUM(F11:AG11)</f>
        <v>7137.7690151620754</v>
      </c>
      <c r="AI11" s="154">
        <f t="shared" si="2"/>
        <v>8</v>
      </c>
      <c r="AL11" s="119"/>
    </row>
    <row r="12" spans="1:69" ht="11.25" customHeight="1">
      <c r="A12" s="1382"/>
      <c r="B12" s="1376"/>
      <c r="C12" s="1356" t="s">
        <v>208</v>
      </c>
      <c r="D12" s="1356"/>
      <c r="E12" s="153">
        <f t="shared" si="1"/>
        <v>9</v>
      </c>
      <c r="F12" s="1335" t="s">
        <v>29</v>
      </c>
      <c r="G12" s="1042"/>
      <c r="H12" s="1050">
        <v>0</v>
      </c>
      <c r="I12" s="1039">
        <v>0</v>
      </c>
      <c r="J12" s="1038">
        <v>0</v>
      </c>
      <c r="K12" s="1050">
        <v>0</v>
      </c>
      <c r="L12" s="1044"/>
      <c r="M12" s="1045"/>
      <c r="N12" s="1045"/>
      <c r="O12" s="1039">
        <v>0</v>
      </c>
      <c r="P12" s="1045"/>
      <c r="Q12" s="1336" t="s">
        <v>29</v>
      </c>
      <c r="R12" s="1336" t="s">
        <v>29</v>
      </c>
      <c r="S12" s="1039">
        <v>0</v>
      </c>
      <c r="T12" s="1039">
        <v>0</v>
      </c>
      <c r="U12" s="1039">
        <v>0</v>
      </c>
      <c r="V12" s="1052">
        <v>0</v>
      </c>
      <c r="W12" s="1045"/>
      <c r="X12" s="1050">
        <v>43154.241999999998</v>
      </c>
      <c r="Y12" s="1045"/>
      <c r="Z12" s="1039">
        <v>4822.3029999999999</v>
      </c>
      <c r="AA12" s="1039">
        <v>7389.7559999999994</v>
      </c>
      <c r="AB12" s="1336" t="s">
        <v>29</v>
      </c>
      <c r="AC12" s="1338" t="s">
        <v>29</v>
      </c>
      <c r="AD12" s="1045"/>
      <c r="AE12" s="1045"/>
      <c r="AF12" s="1336" t="s">
        <v>29</v>
      </c>
      <c r="AG12" s="1039">
        <v>8759.2759999999998</v>
      </c>
      <c r="AH12" s="920">
        <f t="shared" si="3"/>
        <v>64125.576999999997</v>
      </c>
      <c r="AI12" s="154">
        <f t="shared" si="2"/>
        <v>9</v>
      </c>
      <c r="AL12" s="119"/>
    </row>
    <row r="13" spans="1:69" ht="11.25" customHeight="1">
      <c r="A13" s="1382"/>
      <c r="B13" s="1377"/>
      <c r="C13" s="1356" t="s">
        <v>47</v>
      </c>
      <c r="D13" s="1356"/>
      <c r="E13" s="153">
        <f t="shared" si="1"/>
        <v>10</v>
      </c>
      <c r="F13" s="1061">
        <v>1456.7049999999999</v>
      </c>
      <c r="G13" s="1042"/>
      <c r="H13" s="1050">
        <v>0</v>
      </c>
      <c r="I13" s="1038">
        <v>0</v>
      </c>
      <c r="J13" s="1038">
        <v>0</v>
      </c>
      <c r="K13" s="1050">
        <v>0</v>
      </c>
      <c r="L13" s="1044"/>
      <c r="M13" s="1045"/>
      <c r="N13" s="1045"/>
      <c r="O13" s="1039">
        <v>0.66594720470570035</v>
      </c>
      <c r="P13" s="1045"/>
      <c r="Q13" s="1336" t="s">
        <v>29</v>
      </c>
      <c r="R13" s="1336" t="s">
        <v>29</v>
      </c>
      <c r="S13" s="1039">
        <v>0</v>
      </c>
      <c r="T13" s="1039">
        <v>0</v>
      </c>
      <c r="U13" s="1039">
        <v>0</v>
      </c>
      <c r="V13" s="1338" t="s">
        <v>29</v>
      </c>
      <c r="W13" s="1045"/>
      <c r="X13" s="1338" t="s">
        <v>29</v>
      </c>
      <c r="Y13" s="1045"/>
      <c r="Z13" s="1336" t="s">
        <v>29</v>
      </c>
      <c r="AA13" s="1039">
        <v>4279.4589999999998</v>
      </c>
      <c r="AB13" s="1336" t="s">
        <v>29</v>
      </c>
      <c r="AC13" s="1338" t="s">
        <v>29</v>
      </c>
      <c r="AD13" s="1045"/>
      <c r="AE13" s="1045"/>
      <c r="AF13" s="1336" t="s">
        <v>29</v>
      </c>
      <c r="AG13" s="1336" t="s">
        <v>29</v>
      </c>
      <c r="AH13" s="920">
        <f t="shared" si="3"/>
        <v>5736.8299472047056</v>
      </c>
      <c r="AI13" s="154">
        <f t="shared" ref="AI13:AI22" si="4">AI12+ 1</f>
        <v>10</v>
      </c>
      <c r="AL13" s="119"/>
    </row>
    <row r="14" spans="1:69" ht="11.25" customHeight="1">
      <c r="A14" s="1382"/>
      <c r="B14" s="1377"/>
      <c r="C14" s="1356" t="s">
        <v>207</v>
      </c>
      <c r="D14" s="1356"/>
      <c r="E14" s="153">
        <f t="shared" si="1"/>
        <v>11</v>
      </c>
      <c r="F14" s="1044"/>
      <c r="G14" s="1042"/>
      <c r="H14" s="1043"/>
      <c r="I14" s="1045"/>
      <c r="J14" s="1045"/>
      <c r="K14" s="1043"/>
      <c r="L14" s="1044"/>
      <c r="M14" s="1045"/>
      <c r="N14" s="1045"/>
      <c r="O14" s="1045"/>
      <c r="P14" s="1045"/>
      <c r="Q14" s="1045"/>
      <c r="R14" s="1045"/>
      <c r="S14" s="1045"/>
      <c r="T14" s="1045"/>
      <c r="U14" s="1045"/>
      <c r="V14" s="1043"/>
      <c r="W14" s="1045"/>
      <c r="X14" s="1043"/>
      <c r="Y14" s="1045"/>
      <c r="Z14" s="1045"/>
      <c r="AA14" s="1045"/>
      <c r="AB14" s="1045"/>
      <c r="AC14" s="1043"/>
      <c r="AD14" s="1038">
        <v>256329.49094181816</v>
      </c>
      <c r="AE14" s="1045"/>
      <c r="AF14" s="1045"/>
      <c r="AG14" s="1045"/>
      <c r="AH14" s="920">
        <f t="shared" si="3"/>
        <v>256329.49094181816</v>
      </c>
      <c r="AI14" s="154">
        <f t="shared" si="4"/>
        <v>11</v>
      </c>
      <c r="AL14" s="119"/>
    </row>
    <row r="15" spans="1:69" ht="11.25" customHeight="1">
      <c r="A15" s="1382"/>
      <c r="B15" s="1377"/>
      <c r="C15" s="1356" t="s">
        <v>206</v>
      </c>
      <c r="D15" s="1356"/>
      <c r="E15" s="153">
        <f t="shared" si="1"/>
        <v>12</v>
      </c>
      <c r="F15" s="1044"/>
      <c r="G15" s="1042"/>
      <c r="H15" s="1043"/>
      <c r="I15" s="1045"/>
      <c r="J15" s="1045"/>
      <c r="K15" s="1043"/>
      <c r="L15" s="1044"/>
      <c r="M15" s="1045"/>
      <c r="N15" s="1045"/>
      <c r="O15" s="1045"/>
      <c r="P15" s="1045"/>
      <c r="Q15" s="1045"/>
      <c r="R15" s="1045"/>
      <c r="S15" s="1045"/>
      <c r="T15" s="1045"/>
      <c r="U15" s="1045"/>
      <c r="V15" s="1043"/>
      <c r="W15" s="1045"/>
      <c r="X15" s="1043"/>
      <c r="Y15" s="1038">
        <v>41111.105558994001</v>
      </c>
      <c r="Z15" s="1045"/>
      <c r="AA15" s="1045"/>
      <c r="AB15" s="1045"/>
      <c r="AC15" s="1043"/>
      <c r="AD15" s="1045"/>
      <c r="AE15" s="1039">
        <v>1189.3677840000003</v>
      </c>
      <c r="AF15" s="1045"/>
      <c r="AG15" s="1045"/>
      <c r="AH15" s="922">
        <f t="shared" si="3"/>
        <v>42300.473342994002</v>
      </c>
      <c r="AI15" s="154">
        <f t="shared" si="4"/>
        <v>12</v>
      </c>
      <c r="AL15" s="119"/>
    </row>
    <row r="16" spans="1:69" ht="11.25" customHeight="1">
      <c r="A16" s="1382"/>
      <c r="B16" s="1377"/>
      <c r="C16" s="1356" t="s">
        <v>205</v>
      </c>
      <c r="D16" s="1356"/>
      <c r="E16" s="153">
        <f t="shared" si="1"/>
        <v>13</v>
      </c>
      <c r="F16" s="1044"/>
      <c r="G16" s="1042"/>
      <c r="H16" s="1043"/>
      <c r="I16" s="1045"/>
      <c r="J16" s="1045"/>
      <c r="K16" s="1043"/>
      <c r="L16" s="1044"/>
      <c r="M16" s="1045"/>
      <c r="N16" s="1045"/>
      <c r="O16" s="1045"/>
      <c r="P16" s="1045"/>
      <c r="Q16" s="1039">
        <v>0</v>
      </c>
      <c r="R16" s="1045"/>
      <c r="S16" s="1045"/>
      <c r="T16" s="1045"/>
      <c r="U16" s="1045"/>
      <c r="V16" s="1043"/>
      <c r="W16" s="1045"/>
      <c r="X16" s="1052">
        <v>0</v>
      </c>
      <c r="Y16" s="1045"/>
      <c r="Z16" s="1039">
        <v>58087.635223818259</v>
      </c>
      <c r="AA16" s="1039">
        <v>3213.3051220872071</v>
      </c>
      <c r="AB16" s="1336" t="s">
        <v>29</v>
      </c>
      <c r="AC16" s="1338" t="s">
        <v>29</v>
      </c>
      <c r="AD16" s="1045"/>
      <c r="AE16" s="1045"/>
      <c r="AF16" s="1045"/>
      <c r="AG16" s="1045"/>
      <c r="AH16" s="920">
        <f t="shared" si="3"/>
        <v>61300.940345905467</v>
      </c>
      <c r="AI16" s="154">
        <f t="shared" si="4"/>
        <v>13</v>
      </c>
      <c r="AL16" s="119"/>
    </row>
    <row r="17" spans="1:38" ht="11.25" customHeight="1">
      <c r="A17" s="1382"/>
      <c r="B17" s="1377"/>
      <c r="C17" s="1356" t="s">
        <v>465</v>
      </c>
      <c r="D17" s="1356"/>
      <c r="E17" s="153">
        <f t="shared" si="1"/>
        <v>14</v>
      </c>
      <c r="F17" s="1071">
        <v>0</v>
      </c>
      <c r="G17" s="1042"/>
      <c r="H17" s="1050">
        <v>0</v>
      </c>
      <c r="I17" s="1062">
        <v>0</v>
      </c>
      <c r="J17" s="1038">
        <v>0</v>
      </c>
      <c r="K17" s="1050">
        <v>0</v>
      </c>
      <c r="L17" s="1044"/>
      <c r="M17" s="1045"/>
      <c r="N17" s="1045"/>
      <c r="O17" s="1336" t="s">
        <v>29</v>
      </c>
      <c r="P17" s="1045"/>
      <c r="Q17" s="1039">
        <v>339.202</v>
      </c>
      <c r="R17" s="1039">
        <v>0</v>
      </c>
      <c r="S17" s="1038">
        <v>0</v>
      </c>
      <c r="T17" s="1038">
        <v>0</v>
      </c>
      <c r="U17" s="1336" t="s">
        <v>29</v>
      </c>
      <c r="V17" s="1052">
        <v>0</v>
      </c>
      <c r="W17" s="1045"/>
      <c r="X17" s="1052">
        <v>11371.901</v>
      </c>
      <c r="Y17" s="1045"/>
      <c r="Z17" s="1039">
        <v>109.85299999999999</v>
      </c>
      <c r="AA17" s="1039">
        <v>1668.3440000000001</v>
      </c>
      <c r="AB17" s="1039">
        <v>635.05499999999995</v>
      </c>
      <c r="AC17" s="1052">
        <v>0</v>
      </c>
      <c r="AD17" s="1045"/>
      <c r="AE17" s="1336" t="s">
        <v>29</v>
      </c>
      <c r="AF17" s="1336" t="s">
        <v>29</v>
      </c>
      <c r="AG17" s="1039">
        <v>1054.3364999999999</v>
      </c>
      <c r="AH17" s="922">
        <f>SUM(F17:AG17)</f>
        <v>15178.691499999999</v>
      </c>
      <c r="AI17" s="154">
        <f t="shared" si="4"/>
        <v>14</v>
      </c>
      <c r="AL17" s="119"/>
    </row>
    <row r="18" spans="1:38" ht="11.25" customHeight="1">
      <c r="A18" s="1382"/>
      <c r="B18" s="1377"/>
      <c r="C18" s="1356" t="s">
        <v>43</v>
      </c>
      <c r="D18" s="1356"/>
      <c r="E18" s="153">
        <f t="shared" si="1"/>
        <v>15</v>
      </c>
      <c r="F18" s="1044"/>
      <c r="G18" s="1042"/>
      <c r="H18" s="1043"/>
      <c r="I18" s="1045"/>
      <c r="J18" s="1045"/>
      <c r="K18" s="1043"/>
      <c r="L18" s="1038">
        <v>637059.18223898509</v>
      </c>
      <c r="M18" s="1038">
        <v>0</v>
      </c>
      <c r="N18" s="1045"/>
      <c r="O18" s="1045"/>
      <c r="P18" s="1045"/>
      <c r="Q18" s="1045"/>
      <c r="R18" s="1045"/>
      <c r="S18" s="1045"/>
      <c r="T18" s="1039">
        <v>5848.9188371459995</v>
      </c>
      <c r="U18" s="1045"/>
      <c r="V18" s="1043"/>
      <c r="W18" s="1045"/>
      <c r="X18" s="1043"/>
      <c r="Y18" s="1045"/>
      <c r="Z18" s="1045"/>
      <c r="AA18" s="1045"/>
      <c r="AB18" s="1045"/>
      <c r="AC18" s="1050">
        <v>0</v>
      </c>
      <c r="AD18" s="1045"/>
      <c r="AE18" s="1045"/>
      <c r="AF18" s="1045"/>
      <c r="AG18" s="1045"/>
      <c r="AH18" s="920">
        <f>SUM(F18:AG18)</f>
        <v>642908.1010761311</v>
      </c>
      <c r="AI18" s="154">
        <f t="shared" si="4"/>
        <v>15</v>
      </c>
      <c r="AJ18" s="113"/>
      <c r="AK18" s="113"/>
      <c r="AL18" s="119"/>
    </row>
    <row r="19" spans="1:38" ht="11.25" customHeight="1">
      <c r="A19" s="1382"/>
      <c r="B19" s="1377"/>
      <c r="C19" s="1364" t="s">
        <v>42</v>
      </c>
      <c r="D19" s="1364"/>
      <c r="E19" s="153">
        <f t="shared" si="1"/>
        <v>16</v>
      </c>
      <c r="F19" s="1071">
        <v>0</v>
      </c>
      <c r="G19" s="1072">
        <v>0</v>
      </c>
      <c r="H19" s="1052">
        <v>0</v>
      </c>
      <c r="I19" s="1045"/>
      <c r="J19" s="1045"/>
      <c r="K19" s="1043"/>
      <c r="L19" s="1044"/>
      <c r="M19" s="1045"/>
      <c r="N19" s="1045"/>
      <c r="O19" s="1336" t="s">
        <v>29</v>
      </c>
      <c r="P19" s="1045"/>
      <c r="Q19" s="1039">
        <v>0</v>
      </c>
      <c r="R19" s="1039">
        <v>0</v>
      </c>
      <c r="S19" s="1045"/>
      <c r="T19" s="1039">
        <v>0</v>
      </c>
      <c r="U19" s="1336" t="s">
        <v>29</v>
      </c>
      <c r="V19" s="1338" t="s">
        <v>29</v>
      </c>
      <c r="W19" s="1045"/>
      <c r="X19" s="1052">
        <v>10085.439488504469</v>
      </c>
      <c r="Y19" s="1045"/>
      <c r="Z19" s="1045"/>
      <c r="AA19" s="1045"/>
      <c r="AB19" s="1045"/>
      <c r="AC19" s="1052">
        <v>0.42929613532988786</v>
      </c>
      <c r="AD19" s="1045"/>
      <c r="AE19" s="1336" t="s">
        <v>29</v>
      </c>
      <c r="AF19" s="1045"/>
      <c r="AG19" s="1336" t="s">
        <v>29</v>
      </c>
      <c r="AH19" s="920">
        <f>SUM(F19:AG19)</f>
        <v>10085.868784639799</v>
      </c>
      <c r="AI19" s="154">
        <f t="shared" si="4"/>
        <v>16</v>
      </c>
      <c r="AL19" s="119"/>
    </row>
    <row r="20" spans="1:38" ht="11.25" customHeight="1">
      <c r="A20" s="1382"/>
      <c r="B20" s="1378"/>
      <c r="C20" s="1355" t="s">
        <v>45</v>
      </c>
      <c r="D20" s="1355"/>
      <c r="E20" s="146">
        <f t="shared" si="1"/>
        <v>17</v>
      </c>
      <c r="F20" s="1073">
        <v>26371.701999999997</v>
      </c>
      <c r="G20" s="1074">
        <v>0</v>
      </c>
      <c r="H20" s="1075">
        <v>0</v>
      </c>
      <c r="I20" s="1057">
        <v>0</v>
      </c>
      <c r="J20" s="1040">
        <v>0</v>
      </c>
      <c r="K20" s="1056">
        <v>0</v>
      </c>
      <c r="L20" s="1040">
        <v>637059.18223898509</v>
      </c>
      <c r="M20" s="1040">
        <v>0</v>
      </c>
      <c r="N20" s="1060"/>
      <c r="O20" s="1040">
        <v>8.6843598975752823</v>
      </c>
      <c r="P20" s="1060"/>
      <c r="Q20" s="1040">
        <v>1055.5239999999999</v>
      </c>
      <c r="R20" s="1040">
        <v>498.02100000000002</v>
      </c>
      <c r="S20" s="1055">
        <v>0</v>
      </c>
      <c r="T20" s="1055">
        <v>5848.9188371459995</v>
      </c>
      <c r="U20" s="1055">
        <v>17.581830188679248</v>
      </c>
      <c r="V20" s="1075">
        <v>1473.47</v>
      </c>
      <c r="W20" s="1060"/>
      <c r="X20" s="1056">
        <v>122309.84648850447</v>
      </c>
      <c r="Y20" s="1040">
        <v>41111.105558994001</v>
      </c>
      <c r="Z20" s="1055">
        <v>63208.080223818251</v>
      </c>
      <c r="AA20" s="1040">
        <v>20324.204122087209</v>
      </c>
      <c r="AB20" s="1055">
        <v>11388.126499999998</v>
      </c>
      <c r="AC20" s="1075">
        <v>68237.939860864994</v>
      </c>
      <c r="AD20" s="1040">
        <v>256329.49094181816</v>
      </c>
      <c r="AE20" s="1055">
        <v>1211.2754120000004</v>
      </c>
      <c r="AF20" s="1055">
        <v>868.7170000000001</v>
      </c>
      <c r="AG20" s="1040">
        <v>14664.257999999998</v>
      </c>
      <c r="AH20" s="924">
        <f t="shared" si="3"/>
        <v>1271986.1283743042</v>
      </c>
      <c r="AI20" s="145">
        <f t="shared" si="4"/>
        <v>17</v>
      </c>
      <c r="AJ20" s="113"/>
      <c r="AK20" s="113"/>
      <c r="AL20" s="119"/>
    </row>
    <row r="21" spans="1:38" ht="11.25" customHeight="1">
      <c r="A21" s="1382"/>
      <c r="B21" s="1375" t="s">
        <v>85</v>
      </c>
      <c r="C21" s="1356" t="s">
        <v>209</v>
      </c>
      <c r="D21" s="1356"/>
      <c r="E21" s="153">
        <f t="shared" si="1"/>
        <v>18</v>
      </c>
      <c r="F21" s="1044"/>
      <c r="G21" s="1042"/>
      <c r="H21" s="1043"/>
      <c r="I21" s="1045"/>
      <c r="J21" s="1045"/>
      <c r="K21" s="1043"/>
      <c r="L21" s="1044"/>
      <c r="M21" s="1045"/>
      <c r="N21" s="1045"/>
      <c r="O21" s="1045"/>
      <c r="P21" s="1045"/>
      <c r="Q21" s="1045"/>
      <c r="R21" s="1045"/>
      <c r="S21" s="1045"/>
      <c r="T21" s="1045"/>
      <c r="U21" s="1045"/>
      <c r="V21" s="1043"/>
      <c r="W21" s="1045"/>
      <c r="X21" s="1043"/>
      <c r="Y21" s="1045"/>
      <c r="Z21" s="1045"/>
      <c r="AA21" s="1045"/>
      <c r="AB21" s="1045"/>
      <c r="AC21" s="1043"/>
      <c r="AD21" s="1045"/>
      <c r="AE21" s="1039">
        <v>29885.378400000001</v>
      </c>
      <c r="AF21" s="1045"/>
      <c r="AG21" s="1045"/>
      <c r="AH21" s="920">
        <f t="shared" ref="AH21:AH41" si="5">SUM(F21:AG21)</f>
        <v>29885.378400000001</v>
      </c>
      <c r="AI21" s="154">
        <f t="shared" si="4"/>
        <v>18</v>
      </c>
      <c r="AL21" s="119"/>
    </row>
    <row r="22" spans="1:38" ht="11.25" customHeight="1">
      <c r="A22" s="1382"/>
      <c r="B22" s="1376"/>
      <c r="C22" s="1356" t="s">
        <v>208</v>
      </c>
      <c r="D22" s="1356"/>
      <c r="E22" s="153">
        <f t="shared" si="1"/>
        <v>19</v>
      </c>
      <c r="F22" s="1044"/>
      <c r="G22" s="1042"/>
      <c r="H22" s="1043"/>
      <c r="I22" s="1045"/>
      <c r="J22" s="1045"/>
      <c r="K22" s="1043"/>
      <c r="L22" s="1044"/>
      <c r="M22" s="1045"/>
      <c r="N22" s="1045"/>
      <c r="O22" s="1045"/>
      <c r="P22" s="1045"/>
      <c r="Q22" s="1045"/>
      <c r="R22" s="1045"/>
      <c r="S22" s="1045"/>
      <c r="T22" s="1045"/>
      <c r="U22" s="1045"/>
      <c r="V22" s="1043"/>
      <c r="W22" s="1045"/>
      <c r="X22" s="1043"/>
      <c r="Y22" s="1045"/>
      <c r="Z22" s="1045"/>
      <c r="AA22" s="1045"/>
      <c r="AB22" s="1045"/>
      <c r="AC22" s="1043"/>
      <c r="AD22" s="1045"/>
      <c r="AE22" s="1038">
        <v>20799.320399999935</v>
      </c>
      <c r="AF22" s="1038">
        <v>43342.617599999998</v>
      </c>
      <c r="AG22" s="1045"/>
      <c r="AH22" s="920">
        <f t="shared" si="5"/>
        <v>64141.937999999936</v>
      </c>
      <c r="AI22" s="154">
        <f t="shared" si="4"/>
        <v>19</v>
      </c>
      <c r="AL22" s="119"/>
    </row>
    <row r="23" spans="1:38" ht="11.25" customHeight="1">
      <c r="A23" s="1382"/>
      <c r="B23" s="1377"/>
      <c r="C23" s="1356" t="s">
        <v>47</v>
      </c>
      <c r="D23" s="1356"/>
      <c r="E23" s="153">
        <f t="shared" si="1"/>
        <v>20</v>
      </c>
      <c r="F23" s="1044"/>
      <c r="G23" s="1042"/>
      <c r="H23" s="1043"/>
      <c r="I23" s="1045"/>
      <c r="J23" s="1045"/>
      <c r="K23" s="1043"/>
      <c r="L23" s="1044"/>
      <c r="M23" s="1045"/>
      <c r="N23" s="1045"/>
      <c r="O23" s="1045"/>
      <c r="P23" s="1045"/>
      <c r="Q23" s="1045"/>
      <c r="R23" s="1045"/>
      <c r="S23" s="1045"/>
      <c r="T23" s="1045"/>
      <c r="U23" s="1045"/>
      <c r="V23" s="1043"/>
      <c r="W23" s="1045"/>
      <c r="X23" s="1043"/>
      <c r="Y23" s="1045"/>
      <c r="Z23" s="1045"/>
      <c r="AA23" s="1045"/>
      <c r="AB23" s="1045"/>
      <c r="AC23" s="1043"/>
      <c r="AD23" s="1045"/>
      <c r="AE23" s="1038">
        <v>17451.410400000001</v>
      </c>
      <c r="AF23" s="1045"/>
      <c r="AG23" s="1045"/>
      <c r="AH23" s="920">
        <f t="shared" si="5"/>
        <v>17451.410400000001</v>
      </c>
      <c r="AI23" s="154">
        <f t="shared" ref="AI23:AI59" si="6">AI22+ 1</f>
        <v>20</v>
      </c>
      <c r="AL23" s="119"/>
    </row>
    <row r="24" spans="1:38" ht="11.25" customHeight="1">
      <c r="A24" s="1382"/>
      <c r="B24" s="1377"/>
      <c r="C24" s="1356" t="s">
        <v>207</v>
      </c>
      <c r="D24" s="1356"/>
      <c r="E24" s="153">
        <f t="shared" si="1"/>
        <v>21</v>
      </c>
      <c r="F24" s="1044"/>
      <c r="G24" s="1042"/>
      <c r="H24" s="1043"/>
      <c r="I24" s="1045"/>
      <c r="J24" s="1045"/>
      <c r="K24" s="1043"/>
      <c r="L24" s="1044"/>
      <c r="M24" s="1045"/>
      <c r="N24" s="1045"/>
      <c r="O24" s="1045"/>
      <c r="P24" s="1045"/>
      <c r="Q24" s="1045"/>
      <c r="R24" s="1045"/>
      <c r="S24" s="1045"/>
      <c r="T24" s="1045"/>
      <c r="U24" s="1045"/>
      <c r="V24" s="1043"/>
      <c r="W24" s="1045"/>
      <c r="X24" s="1043"/>
      <c r="Y24" s="1045"/>
      <c r="Z24" s="1045"/>
      <c r="AA24" s="1045"/>
      <c r="AB24" s="1045"/>
      <c r="AC24" s="1043"/>
      <c r="AD24" s="1045"/>
      <c r="AE24" s="1039">
        <v>84588.742800000007</v>
      </c>
      <c r="AF24" s="1045"/>
      <c r="AG24" s="1045"/>
      <c r="AH24" s="920">
        <f t="shared" si="5"/>
        <v>84588.742800000007</v>
      </c>
      <c r="AI24" s="154">
        <f t="shared" si="6"/>
        <v>21</v>
      </c>
      <c r="AL24" s="119"/>
    </row>
    <row r="25" spans="1:38" ht="11.25" customHeight="1">
      <c r="A25" s="1382"/>
      <c r="B25" s="1377"/>
      <c r="C25" s="1356" t="s">
        <v>206</v>
      </c>
      <c r="D25" s="1356"/>
      <c r="E25" s="153">
        <f t="shared" si="1"/>
        <v>22</v>
      </c>
      <c r="F25" s="1044"/>
      <c r="G25" s="1042"/>
      <c r="H25" s="1043"/>
      <c r="I25" s="1045"/>
      <c r="J25" s="1045"/>
      <c r="K25" s="1043"/>
      <c r="L25" s="1044"/>
      <c r="M25" s="1045"/>
      <c r="N25" s="1045"/>
      <c r="O25" s="1045"/>
      <c r="P25" s="1045"/>
      <c r="Q25" s="1045"/>
      <c r="R25" s="1045"/>
      <c r="S25" s="1045"/>
      <c r="T25" s="1045"/>
      <c r="U25" s="1045"/>
      <c r="V25" s="1043"/>
      <c r="W25" s="1045"/>
      <c r="X25" s="1043"/>
      <c r="Y25" s="1045"/>
      <c r="Z25" s="1045"/>
      <c r="AA25" s="1045"/>
      <c r="AB25" s="1045"/>
      <c r="AC25" s="1043"/>
      <c r="AD25" s="1045"/>
      <c r="AE25" s="1039">
        <v>41566.472006993994</v>
      </c>
      <c r="AF25" s="1045"/>
      <c r="AG25" s="1045"/>
      <c r="AH25" s="922">
        <f t="shared" si="5"/>
        <v>41566.472006993994</v>
      </c>
      <c r="AI25" s="154">
        <f t="shared" si="6"/>
        <v>22</v>
      </c>
      <c r="AL25" s="119"/>
    </row>
    <row r="26" spans="1:38" ht="11.25" customHeight="1">
      <c r="A26" s="1382"/>
      <c r="B26" s="1377"/>
      <c r="C26" s="1356" t="s">
        <v>205</v>
      </c>
      <c r="D26" s="1356"/>
      <c r="E26" s="153">
        <f t="shared" si="1"/>
        <v>23</v>
      </c>
      <c r="F26" s="1044"/>
      <c r="G26" s="1042"/>
      <c r="H26" s="1043"/>
      <c r="I26" s="1045"/>
      <c r="J26" s="1045"/>
      <c r="K26" s="1043"/>
      <c r="L26" s="1044"/>
      <c r="M26" s="1045"/>
      <c r="N26" s="1045"/>
      <c r="O26" s="1045"/>
      <c r="P26" s="1045"/>
      <c r="Q26" s="1045"/>
      <c r="R26" s="1045"/>
      <c r="S26" s="1045"/>
      <c r="T26" s="1045"/>
      <c r="U26" s="1045"/>
      <c r="V26" s="1043"/>
      <c r="W26" s="1045"/>
      <c r="X26" s="1043"/>
      <c r="Y26" s="1045"/>
      <c r="Z26" s="1045"/>
      <c r="AA26" s="1045"/>
      <c r="AB26" s="1045"/>
      <c r="AC26" s="1043"/>
      <c r="AD26" s="1045"/>
      <c r="AE26" s="1038">
        <v>88506.95009414482</v>
      </c>
      <c r="AF26" s="1039">
        <v>5896.8838764000002</v>
      </c>
      <c r="AG26" s="1045"/>
      <c r="AH26" s="920">
        <f t="shared" si="5"/>
        <v>94403.833970544816</v>
      </c>
      <c r="AI26" s="154">
        <f t="shared" si="6"/>
        <v>23</v>
      </c>
      <c r="AL26" s="119"/>
    </row>
    <row r="27" spans="1:38" ht="11.25" customHeight="1">
      <c r="A27" s="1382"/>
      <c r="B27" s="1377"/>
      <c r="C27" s="1356" t="s">
        <v>466</v>
      </c>
      <c r="D27" s="1356"/>
      <c r="E27" s="153">
        <f t="shared" si="1"/>
        <v>24</v>
      </c>
      <c r="F27" s="1044"/>
      <c r="G27" s="1042"/>
      <c r="H27" s="1043"/>
      <c r="I27" s="1045"/>
      <c r="J27" s="1045"/>
      <c r="K27" s="1043"/>
      <c r="L27" s="1044"/>
      <c r="M27" s="1045"/>
      <c r="N27" s="1045"/>
      <c r="O27" s="1045"/>
      <c r="P27" s="1045"/>
      <c r="Q27" s="1045"/>
      <c r="R27" s="1045"/>
      <c r="S27" s="1045"/>
      <c r="T27" s="1045"/>
      <c r="U27" s="1045"/>
      <c r="V27" s="1043"/>
      <c r="W27" s="1045"/>
      <c r="X27" s="1043"/>
      <c r="Y27" s="1045"/>
      <c r="Z27" s="1045"/>
      <c r="AA27" s="1045"/>
      <c r="AB27" s="1045"/>
      <c r="AC27" s="1043"/>
      <c r="AD27" s="1045"/>
      <c r="AE27" s="1045"/>
      <c r="AF27" s="1039">
        <v>12900.2652</v>
      </c>
      <c r="AG27" s="1045"/>
      <c r="AH27" s="920">
        <f t="shared" si="5"/>
        <v>12900.2652</v>
      </c>
      <c r="AI27" s="154">
        <f t="shared" si="6"/>
        <v>24</v>
      </c>
      <c r="AL27" s="119"/>
    </row>
    <row r="28" spans="1:38" ht="11.25" customHeight="1">
      <c r="A28" s="1382"/>
      <c r="B28" s="1377"/>
      <c r="C28" s="1356" t="s">
        <v>43</v>
      </c>
      <c r="D28" s="1356"/>
      <c r="E28" s="153">
        <f t="shared" si="1"/>
        <v>25</v>
      </c>
      <c r="F28" s="1044"/>
      <c r="G28" s="1042"/>
      <c r="H28" s="1043"/>
      <c r="I28" s="1045"/>
      <c r="J28" s="1045"/>
      <c r="K28" s="1043"/>
      <c r="L28" s="1044"/>
      <c r="M28" s="1038">
        <v>77533.918175999992</v>
      </c>
      <c r="N28" s="1038">
        <v>119021.42202701399</v>
      </c>
      <c r="O28" s="1038">
        <v>219125.36531635202</v>
      </c>
      <c r="P28" s="1038">
        <v>22746.1456</v>
      </c>
      <c r="Q28" s="1038">
        <v>77811.525855168002</v>
      </c>
      <c r="R28" s="1038">
        <v>4487.2167409500007</v>
      </c>
      <c r="S28" s="1038">
        <v>11165.567999999999</v>
      </c>
      <c r="T28" s="1038">
        <v>39856.232493000003</v>
      </c>
      <c r="U28" s="1039">
        <v>37289.918954772002</v>
      </c>
      <c r="V28" s="1052">
        <v>30913.07804782964</v>
      </c>
      <c r="W28" s="1045"/>
      <c r="X28" s="1043"/>
      <c r="Y28" s="1045"/>
      <c r="Z28" s="1045"/>
      <c r="AA28" s="1045"/>
      <c r="AB28" s="1045"/>
      <c r="AC28" s="1050">
        <v>0</v>
      </c>
      <c r="AD28" s="1045"/>
      <c r="AE28" s="1045"/>
      <c r="AF28" s="1045"/>
      <c r="AG28" s="1045"/>
      <c r="AH28" s="920">
        <f t="shared" si="5"/>
        <v>639950.39121108572</v>
      </c>
      <c r="AI28" s="154">
        <f t="shared" si="6"/>
        <v>25</v>
      </c>
      <c r="AL28" s="119"/>
    </row>
    <row r="29" spans="1:38" ht="11.25" customHeight="1">
      <c r="A29" s="1382"/>
      <c r="B29" s="1377"/>
      <c r="C29" s="1356" t="s">
        <v>42</v>
      </c>
      <c r="D29" s="1356"/>
      <c r="E29" s="153">
        <f t="shared" si="1"/>
        <v>26</v>
      </c>
      <c r="F29" s="1151"/>
      <c r="G29" s="1042"/>
      <c r="H29" s="1152"/>
      <c r="I29" s="1045"/>
      <c r="J29" s="1045"/>
      <c r="K29" s="1043"/>
      <c r="L29" s="1044"/>
      <c r="M29" s="1045"/>
      <c r="N29" s="1045"/>
      <c r="O29" s="1045"/>
      <c r="P29" s="1045"/>
      <c r="Q29" s="1045"/>
      <c r="R29" s="1045"/>
      <c r="S29" s="1045"/>
      <c r="T29" s="1045"/>
      <c r="U29" s="1045"/>
      <c r="V29" s="1043"/>
      <c r="W29" s="1045"/>
      <c r="X29" s="1050">
        <v>0</v>
      </c>
      <c r="Y29" s="1045"/>
      <c r="Z29" s="1045"/>
      <c r="AA29" s="1045"/>
      <c r="AB29" s="1045"/>
      <c r="AC29" s="1043"/>
      <c r="AD29" s="1045"/>
      <c r="AE29" s="1039">
        <v>5605.1978354648463</v>
      </c>
      <c r="AF29" s="1045"/>
      <c r="AG29" s="1045"/>
      <c r="AH29" s="922">
        <f t="shared" si="5"/>
        <v>5605.1978354648463</v>
      </c>
      <c r="AI29" s="154">
        <f t="shared" si="6"/>
        <v>26</v>
      </c>
      <c r="AL29" s="119"/>
    </row>
    <row r="30" spans="1:38" ht="11.25" customHeight="1">
      <c r="A30" s="1382"/>
      <c r="B30" s="1378"/>
      <c r="C30" s="1355" t="s">
        <v>204</v>
      </c>
      <c r="D30" s="1355"/>
      <c r="E30" s="146">
        <f t="shared" si="1"/>
        <v>27</v>
      </c>
      <c r="F30" s="1077"/>
      <c r="G30" s="1078"/>
      <c r="H30" s="1153">
        <v>0</v>
      </c>
      <c r="I30" s="1079"/>
      <c r="J30" s="1060"/>
      <c r="K30" s="1059"/>
      <c r="L30" s="1078"/>
      <c r="M30" s="1040">
        <v>77533.918175999992</v>
      </c>
      <c r="N30" s="1040">
        <v>119021.42202701399</v>
      </c>
      <c r="O30" s="1055">
        <v>219125.36531635202</v>
      </c>
      <c r="P30" s="1040">
        <v>22746.1456</v>
      </c>
      <c r="Q30" s="1040">
        <v>77811.525855168002</v>
      </c>
      <c r="R30" s="1040">
        <v>4487.2167409500007</v>
      </c>
      <c r="S30" s="1040">
        <v>11165.567999999999</v>
      </c>
      <c r="T30" s="1040">
        <v>39856.232493000003</v>
      </c>
      <c r="U30" s="1055">
        <v>37289.918954772002</v>
      </c>
      <c r="V30" s="1075">
        <v>30913.07804782964</v>
      </c>
      <c r="W30" s="1060"/>
      <c r="X30" s="1056">
        <v>0</v>
      </c>
      <c r="Y30" s="1060"/>
      <c r="Z30" s="1060"/>
      <c r="AA30" s="1060"/>
      <c r="AB30" s="1060"/>
      <c r="AC30" s="1056">
        <v>0</v>
      </c>
      <c r="AD30" s="1060"/>
      <c r="AE30" s="1040">
        <v>288403.47193660366</v>
      </c>
      <c r="AF30" s="1040">
        <v>62139.766676400002</v>
      </c>
      <c r="AG30" s="1060"/>
      <c r="AH30" s="921">
        <f t="shared" si="5"/>
        <v>990493.62982408935</v>
      </c>
      <c r="AI30" s="145">
        <f t="shared" si="6"/>
        <v>27</v>
      </c>
      <c r="AJ30" s="113"/>
      <c r="AK30" s="113"/>
      <c r="AL30" s="119"/>
    </row>
    <row r="31" spans="1:38" ht="11.25" customHeight="1">
      <c r="A31" s="1382"/>
      <c r="B31" s="1376" t="s">
        <v>203</v>
      </c>
      <c r="C31" s="1356" t="s">
        <v>92</v>
      </c>
      <c r="D31" s="1356"/>
      <c r="E31" s="153">
        <f t="shared" si="1"/>
        <v>28</v>
      </c>
      <c r="F31" s="1044"/>
      <c r="G31" s="1042"/>
      <c r="H31" s="1043"/>
      <c r="I31" s="1045"/>
      <c r="J31" s="1045"/>
      <c r="K31" s="1043"/>
      <c r="L31" s="1044"/>
      <c r="M31" s="1045"/>
      <c r="N31" s="1045"/>
      <c r="O31" s="1045"/>
      <c r="P31" s="1045"/>
      <c r="Q31" s="1045"/>
      <c r="R31" s="1045"/>
      <c r="S31" s="1045"/>
      <c r="T31" s="1045"/>
      <c r="U31" s="1045"/>
      <c r="V31" s="1043"/>
      <c r="W31" s="1045"/>
      <c r="X31" s="1043"/>
      <c r="Y31" s="1045"/>
      <c r="Z31" s="1045"/>
      <c r="AA31" s="1045"/>
      <c r="AB31" s="1045"/>
      <c r="AC31" s="1043"/>
      <c r="AD31" s="1045"/>
      <c r="AE31" s="1039">
        <v>9614.9181542523802</v>
      </c>
      <c r="AF31" s="1039">
        <v>0</v>
      </c>
      <c r="AG31" s="1045"/>
      <c r="AH31" s="920">
        <f t="shared" si="5"/>
        <v>9614.9181542523802</v>
      </c>
      <c r="AI31" s="154">
        <f t="shared" si="6"/>
        <v>28</v>
      </c>
      <c r="AL31" s="119"/>
    </row>
    <row r="32" spans="1:38" ht="11.25" customHeight="1">
      <c r="A32" s="1382"/>
      <c r="B32" s="1376"/>
      <c r="C32" s="1356" t="s">
        <v>44</v>
      </c>
      <c r="D32" s="1356"/>
      <c r="E32" s="155">
        <f t="shared" si="1"/>
        <v>29</v>
      </c>
      <c r="F32" s="1061">
        <v>0</v>
      </c>
      <c r="G32" s="1039">
        <v>0</v>
      </c>
      <c r="H32" s="1052">
        <v>0</v>
      </c>
      <c r="I32" s="1061">
        <v>0</v>
      </c>
      <c r="J32" s="1039">
        <v>0</v>
      </c>
      <c r="K32" s="1052">
        <v>0</v>
      </c>
      <c r="L32" s="1044"/>
      <c r="M32" s="1045"/>
      <c r="N32" s="1045"/>
      <c r="O32" s="1039">
        <v>0</v>
      </c>
      <c r="P32" s="1045"/>
      <c r="Q32" s="1039">
        <v>0</v>
      </c>
      <c r="R32" s="1039">
        <v>0</v>
      </c>
      <c r="S32" s="1038">
        <v>0</v>
      </c>
      <c r="T32" s="1038">
        <v>0</v>
      </c>
      <c r="U32" s="1038">
        <v>0</v>
      </c>
      <c r="V32" s="1050">
        <v>0</v>
      </c>
      <c r="W32" s="1045"/>
      <c r="X32" s="1338" t="s">
        <v>29</v>
      </c>
      <c r="Y32" s="1045"/>
      <c r="Z32" s="1038">
        <v>0</v>
      </c>
      <c r="AA32" s="1038">
        <v>0</v>
      </c>
      <c r="AB32" s="1038">
        <v>0</v>
      </c>
      <c r="AC32" s="1050">
        <v>0</v>
      </c>
      <c r="AD32" s="1045"/>
      <c r="AE32" s="1336" t="s">
        <v>29</v>
      </c>
      <c r="AF32" s="1039">
        <v>0</v>
      </c>
      <c r="AG32" s="1336" t="s">
        <v>29</v>
      </c>
      <c r="AH32" s="920">
        <f t="shared" si="5"/>
        <v>0</v>
      </c>
      <c r="AI32" s="154">
        <f t="shared" si="6"/>
        <v>29</v>
      </c>
      <c r="AL32" s="119"/>
    </row>
    <row r="33" spans="1:38" ht="11.25" customHeight="1">
      <c r="A33" s="1382"/>
      <c r="B33" s="1376"/>
      <c r="C33" s="1356" t="s">
        <v>43</v>
      </c>
      <c r="D33" s="1356"/>
      <c r="E33" s="155">
        <f t="shared" si="1"/>
        <v>30</v>
      </c>
      <c r="F33" s="1061">
        <v>0</v>
      </c>
      <c r="G33" s="1039">
        <v>0</v>
      </c>
      <c r="H33" s="1052">
        <v>0</v>
      </c>
      <c r="I33" s="1061">
        <v>0</v>
      </c>
      <c r="J33" s="1039">
        <v>0</v>
      </c>
      <c r="K33" s="1052">
        <v>0</v>
      </c>
      <c r="L33" s="1044"/>
      <c r="M33" s="1039">
        <v>0</v>
      </c>
      <c r="N33" s="1045"/>
      <c r="O33" s="1336" t="s">
        <v>29</v>
      </c>
      <c r="P33" s="1045"/>
      <c r="Q33" s="1336" t="s">
        <v>29</v>
      </c>
      <c r="R33" s="1039">
        <v>506.46602200000007</v>
      </c>
      <c r="S33" s="1336" t="s">
        <v>29</v>
      </c>
      <c r="T33" s="1336" t="s">
        <v>29</v>
      </c>
      <c r="U33" s="1336" t="s">
        <v>29</v>
      </c>
      <c r="V33" s="1052">
        <v>27159.006441974936</v>
      </c>
      <c r="W33" s="1045"/>
      <c r="X33" s="1052">
        <v>12234.326999999999</v>
      </c>
      <c r="Y33" s="1045"/>
      <c r="Z33" s="1038">
        <v>0</v>
      </c>
      <c r="AA33" s="1038">
        <v>0</v>
      </c>
      <c r="AB33" s="1038">
        <v>0</v>
      </c>
      <c r="AC33" s="1050">
        <v>0.31219966334967708</v>
      </c>
      <c r="AD33" s="1045"/>
      <c r="AE33" s="1336" t="s">
        <v>29</v>
      </c>
      <c r="AF33" s="1336" t="s">
        <v>29</v>
      </c>
      <c r="AG33" s="1336" t="s">
        <v>29</v>
      </c>
      <c r="AH33" s="920">
        <f t="shared" si="5"/>
        <v>39900.111663638287</v>
      </c>
      <c r="AI33" s="154">
        <f t="shared" si="6"/>
        <v>30</v>
      </c>
      <c r="AL33" s="119"/>
    </row>
    <row r="34" spans="1:38" ht="11.25" customHeight="1">
      <c r="A34" s="1382"/>
      <c r="B34" s="1376"/>
      <c r="C34" s="1356" t="s">
        <v>42</v>
      </c>
      <c r="D34" s="1356"/>
      <c r="E34" s="153">
        <f t="shared" si="1"/>
        <v>31</v>
      </c>
      <c r="F34" s="1044"/>
      <c r="G34" s="1042"/>
      <c r="H34" s="1043"/>
      <c r="I34" s="1045"/>
      <c r="J34" s="1045"/>
      <c r="K34" s="1043"/>
      <c r="L34" s="1044"/>
      <c r="M34" s="1045"/>
      <c r="N34" s="1045"/>
      <c r="O34" s="1045"/>
      <c r="P34" s="1045"/>
      <c r="Q34" s="1045"/>
      <c r="R34" s="1045"/>
      <c r="S34" s="1045"/>
      <c r="T34" s="1045"/>
      <c r="U34" s="1045"/>
      <c r="V34" s="1043"/>
      <c r="W34" s="1045"/>
      <c r="X34" s="1338" t="s">
        <v>29</v>
      </c>
      <c r="Y34" s="1045"/>
      <c r="Z34" s="1038">
        <v>0</v>
      </c>
      <c r="AA34" s="1045"/>
      <c r="AB34" s="1045"/>
      <c r="AC34" s="1043"/>
      <c r="AD34" s="1045"/>
      <c r="AE34" s="1039">
        <v>913.56223680000005</v>
      </c>
      <c r="AF34" s="1336" t="s">
        <v>29</v>
      </c>
      <c r="AG34" s="1045"/>
      <c r="AH34" s="920">
        <f t="shared" si="5"/>
        <v>913.56223680000005</v>
      </c>
      <c r="AI34" s="152">
        <f t="shared" si="6"/>
        <v>31</v>
      </c>
      <c r="AL34" s="119"/>
    </row>
    <row r="35" spans="1:38" ht="11.25" customHeight="1">
      <c r="A35" s="1383"/>
      <c r="B35" s="1376"/>
      <c r="C35" s="1355" t="s">
        <v>202</v>
      </c>
      <c r="D35" s="1355"/>
      <c r="E35" s="146">
        <f t="shared" si="1"/>
        <v>32</v>
      </c>
      <c r="F35" s="1073">
        <v>0</v>
      </c>
      <c r="G35" s="1055">
        <v>0</v>
      </c>
      <c r="H35" s="1075">
        <v>0</v>
      </c>
      <c r="I35" s="1073">
        <v>0</v>
      </c>
      <c r="J35" s="1055">
        <v>0</v>
      </c>
      <c r="K35" s="1075">
        <v>0</v>
      </c>
      <c r="L35" s="1078"/>
      <c r="M35" s="1055">
        <v>0</v>
      </c>
      <c r="N35" s="1060"/>
      <c r="O35" s="1337" t="s">
        <v>29</v>
      </c>
      <c r="P35" s="1060"/>
      <c r="Q35" s="1337" t="s">
        <v>29</v>
      </c>
      <c r="R35" s="1055">
        <v>506.46602200000007</v>
      </c>
      <c r="S35" s="1337" t="s">
        <v>29</v>
      </c>
      <c r="T35" s="1337" t="s">
        <v>29</v>
      </c>
      <c r="U35" s="1337" t="s">
        <v>29</v>
      </c>
      <c r="V35" s="1075">
        <v>27159.006441974936</v>
      </c>
      <c r="W35" s="1060"/>
      <c r="X35" s="1075">
        <v>15966.505439239012</v>
      </c>
      <c r="Y35" s="1060"/>
      <c r="Z35" s="1040">
        <v>0</v>
      </c>
      <c r="AA35" s="1040">
        <v>0</v>
      </c>
      <c r="AB35" s="1040">
        <v>0</v>
      </c>
      <c r="AC35" s="1056">
        <v>0.31219966334967708</v>
      </c>
      <c r="AD35" s="1060"/>
      <c r="AE35" s="1055">
        <v>13876.94921905238</v>
      </c>
      <c r="AF35" s="1055">
        <v>1670.5754764000001</v>
      </c>
      <c r="AG35" s="1055">
        <v>1.7969999999999999</v>
      </c>
      <c r="AH35" s="921">
        <f t="shared" si="5"/>
        <v>59181.611798329679</v>
      </c>
      <c r="AI35" s="145">
        <f t="shared" si="6"/>
        <v>32</v>
      </c>
      <c r="AJ35" s="113"/>
      <c r="AK35" s="113"/>
      <c r="AL35" s="119"/>
    </row>
    <row r="36" spans="1:38" ht="11.25" customHeight="1">
      <c r="A36" s="159"/>
      <c r="B36" s="1375"/>
      <c r="C36" s="1357" t="s">
        <v>91</v>
      </c>
      <c r="D36" s="1357"/>
      <c r="E36" s="160">
        <f t="shared" si="1"/>
        <v>33</v>
      </c>
      <c r="F36" s="1080"/>
      <c r="G36" s="1080"/>
      <c r="H36" s="1046"/>
      <c r="I36" s="1081"/>
      <c r="J36" s="1045"/>
      <c r="K36" s="1043"/>
      <c r="L36" s="1078"/>
      <c r="M36" s="1060"/>
      <c r="N36" s="1081"/>
      <c r="O36" s="1081"/>
      <c r="P36" s="1081"/>
      <c r="Q36" s="1081"/>
      <c r="R36" s="1081"/>
      <c r="S36" s="1081"/>
      <c r="T36" s="1081"/>
      <c r="U36" s="1081"/>
      <c r="V36" s="1082">
        <v>47.018353456998739</v>
      </c>
      <c r="W36" s="1081"/>
      <c r="X36" s="1339" t="s">
        <v>29</v>
      </c>
      <c r="Y36" s="1081"/>
      <c r="Z36" s="1040">
        <v>154.61099999999999</v>
      </c>
      <c r="AA36" s="1081"/>
      <c r="AB36" s="1081"/>
      <c r="AC36" s="1046"/>
      <c r="AD36" s="1081"/>
      <c r="AE36" s="1083">
        <v>12930.257751611516</v>
      </c>
      <c r="AF36" s="1083">
        <v>4946.2380000000003</v>
      </c>
      <c r="AG36" s="1060"/>
      <c r="AH36" s="920">
        <f t="shared" si="5"/>
        <v>18078.125105068517</v>
      </c>
      <c r="AI36" s="145">
        <f t="shared" si="6"/>
        <v>33</v>
      </c>
      <c r="AL36" s="119"/>
    </row>
    <row r="37" spans="1:38" ht="11.25" customHeight="1">
      <c r="A37" s="159"/>
      <c r="B37" s="1376"/>
      <c r="C37" s="1355" t="s">
        <v>83</v>
      </c>
      <c r="D37" s="1355"/>
      <c r="E37" s="146">
        <f t="shared" si="1"/>
        <v>34</v>
      </c>
      <c r="F37" s="1340" t="s">
        <v>29</v>
      </c>
      <c r="G37" s="1055">
        <v>0</v>
      </c>
      <c r="H37" s="1341" t="s">
        <v>29</v>
      </c>
      <c r="I37" s="1040">
        <v>49.151774759999995</v>
      </c>
      <c r="J37" s="1055">
        <v>10592.578602201</v>
      </c>
      <c r="K37" s="1056">
        <v>0</v>
      </c>
      <c r="L37" s="1078"/>
      <c r="M37" s="1040">
        <v>39715.015787728436</v>
      </c>
      <c r="N37" s="1040">
        <v>113891.24290903487</v>
      </c>
      <c r="O37" s="1337" t="s">
        <v>29</v>
      </c>
      <c r="P37" s="1040">
        <v>23068.131912847588</v>
      </c>
      <c r="Q37" s="1337" t="s">
        <v>29</v>
      </c>
      <c r="R37" s="1055">
        <v>446.26936669999998</v>
      </c>
      <c r="S37" s="1337" t="s">
        <v>29</v>
      </c>
      <c r="T37" s="1337" t="s">
        <v>29</v>
      </c>
      <c r="U37" s="1337" t="s">
        <v>29</v>
      </c>
      <c r="V37" s="1075">
        <v>2233.5832523977042</v>
      </c>
      <c r="W37" s="1060"/>
      <c r="X37" s="1341" t="s">
        <v>29</v>
      </c>
      <c r="Y37" s="1081"/>
      <c r="Z37" s="1055">
        <v>614.58240856758357</v>
      </c>
      <c r="AA37" s="1084">
        <v>136252.24440578104</v>
      </c>
      <c r="AB37" s="1055">
        <v>6322.6524999999992</v>
      </c>
      <c r="AC37" s="1075">
        <v>48134.716494954868</v>
      </c>
      <c r="AD37" s="1060"/>
      <c r="AE37" s="1055">
        <v>279246.20134680002</v>
      </c>
      <c r="AF37" s="1055">
        <v>54654.236200000007</v>
      </c>
      <c r="AG37" s="1055">
        <v>25434.373499999994</v>
      </c>
      <c r="AH37" s="924">
        <f>SUM(F37:AG37)</f>
        <v>740654.98046177311</v>
      </c>
      <c r="AI37" s="145">
        <f t="shared" si="6"/>
        <v>34</v>
      </c>
      <c r="AJ37" s="113"/>
      <c r="AK37" s="113"/>
      <c r="AL37" s="119"/>
    </row>
    <row r="38" spans="1:38" ht="11.25" customHeight="1">
      <c r="A38" s="159"/>
      <c r="B38" s="1376"/>
      <c r="C38" s="1355" t="s">
        <v>32</v>
      </c>
      <c r="D38" s="1355"/>
      <c r="E38" s="146">
        <f t="shared" si="1"/>
        <v>35</v>
      </c>
      <c r="F38" s="1340" t="s">
        <v>29</v>
      </c>
      <c r="G38" s="1055">
        <v>0</v>
      </c>
      <c r="H38" s="1341" t="s">
        <v>29</v>
      </c>
      <c r="I38" s="1073">
        <v>0</v>
      </c>
      <c r="J38" s="1055">
        <v>2444.8012289500002</v>
      </c>
      <c r="K38" s="1075">
        <v>0</v>
      </c>
      <c r="L38" s="1078"/>
      <c r="M38" s="1040">
        <v>39715.015787728436</v>
      </c>
      <c r="N38" s="1086"/>
      <c r="O38" s="1337" t="s">
        <v>29</v>
      </c>
      <c r="P38" s="1088"/>
      <c r="Q38" s="1337" t="s">
        <v>29</v>
      </c>
      <c r="R38" s="1087">
        <v>0</v>
      </c>
      <c r="S38" s="1337" t="s">
        <v>29</v>
      </c>
      <c r="T38" s="1337" t="s">
        <v>29</v>
      </c>
      <c r="U38" s="1337" t="s">
        <v>29</v>
      </c>
      <c r="V38" s="1075">
        <v>2156.9992523977044</v>
      </c>
      <c r="W38" s="1060"/>
      <c r="X38" s="1341" t="s">
        <v>29</v>
      </c>
      <c r="Y38" s="1079"/>
      <c r="Z38" s="1055">
        <v>0</v>
      </c>
      <c r="AA38" s="1060"/>
      <c r="AB38" s="1055">
        <v>50.470999999999997</v>
      </c>
      <c r="AC38" s="1075">
        <v>0</v>
      </c>
      <c r="AD38" s="1060"/>
      <c r="AE38" s="1060"/>
      <c r="AF38" s="1060"/>
      <c r="AG38" s="1055">
        <v>2096.9839999999999</v>
      </c>
      <c r="AH38" s="920">
        <f t="shared" si="5"/>
        <v>46464.27126907614</v>
      </c>
      <c r="AI38" s="145">
        <f t="shared" si="6"/>
        <v>35</v>
      </c>
      <c r="AJ38" s="113"/>
      <c r="AK38" s="113"/>
      <c r="AL38" s="119"/>
    </row>
    <row r="39" spans="1:38" ht="11.25" customHeight="1">
      <c r="A39" s="158"/>
      <c r="B39" s="1376"/>
      <c r="C39" s="1355" t="s">
        <v>56</v>
      </c>
      <c r="D39" s="1355"/>
      <c r="E39" s="146">
        <f t="shared" si="1"/>
        <v>36</v>
      </c>
      <c r="F39" s="1090"/>
      <c r="G39" s="1078"/>
      <c r="H39" s="1091"/>
      <c r="I39" s="1060"/>
      <c r="J39" s="1045"/>
      <c r="K39" s="1043"/>
      <c r="L39" s="1044"/>
      <c r="M39" s="1060"/>
      <c r="N39" s="1081"/>
      <c r="O39" s="1081"/>
      <c r="P39" s="1060"/>
      <c r="Q39" s="1060"/>
      <c r="R39" s="1060"/>
      <c r="S39" s="1060"/>
      <c r="T39" s="1060"/>
      <c r="U39" s="1060"/>
      <c r="V39" s="1075">
        <v>0</v>
      </c>
      <c r="W39" s="1060"/>
      <c r="X39" s="1059"/>
      <c r="Y39" s="1092"/>
      <c r="Z39" s="1092"/>
      <c r="AA39" s="1092"/>
      <c r="AB39" s="1060"/>
      <c r="AC39" s="1059"/>
      <c r="AD39" s="1060"/>
      <c r="AE39" s="1060"/>
      <c r="AF39" s="1055">
        <v>8019.0965999999898</v>
      </c>
      <c r="AG39" s="1060"/>
      <c r="AH39" s="921">
        <f t="shared" si="5"/>
        <v>8019.0965999999898</v>
      </c>
      <c r="AI39" s="145">
        <f t="shared" si="6"/>
        <v>36</v>
      </c>
      <c r="AJ39" s="113"/>
      <c r="AK39" s="113"/>
      <c r="AL39" s="119"/>
    </row>
    <row r="40" spans="1:38" ht="11.25" customHeight="1">
      <c r="A40" s="1381" t="s">
        <v>33</v>
      </c>
      <c r="B40" s="157"/>
      <c r="C40" s="1359" t="s">
        <v>33</v>
      </c>
      <c r="D40" s="1359"/>
      <c r="E40" s="146">
        <f t="shared" si="1"/>
        <v>37</v>
      </c>
      <c r="F40" s="1107">
        <v>5876.7829999999994</v>
      </c>
      <c r="G40" s="1065">
        <v>0</v>
      </c>
      <c r="H40" s="1093">
        <v>1560.336</v>
      </c>
      <c r="I40" s="1067">
        <v>49.151774759999995</v>
      </c>
      <c r="J40" s="1065">
        <v>8147.7773732509995</v>
      </c>
      <c r="K40" s="1093">
        <v>0</v>
      </c>
      <c r="L40" s="1094"/>
      <c r="M40" s="1068"/>
      <c r="N40" s="1067">
        <v>113891.24290903487</v>
      </c>
      <c r="O40" s="1065">
        <v>246541.74597781143</v>
      </c>
      <c r="P40" s="1067">
        <v>23068.131912847588</v>
      </c>
      <c r="Q40" s="1065">
        <v>110332.55194720002</v>
      </c>
      <c r="R40" s="1065">
        <v>446.26936669999998</v>
      </c>
      <c r="S40" s="1065">
        <v>848.88</v>
      </c>
      <c r="T40" s="1065">
        <v>2978.7295348031066</v>
      </c>
      <c r="U40" s="1065">
        <v>11060.787064798295</v>
      </c>
      <c r="V40" s="1066">
        <v>76.584000000000003</v>
      </c>
      <c r="W40" s="1068"/>
      <c r="X40" s="1066">
        <v>310257.75081257371</v>
      </c>
      <c r="Y40" s="1068"/>
      <c r="Z40" s="1040">
        <v>614.58240856758357</v>
      </c>
      <c r="AA40" s="1065">
        <v>136252.24440578104</v>
      </c>
      <c r="AB40" s="1065">
        <v>6272.1814999999997</v>
      </c>
      <c r="AC40" s="1093">
        <v>48134.716494954868</v>
      </c>
      <c r="AD40" s="1095"/>
      <c r="AE40" s="1065">
        <v>279246.20134680002</v>
      </c>
      <c r="AF40" s="1067">
        <v>62673.332799999996</v>
      </c>
      <c r="AG40" s="1065">
        <v>23337.389499999997</v>
      </c>
      <c r="AH40" s="923">
        <f>SUM(F40:AG40)</f>
        <v>1391667.3701298835</v>
      </c>
      <c r="AI40" s="145">
        <f t="shared" si="6"/>
        <v>37</v>
      </c>
      <c r="AJ40" s="113"/>
      <c r="AK40" s="113"/>
      <c r="AL40" s="119"/>
    </row>
    <row r="41" spans="1:38" ht="11.25" customHeight="1">
      <c r="A41" s="1382"/>
      <c r="B41" s="150"/>
      <c r="C41" s="1356" t="s">
        <v>105</v>
      </c>
      <c r="D41" s="1356"/>
      <c r="E41" s="153">
        <f t="shared" si="1"/>
        <v>38</v>
      </c>
      <c r="F41" s="1335" t="s">
        <v>29</v>
      </c>
      <c r="G41" s="1039">
        <v>0</v>
      </c>
      <c r="H41" s="1338" t="s">
        <v>29</v>
      </c>
      <c r="I41" s="1062">
        <v>0</v>
      </c>
      <c r="J41" s="1039">
        <v>0</v>
      </c>
      <c r="K41" s="1052">
        <v>0</v>
      </c>
      <c r="L41" s="1044"/>
      <c r="M41" s="1045"/>
      <c r="N41" s="1045"/>
      <c r="O41" s="1336" t="s">
        <v>29</v>
      </c>
      <c r="P41" s="1045"/>
      <c r="Q41" s="1039">
        <v>1531.0530000000001</v>
      </c>
      <c r="R41" s="1336" t="s">
        <v>29</v>
      </c>
      <c r="S41" s="1039">
        <v>0</v>
      </c>
      <c r="T41" s="1039">
        <v>0</v>
      </c>
      <c r="U41" s="1039">
        <v>93.673000000000002</v>
      </c>
      <c r="V41" s="1050">
        <v>0</v>
      </c>
      <c r="W41" s="1045"/>
      <c r="X41" s="1050">
        <v>21296.118999999999</v>
      </c>
      <c r="Y41" s="1045"/>
      <c r="Z41" s="1336" t="s">
        <v>29</v>
      </c>
      <c r="AA41" s="1039">
        <v>985.90300000000002</v>
      </c>
      <c r="AB41" s="1039">
        <v>0</v>
      </c>
      <c r="AC41" s="1338" t="s">
        <v>29</v>
      </c>
      <c r="AD41" s="1045"/>
      <c r="AE41" s="1039">
        <v>10456.214076000002</v>
      </c>
      <c r="AF41" s="1039">
        <v>1396.3389999999999</v>
      </c>
      <c r="AG41" s="1039">
        <v>0</v>
      </c>
      <c r="AH41" s="920">
        <f t="shared" si="5"/>
        <v>35759.301075999996</v>
      </c>
      <c r="AI41" s="154">
        <f t="shared" si="6"/>
        <v>38</v>
      </c>
      <c r="AL41" s="119"/>
    </row>
    <row r="42" spans="1:38" ht="11.25" customHeight="1">
      <c r="A42" s="1382"/>
      <c r="B42" s="150"/>
      <c r="C42" s="1356" t="s">
        <v>103</v>
      </c>
      <c r="D42" s="1356"/>
      <c r="E42" s="155">
        <f t="shared" si="1"/>
        <v>39</v>
      </c>
      <c r="F42" s="1335" t="s">
        <v>29</v>
      </c>
      <c r="G42" s="1039">
        <v>0</v>
      </c>
      <c r="H42" s="1052">
        <v>0</v>
      </c>
      <c r="I42" s="1062">
        <v>0</v>
      </c>
      <c r="J42" s="1039">
        <v>0</v>
      </c>
      <c r="K42" s="1052">
        <v>0</v>
      </c>
      <c r="L42" s="1044"/>
      <c r="M42" s="1045"/>
      <c r="N42" s="1045"/>
      <c r="O42" s="1336" t="s">
        <v>29</v>
      </c>
      <c r="P42" s="1045"/>
      <c r="Q42" s="1039">
        <v>108.08499999999999</v>
      </c>
      <c r="R42" s="1336" t="s">
        <v>29</v>
      </c>
      <c r="S42" s="1039">
        <v>0</v>
      </c>
      <c r="T42" s="1039">
        <v>0</v>
      </c>
      <c r="U42" s="1039">
        <v>2.1890000000000001</v>
      </c>
      <c r="V42" s="1050">
        <v>0</v>
      </c>
      <c r="W42" s="1045"/>
      <c r="X42" s="1050">
        <v>1833.318</v>
      </c>
      <c r="Y42" s="1045"/>
      <c r="Z42" s="1336" t="s">
        <v>29</v>
      </c>
      <c r="AA42" s="1039">
        <v>47.874000000000002</v>
      </c>
      <c r="AB42" s="1039">
        <v>0</v>
      </c>
      <c r="AC42" s="1338" t="s">
        <v>29</v>
      </c>
      <c r="AD42" s="1045"/>
      <c r="AE42" s="1039">
        <v>1577.015136</v>
      </c>
      <c r="AF42" s="1039">
        <v>56.324999999999996</v>
      </c>
      <c r="AG42" s="1039">
        <v>0</v>
      </c>
      <c r="AH42" s="920">
        <f t="shared" ref="AH42:AH57" si="7">SUM(F42:AG42)</f>
        <v>3624.8061360000002</v>
      </c>
      <c r="AI42" s="154">
        <f t="shared" si="6"/>
        <v>39</v>
      </c>
      <c r="AL42" s="119"/>
    </row>
    <row r="43" spans="1:38" ht="11.25" customHeight="1">
      <c r="A43" s="1382"/>
      <c r="B43" s="150"/>
      <c r="C43" s="1356" t="s">
        <v>102</v>
      </c>
      <c r="D43" s="1356"/>
      <c r="E43" s="155">
        <f t="shared" si="1"/>
        <v>40</v>
      </c>
      <c r="F43" s="1335" t="s">
        <v>29</v>
      </c>
      <c r="G43" s="1039">
        <v>0</v>
      </c>
      <c r="H43" s="1052">
        <v>0</v>
      </c>
      <c r="I43" s="1061">
        <v>0</v>
      </c>
      <c r="J43" s="1039">
        <v>287.22399999999999</v>
      </c>
      <c r="K43" s="1052">
        <v>0</v>
      </c>
      <c r="L43" s="1044"/>
      <c r="M43" s="1045"/>
      <c r="N43" s="1045"/>
      <c r="O43" s="1336" t="s">
        <v>29</v>
      </c>
      <c r="P43" s="1045"/>
      <c r="Q43" s="1039">
        <v>132.64699999999999</v>
      </c>
      <c r="R43" s="1336" t="s">
        <v>29</v>
      </c>
      <c r="S43" s="1039">
        <v>0</v>
      </c>
      <c r="T43" s="1336" t="s">
        <v>29</v>
      </c>
      <c r="U43" s="1039">
        <v>15.923999999999999</v>
      </c>
      <c r="V43" s="1050">
        <v>0</v>
      </c>
      <c r="W43" s="1045"/>
      <c r="X43" s="1052">
        <v>11921.917000000001</v>
      </c>
      <c r="Y43" s="1045"/>
      <c r="Z43" s="1039">
        <v>287.93493000000001</v>
      </c>
      <c r="AA43" s="1336" t="s">
        <v>29</v>
      </c>
      <c r="AB43" s="1336" t="s">
        <v>29</v>
      </c>
      <c r="AC43" s="1052">
        <v>2.71477968130154E-3</v>
      </c>
      <c r="AD43" s="1045"/>
      <c r="AE43" s="1039">
        <v>16174.876391999998</v>
      </c>
      <c r="AF43" s="1039">
        <v>5464.9059999999999</v>
      </c>
      <c r="AG43" s="1336" t="s">
        <v>29</v>
      </c>
      <c r="AH43" s="920">
        <f t="shared" si="7"/>
        <v>34285.432036779683</v>
      </c>
      <c r="AI43" s="154">
        <f t="shared" si="6"/>
        <v>40</v>
      </c>
      <c r="AL43" s="119"/>
    </row>
    <row r="44" spans="1:38" ht="11.25" customHeight="1">
      <c r="A44" s="1382"/>
      <c r="B44" s="150"/>
      <c r="C44" s="1356" t="s">
        <v>100</v>
      </c>
      <c r="D44" s="1356"/>
      <c r="E44" s="155">
        <f t="shared" si="1"/>
        <v>41</v>
      </c>
      <c r="F44" s="1335" t="s">
        <v>29</v>
      </c>
      <c r="G44" s="1039">
        <v>0</v>
      </c>
      <c r="H44" s="1338" t="s">
        <v>29</v>
      </c>
      <c r="I44" s="1061">
        <v>0</v>
      </c>
      <c r="J44" s="1039">
        <v>0</v>
      </c>
      <c r="K44" s="1052">
        <v>0</v>
      </c>
      <c r="L44" s="1044"/>
      <c r="M44" s="1045"/>
      <c r="N44" s="1045"/>
      <c r="O44" s="1336" t="s">
        <v>29</v>
      </c>
      <c r="P44" s="1045"/>
      <c r="Q44" s="1039">
        <v>246.73499999999999</v>
      </c>
      <c r="R44" s="1336" t="s">
        <v>29</v>
      </c>
      <c r="S44" s="1336" t="s">
        <v>29</v>
      </c>
      <c r="T44" s="1336" t="s">
        <v>29</v>
      </c>
      <c r="U44" s="1039">
        <v>21.847000000000001</v>
      </c>
      <c r="V44" s="1338" t="s">
        <v>29</v>
      </c>
      <c r="W44" s="1045"/>
      <c r="X44" s="1052">
        <v>19262.614999999998</v>
      </c>
      <c r="Y44" s="1045"/>
      <c r="Z44" s="1336" t="s">
        <v>29</v>
      </c>
      <c r="AA44" s="1039">
        <v>21.635999999999999</v>
      </c>
      <c r="AB44" s="1336" t="s">
        <v>29</v>
      </c>
      <c r="AC44" s="1338" t="s">
        <v>29</v>
      </c>
      <c r="AD44" s="1045"/>
      <c r="AE44" s="1039">
        <v>26452.347695999997</v>
      </c>
      <c r="AF44" s="1039">
        <v>5566.1239999999998</v>
      </c>
      <c r="AG44" s="1039">
        <v>12599.423999999999</v>
      </c>
      <c r="AH44" s="920">
        <f t="shared" si="7"/>
        <v>64170.728695999991</v>
      </c>
      <c r="AI44" s="154">
        <f t="shared" si="6"/>
        <v>41</v>
      </c>
      <c r="AL44" s="119"/>
    </row>
    <row r="45" spans="1:38" ht="11.25" customHeight="1">
      <c r="A45" s="1382"/>
      <c r="B45" s="150"/>
      <c r="C45" s="1356" t="s">
        <v>201</v>
      </c>
      <c r="D45" s="1356"/>
      <c r="E45" s="155">
        <f t="shared" si="1"/>
        <v>42</v>
      </c>
      <c r="F45" s="1061">
        <v>0</v>
      </c>
      <c r="G45" s="1039">
        <v>0</v>
      </c>
      <c r="H45" s="1052">
        <v>0</v>
      </c>
      <c r="I45" s="1061">
        <v>0</v>
      </c>
      <c r="J45" s="1039">
        <v>0</v>
      </c>
      <c r="K45" s="1052">
        <v>0</v>
      </c>
      <c r="L45" s="1071">
        <v>0</v>
      </c>
      <c r="M45" s="1039">
        <v>0</v>
      </c>
      <c r="N45" s="1039">
        <v>0</v>
      </c>
      <c r="O45" s="1336" t="s">
        <v>29</v>
      </c>
      <c r="P45" s="1045"/>
      <c r="Q45" s="1039">
        <v>314.154</v>
      </c>
      <c r="R45" s="1336" t="s">
        <v>29</v>
      </c>
      <c r="S45" s="1039">
        <v>0</v>
      </c>
      <c r="T45" s="1336" t="s">
        <v>29</v>
      </c>
      <c r="U45" s="1039">
        <v>36.844000000000001</v>
      </c>
      <c r="V45" s="1338" t="s">
        <v>29</v>
      </c>
      <c r="W45" s="1045"/>
      <c r="X45" s="1052">
        <v>3611.527</v>
      </c>
      <c r="Y45" s="1039">
        <v>0</v>
      </c>
      <c r="Z45" s="1039">
        <v>1.635</v>
      </c>
      <c r="AA45" s="1039">
        <v>46.851999999999997</v>
      </c>
      <c r="AB45" s="1336" t="s">
        <v>29</v>
      </c>
      <c r="AC45" s="1338" t="s">
        <v>29</v>
      </c>
      <c r="AD45" s="1045"/>
      <c r="AE45" s="1039">
        <v>8257.7765519999994</v>
      </c>
      <c r="AF45" s="1039">
        <v>236.422</v>
      </c>
      <c r="AG45" s="1039">
        <v>0</v>
      </c>
      <c r="AH45" s="920">
        <f t="shared" si="7"/>
        <v>12505.210552</v>
      </c>
      <c r="AI45" s="154">
        <f t="shared" si="6"/>
        <v>42</v>
      </c>
      <c r="AL45" s="119"/>
    </row>
    <row r="46" spans="1:38" ht="11.25" customHeight="1">
      <c r="A46" s="1382"/>
      <c r="B46" s="150"/>
      <c r="C46" s="1356" t="s">
        <v>98</v>
      </c>
      <c r="D46" s="1356"/>
      <c r="E46" s="155">
        <f t="shared" si="1"/>
        <v>43</v>
      </c>
      <c r="F46" s="1335" t="s">
        <v>29</v>
      </c>
      <c r="G46" s="1039">
        <v>0</v>
      </c>
      <c r="H46" s="1338" t="s">
        <v>29</v>
      </c>
      <c r="I46" s="1061">
        <v>0</v>
      </c>
      <c r="J46" s="1039">
        <v>4283.1149999999998</v>
      </c>
      <c r="K46" s="1052">
        <v>0</v>
      </c>
      <c r="L46" s="1044"/>
      <c r="M46" s="1045"/>
      <c r="N46" s="1045"/>
      <c r="O46" s="1039">
        <v>27.009008940892386</v>
      </c>
      <c r="P46" s="1045"/>
      <c r="Q46" s="1039">
        <v>839.43799999999999</v>
      </c>
      <c r="R46" s="1336" t="s">
        <v>29</v>
      </c>
      <c r="S46" s="1336" t="s">
        <v>29</v>
      </c>
      <c r="T46" s="1336" t="s">
        <v>29</v>
      </c>
      <c r="U46" s="1039">
        <v>95.198000000000008</v>
      </c>
      <c r="V46" s="1050">
        <v>0</v>
      </c>
      <c r="W46" s="1045"/>
      <c r="X46" s="1052">
        <v>26841.999</v>
      </c>
      <c r="Y46" s="1045"/>
      <c r="Z46" s="1039">
        <v>16.332999999999998</v>
      </c>
      <c r="AA46" s="1039">
        <v>1076.923</v>
      </c>
      <c r="AB46" s="1336" t="s">
        <v>29</v>
      </c>
      <c r="AC46" s="1052">
        <v>53.106335403603744</v>
      </c>
      <c r="AD46" s="1045"/>
      <c r="AE46" s="1039">
        <v>9945.6765840000007</v>
      </c>
      <c r="AF46" s="1039">
        <v>166.13400000000001</v>
      </c>
      <c r="AG46" s="1039">
        <v>8914.8780000000006</v>
      </c>
      <c r="AH46" s="920">
        <f t="shared" si="7"/>
        <v>52259.80992834449</v>
      </c>
      <c r="AI46" s="154">
        <f t="shared" si="6"/>
        <v>43</v>
      </c>
      <c r="AL46" s="119"/>
    </row>
    <row r="47" spans="1:38" ht="11.25" customHeight="1">
      <c r="A47" s="1382"/>
      <c r="B47" s="150"/>
      <c r="C47" s="1356" t="s">
        <v>97</v>
      </c>
      <c r="D47" s="1356"/>
      <c r="E47" s="155">
        <f t="shared" si="1"/>
        <v>44</v>
      </c>
      <c r="F47" s="1061">
        <v>0</v>
      </c>
      <c r="G47" s="1039">
        <v>0</v>
      </c>
      <c r="H47" s="1052">
        <v>813.94600000000003</v>
      </c>
      <c r="I47" s="1061">
        <v>0</v>
      </c>
      <c r="J47" s="1039">
        <v>0.9027532800000001</v>
      </c>
      <c r="K47" s="1052">
        <v>0</v>
      </c>
      <c r="L47" s="1044"/>
      <c r="M47" s="1045"/>
      <c r="N47" s="1045"/>
      <c r="O47" s="1336" t="s">
        <v>29</v>
      </c>
      <c r="P47" s="1045"/>
      <c r="Q47" s="1039">
        <v>162.04400000000001</v>
      </c>
      <c r="R47" s="1039">
        <v>0</v>
      </c>
      <c r="S47" s="1039">
        <v>0</v>
      </c>
      <c r="T47" s="1336" t="s">
        <v>29</v>
      </c>
      <c r="U47" s="1039">
        <v>40.998999999999995</v>
      </c>
      <c r="V47" s="1050">
        <v>0</v>
      </c>
      <c r="W47" s="1045"/>
      <c r="X47" s="1052">
        <v>5972.0109999999995</v>
      </c>
      <c r="Y47" s="1045"/>
      <c r="Z47" s="1039">
        <v>0</v>
      </c>
      <c r="AA47" s="1039">
        <v>0</v>
      </c>
      <c r="AB47" s="1336" t="s">
        <v>29</v>
      </c>
      <c r="AC47" s="1338" t="s">
        <v>29</v>
      </c>
      <c r="AD47" s="1045"/>
      <c r="AE47" s="1039">
        <v>8410.7120400000003</v>
      </c>
      <c r="AF47" s="1336" t="s">
        <v>29</v>
      </c>
      <c r="AG47" s="1336" t="s">
        <v>29</v>
      </c>
      <c r="AH47" s="920">
        <f t="shared" si="7"/>
        <v>15400.61479328</v>
      </c>
      <c r="AI47" s="154">
        <f t="shared" si="6"/>
        <v>44</v>
      </c>
      <c r="AL47" s="119"/>
    </row>
    <row r="48" spans="1:38" ht="11.25" customHeight="1">
      <c r="A48" s="1382"/>
      <c r="B48" s="150"/>
      <c r="C48" s="1356" t="s">
        <v>96</v>
      </c>
      <c r="D48" s="1356"/>
      <c r="E48" s="155">
        <f t="shared" si="1"/>
        <v>45</v>
      </c>
      <c r="F48" s="1061">
        <v>0</v>
      </c>
      <c r="G48" s="1039">
        <v>0</v>
      </c>
      <c r="H48" s="1052">
        <v>0</v>
      </c>
      <c r="I48" s="1061">
        <v>0</v>
      </c>
      <c r="J48" s="1039">
        <v>2.0577024000000002</v>
      </c>
      <c r="K48" s="1052">
        <v>0</v>
      </c>
      <c r="L48" s="1044"/>
      <c r="M48" s="1045"/>
      <c r="N48" s="1045"/>
      <c r="O48" s="1336" t="s">
        <v>29</v>
      </c>
      <c r="P48" s="1045"/>
      <c r="Q48" s="1039">
        <v>568.351</v>
      </c>
      <c r="R48" s="1336" t="s">
        <v>29</v>
      </c>
      <c r="S48" s="1039">
        <v>0</v>
      </c>
      <c r="T48" s="1039">
        <v>0</v>
      </c>
      <c r="U48" s="1039">
        <v>70.475999999999999</v>
      </c>
      <c r="V48" s="1050">
        <v>0</v>
      </c>
      <c r="W48" s="1045"/>
      <c r="X48" s="1052">
        <v>3646.67</v>
      </c>
      <c r="Y48" s="1045"/>
      <c r="Z48" s="1336" t="s">
        <v>29</v>
      </c>
      <c r="AA48" s="1039">
        <v>459.21499999999997</v>
      </c>
      <c r="AB48" s="1336" t="s">
        <v>29</v>
      </c>
      <c r="AC48" s="1338" t="s">
        <v>29</v>
      </c>
      <c r="AD48" s="1045"/>
      <c r="AE48" s="1039">
        <v>5966.5338000000002</v>
      </c>
      <c r="AF48" s="1336" t="s">
        <v>29</v>
      </c>
      <c r="AG48" s="1336" t="s">
        <v>29</v>
      </c>
      <c r="AH48" s="920">
        <f t="shared" si="7"/>
        <v>10713.3035024</v>
      </c>
      <c r="AI48" s="154">
        <f t="shared" si="6"/>
        <v>45</v>
      </c>
      <c r="AL48" s="119"/>
    </row>
    <row r="49" spans="1:38" ht="11.25" customHeight="1">
      <c r="A49" s="1382"/>
      <c r="B49" s="150"/>
      <c r="C49" s="1356" t="s">
        <v>95</v>
      </c>
      <c r="D49" s="1356"/>
      <c r="E49" s="155">
        <f t="shared" si="1"/>
        <v>46</v>
      </c>
      <c r="F49" s="1335" t="s">
        <v>29</v>
      </c>
      <c r="G49" s="1039">
        <v>0</v>
      </c>
      <c r="H49" s="1338" t="s">
        <v>29</v>
      </c>
      <c r="I49" s="1061">
        <v>0</v>
      </c>
      <c r="J49" s="1039">
        <v>0</v>
      </c>
      <c r="K49" s="1052">
        <v>0</v>
      </c>
      <c r="L49" s="1044"/>
      <c r="M49" s="1045"/>
      <c r="N49" s="1045"/>
      <c r="O49" s="1336" t="s">
        <v>29</v>
      </c>
      <c r="P49" s="1045"/>
      <c r="Q49" s="1039">
        <v>556.53700000000003</v>
      </c>
      <c r="R49" s="1336" t="s">
        <v>29</v>
      </c>
      <c r="S49" s="1039">
        <v>0</v>
      </c>
      <c r="T49" s="1336" t="s">
        <v>29</v>
      </c>
      <c r="U49" s="1039">
        <v>121.879</v>
      </c>
      <c r="V49" s="1050">
        <v>0</v>
      </c>
      <c r="W49" s="1045"/>
      <c r="X49" s="1052">
        <v>5002.2659999999996</v>
      </c>
      <c r="Y49" s="1045"/>
      <c r="Z49" s="1336" t="s">
        <v>29</v>
      </c>
      <c r="AA49" s="1039">
        <v>105.08199999999999</v>
      </c>
      <c r="AB49" s="1336" t="s">
        <v>29</v>
      </c>
      <c r="AC49" s="1052">
        <v>22.150177324749279</v>
      </c>
      <c r="AD49" s="1045"/>
      <c r="AE49" s="1039">
        <v>7831.0900080000001</v>
      </c>
      <c r="AF49" s="1039">
        <v>1047.5640000000001</v>
      </c>
      <c r="AG49" s="1336" t="s">
        <v>29</v>
      </c>
      <c r="AH49" s="920">
        <f t="shared" si="7"/>
        <v>14686.56818532475</v>
      </c>
      <c r="AI49" s="154">
        <f t="shared" si="6"/>
        <v>46</v>
      </c>
      <c r="AL49" s="119"/>
    </row>
    <row r="50" spans="1:38" ht="11.25" customHeight="1">
      <c r="A50" s="1382"/>
      <c r="B50" s="150"/>
      <c r="C50" s="1356" t="s">
        <v>94</v>
      </c>
      <c r="D50" s="1356"/>
      <c r="E50" s="155">
        <f t="shared" si="1"/>
        <v>47</v>
      </c>
      <c r="F50" s="1061">
        <v>0</v>
      </c>
      <c r="G50" s="1039">
        <v>0</v>
      </c>
      <c r="H50" s="1052">
        <v>0</v>
      </c>
      <c r="I50" s="1061">
        <v>0</v>
      </c>
      <c r="J50" s="1039">
        <v>0</v>
      </c>
      <c r="K50" s="1052">
        <v>0</v>
      </c>
      <c r="L50" s="1044"/>
      <c r="M50" s="1045"/>
      <c r="N50" s="1045"/>
      <c r="O50" s="1336" t="s">
        <v>29</v>
      </c>
      <c r="P50" s="1045"/>
      <c r="Q50" s="1039">
        <v>156.56399999999999</v>
      </c>
      <c r="R50" s="1336" t="s">
        <v>29</v>
      </c>
      <c r="S50" s="1039">
        <v>0</v>
      </c>
      <c r="T50" s="1336" t="s">
        <v>29</v>
      </c>
      <c r="U50" s="1039">
        <v>17.97</v>
      </c>
      <c r="V50" s="1050">
        <v>0</v>
      </c>
      <c r="W50" s="1045"/>
      <c r="X50" s="1052">
        <v>1879.557</v>
      </c>
      <c r="Y50" s="1045"/>
      <c r="Z50" s="1039">
        <v>0</v>
      </c>
      <c r="AA50" s="1039">
        <v>16.004999999999999</v>
      </c>
      <c r="AB50" s="1039">
        <v>0</v>
      </c>
      <c r="AC50" s="1052">
        <v>3.3481175641497662</v>
      </c>
      <c r="AD50" s="1045"/>
      <c r="AE50" s="1039">
        <v>3500.43696</v>
      </c>
      <c r="AF50" s="1039">
        <v>542.89400000000001</v>
      </c>
      <c r="AG50" s="1336" t="s">
        <v>29</v>
      </c>
      <c r="AH50" s="920">
        <f t="shared" si="7"/>
        <v>6116.7750775641498</v>
      </c>
      <c r="AI50" s="154">
        <f t="shared" si="6"/>
        <v>47</v>
      </c>
      <c r="AL50" s="119"/>
    </row>
    <row r="51" spans="1:38" ht="11.25" customHeight="1">
      <c r="A51" s="1382"/>
      <c r="B51" s="150"/>
      <c r="C51" s="1356" t="s">
        <v>93</v>
      </c>
      <c r="D51" s="1356"/>
      <c r="E51" s="155">
        <f t="shared" si="1"/>
        <v>48</v>
      </c>
      <c r="F51" s="1061">
        <v>0</v>
      </c>
      <c r="G51" s="1039">
        <v>0</v>
      </c>
      <c r="H51" s="1052">
        <v>0</v>
      </c>
      <c r="I51" s="1061">
        <v>0</v>
      </c>
      <c r="J51" s="1039">
        <v>249.86069266000004</v>
      </c>
      <c r="K51" s="1052">
        <v>0</v>
      </c>
      <c r="L51" s="1044"/>
      <c r="M51" s="1045"/>
      <c r="N51" s="1045"/>
      <c r="O51" s="1336" t="s">
        <v>29</v>
      </c>
      <c r="P51" s="1045"/>
      <c r="Q51" s="1039">
        <v>243.48500000000001</v>
      </c>
      <c r="R51" s="1039">
        <v>0.24</v>
      </c>
      <c r="S51" s="1039">
        <v>0</v>
      </c>
      <c r="T51" s="1336" t="s">
        <v>29</v>
      </c>
      <c r="U51" s="1039">
        <v>20.989000000000001</v>
      </c>
      <c r="V51" s="1050">
        <v>0</v>
      </c>
      <c r="W51" s="1045"/>
      <c r="X51" s="1050">
        <v>7698.1610000000001</v>
      </c>
      <c r="Y51" s="1045"/>
      <c r="Z51" s="1336" t="s">
        <v>29</v>
      </c>
      <c r="AA51" s="1039">
        <v>112.04199999999999</v>
      </c>
      <c r="AB51" s="1039">
        <v>0</v>
      </c>
      <c r="AC51" s="1338" t="s">
        <v>29</v>
      </c>
      <c r="AD51" s="1045"/>
      <c r="AE51" s="1039">
        <v>11360.620944000002</v>
      </c>
      <c r="AF51" s="1039">
        <v>1274.731</v>
      </c>
      <c r="AG51" s="1336" t="s">
        <v>29</v>
      </c>
      <c r="AH51" s="920">
        <f t="shared" si="7"/>
        <v>20960.12963666</v>
      </c>
      <c r="AI51" s="154">
        <f t="shared" si="6"/>
        <v>48</v>
      </c>
      <c r="AL51" s="119"/>
    </row>
    <row r="52" spans="1:38" ht="11.25" customHeight="1">
      <c r="A52" s="1382"/>
      <c r="B52" s="150"/>
      <c r="C52" s="1356" t="s">
        <v>200</v>
      </c>
      <c r="D52" s="1356"/>
      <c r="E52" s="155">
        <f t="shared" si="1"/>
        <v>49</v>
      </c>
      <c r="F52" s="1061">
        <v>0</v>
      </c>
      <c r="G52" s="1039">
        <v>0</v>
      </c>
      <c r="H52" s="1052">
        <v>0</v>
      </c>
      <c r="I52" s="1061">
        <v>49.151774759999995</v>
      </c>
      <c r="J52" s="1039">
        <v>1916.9964806960002</v>
      </c>
      <c r="K52" s="1052">
        <v>0</v>
      </c>
      <c r="L52" s="1044"/>
      <c r="M52" s="1045"/>
      <c r="N52" s="1045"/>
      <c r="O52" s="1039">
        <v>14.531925277504744</v>
      </c>
      <c r="P52" s="1045"/>
      <c r="Q52" s="1039">
        <v>587.13800000000003</v>
      </c>
      <c r="R52" s="1336" t="s">
        <v>29</v>
      </c>
      <c r="S52" s="1336" t="s">
        <v>29</v>
      </c>
      <c r="T52" s="1336" t="s">
        <v>29</v>
      </c>
      <c r="U52" s="1039">
        <v>119.373</v>
      </c>
      <c r="V52" s="1050">
        <v>0</v>
      </c>
      <c r="W52" s="1045"/>
      <c r="X52" s="1050">
        <v>3334.0520000000001</v>
      </c>
      <c r="Y52" s="1045"/>
      <c r="Z52" s="1336" t="s">
        <v>29</v>
      </c>
      <c r="AA52" s="1039">
        <v>11460.168999999998</v>
      </c>
      <c r="AB52" s="1039">
        <v>0</v>
      </c>
      <c r="AC52" s="1338" t="s">
        <v>29</v>
      </c>
      <c r="AD52" s="1045"/>
      <c r="AE52" s="1039">
        <v>10021.542300000001</v>
      </c>
      <c r="AF52" s="1039">
        <v>1403.7729999999999</v>
      </c>
      <c r="AG52" s="1336" t="s">
        <v>29</v>
      </c>
      <c r="AH52" s="920">
        <f t="shared" si="7"/>
        <v>28906.727480733505</v>
      </c>
      <c r="AI52" s="152">
        <f t="shared" si="6"/>
        <v>49</v>
      </c>
      <c r="AL52" s="119"/>
    </row>
    <row r="53" spans="1:38" ht="11.25" customHeight="1">
      <c r="A53" s="1382"/>
      <c r="B53" s="150"/>
      <c r="C53" s="1355" t="s">
        <v>467</v>
      </c>
      <c r="D53" s="1355"/>
      <c r="E53" s="146">
        <f t="shared" ref="E53:E59" si="8">E52+1</f>
        <v>50</v>
      </c>
      <c r="F53" s="1073">
        <v>5876.7829999999994</v>
      </c>
      <c r="G53" s="1055">
        <v>0</v>
      </c>
      <c r="H53" s="1075">
        <v>1560.336</v>
      </c>
      <c r="I53" s="1057">
        <v>49.151774759999995</v>
      </c>
      <c r="J53" s="1040">
        <v>6740.1566290359997</v>
      </c>
      <c r="K53" s="1056">
        <v>0</v>
      </c>
      <c r="L53" s="1097"/>
      <c r="M53" s="1060"/>
      <c r="N53" s="1060"/>
      <c r="O53" s="1055">
        <v>129.09932749754267</v>
      </c>
      <c r="P53" s="1060"/>
      <c r="Q53" s="1055">
        <v>5446.2309999999998</v>
      </c>
      <c r="R53" s="1055">
        <v>446.26936669999998</v>
      </c>
      <c r="S53" s="1055">
        <v>848.88</v>
      </c>
      <c r="T53" s="1055">
        <v>2746.2019999999998</v>
      </c>
      <c r="U53" s="1055">
        <v>657.36099999999999</v>
      </c>
      <c r="V53" s="1056">
        <v>76.584000000000003</v>
      </c>
      <c r="W53" s="1060"/>
      <c r="X53" s="1056">
        <v>112300.21200000001</v>
      </c>
      <c r="Y53" s="1060"/>
      <c r="Z53" s="1040">
        <v>590.29734000000008</v>
      </c>
      <c r="AA53" s="1055">
        <v>15566.902999999998</v>
      </c>
      <c r="AB53" s="1055">
        <v>6272.1814999999997</v>
      </c>
      <c r="AC53" s="1075">
        <v>112.49005125307556</v>
      </c>
      <c r="AD53" s="1060"/>
      <c r="AE53" s="1055">
        <v>119954.84248800001</v>
      </c>
      <c r="AF53" s="1040">
        <v>17390.034999999996</v>
      </c>
      <c r="AG53" s="1055">
        <v>23337.389499999997</v>
      </c>
      <c r="AH53" s="921">
        <f t="shared" si="7"/>
        <v>320101.4049772466</v>
      </c>
      <c r="AI53" s="145">
        <f t="shared" si="6"/>
        <v>50</v>
      </c>
      <c r="AJ53" s="113"/>
      <c r="AK53" s="113"/>
      <c r="AL53" s="119"/>
    </row>
    <row r="54" spans="1:38" ht="11.25" customHeight="1">
      <c r="A54" s="1382"/>
      <c r="B54" s="150"/>
      <c r="C54" s="1358" t="s">
        <v>40</v>
      </c>
      <c r="D54" s="1358"/>
      <c r="E54" s="153">
        <f t="shared" si="8"/>
        <v>51</v>
      </c>
      <c r="F54" s="1061">
        <v>0</v>
      </c>
      <c r="G54" s="1098"/>
      <c r="H54" s="1043"/>
      <c r="I54" s="1045"/>
      <c r="J54" s="1038">
        <v>0</v>
      </c>
      <c r="K54" s="1043"/>
      <c r="L54" s="1044"/>
      <c r="M54" s="1045"/>
      <c r="N54" s="1045"/>
      <c r="O54" s="1038">
        <v>2253.0530981308775</v>
      </c>
      <c r="P54" s="1045"/>
      <c r="Q54" s="1045"/>
      <c r="R54" s="1045"/>
      <c r="S54" s="1045"/>
      <c r="T54" s="1045"/>
      <c r="U54" s="1038">
        <v>0</v>
      </c>
      <c r="V54" s="1043"/>
      <c r="W54" s="1045"/>
      <c r="X54" s="1043"/>
      <c r="Y54" s="1045"/>
      <c r="Z54" s="1045"/>
      <c r="AA54" s="1045"/>
      <c r="AB54" s="1045"/>
      <c r="AC54" s="1050">
        <v>154.74244183418796</v>
      </c>
      <c r="AD54" s="1045"/>
      <c r="AE54" s="1039">
        <v>7938.3883999999998</v>
      </c>
      <c r="AF54" s="1045"/>
      <c r="AG54" s="1045"/>
      <c r="AH54" s="920">
        <f t="shared" si="7"/>
        <v>10346.183939965065</v>
      </c>
      <c r="AI54" s="154">
        <f t="shared" si="6"/>
        <v>51</v>
      </c>
      <c r="AL54" s="119"/>
    </row>
    <row r="55" spans="1:38" ht="11.25" customHeight="1">
      <c r="A55" s="1382"/>
      <c r="B55" s="150"/>
      <c r="C55" s="1356" t="s">
        <v>39</v>
      </c>
      <c r="D55" s="1356"/>
      <c r="E55" s="153">
        <f t="shared" si="8"/>
        <v>52</v>
      </c>
      <c r="F55" s="1044"/>
      <c r="G55" s="1098"/>
      <c r="H55" s="1043"/>
      <c r="I55" s="1045"/>
      <c r="J55" s="1045"/>
      <c r="K55" s="1043"/>
      <c r="L55" s="1044"/>
      <c r="M55" s="1045"/>
      <c r="N55" s="1039">
        <v>111015.58102826634</v>
      </c>
      <c r="O55" s="1038">
        <v>222459.34800492245</v>
      </c>
      <c r="P55" s="1045"/>
      <c r="Q55" s="1045"/>
      <c r="R55" s="1045"/>
      <c r="S55" s="1045"/>
      <c r="T55" s="1045"/>
      <c r="U55" s="1038">
        <v>1036.7115666827381</v>
      </c>
      <c r="V55" s="1043"/>
      <c r="W55" s="1045"/>
      <c r="X55" s="1050">
        <v>857.72997963181376</v>
      </c>
      <c r="Y55" s="1045"/>
      <c r="Z55" s="1045"/>
      <c r="AA55" s="1045"/>
      <c r="AB55" s="1045"/>
      <c r="AC55" s="1050">
        <v>20428.044677355556</v>
      </c>
      <c r="AD55" s="1045"/>
      <c r="AE55" s="1039">
        <v>890</v>
      </c>
      <c r="AF55" s="1045"/>
      <c r="AG55" s="1045"/>
      <c r="AH55" s="920">
        <f t="shared" si="7"/>
        <v>356687.41525685892</v>
      </c>
      <c r="AI55" s="154">
        <f t="shared" si="6"/>
        <v>52</v>
      </c>
      <c r="AL55" s="119"/>
    </row>
    <row r="56" spans="1:38" ht="11.25" customHeight="1">
      <c r="A56" s="1382"/>
      <c r="B56" s="150"/>
      <c r="C56" s="1356" t="s">
        <v>38</v>
      </c>
      <c r="D56" s="1356"/>
      <c r="E56" s="153">
        <f t="shared" si="8"/>
        <v>53</v>
      </c>
      <c r="F56" s="1044"/>
      <c r="G56" s="1098"/>
      <c r="H56" s="1043"/>
      <c r="I56" s="1045"/>
      <c r="J56" s="1045"/>
      <c r="K56" s="1043"/>
      <c r="L56" s="1044"/>
      <c r="M56" s="1045"/>
      <c r="N56" s="1039">
        <v>166.39575300000001</v>
      </c>
      <c r="O56" s="1039">
        <v>0.28147680000000003</v>
      </c>
      <c r="P56" s="1039">
        <v>22960.584556799993</v>
      </c>
      <c r="Q56" s="1045"/>
      <c r="R56" s="1045"/>
      <c r="S56" s="1045"/>
      <c r="T56" s="1045"/>
      <c r="U56" s="1045"/>
      <c r="V56" s="1043"/>
      <c r="W56" s="1045"/>
      <c r="X56" s="1043"/>
      <c r="Y56" s="1045"/>
      <c r="Z56" s="1045"/>
      <c r="AA56" s="1045"/>
      <c r="AB56" s="1045"/>
      <c r="AC56" s="1043"/>
      <c r="AD56" s="1045"/>
      <c r="AE56" s="1045"/>
      <c r="AF56" s="1045"/>
      <c r="AG56" s="1045"/>
      <c r="AH56" s="920">
        <f>SUM(F56:AG56)</f>
        <v>23127.261786599993</v>
      </c>
      <c r="AI56" s="154">
        <f t="shared" si="6"/>
        <v>53</v>
      </c>
      <c r="AL56" s="119"/>
    </row>
    <row r="57" spans="1:38" ht="11.25" customHeight="1">
      <c r="A57" s="1382"/>
      <c r="B57" s="150"/>
      <c r="C57" s="1356" t="s">
        <v>37</v>
      </c>
      <c r="D57" s="1356"/>
      <c r="E57" s="153">
        <f t="shared" si="8"/>
        <v>54</v>
      </c>
      <c r="F57" s="1044"/>
      <c r="G57" s="1098"/>
      <c r="H57" s="1043"/>
      <c r="I57" s="1045"/>
      <c r="J57" s="1045"/>
      <c r="K57" s="1043"/>
      <c r="L57" s="1044"/>
      <c r="M57" s="1045"/>
      <c r="N57" s="1045"/>
      <c r="O57" s="1038">
        <v>118.36850200688832</v>
      </c>
      <c r="P57" s="1045"/>
      <c r="Q57" s="1039">
        <v>23.801414400000002</v>
      </c>
      <c r="R57" s="1045"/>
      <c r="S57" s="1045"/>
      <c r="T57" s="1045"/>
      <c r="U57" s="1045"/>
      <c r="V57" s="1043"/>
      <c r="W57" s="1045"/>
      <c r="X57" s="1043"/>
      <c r="Y57" s="1045"/>
      <c r="Z57" s="1045"/>
      <c r="AA57" s="1045"/>
      <c r="AB57" s="1045"/>
      <c r="AC57" s="1099">
        <v>8.1443390439046137</v>
      </c>
      <c r="AD57" s="1045"/>
      <c r="AE57" s="1045"/>
      <c r="AF57" s="1045"/>
      <c r="AG57" s="1045"/>
      <c r="AH57" s="920">
        <f t="shared" si="7"/>
        <v>150.31425545079293</v>
      </c>
      <c r="AI57" s="152">
        <f t="shared" si="6"/>
        <v>54</v>
      </c>
      <c r="AL57" s="119"/>
    </row>
    <row r="58" spans="1:38" ht="11.25" customHeight="1">
      <c r="A58" s="1382"/>
      <c r="B58" s="150"/>
      <c r="C58" s="1355" t="s">
        <v>199</v>
      </c>
      <c r="D58" s="1355"/>
      <c r="E58" s="146">
        <f t="shared" si="8"/>
        <v>55</v>
      </c>
      <c r="F58" s="1073">
        <v>0</v>
      </c>
      <c r="G58" s="1100"/>
      <c r="H58" s="1059"/>
      <c r="I58" s="1060"/>
      <c r="J58" s="1040">
        <v>0</v>
      </c>
      <c r="K58" s="1059"/>
      <c r="L58" s="1097"/>
      <c r="M58" s="1060"/>
      <c r="N58" s="1040">
        <v>111181.97678126635</v>
      </c>
      <c r="O58" s="1084">
        <v>224831.05108186023</v>
      </c>
      <c r="P58" s="1055">
        <v>22960.584556799993</v>
      </c>
      <c r="Q58" s="1055">
        <v>23.801414400000002</v>
      </c>
      <c r="R58" s="1060"/>
      <c r="S58" s="1060"/>
      <c r="T58" s="1060"/>
      <c r="U58" s="1040">
        <v>1036.7115666827381</v>
      </c>
      <c r="V58" s="1059"/>
      <c r="W58" s="1060"/>
      <c r="X58" s="1056">
        <v>857.72997963181376</v>
      </c>
      <c r="Y58" s="1060"/>
      <c r="Z58" s="1060"/>
      <c r="AA58" s="1060"/>
      <c r="AB58" s="1060"/>
      <c r="AC58" s="1056">
        <v>20590.931458233648</v>
      </c>
      <c r="AD58" s="1060"/>
      <c r="AE58" s="1055">
        <v>8828.3883999999998</v>
      </c>
      <c r="AF58" s="1060"/>
      <c r="AG58" s="1060"/>
      <c r="AH58" s="921">
        <f>SUM(F58:AG58)</f>
        <v>390311.17523887474</v>
      </c>
      <c r="AI58" s="145">
        <f t="shared" si="6"/>
        <v>55</v>
      </c>
      <c r="AJ58" s="113"/>
      <c r="AK58" s="113"/>
      <c r="AL58" s="119"/>
    </row>
    <row r="59" spans="1:38" ht="11.25" customHeight="1">
      <c r="A59" s="1383"/>
      <c r="B59" s="147"/>
      <c r="C59" s="1360" t="s">
        <v>468</v>
      </c>
      <c r="D59" s="1360"/>
      <c r="E59" s="146">
        <f t="shared" si="8"/>
        <v>56</v>
      </c>
      <c r="F59" s="1073">
        <v>0</v>
      </c>
      <c r="G59" s="1055">
        <v>0</v>
      </c>
      <c r="H59" s="1075">
        <v>0</v>
      </c>
      <c r="I59" s="1057">
        <v>0</v>
      </c>
      <c r="J59" s="1040">
        <v>1407.6207442149998</v>
      </c>
      <c r="K59" s="1056">
        <v>0</v>
      </c>
      <c r="L59" s="1097"/>
      <c r="M59" s="1060"/>
      <c r="N59" s="1040">
        <v>2709.2661277685306</v>
      </c>
      <c r="O59" s="1055">
        <v>21581.595568453671</v>
      </c>
      <c r="P59" s="1055">
        <v>107.54735604759661</v>
      </c>
      <c r="Q59" s="1055">
        <v>104862.51953280001</v>
      </c>
      <c r="R59" s="1055">
        <v>0</v>
      </c>
      <c r="S59" s="1060"/>
      <c r="T59" s="1055">
        <v>232.5275348031069</v>
      </c>
      <c r="U59" s="1055">
        <v>9366.7144981155561</v>
      </c>
      <c r="V59" s="1059"/>
      <c r="W59" s="1060"/>
      <c r="X59" s="1056">
        <v>197099.8088329419</v>
      </c>
      <c r="Y59" s="1060"/>
      <c r="Z59" s="1055">
        <v>24.285068567583544</v>
      </c>
      <c r="AA59" s="1040">
        <v>120685.34140578104</v>
      </c>
      <c r="AB59" s="1060"/>
      <c r="AC59" s="1075">
        <v>27431.294985468143</v>
      </c>
      <c r="AD59" s="1060"/>
      <c r="AE59" s="1055">
        <v>150462.97045880003</v>
      </c>
      <c r="AF59" s="1040">
        <v>45283.2978</v>
      </c>
      <c r="AG59" s="1060"/>
      <c r="AH59" s="924">
        <f>SUM(F59:AG59)</f>
        <v>681254.78991376213</v>
      </c>
      <c r="AI59" s="145">
        <f t="shared" si="6"/>
        <v>56</v>
      </c>
      <c r="AJ59" s="113"/>
      <c r="AK59" s="113"/>
      <c r="AL59" s="119"/>
    </row>
    <row r="60" spans="1:38" s="135" customFormat="1" ht="11.25" customHeight="1">
      <c r="A60" s="99" t="s">
        <v>158</v>
      </c>
      <c r="B60" s="142"/>
      <c r="C60" s="141"/>
      <c r="D60" s="141"/>
      <c r="E60" s="137"/>
      <c r="F60" s="138"/>
      <c r="G60" s="139"/>
      <c r="H60" s="139"/>
      <c r="I60" s="139"/>
      <c r="J60" s="138"/>
      <c r="K60" s="139"/>
      <c r="L60" s="140"/>
      <c r="M60" s="138"/>
      <c r="N60" s="138"/>
      <c r="O60" s="138"/>
      <c r="P60" s="138"/>
      <c r="Q60" s="138"/>
      <c r="R60" s="138"/>
      <c r="S60" s="138"/>
      <c r="T60" s="139"/>
      <c r="U60" s="138"/>
      <c r="V60" s="138"/>
      <c r="W60" s="138"/>
      <c r="X60" s="138"/>
      <c r="Y60" s="138"/>
      <c r="Z60" s="138"/>
      <c r="AA60" s="138"/>
      <c r="AB60" s="138"/>
      <c r="AC60" s="138"/>
      <c r="AD60" s="138"/>
      <c r="AE60" s="138"/>
      <c r="AF60" s="138"/>
      <c r="AG60" s="138"/>
      <c r="AH60" s="136"/>
      <c r="AI60" s="137"/>
      <c r="AL60" s="132"/>
    </row>
    <row r="61" spans="1:38" s="129" customFormat="1" ht="11.25" customHeight="1">
      <c r="A61" s="616" t="s">
        <v>523</v>
      </c>
      <c r="B61" s="615"/>
      <c r="C61" s="614"/>
      <c r="D61" s="614"/>
      <c r="E61" s="614"/>
      <c r="F61" s="614"/>
      <c r="G61" s="614"/>
      <c r="H61" s="614"/>
      <c r="I61" s="614"/>
      <c r="J61" s="614"/>
      <c r="K61" s="614"/>
      <c r="L61" s="614"/>
      <c r="M61" s="614"/>
      <c r="N61" s="614"/>
      <c r="O61" s="614"/>
      <c r="P61" s="614"/>
      <c r="Q61" s="614"/>
      <c r="R61" s="1014"/>
      <c r="S61" s="130"/>
      <c r="T61" s="130"/>
      <c r="U61" s="130"/>
      <c r="V61" s="130"/>
      <c r="W61" s="130"/>
      <c r="X61" s="130"/>
      <c r="Y61" s="130"/>
      <c r="Z61" s="130"/>
      <c r="AA61" s="130"/>
      <c r="AB61" s="130"/>
      <c r="AC61" s="130"/>
      <c r="AD61" s="130"/>
      <c r="AE61" s="130"/>
      <c r="AF61" s="130"/>
      <c r="AG61" s="130"/>
      <c r="AH61" s="130"/>
      <c r="AI61" s="130"/>
      <c r="AJ61" s="134"/>
      <c r="AK61" s="134"/>
      <c r="AL61" s="132"/>
    </row>
    <row r="62" spans="1:38" s="129" customFormat="1" ht="11.25" customHeight="1">
      <c r="A62" s="616" t="s">
        <v>513</v>
      </c>
      <c r="B62" s="615"/>
      <c r="C62" s="614"/>
      <c r="D62" s="614"/>
      <c r="E62" s="614"/>
      <c r="F62" s="614"/>
      <c r="G62" s="614"/>
      <c r="H62" s="614"/>
      <c r="I62" s="614"/>
      <c r="J62" s="614"/>
      <c r="K62" s="614"/>
      <c r="L62" s="614"/>
      <c r="M62" s="614"/>
      <c r="N62" s="614"/>
      <c r="O62" s="614"/>
      <c r="P62" s="614"/>
      <c r="Q62" s="614"/>
      <c r="R62" s="133"/>
      <c r="AH62" s="696"/>
      <c r="AJ62" s="131"/>
      <c r="AK62" s="131"/>
      <c r="AL62" s="132"/>
    </row>
    <row r="63" spans="1:38" s="129" customFormat="1" ht="11.25" customHeight="1">
      <c r="A63" s="616" t="s">
        <v>522</v>
      </c>
      <c r="B63" s="615"/>
      <c r="C63" s="614"/>
      <c r="D63" s="614"/>
      <c r="E63" s="614"/>
      <c r="F63" s="614"/>
      <c r="G63" s="614"/>
      <c r="H63" s="614"/>
      <c r="I63" s="614"/>
      <c r="J63" s="614"/>
      <c r="K63" s="614"/>
      <c r="L63" s="614"/>
      <c r="M63" s="614"/>
      <c r="N63" s="614"/>
      <c r="O63" s="614"/>
      <c r="P63" s="614"/>
      <c r="Q63" s="614"/>
      <c r="AJ63" s="131"/>
      <c r="AK63" s="131"/>
      <c r="AL63" s="132"/>
    </row>
    <row r="64" spans="1:38" s="129" customFormat="1" ht="11.25" customHeight="1">
      <c r="A64" s="616" t="s">
        <v>575</v>
      </c>
      <c r="B64" s="615"/>
      <c r="C64" s="614"/>
      <c r="D64" s="614"/>
      <c r="E64" s="614"/>
      <c r="F64" s="614"/>
      <c r="G64" s="614"/>
      <c r="H64" s="614"/>
      <c r="I64" s="614"/>
      <c r="J64" s="614"/>
      <c r="K64" s="614"/>
      <c r="L64" s="614"/>
      <c r="M64" s="614"/>
      <c r="N64" s="614"/>
      <c r="O64" s="614"/>
      <c r="P64" s="614"/>
      <c r="Q64" s="614"/>
      <c r="AJ64" s="131"/>
      <c r="AK64" s="131"/>
      <c r="AL64" s="132"/>
    </row>
    <row r="65" spans="1:38" s="129" customFormat="1" ht="11.25" customHeight="1">
      <c r="A65" s="616" t="s">
        <v>515</v>
      </c>
      <c r="B65" s="615"/>
      <c r="C65" s="614"/>
      <c r="D65" s="614"/>
      <c r="E65" s="614"/>
      <c r="F65" s="614"/>
      <c r="G65" s="614"/>
      <c r="H65" s="614"/>
      <c r="I65" s="614"/>
      <c r="J65" s="614"/>
      <c r="K65" s="614"/>
      <c r="L65" s="614"/>
      <c r="M65" s="614"/>
      <c r="N65" s="614"/>
      <c r="O65" s="614"/>
      <c r="P65" s="614"/>
      <c r="Q65" s="614"/>
      <c r="AJ65" s="131"/>
      <c r="AK65" s="131"/>
      <c r="AL65" s="132"/>
    </row>
    <row r="66" spans="1:38" s="129" customFormat="1" ht="11.25" customHeight="1">
      <c r="AJ66" s="131"/>
      <c r="AK66" s="131"/>
      <c r="AL66" s="130"/>
    </row>
  </sheetData>
  <mergeCells count="78">
    <mergeCell ref="A11:A35"/>
    <mergeCell ref="A40:A59"/>
    <mergeCell ref="C4:D4"/>
    <mergeCell ref="B36:B39"/>
    <mergeCell ref="C47:D47"/>
    <mergeCell ref="C38:D38"/>
    <mergeCell ref="C39:D39"/>
    <mergeCell ref="C41:D41"/>
    <mergeCell ref="C42:D42"/>
    <mergeCell ref="C16:D16"/>
    <mergeCell ref="C12:D12"/>
    <mergeCell ref="C6:D6"/>
    <mergeCell ref="C7:D7"/>
    <mergeCell ref="C13:D13"/>
    <mergeCell ref="C45:D45"/>
    <mergeCell ref="C20:D20"/>
    <mergeCell ref="A2:D2"/>
    <mergeCell ref="L3:P3"/>
    <mergeCell ref="Q3:V3"/>
    <mergeCell ref="C46:D46"/>
    <mergeCell ref="C37:D37"/>
    <mergeCell ref="C14:D14"/>
    <mergeCell ref="C10:D10"/>
    <mergeCell ref="C5:D5"/>
    <mergeCell ref="B11:B20"/>
    <mergeCell ref="B21:B30"/>
    <mergeCell ref="B31:B35"/>
    <mergeCell ref="A3:D3"/>
    <mergeCell ref="B4:B10"/>
    <mergeCell ref="A4:A10"/>
    <mergeCell ref="C11:D11"/>
    <mergeCell ref="C15:D15"/>
    <mergeCell ref="Y1:AC1"/>
    <mergeCell ref="F3:H3"/>
    <mergeCell ref="I3:K3"/>
    <mergeCell ref="I1:K1"/>
    <mergeCell ref="F1:H1"/>
    <mergeCell ref="W1:X1"/>
    <mergeCell ref="W3:X3"/>
    <mergeCell ref="AB3:AC3"/>
    <mergeCell ref="L1:V1"/>
    <mergeCell ref="C59:D59"/>
    <mergeCell ref="C57:D57"/>
    <mergeCell ref="AD1:AG1"/>
    <mergeCell ref="C44:D44"/>
    <mergeCell ref="C26:D26"/>
    <mergeCell ref="C25:D25"/>
    <mergeCell ref="C27:D27"/>
    <mergeCell ref="C28:D28"/>
    <mergeCell ref="C29:D29"/>
    <mergeCell ref="C33:D33"/>
    <mergeCell ref="C23:D23"/>
    <mergeCell ref="C24:D24"/>
    <mergeCell ref="C8:D8"/>
    <mergeCell ref="C9:D9"/>
    <mergeCell ref="C18:D18"/>
    <mergeCell ref="C19:D19"/>
    <mergeCell ref="C58:D58"/>
    <mergeCell ref="C52:D52"/>
    <mergeCell ref="C54:D54"/>
    <mergeCell ref="C55:D55"/>
    <mergeCell ref="C17:D17"/>
    <mergeCell ref="C51:D51"/>
    <mergeCell ref="C40:D40"/>
    <mergeCell ref="C43:D43"/>
    <mergeCell ref="C32:D32"/>
    <mergeCell ref="C49:D49"/>
    <mergeCell ref="C48:D48"/>
    <mergeCell ref="C50:D50"/>
    <mergeCell ref="C21:D21"/>
    <mergeCell ref="C22:D22"/>
    <mergeCell ref="C56:D56"/>
    <mergeCell ref="C53:D53"/>
    <mergeCell ref="C30:D30"/>
    <mergeCell ref="C31:D31"/>
    <mergeCell ref="C36:D36"/>
    <mergeCell ref="C34:D34"/>
    <mergeCell ref="C35:D35"/>
  </mergeCells>
  <conditionalFormatting sqref="A159:AH65494 BR10:II10 AM1:II9 AM11:II65 AM67:II65494">
    <cfRule type="cellIs" dxfId="536" priority="10" stopIfTrue="1" operator="equal">
      <formula>0</formula>
    </cfRule>
  </conditionalFormatting>
  <conditionalFormatting sqref="A2 A4:E59 A1:AL1 A3:AL3 AJ2:AL2 B60:AL60 AI4:AL59 AM10:BQ10 A61:AL158">
    <cfRule type="cellIs" dxfId="535" priority="11" stopIfTrue="1" operator="equal">
      <formula>0</formula>
    </cfRule>
  </conditionalFormatting>
  <conditionalFormatting sqref="E2:AI2">
    <cfRule type="cellIs" dxfId="534" priority="7" stopIfTrue="1" operator="equal">
      <formula>0</formula>
    </cfRule>
  </conditionalFormatting>
  <conditionalFormatting sqref="A60">
    <cfRule type="cellIs" dxfId="533" priority="6" stopIfTrue="1" operator="equal">
      <formula>0</formula>
    </cfRule>
  </conditionalFormatting>
  <conditionalFormatting sqref="AH4:AH59">
    <cfRule type="cellIs" dxfId="532" priority="5" stopIfTrue="1" operator="equal">
      <formula>0</formula>
    </cfRule>
  </conditionalFormatting>
  <conditionalFormatting sqref="F4:AG59">
    <cfRule type="cellIs" dxfId="531" priority="2" stopIfTrue="1" operator="equal">
      <formula>0</formula>
    </cfRule>
  </conditionalFormatting>
  <pageMargins left="0.7" right="0.7" top="0.75" bottom="0.75" header="0.3" footer="0.3"/>
  <pageSetup paperSize="9" scale="51" firstPageNumber="8" orientation="landscape" r:id="rId1"/>
  <headerFooter alignWithMargins="0">
    <oddFooter>&amp;L&amp;"Arial,Standard"&amp;10Stand: 19.02.2024&amp;C&amp;"Arial,Standard"&amp;10Bayerisches Landesamt für Statistik - Energiebilanz 2021&amp;R&amp;"Arial,Standard"&amp;10&amp;P von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26">
    <tabColor theme="1" tint="0.249977111117893"/>
  </sheetPr>
  <dimension ref="A1:D34"/>
  <sheetViews>
    <sheetView view="pageBreakPreview" zoomScaleNormal="100" zoomScaleSheetLayoutView="100" workbookViewId="0"/>
  </sheetViews>
  <sheetFormatPr baseColWidth="10" defaultColWidth="13" defaultRowHeight="15.75" customHeight="1"/>
  <cols>
    <col min="1" max="1" width="35.81640625" style="23" customWidth="1"/>
    <col min="2" max="4" width="30" style="23" customWidth="1"/>
    <col min="5" max="5" width="2.81640625" style="23" customWidth="1"/>
    <col min="6" max="16384" width="13" style="23"/>
  </cols>
  <sheetData>
    <row r="1" spans="1:4" ht="15.75" customHeight="1">
      <c r="A1" s="418" t="s">
        <v>750</v>
      </c>
      <c r="B1" s="549"/>
      <c r="C1" s="549"/>
      <c r="D1" s="549"/>
    </row>
    <row r="2" spans="1:4" ht="15.75" customHeight="1">
      <c r="A2" s="67"/>
      <c r="B2" s="24"/>
      <c r="C2" s="24"/>
      <c r="D2" s="24"/>
    </row>
    <row r="3" spans="1:4" ht="15.75" customHeight="1">
      <c r="A3" s="603"/>
      <c r="B3" s="2">
        <v>2020</v>
      </c>
      <c r="C3" s="342">
        <v>2021</v>
      </c>
      <c r="D3" s="1" t="s">
        <v>55</v>
      </c>
    </row>
    <row r="4" spans="1:4" ht="15.75" customHeight="1">
      <c r="A4" s="604"/>
      <c r="B4" s="18" t="s">
        <v>17</v>
      </c>
      <c r="C4" s="340"/>
      <c r="D4" s="493" t="s">
        <v>5</v>
      </c>
    </row>
    <row r="5" spans="1:4" ht="15.75" customHeight="1">
      <c r="A5" s="685" t="s">
        <v>69</v>
      </c>
      <c r="B5" s="1133">
        <v>37928.462768675003</v>
      </c>
      <c r="C5" s="741">
        <v>45746.077376960995</v>
      </c>
      <c r="D5" s="662">
        <v>20.611472328750786</v>
      </c>
    </row>
    <row r="6" spans="1:4" ht="15.75" customHeight="1">
      <c r="A6" s="686" t="s">
        <v>313</v>
      </c>
      <c r="B6" s="1134">
        <v>0</v>
      </c>
      <c r="C6" s="750">
        <v>0</v>
      </c>
      <c r="D6" s="663" t="s">
        <v>31</v>
      </c>
    </row>
    <row r="7" spans="1:4" ht="15.75" customHeight="1">
      <c r="A7" s="686" t="s">
        <v>353</v>
      </c>
      <c r="B7" s="1128">
        <v>37580.926208675002</v>
      </c>
      <c r="C7" s="1026">
        <v>43353.820226960997</v>
      </c>
      <c r="D7" s="1149">
        <v>15.361234010654606</v>
      </c>
    </row>
    <row r="8" spans="1:4" ht="15.75" customHeight="1">
      <c r="A8" s="686" t="s">
        <v>70</v>
      </c>
      <c r="B8" s="1128">
        <v>347.53656000000001</v>
      </c>
      <c r="C8" s="1026">
        <v>2392.2571499999999</v>
      </c>
      <c r="D8" s="664" t="s">
        <v>52</v>
      </c>
    </row>
    <row r="10" spans="1:4" ht="15.75" customHeight="1">
      <c r="A10" s="20"/>
      <c r="B10" s="550"/>
      <c r="C10" s="551"/>
      <c r="D10" s="552"/>
    </row>
    <row r="11" spans="1:4" ht="15.75" customHeight="1">
      <c r="B11" s="962"/>
      <c r="C11" s="962"/>
      <c r="D11" s="89"/>
    </row>
    <row r="12" spans="1:4" ht="15.75" customHeight="1">
      <c r="A12" s="20"/>
      <c r="B12" s="550"/>
      <c r="C12" s="551"/>
      <c r="D12" s="553"/>
    </row>
    <row r="34" ht="15" customHeight="1"/>
  </sheetData>
  <conditionalFormatting sqref="A9:GR10 A5:A8 C5:GR8 A1:GR4 A12:GR999 A11 D11:GR11">
    <cfRule type="cellIs" dxfId="56" priority="3" stopIfTrue="1" operator="equal">
      <formula>0</formula>
    </cfRule>
  </conditionalFormatting>
  <conditionalFormatting sqref="B5:B8">
    <cfRule type="cellIs" dxfId="55" priority="2" stopIfTrue="1" operator="equal">
      <formula>0</formula>
    </cfRule>
  </conditionalFormatting>
  <conditionalFormatting sqref="B11:C11">
    <cfRule type="cellIs" dxfId="54"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21">
    <tabColor theme="1" tint="0.249977111117893"/>
  </sheetPr>
  <dimension ref="A1:O47"/>
  <sheetViews>
    <sheetView view="pageBreakPreview" zoomScaleNormal="115" zoomScaleSheetLayoutView="100" workbookViewId="0"/>
  </sheetViews>
  <sheetFormatPr baseColWidth="10" defaultColWidth="13" defaultRowHeight="15.75" customHeight="1"/>
  <cols>
    <col min="1" max="1" width="7.1796875" style="23" customWidth="1"/>
    <col min="2" max="9" width="14.1796875" style="23" customWidth="1"/>
    <col min="10" max="10" width="7.1796875" style="23" customWidth="1"/>
    <col min="11" max="13" width="9.81640625" style="23" customWidth="1"/>
    <col min="14" max="16384" width="13" style="23"/>
  </cols>
  <sheetData>
    <row r="1" spans="1:15" ht="15.75" customHeight="1">
      <c r="A1" s="418" t="s">
        <v>765</v>
      </c>
      <c r="B1" s="335"/>
      <c r="C1" s="335"/>
      <c r="D1" s="335"/>
      <c r="E1" s="335"/>
      <c r="F1" s="335"/>
      <c r="G1" s="335"/>
      <c r="H1" s="335"/>
      <c r="I1" s="335"/>
      <c r="J1" s="335"/>
      <c r="K1" s="335"/>
      <c r="L1" s="335"/>
      <c r="M1" s="335"/>
    </row>
    <row r="2" spans="1:15" ht="15.75" customHeight="1">
      <c r="A2" s="418"/>
      <c r="B2" s="335"/>
      <c r="C2" s="335"/>
      <c r="D2" s="335"/>
      <c r="E2" s="335"/>
      <c r="F2" s="335"/>
      <c r="G2" s="335"/>
      <c r="H2" s="335"/>
      <c r="I2" s="335"/>
      <c r="J2" s="335"/>
      <c r="K2" s="335"/>
      <c r="L2" s="335"/>
      <c r="M2" s="335"/>
    </row>
    <row r="3" spans="1:15" ht="15.75" customHeight="1">
      <c r="A3" s="268"/>
      <c r="B3" s="356"/>
      <c r="C3" s="356"/>
      <c r="D3" s="326" t="s">
        <v>11</v>
      </c>
      <c r="E3" s="355"/>
      <c r="F3" s="548"/>
      <c r="G3" s="326" t="s">
        <v>11</v>
      </c>
      <c r="H3" s="472"/>
      <c r="I3" s="472"/>
      <c r="J3" s="469"/>
      <c r="K3" s="335"/>
      <c r="L3" s="335"/>
      <c r="M3" s="335"/>
    </row>
    <row r="4" spans="1:15" ht="47.25" customHeight="1">
      <c r="A4" s="267"/>
      <c r="B4" s="487"/>
      <c r="C4" s="487"/>
      <c r="D4" s="343" t="s">
        <v>331</v>
      </c>
      <c r="E4" s="492" t="s">
        <v>552</v>
      </c>
      <c r="F4" s="491"/>
      <c r="G4" s="490" t="s">
        <v>218</v>
      </c>
      <c r="H4" s="491" t="s">
        <v>551</v>
      </c>
      <c r="I4" s="489" t="s">
        <v>314</v>
      </c>
      <c r="J4" s="468"/>
      <c r="K4" s="335"/>
      <c r="L4" s="335"/>
      <c r="M4" s="335"/>
    </row>
    <row r="5" spans="1:15" ht="15.75" customHeight="1">
      <c r="A5" s="266"/>
      <c r="B5" s="326" t="s">
        <v>17</v>
      </c>
      <c r="C5" s="279"/>
      <c r="D5" s="279"/>
      <c r="E5" s="470"/>
      <c r="F5" s="470"/>
      <c r="G5" s="470"/>
      <c r="H5" s="470"/>
      <c r="I5" s="470"/>
      <c r="J5" s="468"/>
      <c r="K5" s="335"/>
      <c r="L5" s="335"/>
      <c r="M5" s="335"/>
    </row>
    <row r="6" spans="1:15" ht="15.75" customHeight="1">
      <c r="A6" s="85">
        <v>1970</v>
      </c>
      <c r="B6" s="317">
        <v>249499</v>
      </c>
      <c r="C6" s="88">
        <v>154424</v>
      </c>
      <c r="D6" s="88">
        <v>117936</v>
      </c>
      <c r="E6" s="88">
        <v>36488</v>
      </c>
      <c r="F6" s="88">
        <v>95075</v>
      </c>
      <c r="G6" s="88">
        <v>53106</v>
      </c>
      <c r="H6" s="88">
        <v>26289</v>
      </c>
      <c r="I6" s="314">
        <v>15680</v>
      </c>
      <c r="J6" s="28"/>
      <c r="K6" s="335"/>
      <c r="L6" s="1129"/>
      <c r="M6" s="1129"/>
      <c r="N6" s="1129"/>
      <c r="O6" s="1122"/>
    </row>
    <row r="7" spans="1:15" ht="15.75" customHeight="1">
      <c r="A7" s="85">
        <v>1975</v>
      </c>
      <c r="B7" s="317">
        <v>166704</v>
      </c>
      <c r="C7" s="88">
        <v>75644</v>
      </c>
      <c r="D7" s="88">
        <v>55421</v>
      </c>
      <c r="E7" s="88">
        <v>20223</v>
      </c>
      <c r="F7" s="88">
        <v>91060</v>
      </c>
      <c r="G7" s="88">
        <v>56564</v>
      </c>
      <c r="H7" s="88">
        <v>13570</v>
      </c>
      <c r="I7" s="314">
        <v>20926</v>
      </c>
      <c r="J7" s="28"/>
      <c r="K7" s="335"/>
      <c r="L7" s="1129"/>
      <c r="M7" s="1129"/>
      <c r="N7" s="1129"/>
      <c r="O7" s="1122"/>
    </row>
    <row r="8" spans="1:15" ht="15.75" customHeight="1">
      <c r="A8" s="85">
        <v>1980</v>
      </c>
      <c r="B8" s="317">
        <v>182661</v>
      </c>
      <c r="C8" s="88">
        <v>102022</v>
      </c>
      <c r="D8" s="88">
        <v>80346</v>
      </c>
      <c r="E8" s="88">
        <v>21676</v>
      </c>
      <c r="F8" s="88">
        <v>80639</v>
      </c>
      <c r="G8" s="88">
        <v>31688</v>
      </c>
      <c r="H8" s="88">
        <v>16771</v>
      </c>
      <c r="I8" s="314">
        <v>32180</v>
      </c>
      <c r="J8" s="28"/>
      <c r="K8" s="335"/>
      <c r="L8" s="1129"/>
      <c r="M8" s="1129"/>
      <c r="N8" s="1129"/>
      <c r="O8" s="1122"/>
    </row>
    <row r="9" spans="1:15" ht="15.75" customHeight="1">
      <c r="A9" s="85">
        <v>1985</v>
      </c>
      <c r="B9" s="317">
        <v>181105</v>
      </c>
      <c r="C9" s="88">
        <v>119617</v>
      </c>
      <c r="D9" s="88">
        <v>96608</v>
      </c>
      <c r="E9" s="88">
        <v>23009</v>
      </c>
      <c r="F9" s="88">
        <v>61488</v>
      </c>
      <c r="G9" s="314">
        <v>206</v>
      </c>
      <c r="H9" s="88">
        <v>22160</v>
      </c>
      <c r="I9" s="314">
        <v>39122</v>
      </c>
      <c r="J9" s="335"/>
      <c r="K9" s="335"/>
      <c r="L9" s="1129"/>
      <c r="M9" s="1129"/>
      <c r="N9" s="1129"/>
      <c r="O9" s="1132"/>
    </row>
    <row r="10" spans="1:15" ht="15.75" customHeight="1">
      <c r="A10" s="315">
        <v>1990</v>
      </c>
      <c r="B10" s="1029">
        <v>144471.58919450353</v>
      </c>
      <c r="C10" s="1026">
        <v>96123.450787118243</v>
      </c>
      <c r="D10" s="1026">
        <v>86296.450787118243</v>
      </c>
      <c r="E10" s="1026">
        <v>9827</v>
      </c>
      <c r="F10" s="1026">
        <v>48348.138407385253</v>
      </c>
      <c r="G10" s="1028">
        <v>366</v>
      </c>
      <c r="H10" s="1026">
        <v>11580.871634336747</v>
      </c>
      <c r="I10" s="1028">
        <v>36401.266773048505</v>
      </c>
      <c r="J10" s="335"/>
      <c r="K10" s="335"/>
      <c r="L10" s="1129"/>
      <c r="M10" s="1129"/>
      <c r="N10" s="1129"/>
      <c r="O10" s="1132"/>
    </row>
    <row r="11" spans="1:15" ht="15.75" customHeight="1">
      <c r="A11" s="315">
        <v>1995</v>
      </c>
      <c r="B11" s="317">
        <v>133669.182</v>
      </c>
      <c r="C11" s="88">
        <v>99276</v>
      </c>
      <c r="D11" s="88">
        <v>87558</v>
      </c>
      <c r="E11" s="88">
        <v>11718</v>
      </c>
      <c r="F11" s="88">
        <v>34393.182000000001</v>
      </c>
      <c r="G11" s="314">
        <v>343</v>
      </c>
      <c r="H11" s="88">
        <v>8206.1820000000007</v>
      </c>
      <c r="I11" s="314">
        <v>25844</v>
      </c>
      <c r="J11" s="335"/>
      <c r="K11" s="335"/>
      <c r="L11" s="1129"/>
      <c r="M11" s="1129"/>
      <c r="N11" s="1129"/>
      <c r="O11" s="1132"/>
    </row>
    <row r="12" spans="1:15" ht="15.75" customHeight="1">
      <c r="A12" s="315">
        <v>1996</v>
      </c>
      <c r="B12" s="317">
        <v>147996.193</v>
      </c>
      <c r="C12" s="88">
        <v>109470</v>
      </c>
      <c r="D12" s="88">
        <v>100425</v>
      </c>
      <c r="E12" s="88">
        <v>9045</v>
      </c>
      <c r="F12" s="88">
        <v>38526.192999999999</v>
      </c>
      <c r="G12" s="314">
        <v>364</v>
      </c>
      <c r="H12" s="88">
        <v>9330.1929999999993</v>
      </c>
      <c r="I12" s="314">
        <v>28832</v>
      </c>
      <c r="J12" s="335"/>
      <c r="K12" s="335"/>
      <c r="L12" s="1129"/>
      <c r="M12" s="1129"/>
      <c r="N12" s="1129"/>
      <c r="O12" s="1132"/>
    </row>
    <row r="13" spans="1:15" ht="15.75" customHeight="1">
      <c r="A13" s="315">
        <v>1997</v>
      </c>
      <c r="B13" s="317">
        <v>140373.6999945</v>
      </c>
      <c r="C13" s="88">
        <v>103846</v>
      </c>
      <c r="D13" s="88">
        <v>93403</v>
      </c>
      <c r="E13" s="88">
        <v>10443</v>
      </c>
      <c r="F13" s="88">
        <v>36527.699994500006</v>
      </c>
      <c r="G13" s="314">
        <v>360</v>
      </c>
      <c r="H13" s="88">
        <v>8185.6999945000007</v>
      </c>
      <c r="I13" s="314">
        <v>27982</v>
      </c>
      <c r="J13" s="335"/>
      <c r="K13" s="335"/>
      <c r="L13" s="1129"/>
      <c r="M13" s="1129"/>
      <c r="N13" s="1129"/>
      <c r="O13" s="1132"/>
    </row>
    <row r="14" spans="1:15" ht="15.75" customHeight="1">
      <c r="A14" s="315">
        <v>1998</v>
      </c>
      <c r="B14" s="317">
        <v>144278.04578946324</v>
      </c>
      <c r="C14" s="88">
        <v>102708.59235886323</v>
      </c>
      <c r="D14" s="88">
        <v>91431.03858886323</v>
      </c>
      <c r="E14" s="88">
        <v>11277.553769999997</v>
      </c>
      <c r="F14" s="88">
        <v>41569.453430599999</v>
      </c>
      <c r="G14" s="314">
        <v>340.24119999999999</v>
      </c>
      <c r="H14" s="88">
        <v>6076.9164858000004</v>
      </c>
      <c r="I14" s="314">
        <v>35152.295744800002</v>
      </c>
      <c r="J14" s="335"/>
      <c r="K14" s="335"/>
      <c r="L14" s="1129"/>
      <c r="M14" s="1129"/>
      <c r="N14" s="1129"/>
      <c r="O14" s="1132"/>
    </row>
    <row r="15" spans="1:15" ht="15.75" customHeight="1">
      <c r="A15" s="315">
        <v>1999</v>
      </c>
      <c r="B15" s="317">
        <v>133190.65853484214</v>
      </c>
      <c r="C15" s="88">
        <v>97141.100851981755</v>
      </c>
      <c r="D15" s="88">
        <v>87793.451071981748</v>
      </c>
      <c r="E15" s="88">
        <v>9347.6497799999997</v>
      </c>
      <c r="F15" s="88">
        <v>36049.557682860366</v>
      </c>
      <c r="G15" s="314">
        <v>319.44370000000004</v>
      </c>
      <c r="H15" s="88">
        <v>5387.5464898603614</v>
      </c>
      <c r="I15" s="314">
        <v>30342.567493000002</v>
      </c>
      <c r="J15" s="335"/>
      <c r="K15" s="335"/>
      <c r="L15" s="1129"/>
      <c r="M15" s="1129"/>
      <c r="N15" s="1129"/>
      <c r="O15" s="1132"/>
    </row>
    <row r="16" spans="1:15" s="1127" customFormat="1" ht="15.75" customHeight="1">
      <c r="A16" s="1131">
        <v>2000</v>
      </c>
      <c r="B16" s="1125">
        <v>131372.95058220683</v>
      </c>
      <c r="C16" s="1135">
        <v>96072.20216660884</v>
      </c>
      <c r="D16" s="1135">
        <v>84525.877496608839</v>
      </c>
      <c r="E16" s="1135">
        <v>11546.324669999998</v>
      </c>
      <c r="F16" s="1135">
        <v>35300.748415597969</v>
      </c>
      <c r="G16" s="1130">
        <v>342.48910000000001</v>
      </c>
      <c r="H16" s="1135">
        <v>5400.4129116129716</v>
      </c>
      <c r="I16" s="1130">
        <v>29557.846403985001</v>
      </c>
      <c r="J16" s="1132"/>
      <c r="K16" s="1132"/>
      <c r="L16" s="1129"/>
      <c r="M16" s="1129"/>
      <c r="N16" s="1129"/>
      <c r="O16" s="1132"/>
    </row>
    <row r="17" spans="1:15" s="1127" customFormat="1" ht="15.75" customHeight="1">
      <c r="A17" s="1131">
        <v>2001</v>
      </c>
      <c r="B17" s="1125">
        <v>117298.96862531122</v>
      </c>
      <c r="C17" s="1135">
        <v>79334.291687916077</v>
      </c>
      <c r="D17" s="1135">
        <v>68761.27312791608</v>
      </c>
      <c r="E17" s="1135">
        <v>10573.018559999999</v>
      </c>
      <c r="F17" s="1135">
        <v>37964.676937395147</v>
      </c>
      <c r="G17" s="1130">
        <v>349.73430000000002</v>
      </c>
      <c r="H17" s="1135">
        <v>4789.4806373951524</v>
      </c>
      <c r="I17" s="1130">
        <v>32825.462</v>
      </c>
      <c r="J17" s="1132"/>
      <c r="K17" s="1132"/>
      <c r="L17" s="1129"/>
      <c r="M17" s="1129"/>
      <c r="N17" s="1129"/>
      <c r="O17" s="1132"/>
    </row>
    <row r="18" spans="1:15" s="1127" customFormat="1" ht="15.75" customHeight="1">
      <c r="A18" s="1131">
        <v>2002</v>
      </c>
      <c r="B18" s="1125">
        <v>91821.754688483168</v>
      </c>
      <c r="C18" s="1135">
        <v>66933.454140643065</v>
      </c>
      <c r="D18" s="1135">
        <v>56789.504370643073</v>
      </c>
      <c r="E18" s="1135">
        <v>10143.949769999999</v>
      </c>
      <c r="F18" s="1135">
        <v>24888.300547840099</v>
      </c>
      <c r="G18" s="1130">
        <v>380.7919</v>
      </c>
      <c r="H18" s="1135">
        <v>4144.9796478400967</v>
      </c>
      <c r="I18" s="1130">
        <v>20362.528999999999</v>
      </c>
      <c r="J18" s="1132"/>
      <c r="K18" s="1132"/>
      <c r="L18" s="1129"/>
      <c r="M18" s="1129"/>
      <c r="N18" s="1129"/>
      <c r="O18" s="1132"/>
    </row>
    <row r="19" spans="1:15" s="1127" customFormat="1" ht="15.75" customHeight="1">
      <c r="A19" s="1131">
        <v>2003</v>
      </c>
      <c r="B19" s="1125">
        <v>77794.246060530961</v>
      </c>
      <c r="C19" s="1135">
        <v>68300.898297000007</v>
      </c>
      <c r="D19" s="1135">
        <v>61088.073297000003</v>
      </c>
      <c r="E19" s="1135">
        <v>7212.8249999999998</v>
      </c>
      <c r="F19" s="1135">
        <v>9493.3477635309446</v>
      </c>
      <c r="G19" s="1130">
        <v>160.82810000000001</v>
      </c>
      <c r="H19" s="1135">
        <v>3726.7796635309455</v>
      </c>
      <c r="I19" s="1130">
        <v>5605.74</v>
      </c>
      <c r="J19" s="1132"/>
      <c r="K19" s="1132"/>
      <c r="L19" s="1129"/>
      <c r="M19" s="1129"/>
      <c r="N19" s="1129"/>
      <c r="O19" s="1132"/>
    </row>
    <row r="20" spans="1:15" s="1127" customFormat="1" ht="15.75" customHeight="1">
      <c r="A20" s="1131">
        <v>2004</v>
      </c>
      <c r="B20" s="1125">
        <v>68961.898807199992</v>
      </c>
      <c r="C20" s="1135">
        <v>64307.860968999994</v>
      </c>
      <c r="D20" s="1135">
        <v>60739.169968999995</v>
      </c>
      <c r="E20" s="1135">
        <v>3568.6909999999998</v>
      </c>
      <c r="F20" s="1135">
        <v>4654.0378381999999</v>
      </c>
      <c r="G20" s="1130">
        <v>136.46700000000001</v>
      </c>
      <c r="H20" s="1135">
        <v>4517.5708382000003</v>
      </c>
      <c r="I20" s="1130">
        <v>0</v>
      </c>
      <c r="J20" s="1132"/>
      <c r="K20" s="1132"/>
      <c r="L20" s="1129"/>
      <c r="M20" s="1129"/>
      <c r="N20" s="1129"/>
      <c r="O20" s="1132"/>
    </row>
    <row r="21" spans="1:15" s="1127" customFormat="1" ht="15.75" customHeight="1">
      <c r="A21" s="1131">
        <v>2005</v>
      </c>
      <c r="B21" s="1125">
        <v>62327.618873286257</v>
      </c>
      <c r="C21" s="1135">
        <v>57032.967463000001</v>
      </c>
      <c r="D21" s="1135">
        <v>54110.510438999998</v>
      </c>
      <c r="E21" s="1135">
        <v>2922.4570240000003</v>
      </c>
      <c r="F21" s="1135">
        <v>5294.6514102862584</v>
      </c>
      <c r="G21" s="1130">
        <v>191.58480000000003</v>
      </c>
      <c r="H21" s="1135">
        <v>5103.0666102862588</v>
      </c>
      <c r="I21" s="1130">
        <v>0</v>
      </c>
      <c r="J21" s="1132"/>
      <c r="K21" s="1132"/>
      <c r="L21" s="1129"/>
      <c r="M21" s="1129"/>
      <c r="N21" s="1129"/>
      <c r="O21" s="1132"/>
    </row>
    <row r="22" spans="1:15" s="1127" customFormat="1" ht="15.75" customHeight="1">
      <c r="A22" s="1131">
        <v>2006</v>
      </c>
      <c r="B22" s="1125">
        <v>57668.47443300562</v>
      </c>
      <c r="C22" s="1135">
        <v>51611.716583999994</v>
      </c>
      <c r="D22" s="1135">
        <v>47476.652947999995</v>
      </c>
      <c r="E22" s="1135">
        <v>4135.0636359999999</v>
      </c>
      <c r="F22" s="1135">
        <v>6056.7578490056221</v>
      </c>
      <c r="G22" s="1130">
        <v>184.05640000000002</v>
      </c>
      <c r="H22" s="1135">
        <v>5872.7014490056226</v>
      </c>
      <c r="I22" s="1130">
        <v>0</v>
      </c>
      <c r="J22" s="1132"/>
      <c r="K22" s="1132"/>
      <c r="L22" s="1129"/>
      <c r="M22" s="1129"/>
      <c r="N22" s="1129"/>
      <c r="O22" s="1132"/>
    </row>
    <row r="23" spans="1:15" s="1127" customFormat="1" ht="15.75" customHeight="1">
      <c r="A23" s="1131">
        <v>2007</v>
      </c>
      <c r="B23" s="1125">
        <v>66185.283833743204</v>
      </c>
      <c r="C23" s="1135">
        <v>59600.005764399997</v>
      </c>
      <c r="D23" s="1135">
        <v>56406.991791</v>
      </c>
      <c r="E23" s="1135">
        <v>3193.0139733999995</v>
      </c>
      <c r="F23" s="1135">
        <v>6585.2780693432132</v>
      </c>
      <c r="G23" s="1130">
        <v>0</v>
      </c>
      <c r="H23" s="1135">
        <v>6583.6040693432133</v>
      </c>
      <c r="I23" s="1130">
        <v>1.6739999999999999</v>
      </c>
      <c r="J23" s="1132"/>
      <c r="K23" s="1132"/>
      <c r="L23" s="1129"/>
      <c r="M23" s="1129"/>
      <c r="N23" s="1129"/>
      <c r="O23" s="1132"/>
    </row>
    <row r="24" spans="1:15" s="1127" customFormat="1" ht="15.75" customHeight="1">
      <c r="A24" s="1131">
        <v>2008</v>
      </c>
      <c r="B24" s="1125">
        <v>65249.187273935138</v>
      </c>
      <c r="C24" s="1135">
        <v>58673.965554000002</v>
      </c>
      <c r="D24" s="1135">
        <v>54870.466524000003</v>
      </c>
      <c r="E24" s="1135">
        <v>3803.4990299999999</v>
      </c>
      <c r="F24" s="1135">
        <v>6575.2217199351426</v>
      </c>
      <c r="G24" s="1130">
        <v>0.86390000000000011</v>
      </c>
      <c r="H24" s="1135">
        <v>6574.3578199351432</v>
      </c>
      <c r="I24" s="1130">
        <v>0</v>
      </c>
      <c r="J24" s="1132"/>
      <c r="K24" s="1132"/>
      <c r="L24" s="1129"/>
      <c r="M24" s="1129"/>
      <c r="N24" s="1129"/>
      <c r="O24" s="1132"/>
    </row>
    <row r="25" spans="1:15" s="1127" customFormat="1" ht="15.75" customHeight="1">
      <c r="A25" s="1131">
        <v>2009</v>
      </c>
      <c r="B25" s="1125">
        <v>60484.73030399999</v>
      </c>
      <c r="C25" s="1135">
        <v>53790.155670999993</v>
      </c>
      <c r="D25" s="1135">
        <v>50918.847370999996</v>
      </c>
      <c r="E25" s="1135">
        <v>2871.3082999999997</v>
      </c>
      <c r="F25" s="1135">
        <v>6694.5746330000002</v>
      </c>
      <c r="G25" s="1130">
        <v>1.6701919999999999</v>
      </c>
      <c r="H25" s="1135">
        <v>6692.9044409999997</v>
      </c>
      <c r="I25" s="1130">
        <v>0</v>
      </c>
      <c r="J25" s="1132"/>
      <c r="K25" s="1132"/>
      <c r="L25" s="1129"/>
      <c r="M25" s="1129"/>
      <c r="N25" s="1129"/>
      <c r="O25" s="1132"/>
    </row>
    <row r="26" spans="1:15" ht="15.75" customHeight="1">
      <c r="A26" s="99" t="s">
        <v>158</v>
      </c>
      <c r="B26" s="317"/>
      <c r="C26" s="88"/>
      <c r="D26" s="88"/>
      <c r="E26" s="88"/>
      <c r="F26" s="88"/>
      <c r="G26" s="314"/>
      <c r="H26" s="88"/>
      <c r="I26" s="314"/>
      <c r="J26" s="335"/>
      <c r="K26" s="335"/>
      <c r="L26" s="1129"/>
      <c r="M26" s="1129"/>
      <c r="N26" s="1129"/>
      <c r="O26" s="1132"/>
    </row>
    <row r="27" spans="1:15" ht="15.75" customHeight="1">
      <c r="A27" s="344" t="s">
        <v>315</v>
      </c>
      <c r="B27" s="317"/>
      <c r="C27" s="88"/>
      <c r="D27" s="88"/>
      <c r="E27" s="88"/>
      <c r="F27" s="88"/>
      <c r="G27" s="314"/>
      <c r="H27" s="88"/>
      <c r="I27" s="314"/>
      <c r="J27" s="335"/>
      <c r="K27" s="335"/>
      <c r="L27" s="1129"/>
      <c r="M27" s="1129"/>
      <c r="N27" s="1129"/>
      <c r="O27" s="1132"/>
    </row>
    <row r="28" spans="1:15" ht="15.75" customHeight="1">
      <c r="A28" s="344" t="s">
        <v>570</v>
      </c>
      <c r="B28" s="317"/>
      <c r="C28" s="88"/>
      <c r="D28" s="88"/>
      <c r="E28" s="88"/>
      <c r="F28" s="88"/>
      <c r="G28" s="314"/>
      <c r="H28" s="88"/>
      <c r="I28" s="314"/>
      <c r="J28" s="335"/>
      <c r="K28" s="335"/>
      <c r="L28" s="1129"/>
      <c r="M28" s="1129"/>
      <c r="N28" s="1129"/>
      <c r="O28" s="1132"/>
    </row>
    <row r="29" spans="1:15" ht="15.75" customHeight="1">
      <c r="A29" s="418" t="s">
        <v>765</v>
      </c>
      <c r="B29" s="335"/>
      <c r="C29" s="335"/>
      <c r="D29" s="335"/>
      <c r="E29" s="335"/>
      <c r="F29" s="335"/>
      <c r="G29" s="335"/>
      <c r="H29" s="335"/>
      <c r="I29" s="335"/>
      <c r="J29" s="335"/>
      <c r="K29" s="335"/>
      <c r="L29" s="1129"/>
      <c r="M29" s="1129"/>
      <c r="N29" s="1129"/>
      <c r="O29" s="1132"/>
    </row>
    <row r="30" spans="1:15" ht="15.75" customHeight="1">
      <c r="A30" s="418"/>
      <c r="B30" s="335"/>
      <c r="C30" s="335"/>
      <c r="D30" s="335"/>
      <c r="E30" s="335"/>
      <c r="F30" s="335"/>
      <c r="G30" s="335"/>
      <c r="H30" s="335"/>
      <c r="I30" s="335"/>
      <c r="J30" s="335"/>
      <c r="K30" s="335"/>
      <c r="L30" s="1129"/>
      <c r="M30" s="1129"/>
      <c r="N30" s="1129"/>
      <c r="O30" s="1132"/>
    </row>
    <row r="31" spans="1:15" ht="15.75" customHeight="1">
      <c r="A31" s="268"/>
      <c r="B31" s="356"/>
      <c r="C31" s="356"/>
      <c r="D31" s="326" t="s">
        <v>11</v>
      </c>
      <c r="E31" s="355"/>
      <c r="F31" s="548"/>
      <c r="G31" s="326" t="s">
        <v>11</v>
      </c>
      <c r="H31" s="472"/>
      <c r="I31" s="472"/>
      <c r="J31" s="335"/>
      <c r="K31" s="335"/>
      <c r="L31" s="1129"/>
      <c r="M31" s="1129"/>
      <c r="N31" s="1129"/>
      <c r="O31" s="1132"/>
    </row>
    <row r="32" spans="1:15" ht="47.25" customHeight="1">
      <c r="A32" s="267"/>
      <c r="B32" s="487"/>
      <c r="C32" s="487"/>
      <c r="D32" s="343" t="s">
        <v>566</v>
      </c>
      <c r="E32" s="690" t="s">
        <v>567</v>
      </c>
      <c r="F32" s="693"/>
      <c r="G32" s="692" t="s">
        <v>218</v>
      </c>
      <c r="H32" s="693" t="s">
        <v>551</v>
      </c>
      <c r="I32" s="691" t="s">
        <v>314</v>
      </c>
      <c r="J32" s="335"/>
      <c r="K32" s="335"/>
      <c r="L32" s="1129"/>
      <c r="M32" s="1129"/>
      <c r="N32" s="1129"/>
      <c r="O32" s="1132"/>
    </row>
    <row r="33" spans="1:15" ht="15.75" customHeight="1">
      <c r="A33" s="266"/>
      <c r="B33" s="326" t="s">
        <v>17</v>
      </c>
      <c r="C33" s="279"/>
      <c r="D33" s="279"/>
      <c r="E33" s="470"/>
      <c r="F33" s="470"/>
      <c r="G33" s="470"/>
      <c r="H33" s="470"/>
      <c r="I33" s="470"/>
      <c r="J33" s="335"/>
      <c r="K33" s="335"/>
      <c r="L33" s="1129"/>
      <c r="M33" s="1129"/>
      <c r="N33" s="1129"/>
      <c r="O33" s="1132"/>
    </row>
    <row r="34" spans="1:15" ht="15.75" customHeight="1">
      <c r="A34" s="315">
        <v>2010</v>
      </c>
      <c r="B34" s="317">
        <v>60422.089324000015</v>
      </c>
      <c r="C34" s="88">
        <v>51614.612617000013</v>
      </c>
      <c r="D34" s="88">
        <v>48669.931457000013</v>
      </c>
      <c r="E34" s="88">
        <v>2944.6811599999996</v>
      </c>
      <c r="F34" s="88">
        <v>8807.4767069999998</v>
      </c>
      <c r="G34" s="314">
        <v>194.51954000000001</v>
      </c>
      <c r="H34" s="88">
        <v>8612.9571670000005</v>
      </c>
      <c r="I34" s="314">
        <v>0</v>
      </c>
      <c r="J34" s="335"/>
      <c r="K34" s="335"/>
      <c r="L34" s="1129"/>
      <c r="M34" s="1129"/>
      <c r="N34" s="1129"/>
      <c r="O34" s="1129"/>
    </row>
    <row r="35" spans="1:15" ht="15.75" customHeight="1">
      <c r="A35" s="1131">
        <v>2011</v>
      </c>
      <c r="B35" s="714">
        <v>61645.198550000001</v>
      </c>
      <c r="C35" s="732">
        <v>52220.073682000002</v>
      </c>
      <c r="D35" s="732">
        <v>49502.944132000004</v>
      </c>
      <c r="E35" s="732">
        <v>2717.1295499999997</v>
      </c>
      <c r="F35" s="732">
        <v>9425.1248680000008</v>
      </c>
      <c r="G35" s="736">
        <v>194.30329799999998</v>
      </c>
      <c r="H35" s="732">
        <v>9230.8215700000001</v>
      </c>
      <c r="I35" s="736">
        <v>0</v>
      </c>
      <c r="J35" s="335"/>
      <c r="K35" s="335"/>
      <c r="L35" s="1129"/>
      <c r="M35" s="1129"/>
      <c r="N35" s="1129"/>
      <c r="O35" s="1129"/>
    </row>
    <row r="36" spans="1:15" ht="15.75" customHeight="1">
      <c r="A36" s="1131">
        <v>2012</v>
      </c>
      <c r="B36" s="714">
        <v>65655.163451999993</v>
      </c>
      <c r="C36" s="732">
        <v>56545.334305999997</v>
      </c>
      <c r="D36" s="732">
        <v>54100.914145999996</v>
      </c>
      <c r="E36" s="732">
        <v>2444.4201600000001</v>
      </c>
      <c r="F36" s="732">
        <v>9109.829146</v>
      </c>
      <c r="G36" s="736">
        <v>65.438592</v>
      </c>
      <c r="H36" s="732">
        <v>9044.3905539999996</v>
      </c>
      <c r="I36" s="736">
        <v>0</v>
      </c>
      <c r="J36" s="335"/>
      <c r="K36" s="335"/>
      <c r="L36" s="1129"/>
      <c r="M36" s="1129"/>
      <c r="N36" s="1129"/>
      <c r="O36" s="1129"/>
    </row>
    <row r="37" spans="1:15" s="730" customFormat="1" ht="15.75" customHeight="1">
      <c r="A37" s="1131">
        <v>2013</v>
      </c>
      <c r="B37" s="1125">
        <v>67500.048090000011</v>
      </c>
      <c r="C37" s="1135">
        <v>58064.087880000006</v>
      </c>
      <c r="D37" s="1135">
        <v>55638.900690000009</v>
      </c>
      <c r="E37" s="1135">
        <v>2425.1871900000001</v>
      </c>
      <c r="F37" s="1135">
        <v>9435.9602099999993</v>
      </c>
      <c r="G37" s="1130">
        <v>5.1789699999999996</v>
      </c>
      <c r="H37" s="1135">
        <v>9430.7812399999984</v>
      </c>
      <c r="I37" s="1130">
        <v>0</v>
      </c>
      <c r="J37" s="335"/>
      <c r="K37" s="335"/>
      <c r="L37" s="1129"/>
      <c r="M37" s="1129"/>
      <c r="N37" s="1129"/>
      <c r="O37" s="1129"/>
    </row>
    <row r="38" spans="1:15" s="730" customFormat="1" ht="15.75" customHeight="1">
      <c r="A38" s="1131">
        <v>2014</v>
      </c>
      <c r="B38" s="1125">
        <v>60930.529867000005</v>
      </c>
      <c r="C38" s="1135">
        <v>52445.745223999998</v>
      </c>
      <c r="D38" s="1135">
        <v>50142.862834</v>
      </c>
      <c r="E38" s="1135">
        <v>2302.8823899999998</v>
      </c>
      <c r="F38" s="1135">
        <v>8484.7846430000009</v>
      </c>
      <c r="G38" s="1130">
        <v>14.626684000000001</v>
      </c>
      <c r="H38" s="1135">
        <v>8470.1579590000001</v>
      </c>
      <c r="I38" s="1130">
        <v>0</v>
      </c>
      <c r="J38" s="335"/>
      <c r="K38" s="335"/>
      <c r="L38" s="1129"/>
      <c r="M38" s="1129"/>
      <c r="N38" s="1129"/>
      <c r="O38" s="1129"/>
    </row>
    <row r="39" spans="1:15" s="730" customFormat="1" ht="15.75" customHeight="1">
      <c r="A39" s="1131">
        <v>2015</v>
      </c>
      <c r="B39" s="1125">
        <v>61625.486611000015</v>
      </c>
      <c r="C39" s="1135">
        <v>53000.822259</v>
      </c>
      <c r="D39" s="1135">
        <v>50647.871249000003</v>
      </c>
      <c r="E39" s="1135">
        <v>2352.9510099999998</v>
      </c>
      <c r="F39" s="1135">
        <v>8624.6643520000016</v>
      </c>
      <c r="G39" s="1130">
        <v>20.304020000000001</v>
      </c>
      <c r="H39" s="1135">
        <v>8604.360332000002</v>
      </c>
      <c r="I39" s="1130">
        <v>0</v>
      </c>
      <c r="J39" s="335"/>
      <c r="K39" s="335"/>
      <c r="L39" s="1129"/>
      <c r="M39" s="1129"/>
      <c r="N39" s="1129"/>
      <c r="O39" s="1129"/>
    </row>
    <row r="40" spans="1:15" s="789" customFormat="1" ht="15.75" customHeight="1">
      <c r="A40" s="1131">
        <v>2016</v>
      </c>
      <c r="B40" s="1125">
        <v>60308.03171499999</v>
      </c>
      <c r="C40" s="1135">
        <v>49939.139385999995</v>
      </c>
      <c r="D40" s="1135">
        <v>47671.007755999992</v>
      </c>
      <c r="E40" s="1135">
        <v>2268.1316299999999</v>
      </c>
      <c r="F40" s="1135">
        <v>10368.892328999998</v>
      </c>
      <c r="G40" s="1130">
        <v>1.1424920000000001</v>
      </c>
      <c r="H40" s="1135">
        <v>10367.749836999999</v>
      </c>
      <c r="I40" s="1130">
        <v>0</v>
      </c>
      <c r="J40" s="800"/>
      <c r="K40" s="800"/>
      <c r="L40" s="1129"/>
      <c r="M40" s="1129"/>
      <c r="N40" s="1129"/>
      <c r="O40" s="1129"/>
    </row>
    <row r="41" spans="1:15" s="885" customFormat="1" ht="15.75" customHeight="1">
      <c r="A41" s="1131">
        <v>2017</v>
      </c>
      <c r="B41" s="1135">
        <v>59009.413080240003</v>
      </c>
      <c r="C41" s="1135">
        <v>47440.626519999998</v>
      </c>
      <c r="D41" s="1135">
        <v>44965.426169999999</v>
      </c>
      <c r="E41" s="1135">
        <v>2475.2003500000001</v>
      </c>
      <c r="F41" s="1135">
        <v>11568.786560240002</v>
      </c>
      <c r="G41" s="1130">
        <v>2.04823354</v>
      </c>
      <c r="H41" s="1135">
        <v>11566.738326700002</v>
      </c>
      <c r="I41" s="1130">
        <v>0</v>
      </c>
      <c r="J41" s="889"/>
      <c r="K41" s="889"/>
      <c r="L41" s="1129"/>
      <c r="M41" s="1129"/>
      <c r="N41" s="1129"/>
      <c r="O41" s="1129"/>
    </row>
    <row r="42" spans="1:15" s="885" customFormat="1" ht="15.75" customHeight="1">
      <c r="A42" s="1131">
        <v>2018</v>
      </c>
      <c r="B42" s="1026">
        <v>48712.945092202164</v>
      </c>
      <c r="C42" s="1026">
        <v>37497.365611401423</v>
      </c>
      <c r="D42" s="1026">
        <v>34872.624611401421</v>
      </c>
      <c r="E42" s="1026">
        <v>2624.741</v>
      </c>
      <c r="F42" s="1026">
        <v>11215.579480800739</v>
      </c>
      <c r="G42" s="1028">
        <v>19.566244196271018</v>
      </c>
      <c r="H42" s="1026">
        <v>11196.013236604467</v>
      </c>
      <c r="I42" s="1028">
        <v>0</v>
      </c>
      <c r="J42" s="889"/>
      <c r="K42" s="889"/>
      <c r="L42" s="1129"/>
      <c r="M42" s="1129"/>
      <c r="N42" s="1129"/>
      <c r="O42" s="1129"/>
    </row>
    <row r="43" spans="1:15" s="1127" customFormat="1" ht="15.75" customHeight="1">
      <c r="A43" s="1131">
        <v>2019</v>
      </c>
      <c r="B43" s="1128">
        <v>46196.111481615262</v>
      </c>
      <c r="C43" s="1128">
        <v>35365.821000000004</v>
      </c>
      <c r="D43" s="1128">
        <v>32638.607000000004</v>
      </c>
      <c r="E43" s="1128">
        <v>2727.2139999999999</v>
      </c>
      <c r="F43" s="1128">
        <v>10830.290481615257</v>
      </c>
      <c r="G43" s="1130">
        <v>30.39276864</v>
      </c>
      <c r="H43" s="1128">
        <v>10799.897712975257</v>
      </c>
      <c r="I43" s="1130">
        <v>0</v>
      </c>
      <c r="J43" s="1132"/>
      <c r="K43" s="1132"/>
      <c r="L43" s="1129"/>
      <c r="M43" s="1129"/>
      <c r="N43" s="1129"/>
      <c r="O43" s="1129"/>
    </row>
    <row r="44" spans="1:15" s="1127" customFormat="1" ht="15.75" customHeight="1">
      <c r="A44" s="1131">
        <v>2020</v>
      </c>
      <c r="B44" s="1135">
        <v>37928.462768675003</v>
      </c>
      <c r="C44" s="1135">
        <v>28032.703999999998</v>
      </c>
      <c r="D44" s="1135">
        <v>25463.025999999998</v>
      </c>
      <c r="E44" s="1135">
        <v>2569.6779999999999</v>
      </c>
      <c r="F44" s="1135">
        <v>9895.7587686750012</v>
      </c>
      <c r="G44" s="1130">
        <v>37.11013526</v>
      </c>
      <c r="H44" s="1135">
        <v>9858.6486334150013</v>
      </c>
      <c r="I44" s="1130">
        <v>0</v>
      </c>
      <c r="J44" s="1132"/>
      <c r="K44" s="1132"/>
      <c r="L44" s="1129"/>
      <c r="M44" s="1129"/>
      <c r="N44" s="1129"/>
      <c r="O44" s="1129"/>
    </row>
    <row r="45" spans="1:15" s="1127" customFormat="1" ht="15.75" customHeight="1">
      <c r="A45" s="1131">
        <v>2021</v>
      </c>
      <c r="B45" s="1135">
        <v>45746.077376960995</v>
      </c>
      <c r="C45" s="1135">
        <v>35104.346999999994</v>
      </c>
      <c r="D45" s="1135">
        <v>32248.484999999997</v>
      </c>
      <c r="E45" s="1135">
        <v>2855.8620000000001</v>
      </c>
      <c r="F45" s="1135">
        <v>10641.730376960999</v>
      </c>
      <c r="G45" s="1130">
        <v>49.151774759999995</v>
      </c>
      <c r="H45" s="1135">
        <v>10592.578602201</v>
      </c>
      <c r="I45" s="1130">
        <v>0</v>
      </c>
      <c r="J45" s="1132"/>
      <c r="L45" s="1129"/>
      <c r="M45" s="1129"/>
      <c r="N45" s="1129"/>
      <c r="O45" s="1129"/>
    </row>
    <row r="46" spans="1:15" ht="15.75" customHeight="1">
      <c r="A46" s="99" t="s">
        <v>158</v>
      </c>
    </row>
    <row r="47" spans="1:15" ht="15" customHeight="1">
      <c r="A47" s="344" t="s">
        <v>571</v>
      </c>
    </row>
  </sheetData>
  <conditionalFormatting sqref="J37:J40 B41:J44 J35 K35:K44 A1:FF5 A46:FF1010 B45:K45 A35:A45 A6:K34 P6:FF45">
    <cfRule type="cellIs" dxfId="53" priority="14" stopIfTrue="1" operator="equal">
      <formula>0</formula>
    </cfRule>
  </conditionalFormatting>
  <conditionalFormatting sqref="B35:I35">
    <cfRule type="cellIs" dxfId="52" priority="12" stopIfTrue="1" operator="equal">
      <formula>0</formula>
    </cfRule>
  </conditionalFormatting>
  <conditionalFormatting sqref="J36">
    <cfRule type="cellIs" dxfId="51" priority="11" stopIfTrue="1" operator="equal">
      <formula>0</formula>
    </cfRule>
  </conditionalFormatting>
  <conditionalFormatting sqref="B36:I36">
    <cfRule type="cellIs" dxfId="50" priority="10" stopIfTrue="1" operator="equal">
      <formula>0</formula>
    </cfRule>
  </conditionalFormatting>
  <conditionalFormatting sqref="B37:I37">
    <cfRule type="cellIs" dxfId="49" priority="9" stopIfTrue="1" operator="equal">
      <formula>0</formula>
    </cfRule>
  </conditionalFormatting>
  <conditionalFormatting sqref="B38:I40">
    <cfRule type="cellIs" dxfId="48" priority="8" stopIfTrue="1" operator="equal">
      <formula>0</formula>
    </cfRule>
  </conditionalFormatting>
  <conditionalFormatting sqref="L6:O15 L37:O43 L26:O35">
    <cfRule type="cellIs" dxfId="47" priority="4" stopIfTrue="1" operator="equal">
      <formula>0</formula>
    </cfRule>
  </conditionalFormatting>
  <conditionalFormatting sqref="L36:O36">
    <cfRule type="cellIs" dxfId="46" priority="3" stopIfTrue="1" operator="equal">
      <formula>0</formula>
    </cfRule>
  </conditionalFormatting>
  <conditionalFormatting sqref="L16:O25">
    <cfRule type="cellIs" dxfId="45" priority="2" stopIfTrue="1" operator="equal">
      <formula>0</formula>
    </cfRule>
  </conditionalFormatting>
  <conditionalFormatting sqref="L44:O45">
    <cfRule type="cellIs" dxfId="44"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28"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24">
    <tabColor theme="1" tint="0.249977111117893"/>
  </sheetPr>
  <dimension ref="A1:P45"/>
  <sheetViews>
    <sheetView view="pageBreakPreview" zoomScaleNormal="130" zoomScaleSheetLayoutView="100" workbookViewId="0"/>
  </sheetViews>
  <sheetFormatPr baseColWidth="10" defaultColWidth="13" defaultRowHeight="15.75" customHeight="1"/>
  <cols>
    <col min="1" max="1" width="7.1796875" style="23" customWidth="1"/>
    <col min="2" max="11" width="11.453125" style="23" customWidth="1"/>
    <col min="12" max="12" width="7.1796875" style="23" customWidth="1"/>
    <col min="13" max="16384" width="13" style="23"/>
  </cols>
  <sheetData>
    <row r="1" spans="1:16" ht="15.75" customHeight="1">
      <c r="A1" s="418" t="s">
        <v>751</v>
      </c>
      <c r="B1" s="335"/>
      <c r="C1" s="335"/>
      <c r="D1" s="335"/>
      <c r="E1" s="335"/>
      <c r="F1" s="335"/>
      <c r="G1" s="335"/>
      <c r="H1" s="335"/>
      <c r="I1" s="335"/>
      <c r="J1" s="335"/>
      <c r="K1" s="335"/>
      <c r="L1" s="335"/>
    </row>
    <row r="2" spans="1:16" ht="15.75" customHeight="1">
      <c r="A2" s="418"/>
      <c r="B2" s="335"/>
      <c r="C2" s="335"/>
      <c r="D2" s="335"/>
      <c r="E2" s="335"/>
      <c r="F2" s="335"/>
      <c r="G2" s="335"/>
      <c r="H2" s="335"/>
      <c r="I2" s="335"/>
      <c r="J2" s="335"/>
      <c r="K2" s="335"/>
      <c r="L2" s="335"/>
    </row>
    <row r="3" spans="1:16" ht="15.75" customHeight="1">
      <c r="A3" s="268"/>
      <c r="B3" s="356"/>
      <c r="C3" s="356"/>
      <c r="D3" s="326" t="s">
        <v>11</v>
      </c>
      <c r="E3" s="355"/>
      <c r="F3" s="548"/>
      <c r="G3" s="326" t="s">
        <v>11</v>
      </c>
      <c r="H3" s="472"/>
      <c r="I3" s="548"/>
      <c r="J3" s="326" t="s">
        <v>11</v>
      </c>
      <c r="K3" s="472"/>
      <c r="L3" s="335"/>
    </row>
    <row r="4" spans="1:16" ht="31.5" customHeight="1">
      <c r="A4" s="267"/>
      <c r="B4" s="487"/>
      <c r="C4" s="487"/>
      <c r="D4" s="343" t="s">
        <v>332</v>
      </c>
      <c r="E4" s="492" t="s">
        <v>3</v>
      </c>
      <c r="F4" s="491"/>
      <c r="G4" s="490" t="s">
        <v>4</v>
      </c>
      <c r="H4" s="491" t="s">
        <v>3</v>
      </c>
      <c r="I4" s="491"/>
      <c r="J4" s="490" t="s">
        <v>4</v>
      </c>
      <c r="K4" s="489" t="s">
        <v>3</v>
      </c>
      <c r="L4" s="468"/>
    </row>
    <row r="5" spans="1:16" ht="15.75" customHeight="1">
      <c r="A5" s="266"/>
      <c r="B5" s="326" t="s">
        <v>17</v>
      </c>
      <c r="C5" s="279"/>
      <c r="D5" s="355"/>
      <c r="E5" s="325"/>
      <c r="F5" s="325"/>
      <c r="G5" s="325"/>
      <c r="H5" s="325"/>
      <c r="I5" s="325"/>
      <c r="J5" s="325"/>
      <c r="K5" s="325"/>
      <c r="L5" s="28"/>
    </row>
    <row r="6" spans="1:16" ht="15.75" customHeight="1">
      <c r="A6" s="85">
        <v>1970</v>
      </c>
      <c r="B6" s="1029">
        <v>249499</v>
      </c>
      <c r="C6" s="88">
        <v>123739</v>
      </c>
      <c r="D6" s="310">
        <v>70076</v>
      </c>
      <c r="E6" s="310">
        <v>53663</v>
      </c>
      <c r="F6" s="310">
        <v>48798</v>
      </c>
      <c r="G6" s="310">
        <v>36576</v>
      </c>
      <c r="H6" s="310">
        <v>12222</v>
      </c>
      <c r="I6" s="310">
        <v>76962</v>
      </c>
      <c r="J6" s="310">
        <v>47772</v>
      </c>
      <c r="K6" s="310">
        <v>29190</v>
      </c>
      <c r="L6" s="28"/>
      <c r="M6" s="1129"/>
      <c r="N6" s="1129"/>
      <c r="O6" s="1129"/>
      <c r="P6" s="1122"/>
    </row>
    <row r="7" spans="1:16" ht="15.75" customHeight="1">
      <c r="A7" s="85">
        <v>1975</v>
      </c>
      <c r="B7" s="1029">
        <v>166704</v>
      </c>
      <c r="C7" s="88">
        <v>110696</v>
      </c>
      <c r="D7" s="88">
        <v>37368</v>
      </c>
      <c r="E7" s="88">
        <v>73328</v>
      </c>
      <c r="F7" s="88">
        <v>26524</v>
      </c>
      <c r="G7" s="88">
        <v>20985</v>
      </c>
      <c r="H7" s="88">
        <v>5539</v>
      </c>
      <c r="I7" s="88">
        <v>29484</v>
      </c>
      <c r="J7" s="88">
        <v>17292</v>
      </c>
      <c r="K7" s="88">
        <v>12192</v>
      </c>
      <c r="L7" s="28"/>
      <c r="M7" s="1129"/>
      <c r="N7" s="1129"/>
      <c r="O7" s="1129"/>
      <c r="P7" s="1122"/>
    </row>
    <row r="8" spans="1:16" ht="15.75" customHeight="1">
      <c r="A8" s="85">
        <v>1980</v>
      </c>
      <c r="B8" s="1029">
        <v>182661</v>
      </c>
      <c r="C8" s="88">
        <v>123077</v>
      </c>
      <c r="D8" s="88">
        <v>62071</v>
      </c>
      <c r="E8" s="88">
        <v>61006</v>
      </c>
      <c r="F8" s="88">
        <v>31734</v>
      </c>
      <c r="G8" s="88">
        <v>25961</v>
      </c>
      <c r="H8" s="88">
        <v>5773</v>
      </c>
      <c r="I8" s="88">
        <v>27850</v>
      </c>
      <c r="J8" s="88">
        <v>13990</v>
      </c>
      <c r="K8" s="88">
        <v>13860</v>
      </c>
      <c r="L8" s="28"/>
      <c r="M8" s="1129"/>
      <c r="N8" s="1129"/>
      <c r="O8" s="1129"/>
      <c r="P8" s="1122"/>
    </row>
    <row r="9" spans="1:16" ht="15.75" customHeight="1">
      <c r="A9" s="85">
        <v>1985</v>
      </c>
      <c r="B9" s="1029">
        <v>181105</v>
      </c>
      <c r="C9" s="88">
        <v>110538</v>
      </c>
      <c r="D9" s="88">
        <v>67353</v>
      </c>
      <c r="E9" s="88">
        <v>43185</v>
      </c>
      <c r="F9" s="88">
        <v>45539</v>
      </c>
      <c r="G9" s="314">
        <v>37038</v>
      </c>
      <c r="H9" s="88">
        <v>8501</v>
      </c>
      <c r="I9" s="88">
        <v>25028</v>
      </c>
      <c r="J9" s="314">
        <v>15226</v>
      </c>
      <c r="K9" s="88">
        <v>9802</v>
      </c>
      <c r="L9" s="335"/>
      <c r="M9" s="1129"/>
      <c r="N9" s="1129"/>
      <c r="O9" s="1129"/>
      <c r="P9" s="1132"/>
    </row>
    <row r="10" spans="1:16" ht="15.75" customHeight="1">
      <c r="A10" s="85">
        <v>1990</v>
      </c>
      <c r="B10" s="1029">
        <v>144471.58919450353</v>
      </c>
      <c r="C10" s="1026">
        <v>107676.58358050347</v>
      </c>
      <c r="D10" s="1026">
        <v>69491.450787118229</v>
      </c>
      <c r="E10" s="1026">
        <v>38185.132793385252</v>
      </c>
      <c r="F10" s="1026">
        <v>26114.000000000015</v>
      </c>
      <c r="G10" s="1028">
        <v>20789.000000000015</v>
      </c>
      <c r="H10" s="1026">
        <v>5325</v>
      </c>
      <c r="I10" s="1026">
        <v>10816.005614000023</v>
      </c>
      <c r="J10" s="1028">
        <v>5843</v>
      </c>
      <c r="K10" s="1026">
        <v>4973.0056140000243</v>
      </c>
      <c r="L10" s="1030"/>
      <c r="M10" s="1129"/>
      <c r="N10" s="1129"/>
      <c r="O10" s="1129"/>
      <c r="P10" s="1132"/>
    </row>
    <row r="11" spans="1:16" ht="15.75" customHeight="1">
      <c r="A11" s="315">
        <v>1995</v>
      </c>
      <c r="B11" s="1029">
        <v>133669.182</v>
      </c>
      <c r="C11" s="88">
        <v>100190</v>
      </c>
      <c r="D11" s="1026">
        <v>74143</v>
      </c>
      <c r="E11" s="1026">
        <v>26047</v>
      </c>
      <c r="F11" s="1026">
        <v>24862.743999999999</v>
      </c>
      <c r="G11" s="1028">
        <v>21279</v>
      </c>
      <c r="H11" s="1026">
        <v>3583.7440000000001</v>
      </c>
      <c r="I11" s="1026">
        <v>8615.7083899999998</v>
      </c>
      <c r="J11" s="1028">
        <v>3854</v>
      </c>
      <c r="K11" s="1026">
        <v>4761.7083900000007</v>
      </c>
      <c r="L11" s="335"/>
      <c r="M11" s="1129"/>
      <c r="N11" s="1129"/>
      <c r="O11" s="1129"/>
      <c r="P11" s="1132"/>
    </row>
    <row r="12" spans="1:16" ht="15.75" customHeight="1">
      <c r="A12" s="315">
        <v>1996</v>
      </c>
      <c r="B12" s="1029">
        <v>147996.193</v>
      </c>
      <c r="C12" s="88">
        <v>115029</v>
      </c>
      <c r="D12" s="1026">
        <v>86446</v>
      </c>
      <c r="E12" s="1026">
        <v>28583</v>
      </c>
      <c r="F12" s="1026">
        <v>22710.15</v>
      </c>
      <c r="G12" s="1028">
        <v>19247</v>
      </c>
      <c r="H12" s="1026">
        <v>3463.15</v>
      </c>
      <c r="I12" s="1026">
        <v>10256.813999999998</v>
      </c>
      <c r="J12" s="1028">
        <v>3777</v>
      </c>
      <c r="K12" s="1026">
        <v>6479.8139999999994</v>
      </c>
      <c r="L12" s="335"/>
      <c r="M12" s="1129"/>
      <c r="N12" s="1129"/>
      <c r="O12" s="1129"/>
      <c r="P12" s="1132"/>
    </row>
    <row r="13" spans="1:16" ht="15.75" customHeight="1">
      <c r="A13" s="315">
        <v>1997</v>
      </c>
      <c r="B13" s="1029">
        <v>140373.6999945</v>
      </c>
      <c r="C13" s="88">
        <v>109527.10190930001</v>
      </c>
      <c r="D13" s="1026">
        <v>81310</v>
      </c>
      <c r="E13" s="1026">
        <v>28217.101909300003</v>
      </c>
      <c r="F13" s="1026">
        <v>24031.877569299999</v>
      </c>
      <c r="G13" s="1028">
        <v>20549</v>
      </c>
      <c r="H13" s="1026">
        <v>3482.8775692999998</v>
      </c>
      <c r="I13" s="1026">
        <v>6816.7205158999996</v>
      </c>
      <c r="J13" s="1028">
        <v>1988</v>
      </c>
      <c r="K13" s="1026">
        <v>4828.7205158999996</v>
      </c>
      <c r="L13" s="335"/>
      <c r="M13" s="1129"/>
      <c r="N13" s="1129"/>
      <c r="O13" s="1129"/>
      <c r="P13" s="1132"/>
    </row>
    <row r="14" spans="1:16" ht="15.75" customHeight="1">
      <c r="A14" s="315">
        <v>1998</v>
      </c>
      <c r="B14" s="1029">
        <v>144278.04578946324</v>
      </c>
      <c r="C14" s="88">
        <v>116808.16848197402</v>
      </c>
      <c r="D14" s="1026">
        <v>81419.018607574006</v>
      </c>
      <c r="E14" s="1026">
        <v>35389.149874400006</v>
      </c>
      <c r="F14" s="1026">
        <v>23405.824665364999</v>
      </c>
      <c r="G14" s="1028">
        <v>20147.101756364998</v>
      </c>
      <c r="H14" s="1026">
        <v>3258.7229090000005</v>
      </c>
      <c r="I14" s="1026">
        <v>4063.3838809999997</v>
      </c>
      <c r="J14" s="1028">
        <v>1142.470646</v>
      </c>
      <c r="K14" s="1026">
        <v>2920.913235</v>
      </c>
      <c r="L14" s="335"/>
      <c r="M14" s="1129"/>
      <c r="N14" s="1129"/>
      <c r="O14" s="1129"/>
      <c r="P14" s="1132"/>
    </row>
    <row r="15" spans="1:16" ht="15.75" customHeight="1">
      <c r="A15" s="315">
        <v>1999</v>
      </c>
      <c r="B15" s="317">
        <v>133190.65853484214</v>
      </c>
      <c r="C15" s="88">
        <v>109526.9610662256</v>
      </c>
      <c r="D15" s="1026">
        <v>78945.906703013141</v>
      </c>
      <c r="E15" s="1026">
        <v>30581.054363212461</v>
      </c>
      <c r="F15" s="1026">
        <v>19896.551925844418</v>
      </c>
      <c r="G15" s="1028">
        <v>16887.573487844416</v>
      </c>
      <c r="H15" s="1026">
        <v>3008.9784380000001</v>
      </c>
      <c r="I15" s="1026">
        <v>3767.4661040479004</v>
      </c>
      <c r="J15" s="1028">
        <v>1307.620891</v>
      </c>
      <c r="K15" s="1026">
        <v>2459.8452130479004</v>
      </c>
      <c r="L15" s="335"/>
      <c r="M15" s="1129"/>
      <c r="N15" s="1129"/>
      <c r="O15" s="1129"/>
      <c r="P15" s="1132"/>
    </row>
    <row r="16" spans="1:16" ht="15.75" customHeight="1">
      <c r="A16" s="315">
        <v>2000</v>
      </c>
      <c r="B16" s="1125">
        <v>131372.95058220683</v>
      </c>
      <c r="C16" s="88">
        <v>103432.10223757845</v>
      </c>
      <c r="D16" s="88">
        <v>73684.967658609297</v>
      </c>
      <c r="E16" s="88">
        <v>29747.134578969162</v>
      </c>
      <c r="F16" s="88">
        <v>23737.256822342297</v>
      </c>
      <c r="G16" s="314">
        <v>20944.490039411547</v>
      </c>
      <c r="H16" s="88">
        <v>2792.7667829307497</v>
      </c>
      <c r="I16" s="88">
        <v>4203.5916756660599</v>
      </c>
      <c r="J16" s="314">
        <v>1442.744146</v>
      </c>
      <c r="K16" s="88">
        <v>2760.8475296660599</v>
      </c>
      <c r="L16" s="335"/>
      <c r="M16" s="1129"/>
      <c r="N16" s="1129"/>
      <c r="O16" s="1129"/>
      <c r="P16" s="1132"/>
    </row>
    <row r="17" spans="1:16" ht="15.75" customHeight="1">
      <c r="A17" s="315">
        <v>2001</v>
      </c>
      <c r="B17" s="1125">
        <v>117298.96862531122</v>
      </c>
      <c r="C17" s="88">
        <v>93387.242420933442</v>
      </c>
      <c r="D17" s="88">
        <v>60343.272189999996</v>
      </c>
      <c r="E17" s="88">
        <v>33043.970230933446</v>
      </c>
      <c r="F17" s="1026">
        <v>21012.120582877786</v>
      </c>
      <c r="G17" s="314">
        <v>18422.689574916076</v>
      </c>
      <c r="H17" s="88">
        <v>2589.4310079617098</v>
      </c>
      <c r="I17" s="1026">
        <v>2899.6056214999999</v>
      </c>
      <c r="J17" s="314">
        <v>568.32992300000001</v>
      </c>
      <c r="K17" s="88">
        <v>2331.2756984999996</v>
      </c>
      <c r="L17" s="335"/>
      <c r="M17" s="1129"/>
      <c r="N17" s="1129"/>
      <c r="O17" s="1129"/>
      <c r="P17" s="1132"/>
    </row>
    <row r="18" spans="1:16" ht="15.75" customHeight="1">
      <c r="A18" s="315">
        <v>2002</v>
      </c>
      <c r="B18" s="1125">
        <v>91821.754688483168</v>
      </c>
      <c r="C18" s="88">
        <v>70576.825843840081</v>
      </c>
      <c r="D18" s="88">
        <v>50056.724793999994</v>
      </c>
      <c r="E18" s="88">
        <v>20520.101049840094</v>
      </c>
      <c r="F18" s="88">
        <v>18930.144768643077</v>
      </c>
      <c r="G18" s="314">
        <v>16578.272472643075</v>
      </c>
      <c r="H18" s="88">
        <v>2351.872296</v>
      </c>
      <c r="I18" s="88">
        <v>2314.7840759999999</v>
      </c>
      <c r="J18" s="314">
        <v>298.45687399999997</v>
      </c>
      <c r="K18" s="88">
        <v>2016.3272020000002</v>
      </c>
      <c r="L18" s="335"/>
      <c r="M18" s="1129"/>
      <c r="N18" s="1129"/>
      <c r="O18" s="1129"/>
      <c r="P18" s="1132"/>
    </row>
    <row r="19" spans="1:16" ht="15.75" customHeight="1">
      <c r="A19" s="315">
        <v>2003</v>
      </c>
      <c r="B19" s="1125">
        <v>77794.246060530961</v>
      </c>
      <c r="C19" s="88">
        <v>60430.54452803095</v>
      </c>
      <c r="D19" s="88">
        <v>54726.575000000004</v>
      </c>
      <c r="E19" s="88">
        <v>5703.9695280309452</v>
      </c>
      <c r="F19" s="88">
        <v>15149.333639999999</v>
      </c>
      <c r="G19" s="314">
        <v>13374.903999999999</v>
      </c>
      <c r="H19" s="88">
        <v>1774.4296399999998</v>
      </c>
      <c r="I19" s="88">
        <v>2214.3678924999999</v>
      </c>
      <c r="J19" s="314">
        <v>199.419297</v>
      </c>
      <c r="K19" s="88">
        <v>2014.9485955</v>
      </c>
      <c r="L19" s="335"/>
      <c r="M19" s="1129"/>
      <c r="N19" s="1129"/>
      <c r="O19" s="1129"/>
      <c r="P19" s="1132"/>
    </row>
    <row r="20" spans="1:16" ht="15.75" customHeight="1">
      <c r="A20" s="315">
        <v>2004</v>
      </c>
      <c r="B20" s="1125">
        <v>68961.898807199992</v>
      </c>
      <c r="C20" s="88">
        <v>53222.919578300003</v>
      </c>
      <c r="D20" s="88">
        <v>53187.178</v>
      </c>
      <c r="E20" s="88">
        <v>35.7415783</v>
      </c>
      <c r="F20" s="88">
        <v>14003.844105500002</v>
      </c>
      <c r="G20" s="314">
        <v>10978.285000000002</v>
      </c>
      <c r="H20" s="88">
        <v>3025.5591055</v>
      </c>
      <c r="I20" s="88">
        <v>1735.1351233999999</v>
      </c>
      <c r="J20" s="314">
        <v>142.39796899999999</v>
      </c>
      <c r="K20" s="88">
        <v>1592.7371543999998</v>
      </c>
      <c r="L20" s="335"/>
      <c r="M20" s="1129"/>
      <c r="N20" s="1129"/>
      <c r="O20" s="1129"/>
      <c r="P20" s="1132"/>
    </row>
    <row r="21" spans="1:16" ht="15.75" customHeight="1">
      <c r="A21" s="315">
        <v>2005</v>
      </c>
      <c r="B21" s="1125">
        <v>62327.618873286257</v>
      </c>
      <c r="C21" s="88">
        <v>49092.567898547124</v>
      </c>
      <c r="D21" s="88">
        <v>49085.686287793658</v>
      </c>
      <c r="E21" s="88">
        <v>6.881610753466914</v>
      </c>
      <c r="F21" s="88">
        <v>11426.268573739129</v>
      </c>
      <c r="G21" s="314">
        <v>7837.4016962063388</v>
      </c>
      <c r="H21" s="88">
        <v>3588.8668775327915</v>
      </c>
      <c r="I21" s="88">
        <v>1808.7824009999999</v>
      </c>
      <c r="J21" s="314">
        <v>109.87947899999999</v>
      </c>
      <c r="K21" s="88">
        <v>1698.902922</v>
      </c>
      <c r="L21" s="335"/>
      <c r="M21" s="1129"/>
      <c r="N21" s="1129"/>
      <c r="O21" s="1129"/>
      <c r="P21" s="1132"/>
    </row>
    <row r="22" spans="1:16" ht="15.75" customHeight="1">
      <c r="A22" s="315">
        <v>2006</v>
      </c>
      <c r="B22" s="1125">
        <v>57668.47443300562</v>
      </c>
      <c r="C22" s="88">
        <v>39399.010549447696</v>
      </c>
      <c r="D22" s="88">
        <v>39393.855572407607</v>
      </c>
      <c r="E22" s="88">
        <v>5.154977040088446</v>
      </c>
      <c r="F22" s="88">
        <v>16115.805212757414</v>
      </c>
      <c r="G22" s="314">
        <v>12082.913453592395</v>
      </c>
      <c r="H22" s="88">
        <v>4032.8917591650193</v>
      </c>
      <c r="I22" s="88">
        <v>2153.6586708005143</v>
      </c>
      <c r="J22" s="314">
        <v>134.94755800000001</v>
      </c>
      <c r="K22" s="88">
        <v>2018.7111128005145</v>
      </c>
      <c r="L22" s="335"/>
      <c r="M22" s="1129"/>
      <c r="N22" s="1129"/>
      <c r="O22" s="1129"/>
      <c r="P22" s="1132"/>
    </row>
    <row r="23" spans="1:16" ht="15.75" customHeight="1">
      <c r="A23" s="315">
        <v>2007</v>
      </c>
      <c r="B23" s="1125">
        <v>66185.283833743204</v>
      </c>
      <c r="C23" s="88">
        <v>48048.597839040063</v>
      </c>
      <c r="D23" s="88">
        <v>48040.547563042099</v>
      </c>
      <c r="E23" s="88">
        <v>8.0502759979676206</v>
      </c>
      <c r="F23" s="88">
        <v>16410.626506522873</v>
      </c>
      <c r="G23" s="314">
        <v>11345.2439103579</v>
      </c>
      <c r="H23" s="88">
        <v>5065.3825961649718</v>
      </c>
      <c r="I23" s="88">
        <v>1726.0594881802735</v>
      </c>
      <c r="J23" s="314">
        <v>214.214291</v>
      </c>
      <c r="K23" s="88">
        <v>1511.8451971802735</v>
      </c>
      <c r="L23" s="335"/>
      <c r="M23" s="1129"/>
      <c r="N23" s="1129"/>
      <c r="O23" s="1129"/>
      <c r="P23" s="1132"/>
    </row>
    <row r="24" spans="1:16" ht="15.75" customHeight="1">
      <c r="A24" s="315">
        <v>2008</v>
      </c>
      <c r="B24" s="1125">
        <v>65249.187273935138</v>
      </c>
      <c r="C24" s="969" t="s">
        <v>31</v>
      </c>
      <c r="D24" s="969" t="s">
        <v>31</v>
      </c>
      <c r="E24" s="88">
        <v>5.3023518961079343</v>
      </c>
      <c r="F24" s="969" t="s">
        <v>31</v>
      </c>
      <c r="G24" s="969" t="s">
        <v>31</v>
      </c>
      <c r="H24" s="88">
        <v>4696.5836557085349</v>
      </c>
      <c r="I24" s="88">
        <v>2072.4890563305003</v>
      </c>
      <c r="J24" s="314">
        <v>199.15334399999998</v>
      </c>
      <c r="K24" s="88">
        <v>1873.3357123305002</v>
      </c>
      <c r="L24" s="335"/>
      <c r="M24" s="1129"/>
      <c r="N24" s="1129"/>
      <c r="O24" s="1129"/>
      <c r="P24" s="1132"/>
    </row>
    <row r="25" spans="1:16" ht="15.75" customHeight="1">
      <c r="A25" s="315">
        <v>2009</v>
      </c>
      <c r="B25" s="1125">
        <v>60484.73030399999</v>
      </c>
      <c r="C25" s="969" t="s">
        <v>31</v>
      </c>
      <c r="D25" s="969" t="s">
        <v>31</v>
      </c>
      <c r="E25" s="88">
        <v>26.079170999999995</v>
      </c>
      <c r="F25" s="969" t="s">
        <v>31</v>
      </c>
      <c r="G25" s="969" t="s">
        <v>31</v>
      </c>
      <c r="H25" s="88">
        <v>4481.6691460000002</v>
      </c>
      <c r="I25" s="88">
        <v>2411.2883169999996</v>
      </c>
      <c r="J25" s="314">
        <v>224.46200100000001</v>
      </c>
      <c r="K25" s="88">
        <v>2186.8263159999997</v>
      </c>
      <c r="L25" s="335"/>
      <c r="M25" s="1129"/>
      <c r="N25" s="1129"/>
      <c r="O25" s="1129"/>
      <c r="P25" s="1132"/>
    </row>
    <row r="26" spans="1:16" s="730" customFormat="1" ht="15.75" customHeight="1">
      <c r="A26" s="99" t="s">
        <v>158</v>
      </c>
      <c r="B26"/>
      <c r="C26"/>
      <c r="D26"/>
      <c r="E26"/>
      <c r="F26"/>
      <c r="G26"/>
      <c r="H26"/>
      <c r="I26" s="763"/>
      <c r="J26" s="765"/>
      <c r="K26" s="763"/>
      <c r="L26" s="335"/>
      <c r="M26" s="1129"/>
      <c r="N26" s="1129"/>
      <c r="O26" s="1129"/>
      <c r="P26" s="1132"/>
    </row>
    <row r="27" spans="1:16" s="730" customFormat="1" ht="15.75" customHeight="1">
      <c r="A27" s="344" t="s">
        <v>316</v>
      </c>
      <c r="B27"/>
      <c r="C27"/>
      <c r="D27"/>
      <c r="E27"/>
      <c r="F27"/>
      <c r="G27"/>
      <c r="H27"/>
      <c r="I27" s="763"/>
      <c r="J27" s="765"/>
      <c r="K27" s="763"/>
      <c r="L27" s="335"/>
      <c r="M27" s="1129"/>
      <c r="N27" s="1129"/>
      <c r="O27" s="1129"/>
      <c r="P27" s="1132"/>
    </row>
    <row r="28" spans="1:16" s="730" customFormat="1" ht="15.75" customHeight="1">
      <c r="A28" s="418" t="s">
        <v>751</v>
      </c>
      <c r="B28" s="767"/>
      <c r="C28" s="782"/>
      <c r="D28" s="783"/>
      <c r="E28" s="763"/>
      <c r="F28" s="782"/>
      <c r="G28" s="784"/>
      <c r="H28" s="763"/>
      <c r="I28" s="763"/>
      <c r="J28" s="765"/>
      <c r="K28" s="763"/>
      <c r="L28" s="335"/>
      <c r="M28" s="1129"/>
      <c r="N28" s="1129"/>
      <c r="O28" s="1129"/>
      <c r="P28" s="1132"/>
    </row>
    <row r="29" spans="1:16" s="730" customFormat="1" ht="15.75" customHeight="1">
      <c r="A29" s="710"/>
      <c r="B29" s="763"/>
      <c r="C29" s="782"/>
      <c r="D29" s="783"/>
      <c r="E29" s="763"/>
      <c r="F29" s="782"/>
      <c r="G29" s="784"/>
      <c r="H29" s="763"/>
      <c r="I29" s="763"/>
      <c r="J29" s="765"/>
      <c r="K29" s="763"/>
      <c r="L29" s="335"/>
      <c r="M29" s="1129"/>
      <c r="N29" s="1129"/>
      <c r="O29" s="1129"/>
      <c r="P29" s="1132"/>
    </row>
    <row r="30" spans="1:16" s="730" customFormat="1" ht="15.75" customHeight="1">
      <c r="A30" s="268"/>
      <c r="B30" s="356"/>
      <c r="C30" s="356"/>
      <c r="D30" s="326" t="s">
        <v>11</v>
      </c>
      <c r="E30" s="355"/>
      <c r="F30" s="548"/>
      <c r="G30" s="326" t="s">
        <v>11</v>
      </c>
      <c r="H30" s="472"/>
      <c r="I30" s="548"/>
      <c r="J30" s="326" t="s">
        <v>11</v>
      </c>
      <c r="K30" s="472"/>
      <c r="L30" s="335"/>
      <c r="M30" s="1132"/>
      <c r="N30" s="1132"/>
      <c r="O30" s="1132"/>
      <c r="P30" s="1132"/>
    </row>
    <row r="31" spans="1:16" s="730" customFormat="1" ht="31.5" customHeight="1">
      <c r="A31" s="267"/>
      <c r="B31" s="487"/>
      <c r="C31" s="487"/>
      <c r="D31" s="343" t="s">
        <v>653</v>
      </c>
      <c r="E31" s="776" t="s">
        <v>3</v>
      </c>
      <c r="F31" s="779"/>
      <c r="G31" s="778" t="s">
        <v>4</v>
      </c>
      <c r="H31" s="779" t="s">
        <v>3</v>
      </c>
      <c r="I31" s="779"/>
      <c r="J31" s="778" t="s">
        <v>4</v>
      </c>
      <c r="K31" s="777" t="s">
        <v>3</v>
      </c>
      <c r="L31" s="468"/>
      <c r="M31" s="1122"/>
      <c r="N31" s="1122"/>
      <c r="O31" s="1122"/>
      <c r="P31" s="1122"/>
    </row>
    <row r="32" spans="1:16" s="730" customFormat="1" ht="15.75" customHeight="1">
      <c r="A32" s="266"/>
      <c r="B32" s="326" t="s">
        <v>17</v>
      </c>
      <c r="C32" s="279"/>
      <c r="D32" s="279"/>
      <c r="E32" s="279"/>
      <c r="F32" s="279"/>
      <c r="G32" s="279"/>
      <c r="H32" s="279"/>
      <c r="I32" s="279"/>
      <c r="J32" s="279"/>
      <c r="K32" s="279"/>
      <c r="L32" s="28"/>
      <c r="M32" s="1122"/>
      <c r="N32" s="1122"/>
      <c r="O32" s="1122"/>
      <c r="P32" s="1122"/>
    </row>
    <row r="33" spans="1:16" ht="15.75" customHeight="1">
      <c r="A33" s="315">
        <v>2010</v>
      </c>
      <c r="B33" s="317">
        <v>60422.089324000015</v>
      </c>
      <c r="C33" s="88">
        <v>40371.921068492251</v>
      </c>
      <c r="D33" s="88">
        <v>40362.813296492248</v>
      </c>
      <c r="E33" s="88">
        <v>9.1077720000000006</v>
      </c>
      <c r="F33" s="88">
        <v>17677.843743507758</v>
      </c>
      <c r="G33" s="314">
        <v>11007.608373507757</v>
      </c>
      <c r="H33" s="88">
        <v>6670.2353700000003</v>
      </c>
      <c r="I33" s="88">
        <v>2372.3245120000001</v>
      </c>
      <c r="J33" s="314">
        <v>244.19094699999999</v>
      </c>
      <c r="K33" s="88">
        <v>2128.1335650000001</v>
      </c>
      <c r="L33" s="335"/>
      <c r="M33" s="1129"/>
      <c r="N33" s="1129"/>
      <c r="O33" s="1129"/>
      <c r="P33" s="1132"/>
    </row>
    <row r="34" spans="1:16" ht="15.75" customHeight="1">
      <c r="A34" s="315">
        <v>2011</v>
      </c>
      <c r="B34" s="714">
        <v>61645.198550000001</v>
      </c>
      <c r="C34" s="732">
        <v>39828.52302263723</v>
      </c>
      <c r="D34" s="732">
        <v>39820.479922637227</v>
      </c>
      <c r="E34" s="732">
        <v>8.043099999999999</v>
      </c>
      <c r="F34" s="732">
        <v>19447.122981362787</v>
      </c>
      <c r="G34" s="736">
        <v>12142.190217362784</v>
      </c>
      <c r="H34" s="732">
        <v>7304.932764000001</v>
      </c>
      <c r="I34" s="732">
        <v>2369.5525460000003</v>
      </c>
      <c r="J34" s="736">
        <v>257.40354199999996</v>
      </c>
      <c r="K34" s="732">
        <v>2112.1490040000003</v>
      </c>
      <c r="L34" s="335"/>
      <c r="M34" s="1129"/>
      <c r="N34" s="1129"/>
      <c r="O34" s="1129"/>
      <c r="P34" s="1132"/>
    </row>
    <row r="35" spans="1:16" ht="15.75" customHeight="1">
      <c r="A35" s="315">
        <v>2012</v>
      </c>
      <c r="B35" s="714">
        <v>65655.163451999993</v>
      </c>
      <c r="C35" s="732">
        <v>44907.372570937659</v>
      </c>
      <c r="D35" s="732">
        <v>44899.419170937661</v>
      </c>
      <c r="E35" s="732">
        <v>7.9533999999999994</v>
      </c>
      <c r="F35" s="732">
        <v>18213.461639062338</v>
      </c>
      <c r="G35" s="736">
        <v>11382.754709062339</v>
      </c>
      <c r="H35" s="732">
        <v>6830.7069299999994</v>
      </c>
      <c r="I35" s="732">
        <v>2534.3292419999998</v>
      </c>
      <c r="J35" s="736">
        <v>263.16042600000003</v>
      </c>
      <c r="K35" s="732">
        <v>2271.1688159999999</v>
      </c>
      <c r="L35" s="335"/>
      <c r="M35" s="1129"/>
      <c r="N35" s="1129"/>
      <c r="O35" s="1129"/>
      <c r="P35" s="1132"/>
    </row>
    <row r="36" spans="1:16" s="730" customFormat="1" ht="15.75" customHeight="1">
      <c r="A36" s="713">
        <v>2013</v>
      </c>
      <c r="B36" s="1125">
        <v>67500.048090000011</v>
      </c>
      <c r="C36" s="1135">
        <v>47937.359574392016</v>
      </c>
      <c r="D36" s="1135">
        <v>47929.186214392015</v>
      </c>
      <c r="E36" s="1135">
        <v>8.1733599999999988</v>
      </c>
      <c r="F36" s="1135">
        <v>17218.982902607997</v>
      </c>
      <c r="G36" s="1130">
        <v>9876.6491256079971</v>
      </c>
      <c r="H36" s="1135">
        <v>7342.3337769999998</v>
      </c>
      <c r="I36" s="1135">
        <v>2343.7056129999996</v>
      </c>
      <c r="J36" s="1130">
        <v>258.25253999999995</v>
      </c>
      <c r="K36" s="1135">
        <v>2085.4530729999997</v>
      </c>
      <c r="L36" s="335"/>
      <c r="M36" s="1129"/>
      <c r="N36" s="1129"/>
      <c r="O36" s="1129"/>
      <c r="P36" s="1132"/>
    </row>
    <row r="37" spans="1:16" s="730" customFormat="1" ht="15.75" customHeight="1">
      <c r="A37" s="713">
        <v>2014</v>
      </c>
      <c r="B37" s="1125">
        <v>60930.529867000005</v>
      </c>
      <c r="C37" s="1135">
        <v>41971.361917999995</v>
      </c>
      <c r="D37" s="1135">
        <v>41964.250529999998</v>
      </c>
      <c r="E37" s="1135">
        <v>7.1113879999999998</v>
      </c>
      <c r="F37" s="1135">
        <v>17270.944725000001</v>
      </c>
      <c r="G37" s="1130">
        <v>10293.655770000001</v>
      </c>
      <c r="H37" s="1135">
        <v>6977.2889550000009</v>
      </c>
      <c r="I37" s="1135">
        <v>1688.2232239999998</v>
      </c>
      <c r="J37" s="1130">
        <v>187.83892399999999</v>
      </c>
      <c r="K37" s="1135">
        <v>1500.3842999999999</v>
      </c>
      <c r="L37" s="335"/>
      <c r="M37" s="1129"/>
      <c r="N37" s="1129"/>
      <c r="O37" s="1129"/>
      <c r="P37" s="1132"/>
    </row>
    <row r="38" spans="1:16" s="730" customFormat="1" ht="15.75" customHeight="1">
      <c r="A38" s="766">
        <v>2015</v>
      </c>
      <c r="B38" s="1125">
        <v>61625.486611000015</v>
      </c>
      <c r="C38" s="1135">
        <v>43409.087000000007</v>
      </c>
      <c r="D38" s="1135">
        <v>43400.363800000006</v>
      </c>
      <c r="E38" s="1135">
        <v>8.7231999999999985</v>
      </c>
      <c r="F38" s="1135">
        <v>16443.398136000003</v>
      </c>
      <c r="G38" s="1130">
        <v>9439.2053780000006</v>
      </c>
      <c r="H38" s="1135">
        <v>7004.192758000001</v>
      </c>
      <c r="I38" s="1135">
        <v>1773.001475</v>
      </c>
      <c r="J38" s="1130">
        <v>161.25308100000001</v>
      </c>
      <c r="K38" s="1135">
        <v>1611.748394</v>
      </c>
      <c r="L38" s="335"/>
      <c r="M38" s="1129"/>
      <c r="N38" s="1129"/>
      <c r="O38" s="1129"/>
      <c r="P38" s="1132"/>
    </row>
    <row r="39" spans="1:16" ht="15.75" customHeight="1">
      <c r="A39" s="798">
        <v>2016</v>
      </c>
      <c r="B39" s="1125">
        <v>60308.03171499999</v>
      </c>
      <c r="C39" s="1135">
        <v>41252.840114999985</v>
      </c>
      <c r="D39" s="1135">
        <v>41245.608909999988</v>
      </c>
      <c r="E39" s="1135">
        <v>7.2312050000000001</v>
      </c>
      <c r="F39" s="1135">
        <v>17386.514372000001</v>
      </c>
      <c r="G39" s="1130">
        <v>8562.6905200000001</v>
      </c>
      <c r="H39" s="1135">
        <v>8823.8238520000014</v>
      </c>
      <c r="I39" s="1135">
        <v>1668.677228</v>
      </c>
      <c r="J39" s="1130">
        <v>130.839956</v>
      </c>
      <c r="K39" s="1135">
        <v>1537.837272</v>
      </c>
      <c r="M39" s="1129"/>
      <c r="N39" s="1129"/>
      <c r="O39" s="1129"/>
      <c r="P39" s="1127"/>
    </row>
    <row r="40" spans="1:16" ht="15.75" customHeight="1">
      <c r="A40" s="888">
        <v>2017</v>
      </c>
      <c r="B40" s="1125">
        <v>59009.413080240003</v>
      </c>
      <c r="C40" s="1135">
        <v>38533.789044999998</v>
      </c>
      <c r="D40" s="1135">
        <v>38525.812279999998</v>
      </c>
      <c r="E40" s="1135">
        <v>7.9767649999999994</v>
      </c>
      <c r="F40" s="1135">
        <v>18605.353849540003</v>
      </c>
      <c r="G40" s="1130">
        <v>8765.3466100000005</v>
      </c>
      <c r="H40" s="1135">
        <v>9840.007239540002</v>
      </c>
      <c r="I40" s="1135">
        <v>1870.2701857</v>
      </c>
      <c r="J40" s="1130">
        <v>149.46763000000001</v>
      </c>
      <c r="K40" s="1135">
        <v>1720.8025556999999</v>
      </c>
      <c r="L40" s="885"/>
      <c r="M40" s="1129"/>
      <c r="N40" s="1129"/>
      <c r="O40" s="1129"/>
      <c r="P40" s="1127"/>
    </row>
    <row r="41" spans="1:16" ht="15.75" customHeight="1">
      <c r="A41" s="954">
        <v>2018</v>
      </c>
      <c r="B41" s="1026">
        <v>48712.945092202164</v>
      </c>
      <c r="C41" s="1026">
        <v>28592.644999999997</v>
      </c>
      <c r="D41" s="1026">
        <v>28592.644999999997</v>
      </c>
      <c r="E41" s="1026">
        <v>0</v>
      </c>
      <c r="F41" s="1128">
        <v>18454.066620982558</v>
      </c>
      <c r="G41" s="1026">
        <v>8789.2820000000011</v>
      </c>
      <c r="H41" s="1026">
        <v>9664.7846209825584</v>
      </c>
      <c r="I41" s="1128">
        <v>1666.2334712196068</v>
      </c>
      <c r="J41" s="1026">
        <v>115.43861140142518</v>
      </c>
      <c r="K41" s="1026">
        <v>1550.7948598181817</v>
      </c>
      <c r="M41" s="1129"/>
      <c r="N41" s="1129"/>
      <c r="O41" s="1129"/>
      <c r="P41" s="1127"/>
    </row>
    <row r="42" spans="1:16" s="1127" customFormat="1" ht="15.75" customHeight="1">
      <c r="A42" s="1131">
        <v>2019</v>
      </c>
      <c r="B42" s="1135">
        <v>46196.111481615262</v>
      </c>
      <c r="C42" s="1135">
        <v>26914.972000000002</v>
      </c>
      <c r="D42" s="1128">
        <v>26914.972000000002</v>
      </c>
      <c r="E42" s="1128">
        <v>0</v>
      </c>
      <c r="F42" s="1135">
        <v>17817.945539535256</v>
      </c>
      <c r="G42" s="1128">
        <v>8450.8490000000002</v>
      </c>
      <c r="H42" s="1128">
        <v>9367.0965395352578</v>
      </c>
      <c r="I42" s="1135">
        <v>1463.1939420799997</v>
      </c>
      <c r="J42" s="1128">
        <v>0</v>
      </c>
      <c r="K42" s="1128">
        <v>1463.1939420799997</v>
      </c>
      <c r="M42" s="1129"/>
      <c r="N42" s="1129"/>
      <c r="O42" s="1129"/>
    </row>
    <row r="43" spans="1:16" s="1127" customFormat="1" ht="15.75" customHeight="1">
      <c r="A43" s="1131">
        <v>2020</v>
      </c>
      <c r="B43" s="1135">
        <v>37928.462768675003</v>
      </c>
      <c r="C43" s="1135">
        <v>20178.005999999998</v>
      </c>
      <c r="D43" s="1135">
        <v>20178.005999999998</v>
      </c>
      <c r="E43" s="1135">
        <v>0</v>
      </c>
      <c r="F43" s="1135">
        <v>16456.898256828001</v>
      </c>
      <c r="G43" s="1135">
        <v>7854.6980000000003</v>
      </c>
      <c r="H43" s="1135">
        <v>8602.2002568280004</v>
      </c>
      <c r="I43" s="1135">
        <v>1293.5585118470001</v>
      </c>
      <c r="J43" s="1135">
        <v>0</v>
      </c>
      <c r="K43" s="1135">
        <v>1293.5585118470001</v>
      </c>
      <c r="M43" s="1129"/>
      <c r="N43" s="1129"/>
      <c r="O43" s="1129"/>
    </row>
    <row r="44" spans="1:16" s="1127" customFormat="1" ht="15.75" customHeight="1">
      <c r="A44" s="1131">
        <v>2021</v>
      </c>
      <c r="B44" s="1135">
        <v>45746.077376960995</v>
      </c>
      <c r="C44" s="1135">
        <v>26371.701999999997</v>
      </c>
      <c r="D44" s="1135">
        <v>26371.701999999997</v>
      </c>
      <c r="E44" s="1135">
        <v>0</v>
      </c>
      <c r="F44" s="1135">
        <v>17966.754632746</v>
      </c>
      <c r="G44" s="1135">
        <v>8732.6449999999986</v>
      </c>
      <c r="H44" s="1135">
        <v>9234.109632746</v>
      </c>
      <c r="I44" s="1135">
        <v>1407.6207442149998</v>
      </c>
      <c r="J44" s="1135">
        <v>0</v>
      </c>
      <c r="K44" s="1135">
        <v>1407.6207442149998</v>
      </c>
      <c r="M44" s="1129"/>
      <c r="N44" s="1129"/>
      <c r="O44" s="1129"/>
    </row>
    <row r="45" spans="1:16" ht="15.75" customHeight="1">
      <c r="A45" s="344"/>
    </row>
  </sheetData>
  <conditionalFormatting sqref="F34 I34 A34:C35 L36:L39 A36:A44 D40:E44 G40:H44 J40:L44 E41:I44 L34 A28:L33 I26:L27 A6:L23 Q6:ER43 P44:ER44 A45:ER1014 A1:ER5 M35:O44 M6:P34 A24:B25 E24:E25 H24:L25">
    <cfRule type="cellIs" dxfId="43" priority="32" stopIfTrue="1" operator="equal">
      <formula>0</formula>
    </cfRule>
  </conditionalFormatting>
  <conditionalFormatting sqref="D34:E34">
    <cfRule type="cellIs" dxfId="42" priority="31" stopIfTrue="1" operator="equal">
      <formula>0</formula>
    </cfRule>
  </conditionalFormatting>
  <conditionalFormatting sqref="G34:H34">
    <cfRule type="cellIs" dxfId="41" priority="30" stopIfTrue="1" operator="equal">
      <formula>0</formula>
    </cfRule>
  </conditionalFormatting>
  <conditionalFormatting sqref="J34:K34">
    <cfRule type="cellIs" dxfId="40" priority="29" stopIfTrue="1" operator="equal">
      <formula>0</formula>
    </cfRule>
  </conditionalFormatting>
  <conditionalFormatting sqref="F35 I35 L35">
    <cfRule type="cellIs" dxfId="39" priority="28" stopIfTrue="1" operator="equal">
      <formula>0</formula>
    </cfRule>
  </conditionalFormatting>
  <conditionalFormatting sqref="D35:E35">
    <cfRule type="cellIs" dxfId="38" priority="27" stopIfTrue="1" operator="equal">
      <formula>0</formula>
    </cfRule>
  </conditionalFormatting>
  <conditionalFormatting sqref="G35:H35">
    <cfRule type="cellIs" dxfId="37" priority="26" stopIfTrue="1" operator="equal">
      <formula>0</formula>
    </cfRule>
  </conditionalFormatting>
  <conditionalFormatting sqref="J35:K35">
    <cfRule type="cellIs" dxfId="36" priority="25" stopIfTrue="1" operator="equal">
      <formula>0</formula>
    </cfRule>
  </conditionalFormatting>
  <conditionalFormatting sqref="B36:C36">
    <cfRule type="cellIs" dxfId="35" priority="24" stopIfTrue="1" operator="equal">
      <formula>0</formula>
    </cfRule>
  </conditionalFormatting>
  <conditionalFormatting sqref="F36 I36">
    <cfRule type="cellIs" dxfId="34" priority="23" stopIfTrue="1" operator="equal">
      <formula>0</formula>
    </cfRule>
  </conditionalFormatting>
  <conditionalFormatting sqref="D36:E36">
    <cfRule type="cellIs" dxfId="33" priority="22" stopIfTrue="1" operator="equal">
      <formula>0</formula>
    </cfRule>
  </conditionalFormatting>
  <conditionalFormatting sqref="G36:H36">
    <cfRule type="cellIs" dxfId="32" priority="21" stopIfTrue="1" operator="equal">
      <formula>0</formula>
    </cfRule>
  </conditionalFormatting>
  <conditionalFormatting sqref="J36:K36">
    <cfRule type="cellIs" dxfId="31" priority="20" stopIfTrue="1" operator="equal">
      <formula>0</formula>
    </cfRule>
  </conditionalFormatting>
  <conditionalFormatting sqref="B37:C40">
    <cfRule type="cellIs" dxfId="30" priority="19" stopIfTrue="1" operator="equal">
      <formula>0</formula>
    </cfRule>
  </conditionalFormatting>
  <conditionalFormatting sqref="F37:F44 I37:I44">
    <cfRule type="cellIs" dxfId="29" priority="18" stopIfTrue="1" operator="equal">
      <formula>0</formula>
    </cfRule>
  </conditionalFormatting>
  <conditionalFormatting sqref="D37:E39">
    <cfRule type="cellIs" dxfId="28" priority="17" stopIfTrue="1" operator="equal">
      <formula>0</formula>
    </cfRule>
  </conditionalFormatting>
  <conditionalFormatting sqref="G37:H39">
    <cfRule type="cellIs" dxfId="27" priority="16" stopIfTrue="1" operator="equal">
      <formula>0</formula>
    </cfRule>
  </conditionalFormatting>
  <conditionalFormatting sqref="J37:K39">
    <cfRule type="cellIs" dxfId="26" priority="15" stopIfTrue="1" operator="equal">
      <formula>0</formula>
    </cfRule>
  </conditionalFormatting>
  <conditionalFormatting sqref="A26:A27">
    <cfRule type="cellIs" dxfId="25" priority="13" stopIfTrue="1" operator="equal">
      <formula>0</formula>
    </cfRule>
  </conditionalFormatting>
  <conditionalFormatting sqref="B41:C44">
    <cfRule type="cellIs" dxfId="24" priority="12" stopIfTrue="1" operator="equal">
      <formula>0</formula>
    </cfRule>
  </conditionalFormatting>
  <conditionalFormatting sqref="P35:P43">
    <cfRule type="cellIs" dxfId="23" priority="11" stopIfTrue="1" operator="equal">
      <formula>0</formula>
    </cfRule>
  </conditionalFormatting>
  <conditionalFormatting sqref="C24">
    <cfRule type="cellIs" dxfId="22" priority="8" stopIfTrue="1" operator="equal">
      <formula>0</formula>
    </cfRule>
  </conditionalFormatting>
  <conditionalFormatting sqref="D24">
    <cfRule type="cellIs" dxfId="21" priority="7" stopIfTrue="1" operator="equal">
      <formula>0</formula>
    </cfRule>
  </conditionalFormatting>
  <conditionalFormatting sqref="C25">
    <cfRule type="cellIs" dxfId="20" priority="6" stopIfTrue="1" operator="equal">
      <formula>0</formula>
    </cfRule>
  </conditionalFormatting>
  <conditionalFormatting sqref="D25">
    <cfRule type="cellIs" dxfId="19" priority="5" stopIfTrue="1" operator="equal">
      <formula>0</formula>
    </cfRule>
  </conditionalFormatting>
  <conditionalFormatting sqref="F24">
    <cfRule type="cellIs" dxfId="18" priority="4" stopIfTrue="1" operator="equal">
      <formula>0</formula>
    </cfRule>
  </conditionalFormatting>
  <conditionalFormatting sqref="F25">
    <cfRule type="cellIs" dxfId="17" priority="3" stopIfTrue="1" operator="equal">
      <formula>0</formula>
    </cfRule>
  </conditionalFormatting>
  <conditionalFormatting sqref="G24">
    <cfRule type="cellIs" dxfId="16" priority="2" stopIfTrue="1" operator="equal">
      <formula>0</formula>
    </cfRule>
  </conditionalFormatting>
  <conditionalFormatting sqref="G25">
    <cfRule type="cellIs" dxfId="15"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27" max="10"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32">
    <tabColor rgb="FFBD9ED0"/>
  </sheetPr>
  <dimension ref="A1:S43"/>
  <sheetViews>
    <sheetView view="pageBreakPreview" zoomScaleNormal="100" zoomScaleSheetLayoutView="100" workbookViewId="0">
      <selection activeCell="C1" sqref="C1"/>
    </sheetView>
  </sheetViews>
  <sheetFormatPr baseColWidth="10" defaultColWidth="11.453125" defaultRowHeight="15.75" customHeight="1"/>
  <cols>
    <col min="1" max="19" width="6.81640625" style="13" customWidth="1"/>
    <col min="20" max="20" width="1" style="13" customWidth="1"/>
    <col min="21" max="16384" width="11.453125" style="13"/>
  </cols>
  <sheetData>
    <row r="1" spans="1:19" ht="15.75" customHeight="1">
      <c r="A1" s="498" t="s">
        <v>766</v>
      </c>
      <c r="B1" s="29"/>
      <c r="C1" s="29"/>
      <c r="D1" s="29"/>
      <c r="E1" s="29"/>
      <c r="F1" s="29"/>
      <c r="G1" s="29"/>
      <c r="H1" s="29"/>
      <c r="I1" s="29"/>
      <c r="J1" s="29"/>
      <c r="K1" s="29"/>
      <c r="L1" s="29"/>
      <c r="M1" s="29"/>
      <c r="N1" s="29"/>
      <c r="O1" s="29"/>
      <c r="P1" s="29"/>
      <c r="Q1" s="29"/>
      <c r="R1" s="29"/>
      <c r="S1" s="29"/>
    </row>
    <row r="2" spans="1:19" ht="11" customHeight="1">
      <c r="A2" s="76"/>
      <c r="B2" s="29"/>
      <c r="C2" s="29"/>
      <c r="D2" s="29"/>
      <c r="E2" s="29"/>
      <c r="F2" s="29"/>
      <c r="G2" s="29"/>
      <c r="H2" s="29"/>
      <c r="I2" s="29"/>
      <c r="J2" s="29"/>
      <c r="K2" s="29"/>
      <c r="L2" s="29"/>
      <c r="M2" s="29"/>
      <c r="N2" s="29"/>
      <c r="O2" s="29"/>
      <c r="P2" s="29"/>
      <c r="Q2" s="29"/>
      <c r="R2" s="29"/>
      <c r="S2" s="29"/>
    </row>
    <row r="3" spans="1:19" ht="14.25" customHeight="1">
      <c r="A3" s="30"/>
      <c r="B3" s="37" t="s">
        <v>90</v>
      </c>
      <c r="C3" s="38"/>
      <c r="D3" s="39"/>
      <c r="E3" s="38"/>
      <c r="F3" s="39"/>
      <c r="G3" s="38"/>
      <c r="H3" s="38"/>
      <c r="I3" s="38"/>
      <c r="J3" s="38"/>
      <c r="K3" s="38"/>
      <c r="L3" s="38"/>
      <c r="M3" s="38"/>
      <c r="N3" s="38"/>
      <c r="O3" s="38"/>
      <c r="P3" s="40" t="s">
        <v>139</v>
      </c>
      <c r="Q3" s="41"/>
      <c r="R3" s="42" t="s">
        <v>140</v>
      </c>
      <c r="S3" s="43"/>
    </row>
    <row r="4" spans="1:19" ht="14.25" customHeight="1">
      <c r="A4" s="30"/>
      <c r="B4" s="44"/>
      <c r="C4" s="45"/>
      <c r="D4" s="46"/>
      <c r="E4" s="45"/>
      <c r="F4" s="46"/>
      <c r="G4" s="45"/>
      <c r="H4" s="45"/>
      <c r="I4" s="45"/>
      <c r="J4" s="45"/>
      <c r="K4" s="45"/>
      <c r="L4" s="45"/>
      <c r="M4" s="45"/>
      <c r="N4" s="45"/>
      <c r="O4" s="45"/>
      <c r="P4" s="44" t="s">
        <v>138</v>
      </c>
      <c r="Q4" s="47"/>
      <c r="R4" s="44" t="s">
        <v>141</v>
      </c>
      <c r="S4" s="47"/>
    </row>
    <row r="5" spans="1:19" ht="14.25" customHeight="1">
      <c r="A5" s="29"/>
      <c r="B5" s="751">
        <v>75.24693264506358</v>
      </c>
      <c r="C5" s="48"/>
      <c r="D5" s="48"/>
      <c r="E5" s="48"/>
      <c r="F5" s="48"/>
      <c r="G5" s="48"/>
      <c r="H5" s="48"/>
      <c r="I5" s="48"/>
      <c r="J5" s="48"/>
      <c r="K5" s="48"/>
      <c r="L5" s="48"/>
      <c r="M5" s="48"/>
      <c r="N5" s="48"/>
      <c r="O5" s="49"/>
      <c r="P5" s="752">
        <v>21.99714572386776</v>
      </c>
      <c r="Q5" s="50"/>
      <c r="R5" s="752">
        <v>2.7559216310686745</v>
      </c>
      <c r="S5" s="51"/>
    </row>
    <row r="6" spans="1:19" ht="14.25" customHeight="1">
      <c r="A6" s="30"/>
      <c r="B6" s="37" t="s">
        <v>88</v>
      </c>
      <c r="C6" s="38"/>
      <c r="D6" s="38"/>
      <c r="E6" s="38"/>
      <c r="F6" s="38"/>
      <c r="G6" s="38"/>
      <c r="H6" s="38"/>
      <c r="I6" s="38"/>
      <c r="J6" s="38"/>
      <c r="K6" s="38"/>
      <c r="L6" s="38"/>
      <c r="M6" s="38"/>
      <c r="N6" s="38"/>
      <c r="O6" s="38"/>
      <c r="P6" s="38"/>
      <c r="Q6" s="38"/>
      <c r="R6" s="38"/>
      <c r="S6" s="52"/>
    </row>
    <row r="7" spans="1:19" ht="14.25" customHeight="1">
      <c r="A7" s="30"/>
      <c r="B7" s="44"/>
      <c r="C7" s="45"/>
      <c r="D7" s="45"/>
      <c r="E7" s="45"/>
      <c r="F7" s="45"/>
      <c r="G7" s="45"/>
      <c r="H7" s="45"/>
      <c r="I7" s="45"/>
      <c r="J7" s="45"/>
      <c r="K7" s="45"/>
      <c r="L7" s="45"/>
      <c r="M7" s="45"/>
      <c r="N7" s="45"/>
      <c r="O7" s="45"/>
      <c r="P7" s="45"/>
      <c r="Q7" s="45"/>
      <c r="R7" s="45"/>
      <c r="S7" s="47"/>
    </row>
    <row r="8" spans="1:19" ht="14.25" customHeight="1">
      <c r="A8" s="30"/>
      <c r="B8" s="753">
        <v>100</v>
      </c>
      <c r="C8" s="53"/>
      <c r="D8" s="53"/>
      <c r="E8" s="53"/>
      <c r="F8" s="53"/>
      <c r="G8" s="53"/>
      <c r="H8" s="53"/>
      <c r="I8" s="53"/>
      <c r="J8" s="53"/>
      <c r="K8" s="53"/>
      <c r="L8" s="53"/>
      <c r="M8" s="53"/>
      <c r="N8" s="53"/>
      <c r="O8" s="53"/>
      <c r="P8" s="53"/>
      <c r="Q8" s="53"/>
      <c r="R8" s="53"/>
      <c r="S8" s="54"/>
    </row>
    <row r="9" spans="1:19" ht="14.25" customHeight="1">
      <c r="A9" s="29"/>
      <c r="B9" s="37" t="s">
        <v>16</v>
      </c>
      <c r="C9" s="38"/>
      <c r="D9" s="38"/>
      <c r="E9" s="38"/>
      <c r="F9" s="38"/>
      <c r="G9" s="38"/>
      <c r="H9" s="38"/>
      <c r="I9" s="38"/>
      <c r="J9" s="38"/>
      <c r="K9" s="38"/>
      <c r="L9" s="38"/>
      <c r="M9" s="38"/>
      <c r="N9" s="38"/>
      <c r="O9" s="38"/>
      <c r="P9" s="40" t="s">
        <v>140</v>
      </c>
      <c r="Q9" s="52"/>
      <c r="R9" s="40" t="s">
        <v>87</v>
      </c>
      <c r="S9" s="52"/>
    </row>
    <row r="10" spans="1:19" ht="14.25" customHeight="1">
      <c r="A10" s="29"/>
      <c r="B10" s="44"/>
      <c r="C10" s="45"/>
      <c r="D10" s="45"/>
      <c r="E10" s="45"/>
      <c r="F10" s="45"/>
      <c r="G10" s="45"/>
      <c r="H10" s="45"/>
      <c r="I10" s="45"/>
      <c r="J10" s="45"/>
      <c r="K10" s="45"/>
      <c r="L10" s="45"/>
      <c r="M10" s="45"/>
      <c r="N10" s="45"/>
      <c r="O10" s="45"/>
      <c r="P10" s="44" t="s">
        <v>142</v>
      </c>
      <c r="Q10" s="47"/>
      <c r="R10" s="55"/>
      <c r="S10" s="56"/>
    </row>
    <row r="11" spans="1:19" ht="14.25" customHeight="1">
      <c r="A11" s="69"/>
      <c r="B11" s="752">
        <v>95.345500292512199</v>
      </c>
      <c r="C11" s="760"/>
      <c r="D11" s="760"/>
      <c r="E11" s="760"/>
      <c r="F11" s="760"/>
      <c r="G11" s="760"/>
      <c r="H11" s="760"/>
      <c r="I11" s="760"/>
      <c r="J11" s="760"/>
      <c r="K11" s="760"/>
      <c r="L11" s="760"/>
      <c r="M11" s="760"/>
      <c r="N11" s="760"/>
      <c r="O11" s="50"/>
      <c r="P11" s="752">
        <v>0.23045941748960938</v>
      </c>
      <c r="Q11" s="50"/>
      <c r="R11" s="752">
        <v>4.4240402899981834</v>
      </c>
      <c r="S11" s="51"/>
    </row>
    <row r="12" spans="1:19" ht="14.25" customHeight="1">
      <c r="A12" s="30"/>
      <c r="B12" s="37" t="s">
        <v>86</v>
      </c>
      <c r="C12" s="38"/>
      <c r="D12" s="38"/>
      <c r="E12" s="38"/>
      <c r="F12" s="38"/>
      <c r="G12" s="38"/>
      <c r="H12" s="38"/>
      <c r="I12" s="38"/>
      <c r="J12" s="38"/>
      <c r="K12" s="38"/>
      <c r="L12" s="38"/>
      <c r="M12" s="38"/>
      <c r="N12" s="40" t="s">
        <v>144</v>
      </c>
      <c r="O12" s="41"/>
      <c r="P12" s="57"/>
      <c r="Q12" s="57"/>
      <c r="R12" s="58"/>
      <c r="S12" s="58"/>
    </row>
    <row r="13" spans="1:19" ht="14.25" customHeight="1">
      <c r="A13" s="30"/>
      <c r="B13" s="44"/>
      <c r="C13" s="45"/>
      <c r="D13" s="45"/>
      <c r="E13" s="45"/>
      <c r="F13" s="45"/>
      <c r="G13" s="45"/>
      <c r="H13" s="45"/>
      <c r="I13" s="45"/>
      <c r="J13" s="45"/>
      <c r="K13" s="45"/>
      <c r="L13" s="45"/>
      <c r="M13" s="45"/>
      <c r="N13" s="59" t="s">
        <v>143</v>
      </c>
      <c r="O13" s="60"/>
      <c r="P13" s="57"/>
      <c r="Q13" s="57"/>
      <c r="R13" s="58"/>
      <c r="S13" s="58"/>
    </row>
    <row r="14" spans="1:19" ht="14.25" customHeight="1">
      <c r="A14" s="30"/>
      <c r="B14" s="752">
        <v>66.56950932063404</v>
      </c>
      <c r="C14" s="760"/>
      <c r="D14" s="760"/>
      <c r="E14" s="760"/>
      <c r="F14" s="760"/>
      <c r="G14" s="760"/>
      <c r="H14" s="760"/>
      <c r="I14" s="760"/>
      <c r="J14" s="760"/>
      <c r="K14" s="760"/>
      <c r="L14" s="760"/>
      <c r="M14" s="50"/>
      <c r="N14" s="752">
        <v>28.775990971878169</v>
      </c>
      <c r="O14" s="51"/>
      <c r="P14" s="57"/>
      <c r="Q14" s="57"/>
      <c r="R14" s="58"/>
      <c r="S14" s="58"/>
    </row>
    <row r="15" spans="1:19" ht="14.25" customHeight="1">
      <c r="A15" s="30"/>
      <c r="B15" s="40" t="s">
        <v>145</v>
      </c>
      <c r="C15" s="41"/>
      <c r="D15" s="38" t="s">
        <v>85</v>
      </c>
      <c r="E15" s="38"/>
      <c r="F15" s="39"/>
      <c r="G15" s="38"/>
      <c r="H15" s="38"/>
      <c r="I15" s="38"/>
      <c r="J15" s="38"/>
      <c r="K15" s="38"/>
      <c r="L15" s="52"/>
      <c r="M15" s="38"/>
      <c r="N15" s="40" t="s">
        <v>144</v>
      </c>
      <c r="O15" s="41"/>
      <c r="P15" s="57"/>
      <c r="Q15" s="57"/>
      <c r="R15" s="58"/>
      <c r="S15" s="58"/>
    </row>
    <row r="16" spans="1:19" ht="14.25" customHeight="1">
      <c r="A16" s="30"/>
      <c r="B16" s="44" t="s">
        <v>146</v>
      </c>
      <c r="C16" s="47"/>
      <c r="D16" s="61"/>
      <c r="E16" s="61"/>
      <c r="F16" s="62"/>
      <c r="G16" s="61"/>
      <c r="H16" s="61"/>
      <c r="I16" s="61"/>
      <c r="J16" s="61"/>
      <c r="K16" s="61"/>
      <c r="L16" s="61"/>
      <c r="M16" s="61"/>
      <c r="N16" s="59" t="s">
        <v>143</v>
      </c>
      <c r="O16" s="60"/>
      <c r="P16" s="57"/>
      <c r="Q16" s="57"/>
      <c r="R16" s="58"/>
      <c r="S16" s="58"/>
    </row>
    <row r="17" spans="1:19" ht="14.25" customHeight="1">
      <c r="A17" s="30"/>
      <c r="B17" s="752">
        <v>14.731935425959977</v>
      </c>
      <c r="C17" s="50"/>
      <c r="D17" s="752">
        <v>51.837573894674051</v>
      </c>
      <c r="E17" s="760"/>
      <c r="F17" s="760"/>
      <c r="G17" s="760"/>
      <c r="H17" s="760"/>
      <c r="I17" s="760"/>
      <c r="J17" s="760"/>
      <c r="K17" s="760"/>
      <c r="L17" s="760"/>
      <c r="M17" s="50"/>
      <c r="N17" s="752">
        <v>28.775990971878169</v>
      </c>
      <c r="O17" s="51"/>
      <c r="P17" s="57"/>
      <c r="Q17" s="57"/>
      <c r="R17" s="58"/>
      <c r="S17" s="58"/>
    </row>
    <row r="18" spans="1:19" ht="14.25" customHeight="1">
      <c r="A18" s="30"/>
      <c r="B18" s="57"/>
      <c r="C18" s="58"/>
      <c r="D18" s="40" t="s">
        <v>147</v>
      </c>
      <c r="E18" s="41"/>
      <c r="F18" s="42" t="s">
        <v>41</v>
      </c>
      <c r="G18" s="41"/>
      <c r="H18" s="38" t="s">
        <v>84</v>
      </c>
      <c r="I18" s="38"/>
      <c r="J18" s="38"/>
      <c r="K18" s="39"/>
      <c r="L18" s="38"/>
      <c r="M18" s="38"/>
      <c r="N18" s="40" t="s">
        <v>144</v>
      </c>
      <c r="O18" s="41"/>
      <c r="P18" s="57"/>
      <c r="Q18" s="57"/>
      <c r="R18" s="58"/>
      <c r="S18" s="58"/>
    </row>
    <row r="19" spans="1:19" ht="14.25" customHeight="1">
      <c r="A19" s="30"/>
      <c r="B19" s="57"/>
      <c r="C19" s="58"/>
      <c r="D19" s="59" t="s">
        <v>148</v>
      </c>
      <c r="E19" s="60"/>
      <c r="F19" s="63"/>
      <c r="G19" s="64"/>
      <c r="H19" s="61"/>
      <c r="I19" s="61"/>
      <c r="J19" s="61"/>
      <c r="K19" s="62"/>
      <c r="L19" s="61"/>
      <c r="M19" s="61"/>
      <c r="N19" s="59" t="s">
        <v>143</v>
      </c>
      <c r="O19" s="60"/>
      <c r="P19" s="57"/>
      <c r="Q19" s="57"/>
      <c r="R19" s="58"/>
      <c r="S19" s="58"/>
    </row>
    <row r="20" spans="1:19" ht="14.25" customHeight="1">
      <c r="A20" s="30"/>
      <c r="B20" s="58"/>
      <c r="C20" s="62"/>
      <c r="D20" s="752">
        <v>3.4529340942366011</v>
      </c>
      <c r="E20" s="50"/>
      <c r="F20" s="752">
        <v>0.94917270175047985</v>
      </c>
      <c r="G20" s="50"/>
      <c r="H20" s="752">
        <v>47.435467098686978</v>
      </c>
      <c r="I20" s="760"/>
      <c r="J20" s="760"/>
      <c r="K20" s="760"/>
      <c r="L20" s="760"/>
      <c r="M20" s="50"/>
      <c r="N20" s="752">
        <v>28.775990971878169</v>
      </c>
      <c r="O20" s="51"/>
      <c r="P20" s="57"/>
      <c r="Q20" s="57"/>
      <c r="R20" s="58"/>
      <c r="S20" s="58"/>
    </row>
    <row r="21" spans="1:19" ht="14.25" customHeight="1">
      <c r="B21" s="57"/>
      <c r="C21" s="61"/>
      <c r="D21" s="57"/>
      <c r="E21" s="57"/>
      <c r="F21" s="57"/>
      <c r="G21" s="57"/>
      <c r="H21" s="37" t="s">
        <v>83</v>
      </c>
      <c r="I21" s="38"/>
      <c r="J21" s="38"/>
      <c r="K21" s="38"/>
      <c r="L21" s="38"/>
      <c r="M21" s="38"/>
      <c r="N21" s="38"/>
      <c r="O21" s="52"/>
      <c r="P21" s="57"/>
      <c r="Q21" s="57"/>
      <c r="R21" s="58"/>
      <c r="S21" s="58"/>
    </row>
    <row r="22" spans="1:19" ht="14.25" customHeight="1">
      <c r="A22" s="33"/>
      <c r="B22" s="57"/>
      <c r="C22" s="61"/>
      <c r="D22" s="57"/>
      <c r="E22" s="57"/>
      <c r="F22" s="57"/>
      <c r="G22" s="57"/>
      <c r="H22" s="44"/>
      <c r="I22" s="45"/>
      <c r="J22" s="45"/>
      <c r="K22" s="45"/>
      <c r="L22" s="45"/>
      <c r="M22" s="45"/>
      <c r="N22" s="45"/>
      <c r="O22" s="47"/>
      <c r="P22" s="57"/>
      <c r="Q22" s="57"/>
      <c r="R22" s="58"/>
      <c r="S22" s="58"/>
    </row>
    <row r="23" spans="1:19" ht="14.25" customHeight="1">
      <c r="A23" s="70"/>
      <c r="B23" s="71"/>
      <c r="C23" s="71"/>
      <c r="D23" s="71"/>
      <c r="E23" s="71"/>
      <c r="F23" s="71"/>
      <c r="G23" s="72"/>
      <c r="H23" s="752">
        <v>76.211458070565129</v>
      </c>
      <c r="I23" s="760"/>
      <c r="J23" s="760"/>
      <c r="K23" s="760"/>
      <c r="L23" s="760"/>
      <c r="M23" s="760"/>
      <c r="N23" s="760"/>
      <c r="O23" s="50"/>
      <c r="P23" s="73"/>
      <c r="Q23" s="74"/>
      <c r="R23" s="75"/>
      <c r="S23" s="75"/>
    </row>
    <row r="24" spans="1:19" ht="14.25" customHeight="1">
      <c r="A24" s="30"/>
      <c r="B24" s="58"/>
      <c r="C24" s="57"/>
      <c r="D24" s="57"/>
      <c r="E24" s="57"/>
      <c r="F24" s="57"/>
      <c r="G24" s="57"/>
      <c r="H24" s="40" t="s">
        <v>149</v>
      </c>
      <c r="I24" s="41"/>
      <c r="J24" s="38" t="s">
        <v>33</v>
      </c>
      <c r="K24" s="38"/>
      <c r="L24" s="38"/>
      <c r="M24" s="39"/>
      <c r="N24" s="38"/>
      <c r="O24" s="52"/>
      <c r="P24" s="57"/>
      <c r="Q24" s="57"/>
      <c r="R24" s="58"/>
      <c r="S24" s="58"/>
    </row>
    <row r="25" spans="1:19" ht="14.25" customHeight="1">
      <c r="A25" s="30"/>
      <c r="B25" s="58"/>
      <c r="C25" s="57"/>
      <c r="D25" s="57"/>
      <c r="E25" s="57"/>
      <c r="F25" s="57"/>
      <c r="G25" s="57"/>
      <c r="H25" s="59" t="s">
        <v>6</v>
      </c>
      <c r="I25" s="60"/>
      <c r="J25" s="61"/>
      <c r="K25" s="61"/>
      <c r="L25" s="61"/>
      <c r="M25" s="62"/>
      <c r="N25" s="61"/>
      <c r="O25" s="56"/>
      <c r="P25" s="57"/>
      <c r="Q25" s="57"/>
      <c r="R25" s="58"/>
      <c r="S25" s="58"/>
    </row>
    <row r="26" spans="1:19" ht="14.25" customHeight="1">
      <c r="A26" s="30"/>
      <c r="B26" s="58"/>
      <c r="C26" s="57"/>
      <c r="D26" s="57"/>
      <c r="E26" s="57"/>
      <c r="F26" s="57"/>
      <c r="G26" s="57"/>
      <c r="H26" s="752">
        <v>3.3784201148070139</v>
      </c>
      <c r="I26" s="50"/>
      <c r="J26" s="752">
        <v>72.83303795575813</v>
      </c>
      <c r="K26" s="761"/>
      <c r="L26" s="761"/>
      <c r="M26" s="761"/>
      <c r="N26" s="761"/>
      <c r="O26" s="51"/>
      <c r="P26" s="61"/>
      <c r="Q26" s="57"/>
      <c r="R26" s="58"/>
      <c r="S26" s="58"/>
    </row>
    <row r="27" spans="1:19" ht="14.25" customHeight="1">
      <c r="A27" s="30"/>
      <c r="B27" s="57"/>
      <c r="C27" s="57"/>
      <c r="D27" s="57"/>
      <c r="E27" s="57"/>
      <c r="F27" s="57"/>
      <c r="G27" s="57"/>
      <c r="H27" s="58"/>
      <c r="I27" s="58"/>
      <c r="J27" s="40" t="s">
        <v>157</v>
      </c>
      <c r="K27" s="52"/>
      <c r="L27" s="38" t="s">
        <v>10</v>
      </c>
      <c r="M27" s="52"/>
      <c r="N27" s="1485" t="s">
        <v>150</v>
      </c>
      <c r="O27" s="1486"/>
      <c r="P27" s="58"/>
      <c r="Q27" s="58"/>
      <c r="R27" s="58"/>
      <c r="S27" s="58"/>
    </row>
    <row r="28" spans="1:19" ht="14.25" customHeight="1">
      <c r="A28" s="30"/>
      <c r="B28" s="57"/>
      <c r="C28" s="57"/>
      <c r="D28" s="57"/>
      <c r="E28" s="57"/>
      <c r="F28" s="57"/>
      <c r="G28" s="57"/>
      <c r="H28" s="58"/>
      <c r="I28" s="58"/>
      <c r="J28" s="44" t="s">
        <v>155</v>
      </c>
      <c r="K28" s="47"/>
      <c r="L28" s="665"/>
      <c r="M28" s="666"/>
      <c r="N28" s="1487" t="s">
        <v>156</v>
      </c>
      <c r="O28" s="1488"/>
      <c r="P28" s="58"/>
      <c r="Q28" s="58"/>
      <c r="R28" s="58"/>
      <c r="S28" s="58"/>
    </row>
    <row r="29" spans="1:19" ht="14.25" customHeight="1">
      <c r="A29" s="70"/>
      <c r="B29" s="75"/>
      <c r="C29" s="71"/>
      <c r="D29" s="75"/>
      <c r="E29" s="71"/>
      <c r="F29" s="71"/>
      <c r="G29" s="71"/>
      <c r="H29" s="75"/>
      <c r="I29" s="77"/>
      <c r="J29" s="752">
        <v>16.752536043309995</v>
      </c>
      <c r="K29" s="50"/>
      <c r="L29" s="752">
        <v>20.426970733729572</v>
      </c>
      <c r="M29" s="50"/>
      <c r="N29" s="752">
        <v>35.653531178718559</v>
      </c>
      <c r="O29" s="51"/>
      <c r="P29" s="78"/>
      <c r="Q29" s="75"/>
      <c r="R29" s="75"/>
      <c r="S29" s="75"/>
    </row>
    <row r="30" spans="1:19" ht="13">
      <c r="A30" s="99" t="s">
        <v>158</v>
      </c>
      <c r="B30" s="31"/>
      <c r="C30" s="31"/>
      <c r="D30" s="31"/>
      <c r="E30" s="31"/>
      <c r="F30" s="31"/>
      <c r="G30" s="31"/>
      <c r="H30" s="66"/>
      <c r="I30" s="65"/>
      <c r="J30" s="65"/>
      <c r="K30" s="65"/>
      <c r="L30" s="66"/>
      <c r="M30" s="66"/>
      <c r="N30" s="66"/>
      <c r="O30" s="31"/>
      <c r="P30" s="31"/>
      <c r="Q30" s="31"/>
      <c r="R30" s="31"/>
      <c r="S30" s="31"/>
    </row>
    <row r="31" spans="1:19" ht="13">
      <c r="A31" s="34" t="s">
        <v>136</v>
      </c>
      <c r="B31" s="35"/>
      <c r="C31" s="35"/>
      <c r="D31" s="35"/>
      <c r="E31" s="35"/>
      <c r="F31" s="35"/>
      <c r="G31" s="35"/>
      <c r="H31" s="35"/>
      <c r="L31" s="31"/>
      <c r="M31" s="31"/>
      <c r="N31" s="31"/>
      <c r="O31" s="31"/>
      <c r="P31" s="31"/>
      <c r="Q31" s="31"/>
      <c r="R31" s="31"/>
      <c r="S31" s="31"/>
    </row>
    <row r="32" spans="1:19" ht="13">
      <c r="A32" s="34" t="s">
        <v>137</v>
      </c>
      <c r="B32" s="35"/>
      <c r="C32" s="35"/>
      <c r="D32" s="35"/>
      <c r="E32" s="35"/>
      <c r="F32" s="35"/>
      <c r="G32" s="35"/>
      <c r="H32" s="35"/>
      <c r="L32" s="31"/>
      <c r="M32" s="31"/>
      <c r="N32" s="31"/>
      <c r="O32" s="31"/>
      <c r="P32" s="31"/>
      <c r="Q32" s="31"/>
      <c r="R32" s="31"/>
      <c r="S32" s="31"/>
    </row>
    <row r="33" spans="1:8" ht="13">
      <c r="A33" s="34" t="s">
        <v>153</v>
      </c>
      <c r="B33" s="32"/>
      <c r="C33" s="32"/>
      <c r="D33" s="32"/>
      <c r="E33" s="32"/>
      <c r="F33" s="32"/>
      <c r="G33" s="32"/>
      <c r="H33" s="32"/>
    </row>
    <row r="34" spans="1:8" ht="13">
      <c r="A34" s="34" t="s">
        <v>151</v>
      </c>
      <c r="B34" s="32"/>
      <c r="C34" s="32"/>
      <c r="D34" s="32"/>
      <c r="E34" s="32"/>
      <c r="F34" s="32"/>
      <c r="G34" s="32"/>
      <c r="H34" s="32"/>
    </row>
    <row r="37" spans="1:8" ht="15.75" customHeight="1">
      <c r="A37" s="962"/>
    </row>
    <row r="38" spans="1:8" ht="15.75" customHeight="1">
      <c r="A38" s="962"/>
    </row>
    <row r="39" spans="1:8" ht="15.75" customHeight="1">
      <c r="A39" s="962"/>
    </row>
    <row r="40" spans="1:8" ht="15.75" customHeight="1">
      <c r="A40" s="962"/>
    </row>
    <row r="41" spans="1:8" ht="15.75" customHeight="1">
      <c r="A41" s="962"/>
    </row>
    <row r="42" spans="1:8" ht="15.75" customHeight="1">
      <c r="A42" s="962"/>
    </row>
    <row r="43" spans="1:8" ht="15.75" customHeight="1">
      <c r="A43" s="962"/>
    </row>
  </sheetData>
  <mergeCells count="2">
    <mergeCell ref="N27:O27"/>
    <mergeCell ref="N28:O28"/>
  </mergeCells>
  <conditionalFormatting sqref="A1:GR36 A44:GR1000 B37:GR43">
    <cfRule type="cellIs" dxfId="14" priority="2" stopIfTrue="1" operator="equal">
      <formula>0</formula>
    </cfRule>
  </conditionalFormatting>
  <conditionalFormatting sqref="A37:A43">
    <cfRule type="cellIs" dxfId="13"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38">
    <tabColor rgb="FFBD9ED0"/>
  </sheetPr>
  <dimension ref="A1:C15"/>
  <sheetViews>
    <sheetView view="pageBreakPreview" zoomScaleNormal="100" zoomScaleSheetLayoutView="100" workbookViewId="0">
      <selection activeCell="B9" sqref="B9"/>
    </sheetView>
  </sheetViews>
  <sheetFormatPr baseColWidth="10" defaultColWidth="11.453125" defaultRowHeight="15.75" customHeight="1"/>
  <cols>
    <col min="1" max="1" width="42.81640625" style="83" customWidth="1"/>
    <col min="2" max="2" width="20" style="83" customWidth="1"/>
    <col min="3" max="3" width="65.81640625" style="83" customWidth="1"/>
    <col min="4" max="16384" width="11.453125" style="83"/>
  </cols>
  <sheetData>
    <row r="1" spans="1:3" ht="15.75" customHeight="1">
      <c r="A1" s="450" t="s">
        <v>680</v>
      </c>
      <c r="B1" s="79"/>
      <c r="C1" s="80"/>
    </row>
    <row r="3" spans="1:3" ht="15.75" customHeight="1">
      <c r="A3" s="83" t="s">
        <v>16</v>
      </c>
      <c r="B3" s="1024" t="e">
        <f>(B4+B5+B6+B7+B8+B9+B10)</f>
        <v>#REF!</v>
      </c>
      <c r="C3" s="731"/>
    </row>
    <row r="4" spans="1:3" ht="15.75" customHeight="1">
      <c r="A4" s="83" t="s">
        <v>177</v>
      </c>
      <c r="B4" s="1024" t="e">
        <f>SUM('EB-3'!$F$10:$H$10)/1000</f>
        <v>#REF!</v>
      </c>
      <c r="C4" s="731"/>
    </row>
    <row r="5" spans="1:3" ht="15.75" customHeight="1">
      <c r="A5" s="83" t="s">
        <v>389</v>
      </c>
      <c r="B5" s="1024" t="e">
        <f>SUM('EB-3'!$I$10:$K$10)/1000</f>
        <v>#REF!</v>
      </c>
      <c r="C5" s="731"/>
    </row>
    <row r="6" spans="1:3" ht="15.75" customHeight="1">
      <c r="A6" s="83" t="s">
        <v>390</v>
      </c>
      <c r="B6" s="1024" t="e">
        <f>SUM('EB-3'!$L$10:$V$10)/1000</f>
        <v>#REF!</v>
      </c>
      <c r="C6" s="731"/>
    </row>
    <row r="7" spans="1:3" ht="15.75" customHeight="1">
      <c r="A7" s="83" t="s">
        <v>391</v>
      </c>
      <c r="B7" s="1024" t="e">
        <f>SUM('EB-3'!$W$10:$X$10)/1000</f>
        <v>#REF!</v>
      </c>
      <c r="C7" s="731"/>
    </row>
    <row r="8" spans="1:3" ht="15.75" customHeight="1">
      <c r="A8" s="83" t="s">
        <v>553</v>
      </c>
      <c r="B8" s="1024" t="e">
        <f>SUM('EB-3'!$Y$10:$AC$10)/1000</f>
        <v>#REF!</v>
      </c>
      <c r="C8" s="731"/>
    </row>
    <row r="9" spans="1:3" ht="15.75" customHeight="1">
      <c r="A9" s="372" t="s">
        <v>392</v>
      </c>
      <c r="B9" s="1024" t="e">
        <f>SUM('EB-3'!$AD$10:$AE$10)/1000</f>
        <v>#REF!</v>
      </c>
      <c r="C9" s="731"/>
    </row>
    <row r="10" spans="1:3" ht="15.75" customHeight="1">
      <c r="A10" s="83" t="s">
        <v>554</v>
      </c>
      <c r="B10" s="1024">
        <f>SUM('EB-3'!$AF$10:$AG$10)/1000</f>
        <v>1.1752633584779999</v>
      </c>
      <c r="C10" s="731"/>
    </row>
    <row r="11" spans="1:3" ht="15.75" customHeight="1">
      <c r="A11" s="99" t="s">
        <v>158</v>
      </c>
      <c r="B11" s="731"/>
      <c r="C11" s="731"/>
    </row>
    <row r="12" spans="1:3" ht="15.75" customHeight="1">
      <c r="A12" s="448" t="s">
        <v>555</v>
      </c>
    </row>
    <row r="15" spans="1:3" ht="15.75" customHeight="1">
      <c r="A15" s="13" t="e">
        <f>IF(ABS('EB-3'!AH10-B3*1000)&lt;0.000001,"OK","FEHLER")</f>
        <v>#REF!</v>
      </c>
    </row>
  </sheetData>
  <conditionalFormatting sqref="A1:GR1000">
    <cfRule type="cellIs" dxfId="12"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04.02.2021&amp;C&amp;"Arial,Standard"&amp;10Bayerisches Landesamt für Statistik - Energiebilanz 2018&amp;R&amp;"Arial,Standard"&amp;10&amp;P von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35">
    <tabColor rgb="FFBD9ED0"/>
  </sheetPr>
  <dimension ref="A1:V68"/>
  <sheetViews>
    <sheetView view="pageBreakPreview" zoomScaleNormal="100" zoomScaleSheetLayoutView="100" workbookViewId="0"/>
  </sheetViews>
  <sheetFormatPr baseColWidth="10" defaultColWidth="11.453125" defaultRowHeight="15.75" customHeight="1"/>
  <cols>
    <col min="1" max="4" width="8" style="83" customWidth="1"/>
    <col min="5" max="5" width="9.54296875" style="83" customWidth="1"/>
    <col min="6" max="7" width="8" style="83" customWidth="1"/>
    <col min="8" max="8" width="8.81640625" style="83" customWidth="1"/>
    <col min="9" max="9" width="8" style="83" customWidth="1"/>
    <col min="10" max="11" width="9.81640625" style="83" customWidth="1"/>
    <col min="12" max="12" width="9.54296875" style="83" customWidth="1"/>
    <col min="13" max="13" width="8" style="83" customWidth="1"/>
    <col min="14" max="14" width="8.81640625" style="83" customWidth="1"/>
    <col min="15" max="16" width="8" style="83" customWidth="1"/>
    <col min="17" max="16384" width="11.453125" style="83"/>
  </cols>
  <sheetData>
    <row r="1" spans="1:22" ht="15.75" customHeight="1">
      <c r="A1" s="1315" t="s">
        <v>776</v>
      </c>
      <c r="B1" s="79"/>
      <c r="C1" s="80"/>
      <c r="D1" s="81"/>
      <c r="E1" s="82"/>
      <c r="F1" s="82"/>
      <c r="G1" s="82"/>
      <c r="H1" s="82"/>
      <c r="I1" s="82"/>
      <c r="J1" s="82"/>
      <c r="K1" s="82"/>
      <c r="L1" s="82"/>
      <c r="M1" s="82"/>
      <c r="N1" s="82"/>
      <c r="O1" s="445"/>
      <c r="P1" s="82"/>
      <c r="S1" s="962"/>
      <c r="T1" s="1312"/>
      <c r="U1" s="1312"/>
      <c r="V1" s="1312"/>
    </row>
    <row r="2" spans="1:22" ht="11" customHeight="1">
      <c r="A2" s="431"/>
      <c r="B2" s="431"/>
      <c r="C2" s="431"/>
      <c r="D2" s="431"/>
      <c r="E2" s="431"/>
      <c r="F2" s="431"/>
      <c r="G2" s="431"/>
      <c r="H2" s="431"/>
      <c r="I2" s="431"/>
      <c r="J2" s="431"/>
      <c r="K2" s="431"/>
      <c r="L2" s="431"/>
      <c r="M2" s="431"/>
      <c r="N2" s="431"/>
      <c r="O2" s="431"/>
      <c r="P2" s="387"/>
      <c r="S2" s="962"/>
      <c r="T2" s="1025"/>
      <c r="U2" s="1025"/>
      <c r="V2" s="1025"/>
    </row>
    <row r="3" spans="1:22" ht="15.75" customHeight="1">
      <c r="A3" s="399" t="s">
        <v>117</v>
      </c>
      <c r="B3" s="399"/>
      <c r="C3" s="399"/>
      <c r="D3" s="431"/>
      <c r="E3" s="431"/>
      <c r="F3" s="431"/>
      <c r="G3" s="401" t="s">
        <v>426</v>
      </c>
      <c r="H3" s="400"/>
      <c r="I3" s="400"/>
      <c r="J3" s="431"/>
      <c r="K3" s="431"/>
      <c r="L3" s="431"/>
      <c r="M3" s="402" t="s">
        <v>425</v>
      </c>
      <c r="N3" s="403"/>
      <c r="O3" s="403"/>
      <c r="P3" s="387"/>
      <c r="S3" s="962"/>
      <c r="T3" s="1025"/>
      <c r="U3" s="1025"/>
      <c r="V3" s="1025"/>
    </row>
    <row r="4" spans="1:22" ht="15.75" customHeight="1">
      <c r="A4" s="667">
        <v>951.91054416499878</v>
      </c>
      <c r="B4" s="667">
        <v>8667.3915953770156</v>
      </c>
      <c r="C4" s="667">
        <v>17470.420598403438</v>
      </c>
      <c r="D4" s="621"/>
      <c r="E4" s="621"/>
      <c r="F4" s="621"/>
      <c r="G4" s="667">
        <v>10511.95768</v>
      </c>
      <c r="H4" s="667">
        <v>37580.407119999996</v>
      </c>
      <c r="I4" s="667">
        <v>0</v>
      </c>
      <c r="J4" s="373"/>
      <c r="K4" s="374"/>
      <c r="L4" s="621"/>
      <c r="M4" s="667">
        <v>82.373999999999995</v>
      </c>
      <c r="N4" s="667">
        <v>4847.6140000000005</v>
      </c>
      <c r="O4" s="1031">
        <v>0</v>
      </c>
      <c r="P4" s="387"/>
      <c r="S4" s="1025"/>
      <c r="T4" s="1025"/>
      <c r="U4" s="1025"/>
      <c r="V4" s="1025"/>
    </row>
    <row r="5" spans="1:22" ht="15.75" customHeight="1">
      <c r="A5" s="621" t="s">
        <v>116</v>
      </c>
      <c r="B5" s="621" t="s">
        <v>115</v>
      </c>
      <c r="C5" s="386" t="s">
        <v>344</v>
      </c>
      <c r="D5" s="621"/>
      <c r="E5" s="621"/>
      <c r="F5" s="621"/>
      <c r="G5" s="621" t="s">
        <v>116</v>
      </c>
      <c r="H5" s="621" t="s">
        <v>115</v>
      </c>
      <c r="I5" s="386" t="s">
        <v>344</v>
      </c>
      <c r="J5" s="621"/>
      <c r="K5" s="621"/>
      <c r="L5" s="621"/>
      <c r="M5" s="621" t="s">
        <v>116</v>
      </c>
      <c r="N5" s="621" t="s">
        <v>115</v>
      </c>
      <c r="O5" s="386" t="s">
        <v>344</v>
      </c>
      <c r="P5" s="387"/>
      <c r="S5" s="1025"/>
      <c r="T5" s="1025"/>
      <c r="U5" s="1025"/>
      <c r="V5" s="1025"/>
    </row>
    <row r="6" spans="1:22" ht="15.75" customHeight="1">
      <c r="A6" s="1489" t="s">
        <v>114</v>
      </c>
      <c r="B6" s="1489"/>
      <c r="C6" s="621"/>
      <c r="D6" s="621"/>
      <c r="E6" s="621"/>
      <c r="F6" s="621"/>
      <c r="G6" s="1489" t="s">
        <v>114</v>
      </c>
      <c r="H6" s="1489"/>
      <c r="I6" s="621"/>
      <c r="J6" s="621"/>
      <c r="K6" s="621"/>
      <c r="L6" s="621"/>
      <c r="M6" s="1489" t="s">
        <v>114</v>
      </c>
      <c r="N6" s="1489"/>
      <c r="O6" s="621"/>
      <c r="P6" s="387"/>
      <c r="S6" s="1025"/>
      <c r="T6" s="1025"/>
      <c r="U6" s="1025"/>
      <c r="V6" s="1025"/>
    </row>
    <row r="7" spans="1:22" ht="15.75" customHeight="1">
      <c r="A7" s="621"/>
      <c r="B7" s="621"/>
      <c r="C7" s="621"/>
      <c r="D7" s="621"/>
      <c r="E7" s="621"/>
      <c r="F7" s="621"/>
      <c r="G7" s="621"/>
      <c r="H7" s="621"/>
      <c r="I7" s="621"/>
      <c r="J7" s="621"/>
      <c r="K7" s="621"/>
      <c r="L7" s="621"/>
      <c r="M7" s="621"/>
      <c r="N7" s="621"/>
      <c r="O7" s="621"/>
      <c r="P7" s="387"/>
      <c r="S7" s="1025"/>
      <c r="T7" s="1025"/>
      <c r="U7" s="1025"/>
      <c r="V7" s="1025"/>
    </row>
    <row r="8" spans="1:22" ht="15.75" customHeight="1">
      <c r="A8" s="621"/>
      <c r="B8" s="667">
        <v>27089.722737945453</v>
      </c>
      <c r="C8" s="437" t="s">
        <v>113</v>
      </c>
      <c r="D8" s="403"/>
      <c r="E8" s="403"/>
      <c r="F8" s="403"/>
      <c r="G8" s="438"/>
      <c r="H8" s="667">
        <v>48092.364799999996</v>
      </c>
      <c r="I8" s="437" t="s">
        <v>113</v>
      </c>
      <c r="J8" s="403"/>
      <c r="K8" s="403"/>
      <c r="L8" s="403"/>
      <c r="M8" s="438"/>
      <c r="N8" s="667">
        <v>4929.9880000000003</v>
      </c>
      <c r="O8" s="376"/>
      <c r="P8" s="387"/>
      <c r="S8" s="962"/>
      <c r="T8" s="962"/>
      <c r="U8" s="1025"/>
      <c r="V8" s="1025"/>
    </row>
    <row r="9" spans="1:22" ht="15.75" customHeight="1">
      <c r="A9" s="621"/>
      <c r="B9" s="377"/>
      <c r="C9" s="378"/>
      <c r="D9" s="373"/>
      <c r="E9" s="373"/>
      <c r="F9" s="621"/>
      <c r="G9" s="621"/>
      <c r="H9" s="621"/>
      <c r="I9" s="621"/>
      <c r="J9" s="373"/>
      <c r="K9" s="378"/>
      <c r="L9" s="373"/>
      <c r="M9" s="621"/>
      <c r="N9" s="379"/>
      <c r="O9" s="378"/>
      <c r="P9" s="387"/>
      <c r="S9" s="769"/>
      <c r="T9" s="1025"/>
      <c r="U9" s="769"/>
      <c r="V9" s="1025"/>
    </row>
    <row r="10" spans="1:22" ht="15.75" customHeight="1">
      <c r="A10" s="621"/>
      <c r="B10" s="621"/>
      <c r="C10" s="621"/>
      <c r="D10" s="621"/>
      <c r="E10" s="621"/>
      <c r="F10" s="621"/>
      <c r="G10" s="621"/>
      <c r="H10" s="621"/>
      <c r="I10" s="621"/>
      <c r="J10" s="621"/>
      <c r="K10" s="621"/>
      <c r="L10" s="621"/>
      <c r="M10" s="621"/>
      <c r="N10" s="621"/>
      <c r="O10" s="621"/>
      <c r="P10" s="387"/>
      <c r="S10" s="1025"/>
      <c r="T10" s="1025"/>
      <c r="U10" s="1025"/>
      <c r="V10" s="1025"/>
    </row>
    <row r="11" spans="1:22" ht="15.75" customHeight="1">
      <c r="A11" s="621"/>
      <c r="B11" s="621"/>
      <c r="C11" s="621"/>
      <c r="D11" s="621"/>
      <c r="E11" s="621"/>
      <c r="F11" s="621"/>
      <c r="G11" s="621"/>
      <c r="H11" s="621"/>
      <c r="I11" s="621"/>
      <c r="J11" s="621"/>
      <c r="K11" s="621"/>
      <c r="L11" s="621"/>
      <c r="M11" s="621"/>
      <c r="N11" s="621"/>
      <c r="O11" s="621"/>
      <c r="P11" s="387"/>
      <c r="S11" s="1025"/>
      <c r="T11" s="1025"/>
      <c r="U11" s="769"/>
      <c r="V11" s="1025"/>
    </row>
    <row r="12" spans="1:22" ht="15.75" customHeight="1">
      <c r="A12" s="621"/>
      <c r="B12" s="667">
        <v>397.41788640343896</v>
      </c>
      <c r="C12" s="435"/>
      <c r="D12" s="401" t="s">
        <v>345</v>
      </c>
      <c r="E12" s="400"/>
      <c r="F12" s="400"/>
      <c r="G12" s="436"/>
      <c r="H12" s="667">
        <v>2266.2797222222225</v>
      </c>
      <c r="I12" s="740" t="s">
        <v>112</v>
      </c>
      <c r="J12" s="399"/>
      <c r="K12" s="399"/>
      <c r="L12" s="399"/>
      <c r="M12" s="440"/>
      <c r="N12" s="667">
        <v>260.88600000000002</v>
      </c>
      <c r="O12" s="621"/>
      <c r="P12" s="387"/>
      <c r="S12" s="1313"/>
      <c r="T12" s="1025"/>
      <c r="U12" s="1034"/>
      <c r="V12" s="1025"/>
    </row>
    <row r="13" spans="1:22" ht="15.75" customHeight="1">
      <c r="A13" s="621"/>
      <c r="B13" s="378"/>
      <c r="C13" s="432"/>
      <c r="D13" s="401" t="s">
        <v>118</v>
      </c>
      <c r="E13" s="400"/>
      <c r="F13" s="400"/>
      <c r="G13" s="432"/>
      <c r="H13" s="378"/>
      <c r="I13" s="432"/>
      <c r="J13" s="433"/>
      <c r="K13" s="433"/>
      <c r="L13" s="433"/>
      <c r="M13" s="433"/>
      <c r="N13" s="378"/>
      <c r="O13" s="621"/>
      <c r="P13" s="387"/>
      <c r="S13" s="1025"/>
      <c r="T13" s="1025"/>
      <c r="U13" s="1025"/>
      <c r="V13" s="1025"/>
    </row>
    <row r="14" spans="1:22" ht="15.75" customHeight="1">
      <c r="A14" s="621"/>
      <c r="B14" s="378"/>
      <c r="C14" s="432"/>
      <c r="D14" s="433"/>
      <c r="E14" s="433"/>
      <c r="F14" s="433"/>
      <c r="G14" s="432"/>
      <c r="H14" s="378"/>
      <c r="I14" s="432"/>
      <c r="J14" s="433"/>
      <c r="K14" s="433"/>
      <c r="L14" s="433"/>
      <c r="M14" s="432"/>
      <c r="N14" s="378"/>
      <c r="O14" s="621"/>
      <c r="P14" s="387"/>
      <c r="S14" s="1025"/>
      <c r="T14" s="1025"/>
      <c r="U14" s="1025"/>
      <c r="V14" s="1025"/>
    </row>
    <row r="15" spans="1:22" ht="15.75" customHeight="1">
      <c r="A15" s="621"/>
      <c r="B15" s="621"/>
      <c r="C15" s="621"/>
      <c r="D15" s="621"/>
      <c r="E15" s="621"/>
      <c r="F15" s="621"/>
      <c r="G15" s="621"/>
      <c r="H15" s="621"/>
      <c r="I15" s="621"/>
      <c r="J15" s="621"/>
      <c r="K15" s="621"/>
      <c r="L15" s="621"/>
      <c r="M15" s="621"/>
      <c r="N15" s="621"/>
      <c r="O15" s="621"/>
      <c r="P15" s="387"/>
      <c r="S15" s="1025"/>
      <c r="T15" s="1025"/>
      <c r="U15" s="1025"/>
      <c r="V15" s="1025"/>
    </row>
    <row r="16" spans="1:22" ht="15.75" customHeight="1">
      <c r="A16" s="621"/>
      <c r="B16" s="380"/>
      <c r="C16" s="621"/>
      <c r="D16" s="401" t="s">
        <v>111</v>
      </c>
      <c r="E16" s="400"/>
      <c r="F16" s="400"/>
      <c r="G16" s="381"/>
      <c r="H16" s="1031">
        <v>336.46067000000005</v>
      </c>
      <c r="I16" s="621"/>
      <c r="J16" s="399" t="s">
        <v>110</v>
      </c>
      <c r="K16" s="399"/>
      <c r="L16" s="399"/>
      <c r="M16" s="440"/>
      <c r="N16" s="667">
        <v>1289.3158570000001</v>
      </c>
      <c r="O16" s="621"/>
      <c r="P16" s="387"/>
      <c r="S16" s="1025"/>
      <c r="T16" s="1025"/>
      <c r="U16" s="1025"/>
      <c r="V16" s="1025"/>
    </row>
    <row r="17" spans="1:22" ht="15.75" customHeight="1">
      <c r="A17" s="621"/>
      <c r="B17" s="621"/>
      <c r="C17" s="759"/>
      <c r="D17" s="386" t="s">
        <v>654</v>
      </c>
      <c r="E17" s="759"/>
      <c r="F17" s="759"/>
      <c r="G17" s="759"/>
      <c r="H17" s="759"/>
      <c r="I17" s="759"/>
      <c r="J17" s="386" t="s">
        <v>655</v>
      </c>
      <c r="K17" s="382"/>
      <c r="L17" s="382"/>
      <c r="M17" s="382"/>
      <c r="N17" s="621"/>
      <c r="O17" s="621"/>
      <c r="P17" s="387"/>
      <c r="S17" s="1025"/>
      <c r="T17" s="1025"/>
      <c r="U17" s="1025"/>
      <c r="V17" s="1025"/>
    </row>
    <row r="18" spans="1:22" ht="15.75" customHeight="1">
      <c r="A18" s="621"/>
      <c r="B18" s="621"/>
      <c r="C18" s="759"/>
      <c r="D18" s="759"/>
      <c r="E18" s="759"/>
      <c r="F18" s="759"/>
      <c r="G18" s="759"/>
      <c r="H18" s="759"/>
      <c r="I18" s="759"/>
      <c r="J18" s="759"/>
      <c r="K18" s="621"/>
      <c r="L18" s="621"/>
      <c r="M18" s="621"/>
      <c r="N18" s="621"/>
      <c r="O18" s="621"/>
      <c r="P18" s="387"/>
      <c r="S18" s="1025"/>
      <c r="T18" s="1025"/>
      <c r="U18" s="1025"/>
      <c r="V18" s="1025"/>
    </row>
    <row r="19" spans="1:22" ht="15.75" customHeight="1">
      <c r="A19" s="621"/>
      <c r="B19" s="621"/>
      <c r="C19" s="759"/>
      <c r="D19" s="759"/>
      <c r="E19" s="759"/>
      <c r="F19" s="759"/>
      <c r="G19" s="759"/>
      <c r="H19" s="759"/>
      <c r="I19" s="759"/>
      <c r="J19" s="759"/>
      <c r="K19" s="621"/>
      <c r="L19" s="621"/>
      <c r="M19" s="621"/>
      <c r="N19" s="621"/>
      <c r="O19" s="621"/>
      <c r="P19" s="387"/>
      <c r="S19" s="1025"/>
      <c r="T19" s="1025"/>
      <c r="U19" s="1025"/>
      <c r="V19" s="1025"/>
    </row>
    <row r="20" spans="1:22" ht="15.75" customHeight="1">
      <c r="A20" s="621"/>
      <c r="B20" s="621"/>
      <c r="C20" s="759"/>
      <c r="D20" s="401" t="s">
        <v>109</v>
      </c>
      <c r="E20" s="400"/>
      <c r="F20" s="400"/>
      <c r="G20" s="381"/>
      <c r="H20" s="667">
        <v>5239.2254980167363</v>
      </c>
      <c r="I20" s="496" t="s">
        <v>90</v>
      </c>
      <c r="J20" s="759"/>
      <c r="K20" s="621"/>
      <c r="L20" s="621"/>
      <c r="M20" s="621"/>
      <c r="N20" s="621"/>
      <c r="O20" s="621"/>
      <c r="P20" s="387"/>
      <c r="S20" s="1025"/>
      <c r="T20" s="1025"/>
      <c r="U20" s="1025"/>
      <c r="V20" s="1025"/>
    </row>
    <row r="21" spans="1:22" ht="15.75" customHeight="1">
      <c r="A21" s="621"/>
      <c r="B21" s="621"/>
      <c r="C21" s="759"/>
      <c r="D21" s="433"/>
      <c r="E21" s="433"/>
      <c r="F21" s="433"/>
      <c r="G21" s="381"/>
      <c r="H21" s="434"/>
      <c r="I21" s="378"/>
      <c r="J21" s="759"/>
      <c r="K21" s="621"/>
      <c r="L21" s="621"/>
      <c r="M21" s="621"/>
      <c r="N21" s="621"/>
      <c r="O21" s="621"/>
      <c r="P21" s="387"/>
      <c r="S21" s="1025"/>
      <c r="T21" s="1025"/>
      <c r="U21" s="1025"/>
      <c r="V21" s="1025"/>
    </row>
    <row r="22" spans="1:22" ht="15.75" customHeight="1">
      <c r="A22" s="621"/>
      <c r="B22" s="621"/>
      <c r="C22" s="759"/>
      <c r="D22" s="433"/>
      <c r="E22" s="433"/>
      <c r="F22" s="433"/>
      <c r="G22" s="381"/>
      <c r="H22" s="434"/>
      <c r="I22" s="378"/>
      <c r="J22" s="759"/>
      <c r="K22" s="621"/>
      <c r="L22" s="621"/>
      <c r="M22" s="621"/>
      <c r="N22" s="621"/>
      <c r="O22" s="621"/>
      <c r="P22" s="387"/>
      <c r="S22" s="1025"/>
      <c r="T22" s="1025"/>
      <c r="U22" s="1025"/>
      <c r="V22" s="1025"/>
    </row>
    <row r="23" spans="1:22" ht="15.75" customHeight="1">
      <c r="A23" s="621"/>
      <c r="B23" s="621"/>
      <c r="C23" s="759"/>
      <c r="D23" s="373"/>
      <c r="E23" s="373"/>
      <c r="F23" s="378"/>
      <c r="G23" s="378"/>
      <c r="H23" s="378"/>
      <c r="I23" s="373"/>
      <c r="J23" s="373"/>
      <c r="K23" s="621"/>
      <c r="L23" s="621"/>
      <c r="M23" s="621"/>
      <c r="N23" s="621"/>
      <c r="O23" s="621"/>
      <c r="P23" s="387"/>
      <c r="S23" s="1025"/>
      <c r="T23" s="1025"/>
      <c r="U23" s="1025"/>
      <c r="V23" s="1025"/>
    </row>
    <row r="24" spans="1:22" ht="15.75" customHeight="1">
      <c r="A24" s="621"/>
      <c r="B24" s="621"/>
      <c r="C24" s="759"/>
      <c r="D24" s="373"/>
      <c r="E24" s="373"/>
      <c r="F24" s="378"/>
      <c r="G24" s="373"/>
      <c r="H24" s="378"/>
      <c r="I24" s="378"/>
      <c r="J24" s="373"/>
      <c r="K24" s="1031">
        <v>345.34929400000783</v>
      </c>
      <c r="L24" s="621"/>
      <c r="M24" s="621"/>
      <c r="N24" s="621"/>
      <c r="O24" s="621"/>
      <c r="P24" s="387"/>
      <c r="S24" s="1025"/>
      <c r="T24" s="1025"/>
      <c r="U24" s="1025"/>
      <c r="V24" s="1025"/>
    </row>
    <row r="25" spans="1:22" ht="15.75" customHeight="1">
      <c r="A25" s="621"/>
      <c r="B25" s="621"/>
      <c r="C25" s="759"/>
      <c r="D25" s="373"/>
      <c r="E25" s="373"/>
      <c r="F25" s="373"/>
      <c r="G25" s="373"/>
      <c r="H25" s="373"/>
      <c r="I25" s="731"/>
      <c r="J25" s="441" t="s">
        <v>56</v>
      </c>
      <c r="K25" s="441"/>
      <c r="L25" s="441"/>
      <c r="M25" s="381"/>
      <c r="N25" s="621"/>
      <c r="O25" s="621"/>
      <c r="P25" s="387"/>
      <c r="S25" s="1025"/>
      <c r="T25" s="1025"/>
      <c r="U25" s="1025"/>
      <c r="V25" s="1025"/>
    </row>
    <row r="26" spans="1:22" ht="15.75" customHeight="1">
      <c r="A26" s="621"/>
      <c r="B26" s="621"/>
      <c r="C26" s="759"/>
      <c r="D26" s="373"/>
      <c r="E26" s="373"/>
      <c r="F26" s="378"/>
      <c r="G26" s="373"/>
      <c r="H26" s="378"/>
      <c r="I26" s="378"/>
      <c r="J26" s="373"/>
      <c r="K26" s="497"/>
      <c r="L26" s="621"/>
      <c r="M26" s="621"/>
      <c r="N26" s="383"/>
      <c r="O26" s="621"/>
      <c r="P26" s="387"/>
      <c r="S26" s="1025"/>
      <c r="T26" s="1025"/>
      <c r="U26" s="1025"/>
      <c r="V26" s="1025"/>
    </row>
    <row r="27" spans="1:22" ht="15.75" customHeight="1">
      <c r="A27" s="621"/>
      <c r="B27" s="621"/>
      <c r="C27" s="759"/>
      <c r="D27" s="759"/>
      <c r="E27" s="759"/>
      <c r="F27" s="759"/>
      <c r="G27" s="759"/>
      <c r="H27" s="759"/>
      <c r="I27" s="759"/>
      <c r="J27" s="759"/>
      <c r="K27" s="621"/>
      <c r="L27" s="621"/>
      <c r="M27" s="621"/>
      <c r="N27" s="621"/>
      <c r="O27" s="621"/>
      <c r="P27" s="387"/>
      <c r="S27" s="1025"/>
      <c r="T27" s="1025"/>
      <c r="U27" s="1025"/>
      <c r="V27" s="1025"/>
    </row>
    <row r="28" spans="1:22" ht="15.75" customHeight="1">
      <c r="A28" s="621"/>
      <c r="B28" s="621"/>
      <c r="C28" s="759"/>
      <c r="D28" s="401" t="s">
        <v>108</v>
      </c>
      <c r="E28" s="400"/>
      <c r="F28" s="400"/>
      <c r="G28" s="381"/>
      <c r="H28" s="667">
        <v>3591.7382643365322</v>
      </c>
      <c r="I28" s="759"/>
      <c r="J28" s="759"/>
      <c r="K28" s="621"/>
      <c r="L28" s="621"/>
      <c r="M28" s="443"/>
      <c r="N28" s="383"/>
      <c r="O28" s="621"/>
      <c r="P28" s="387"/>
      <c r="S28" s="1025"/>
      <c r="T28" s="1025"/>
      <c r="U28" s="1025"/>
      <c r="V28" s="1025"/>
    </row>
    <row r="29" spans="1:22" ht="15.75" customHeight="1">
      <c r="A29" s="621"/>
      <c r="B29" s="621"/>
      <c r="C29" s="759"/>
      <c r="D29" s="759"/>
      <c r="E29" s="759"/>
      <c r="F29" s="759"/>
      <c r="G29" s="759"/>
      <c r="H29" s="759"/>
      <c r="I29" s="759"/>
      <c r="J29" s="759"/>
      <c r="K29" s="497"/>
      <c r="L29" s="621"/>
      <c r="M29" s="621"/>
      <c r="N29" s="621"/>
      <c r="O29" s="621"/>
      <c r="P29" s="387"/>
      <c r="S29" s="1025"/>
      <c r="T29" s="1025"/>
      <c r="U29" s="1025"/>
      <c r="V29" s="1025"/>
    </row>
    <row r="30" spans="1:22" ht="10.25" customHeight="1">
      <c r="A30" s="621"/>
      <c r="B30" s="621"/>
      <c r="C30" s="759"/>
      <c r="D30" s="373"/>
      <c r="E30" s="373"/>
      <c r="F30" s="378"/>
      <c r="G30" s="378"/>
      <c r="H30" s="378"/>
      <c r="I30" s="378"/>
      <c r="J30" s="373"/>
      <c r="K30" s="621"/>
      <c r="L30" s="621"/>
      <c r="M30" s="621"/>
      <c r="N30" s="621"/>
      <c r="O30" s="621"/>
      <c r="P30" s="387"/>
      <c r="S30" s="1025"/>
      <c r="T30" s="1025"/>
      <c r="U30" s="769"/>
      <c r="V30" s="1025"/>
    </row>
    <row r="31" spans="1:22" ht="15.75" customHeight="1">
      <c r="A31" s="386" t="s">
        <v>556</v>
      </c>
      <c r="B31" s="621"/>
      <c r="C31" s="759"/>
      <c r="D31" s="759"/>
      <c r="E31" s="759"/>
      <c r="F31" s="759"/>
      <c r="G31" s="759"/>
      <c r="H31" s="759"/>
      <c r="I31" s="759"/>
      <c r="J31" s="759"/>
      <c r="K31" s="621"/>
      <c r="L31" s="621"/>
      <c r="M31" s="621"/>
      <c r="N31" s="621"/>
      <c r="O31" s="621"/>
      <c r="P31" s="387"/>
      <c r="S31" s="1318"/>
      <c r="T31" s="1025"/>
      <c r="U31" s="962"/>
      <c r="V31" s="769"/>
    </row>
    <row r="32" spans="1:22" ht="15.75" customHeight="1">
      <c r="A32" s="621"/>
      <c r="B32" s="667">
        <v>26692.304851542012</v>
      </c>
      <c r="C32" s="435"/>
      <c r="D32" s="442" t="s">
        <v>107</v>
      </c>
      <c r="E32" s="399"/>
      <c r="F32" s="399"/>
      <c r="G32" s="436"/>
      <c r="H32" s="667">
        <v>48081.079204457987</v>
      </c>
      <c r="I32" s="439" t="s">
        <v>107</v>
      </c>
      <c r="J32" s="399"/>
      <c r="K32" s="399"/>
      <c r="L32" s="399"/>
      <c r="M32" s="440"/>
      <c r="N32" s="667">
        <v>3725.1354370000081</v>
      </c>
      <c r="O32" s="621"/>
      <c r="P32" s="387"/>
      <c r="S32" s="962"/>
      <c r="T32" s="962"/>
      <c r="U32" s="962"/>
      <c r="V32" s="1025"/>
    </row>
    <row r="33" spans="1:22" ht="9.65" customHeight="1">
      <c r="A33" s="621"/>
      <c r="B33" s="621"/>
      <c r="C33" s="759"/>
      <c r="D33" s="759"/>
      <c r="E33" s="759"/>
      <c r="F33" s="759"/>
      <c r="G33" s="759"/>
      <c r="H33" s="759"/>
      <c r="I33" s="497"/>
      <c r="J33" s="759"/>
      <c r="K33" s="621"/>
      <c r="L33" s="621"/>
      <c r="M33" s="621"/>
      <c r="N33" s="621"/>
      <c r="O33" s="621"/>
      <c r="P33" s="387"/>
      <c r="S33" s="769"/>
      <c r="T33" s="1025"/>
      <c r="U33" s="1025"/>
      <c r="V33" s="1025"/>
    </row>
    <row r="34" spans="1:22" ht="15.75" customHeight="1">
      <c r="A34" s="621"/>
      <c r="B34" s="621"/>
      <c r="C34" s="759"/>
      <c r="D34" s="759"/>
      <c r="E34" s="759"/>
      <c r="F34" s="759"/>
      <c r="G34" s="759"/>
      <c r="H34" s="759"/>
      <c r="I34" s="759"/>
      <c r="J34" s="759"/>
      <c r="K34" s="621"/>
      <c r="L34" s="621"/>
      <c r="M34" s="621"/>
      <c r="N34" s="621"/>
      <c r="O34" s="621"/>
      <c r="P34" s="387"/>
      <c r="S34" s="1025"/>
      <c r="T34" s="1025"/>
      <c r="U34" s="1025"/>
      <c r="V34" s="1025"/>
    </row>
    <row r="35" spans="1:22" ht="15.75" customHeight="1">
      <c r="A35" s="621"/>
      <c r="B35" s="621"/>
      <c r="C35" s="759"/>
      <c r="D35" s="759"/>
      <c r="E35" s="759"/>
      <c r="F35" s="759"/>
      <c r="G35" s="759"/>
      <c r="H35" s="759"/>
      <c r="I35" s="759"/>
      <c r="J35" s="759"/>
      <c r="K35" s="384" t="s">
        <v>164</v>
      </c>
      <c r="L35" s="621"/>
      <c r="M35" s="621"/>
      <c r="N35" s="621"/>
      <c r="O35" s="621"/>
      <c r="P35" s="387"/>
      <c r="S35" s="1025"/>
      <c r="T35" s="1025"/>
      <c r="U35" s="1025"/>
      <c r="V35" s="1025"/>
    </row>
    <row r="36" spans="1:22" ht="15.75" customHeight="1">
      <c r="A36" s="621"/>
      <c r="B36" s="621"/>
      <c r="C36" s="759"/>
      <c r="D36" s="759"/>
      <c r="E36" s="667">
        <v>22266.249222222221</v>
      </c>
      <c r="F36" s="375" t="s">
        <v>106</v>
      </c>
      <c r="G36" s="759"/>
      <c r="H36" s="759"/>
      <c r="I36" s="759"/>
      <c r="J36" s="1316">
        <v>30525.784372999999</v>
      </c>
      <c r="K36" s="1316">
        <v>34250.919810000007</v>
      </c>
      <c r="L36" s="1316">
        <v>3725.1354370000081</v>
      </c>
      <c r="M36" s="621"/>
      <c r="N36" s="621"/>
      <c r="O36" s="385"/>
      <c r="P36" s="387"/>
      <c r="S36" s="962"/>
      <c r="T36" s="962"/>
      <c r="U36" s="1025"/>
      <c r="V36" s="1025"/>
    </row>
    <row r="37" spans="1:22" ht="15.75" customHeight="1">
      <c r="A37" s="621"/>
      <c r="B37" s="621"/>
      <c r="C37" s="759"/>
      <c r="D37" s="759"/>
      <c r="E37" s="759"/>
      <c r="F37" s="375"/>
      <c r="G37" s="759"/>
      <c r="H37" s="759"/>
      <c r="I37" s="759"/>
      <c r="J37" s="384"/>
      <c r="K37" s="384" t="s">
        <v>105</v>
      </c>
      <c r="L37" s="384"/>
      <c r="M37" s="621"/>
      <c r="N37" s="621"/>
      <c r="O37" s="621"/>
      <c r="P37" s="387"/>
      <c r="S37" s="1025"/>
      <c r="T37" s="1025"/>
      <c r="U37" s="1025"/>
      <c r="V37" s="1025"/>
    </row>
    <row r="38" spans="1:22" ht="15.75" customHeight="1">
      <c r="A38" s="621"/>
      <c r="B38" s="621"/>
      <c r="C38" s="759"/>
      <c r="D38" s="759"/>
      <c r="E38" s="667">
        <v>19776.242571888884</v>
      </c>
      <c r="F38" s="375" t="s">
        <v>104</v>
      </c>
      <c r="G38" s="759"/>
      <c r="H38" s="759"/>
      <c r="I38" s="759"/>
      <c r="J38" s="1316">
        <v>2428.396127</v>
      </c>
      <c r="K38" s="1316">
        <v>2904.5039100000004</v>
      </c>
      <c r="L38" s="1316">
        <v>476.10778300000038</v>
      </c>
      <c r="M38" s="621"/>
      <c r="N38" s="621"/>
      <c r="O38" s="621"/>
      <c r="P38" s="387"/>
      <c r="S38" s="483"/>
      <c r="T38" s="1034"/>
      <c r="U38" s="1034"/>
      <c r="V38" s="1025"/>
    </row>
    <row r="39" spans="1:22" ht="15.75" customHeight="1">
      <c r="A39" s="621"/>
      <c r="B39" s="621"/>
      <c r="C39" s="759"/>
      <c r="D39" s="759"/>
      <c r="E39" s="759"/>
      <c r="F39" s="375"/>
      <c r="G39" s="759"/>
      <c r="H39" s="759"/>
      <c r="I39" s="759"/>
      <c r="J39" s="384"/>
      <c r="K39" s="384" t="s">
        <v>103</v>
      </c>
      <c r="L39" s="384"/>
      <c r="M39" s="621"/>
      <c r="N39" s="621"/>
      <c r="O39" s="621"/>
      <c r="P39" s="387"/>
      <c r="S39" s="1025"/>
      <c r="T39" s="1025"/>
      <c r="U39" s="1314"/>
      <c r="V39" s="1314"/>
    </row>
    <row r="40" spans="1:22" ht="15.75" customHeight="1">
      <c r="A40" s="621"/>
      <c r="B40" s="621"/>
      <c r="C40" s="759"/>
      <c r="D40" s="759"/>
      <c r="E40" s="667">
        <v>2205.1078888888887</v>
      </c>
      <c r="F40" s="386" t="s">
        <v>165</v>
      </c>
      <c r="G40" s="759"/>
      <c r="H40" s="759"/>
      <c r="I40" s="759"/>
      <c r="J40" s="1316">
        <v>438.05975999999998</v>
      </c>
      <c r="K40" s="1316">
        <v>438.05975999999998</v>
      </c>
      <c r="L40" s="1316">
        <v>0</v>
      </c>
      <c r="M40" s="621"/>
      <c r="N40" s="621"/>
      <c r="O40" s="621"/>
      <c r="P40" s="387"/>
      <c r="S40" s="1034"/>
      <c r="T40" s="1034"/>
      <c r="U40" s="1034"/>
      <c r="V40" s="1025"/>
    </row>
    <row r="41" spans="1:22" ht="15.75" customHeight="1">
      <c r="A41" s="621"/>
      <c r="B41" s="621"/>
      <c r="C41" s="759"/>
      <c r="D41" s="759"/>
      <c r="E41" s="759"/>
      <c r="F41" s="375"/>
      <c r="G41" s="759"/>
      <c r="H41" s="759"/>
      <c r="I41" s="759"/>
      <c r="J41" s="384"/>
      <c r="K41" s="384" t="s">
        <v>102</v>
      </c>
      <c r="L41" s="384"/>
      <c r="M41" s="621"/>
      <c r="N41" s="621"/>
      <c r="O41" s="621"/>
      <c r="P41" s="387"/>
      <c r="S41" s="1025"/>
      <c r="T41" s="1025"/>
      <c r="U41" s="1025"/>
      <c r="V41" s="1025"/>
    </row>
    <row r="42" spans="1:22" ht="15.75" customHeight="1">
      <c r="A42" s="621"/>
      <c r="B42" s="621"/>
      <c r="C42" s="759"/>
      <c r="D42" s="759"/>
      <c r="E42" s="667">
        <v>44247.599682999993</v>
      </c>
      <c r="F42" s="375" t="s">
        <v>101</v>
      </c>
      <c r="G42" s="759"/>
      <c r="H42" s="759"/>
      <c r="I42" s="759"/>
      <c r="J42" s="1316">
        <v>3995.4574050000001</v>
      </c>
      <c r="K42" s="1316">
        <v>4493.0212199999996</v>
      </c>
      <c r="L42" s="1316">
        <v>497.56381499999952</v>
      </c>
      <c r="M42" s="621"/>
      <c r="N42" s="621"/>
      <c r="O42" s="621"/>
      <c r="P42" s="387"/>
      <c r="S42" s="1034"/>
      <c r="T42" s="1034"/>
      <c r="U42" s="1034"/>
      <c r="V42" s="1025"/>
    </row>
    <row r="43" spans="1:22" ht="15.75" customHeight="1">
      <c r="A43" s="621"/>
      <c r="B43" s="621"/>
      <c r="C43" s="759"/>
      <c r="D43" s="759"/>
      <c r="E43" s="759"/>
      <c r="F43" s="375"/>
      <c r="G43" s="759"/>
      <c r="H43" s="759"/>
      <c r="I43" s="759"/>
      <c r="J43" s="384"/>
      <c r="K43" s="384" t="s">
        <v>100</v>
      </c>
      <c r="L43" s="384"/>
      <c r="M43" s="621"/>
      <c r="N43" s="621"/>
      <c r="O43" s="621"/>
      <c r="P43" s="387"/>
      <c r="S43" s="1025"/>
      <c r="T43" s="1025"/>
      <c r="U43" s="1025"/>
      <c r="V43" s="1025"/>
    </row>
    <row r="44" spans="1:22" ht="15.75" customHeight="1">
      <c r="A44" s="621"/>
      <c r="B44" s="621"/>
      <c r="C44" s="621"/>
      <c r="D44" s="621"/>
      <c r="G44" s="621"/>
      <c r="H44" s="621"/>
      <c r="I44" s="621"/>
      <c r="J44" s="1316">
        <v>5877.3977190000005</v>
      </c>
      <c r="K44" s="1316">
        <v>7347.8743599999989</v>
      </c>
      <c r="L44" s="1316">
        <v>1470.4766409999984</v>
      </c>
      <c r="M44" s="621"/>
      <c r="N44" s="621"/>
      <c r="O44" s="621"/>
      <c r="P44" s="387"/>
      <c r="S44" s="1034"/>
      <c r="T44" s="1034"/>
      <c r="U44" s="1034"/>
      <c r="V44" s="1025"/>
    </row>
    <row r="45" spans="1:22" ht="15.75" customHeight="1">
      <c r="A45" s="621"/>
      <c r="B45" s="621"/>
      <c r="C45" s="621"/>
      <c r="D45" s="621"/>
      <c r="E45" s="621"/>
      <c r="F45" s="621"/>
      <c r="G45" s="621"/>
      <c r="H45" s="621"/>
      <c r="I45" s="621"/>
      <c r="J45" s="384"/>
      <c r="K45" s="384" t="s">
        <v>99</v>
      </c>
      <c r="L45" s="384"/>
      <c r="M45" s="621"/>
      <c r="N45" s="621"/>
      <c r="O45" s="621"/>
      <c r="P45" s="387"/>
      <c r="S45" s="1025"/>
      <c r="T45" s="1025"/>
      <c r="U45" s="1025"/>
      <c r="V45" s="1025"/>
    </row>
    <row r="46" spans="1:22" ht="15.75" customHeight="1">
      <c r="A46" s="621"/>
      <c r="B46" s="621"/>
      <c r="C46" s="621"/>
      <c r="D46" s="621"/>
      <c r="E46" s="621"/>
      <c r="F46" s="621"/>
      <c r="G46" s="621"/>
      <c r="H46" s="621"/>
      <c r="I46" s="621"/>
      <c r="J46" s="1316">
        <v>2258.133151</v>
      </c>
      <c r="K46" s="1316">
        <v>2293.8268199999998</v>
      </c>
      <c r="L46" s="1316">
        <v>35.693668999999772</v>
      </c>
      <c r="M46" s="621"/>
      <c r="N46" s="621"/>
      <c r="O46" s="621"/>
      <c r="P46" s="387"/>
      <c r="S46" s="1034"/>
      <c r="T46" s="1034"/>
      <c r="U46" s="1034"/>
      <c r="V46" s="1025"/>
    </row>
    <row r="47" spans="1:22" ht="15.75" customHeight="1">
      <c r="A47" s="621"/>
      <c r="B47" s="621"/>
      <c r="C47" s="621"/>
      <c r="D47" s="621"/>
      <c r="E47" s="621"/>
      <c r="F47" s="621"/>
      <c r="G47" s="621"/>
      <c r="H47" s="621"/>
      <c r="I47" s="621"/>
      <c r="J47" s="384"/>
      <c r="K47" s="384" t="s">
        <v>98</v>
      </c>
      <c r="L47" s="384"/>
      <c r="M47" s="621"/>
      <c r="N47" s="621"/>
      <c r="O47" s="621"/>
      <c r="P47" s="387"/>
      <c r="S47" s="1025"/>
      <c r="T47" s="1025"/>
      <c r="U47" s="1025"/>
      <c r="V47" s="1025"/>
    </row>
    <row r="48" spans="1:22" ht="15.75" customHeight="1">
      <c r="A48" s="621"/>
      <c r="B48" s="621"/>
      <c r="C48" s="621"/>
      <c r="D48" s="621"/>
      <c r="E48" s="621"/>
      <c r="F48" s="621"/>
      <c r="G48" s="621"/>
      <c r="H48" s="621"/>
      <c r="I48" s="621"/>
      <c r="J48" s="1316">
        <v>2762.6879399999998</v>
      </c>
      <c r="K48" s="1316">
        <v>2762.6879399999998</v>
      </c>
      <c r="L48" s="1316">
        <v>0</v>
      </c>
      <c r="M48" s="621"/>
      <c r="N48" s="621"/>
      <c r="O48" s="621"/>
      <c r="P48" s="387"/>
      <c r="S48" s="1034"/>
      <c r="T48" s="1034"/>
      <c r="U48" s="1034"/>
      <c r="V48" s="1025"/>
    </row>
    <row r="49" spans="1:22" ht="15.75" customHeight="1">
      <c r="A49" s="621"/>
      <c r="B49" s="621"/>
      <c r="C49" s="621"/>
      <c r="D49" s="621"/>
      <c r="E49" s="621"/>
      <c r="F49" s="621"/>
      <c r="G49" s="621"/>
      <c r="H49" s="621"/>
      <c r="I49" s="621"/>
      <c r="J49" s="384"/>
      <c r="K49" s="384" t="s">
        <v>97</v>
      </c>
      <c r="L49" s="384"/>
      <c r="M49" s="621"/>
      <c r="N49" s="621"/>
      <c r="O49" s="621"/>
      <c r="P49" s="387"/>
      <c r="S49" s="1025"/>
      <c r="T49" s="1025"/>
      <c r="U49" s="1025"/>
      <c r="V49" s="1025"/>
    </row>
    <row r="50" spans="1:22" ht="15.75" customHeight="1">
      <c r="A50" s="621"/>
      <c r="B50" s="621"/>
      <c r="C50" s="621"/>
      <c r="D50" s="621"/>
      <c r="E50" s="621"/>
      <c r="F50" s="621"/>
      <c r="G50" s="621"/>
      <c r="H50" s="621"/>
      <c r="I50" s="621"/>
      <c r="J50" s="1316">
        <v>2313.648338</v>
      </c>
      <c r="K50" s="1316">
        <v>2336.3089</v>
      </c>
      <c r="L50" s="1316">
        <v>22.660562000000027</v>
      </c>
      <c r="M50" s="621"/>
      <c r="N50" s="621"/>
      <c r="O50" s="621"/>
      <c r="P50" s="387"/>
      <c r="S50" s="1034"/>
      <c r="T50" s="1034"/>
      <c r="U50" s="1034"/>
      <c r="V50" s="1025"/>
    </row>
    <row r="51" spans="1:22" ht="15.75" customHeight="1">
      <c r="A51" s="621"/>
      <c r="B51" s="621"/>
      <c r="C51" s="621"/>
      <c r="D51" s="621"/>
      <c r="E51" s="621"/>
      <c r="F51" s="621"/>
      <c r="G51" s="621"/>
      <c r="H51" s="621"/>
      <c r="I51" s="621"/>
      <c r="J51" s="384"/>
      <c r="K51" s="384" t="s">
        <v>96</v>
      </c>
      <c r="L51" s="384"/>
      <c r="M51" s="621"/>
      <c r="N51" s="621"/>
      <c r="O51" s="621"/>
      <c r="P51" s="387"/>
      <c r="S51" s="1025"/>
      <c r="T51" s="1025"/>
      <c r="U51" s="1025"/>
      <c r="V51" s="1025"/>
    </row>
    <row r="52" spans="1:22" ht="15.75" customHeight="1">
      <c r="A52" s="621"/>
      <c r="B52" s="621"/>
      <c r="C52" s="621"/>
      <c r="D52" s="621"/>
      <c r="E52" s="621"/>
      <c r="F52" s="621"/>
      <c r="G52" s="621"/>
      <c r="H52" s="621"/>
      <c r="I52" s="621"/>
      <c r="J52" s="1316">
        <v>1609.8935879999999</v>
      </c>
      <c r="K52" s="1316">
        <v>1657.3705</v>
      </c>
      <c r="L52" s="1316">
        <v>47.476912000000084</v>
      </c>
      <c r="M52" s="621"/>
      <c r="N52" s="621"/>
      <c r="O52" s="621"/>
      <c r="P52" s="387"/>
      <c r="S52" s="1034"/>
      <c r="T52" s="1034"/>
      <c r="U52" s="1034"/>
      <c r="V52" s="1025"/>
    </row>
    <row r="53" spans="1:22" ht="15.75" customHeight="1">
      <c r="A53" s="621"/>
      <c r="B53" s="621"/>
      <c r="C53" s="621"/>
      <c r="D53" s="621"/>
      <c r="E53" s="621"/>
      <c r="F53" s="621"/>
      <c r="G53" s="621"/>
      <c r="H53" s="621"/>
      <c r="I53" s="621"/>
      <c r="J53" s="384"/>
      <c r="K53" s="384" t="s">
        <v>95</v>
      </c>
      <c r="L53" s="384"/>
      <c r="M53" s="621"/>
      <c r="N53" s="621"/>
      <c r="O53" s="621"/>
      <c r="P53" s="387"/>
      <c r="S53" s="1025"/>
      <c r="T53" s="1025"/>
      <c r="U53" s="1025"/>
      <c r="V53" s="1025"/>
    </row>
    <row r="54" spans="1:22" ht="15.75" customHeight="1">
      <c r="A54" s="621"/>
      <c r="B54" s="621"/>
      <c r="C54" s="621"/>
      <c r="D54" s="621"/>
      <c r="E54" s="621"/>
      <c r="F54" s="621"/>
      <c r="G54" s="621"/>
      <c r="H54" s="621"/>
      <c r="I54" s="621"/>
      <c r="J54" s="1316">
        <v>2030.5584349999999</v>
      </c>
      <c r="K54" s="1316">
        <v>2175.30278</v>
      </c>
      <c r="L54" s="1316">
        <v>144.74434500000007</v>
      </c>
      <c r="M54" s="621"/>
      <c r="N54" s="621"/>
      <c r="O54" s="621"/>
      <c r="P54" s="387"/>
      <c r="S54" s="1034"/>
      <c r="T54" s="1034"/>
      <c r="U54" s="1034"/>
      <c r="V54" s="1025"/>
    </row>
    <row r="55" spans="1:22" ht="15.75" customHeight="1">
      <c r="A55" s="621"/>
      <c r="B55" s="621"/>
      <c r="C55" s="621"/>
      <c r="D55" s="621"/>
      <c r="E55" s="621"/>
      <c r="F55" s="621"/>
      <c r="G55" s="621"/>
      <c r="H55" s="621"/>
      <c r="I55" s="621"/>
      <c r="J55" s="384"/>
      <c r="K55" s="384" t="s">
        <v>94</v>
      </c>
      <c r="L55" s="384"/>
      <c r="M55" s="621"/>
      <c r="N55" s="621"/>
      <c r="O55" s="621"/>
      <c r="P55" s="387"/>
      <c r="S55" s="1025"/>
      <c r="T55" s="1025"/>
      <c r="U55" s="1025"/>
      <c r="V55" s="1025"/>
    </row>
    <row r="56" spans="1:22" ht="15.75" customHeight="1">
      <c r="A56" s="621"/>
      <c r="B56" s="621"/>
      <c r="C56" s="621"/>
      <c r="D56" s="621"/>
      <c r="E56" s="621"/>
      <c r="F56" s="621"/>
      <c r="G56" s="621"/>
      <c r="H56" s="621"/>
      <c r="I56" s="621"/>
      <c r="J56" s="1316">
        <v>926.40158199999996</v>
      </c>
      <c r="K56" s="1316">
        <v>972.34359999999992</v>
      </c>
      <c r="L56" s="1316">
        <v>45.942017999999962</v>
      </c>
      <c r="M56" s="621"/>
      <c r="N56" s="621"/>
      <c r="O56" s="621"/>
      <c r="P56" s="387"/>
      <c r="S56" s="1034"/>
      <c r="T56" s="1034"/>
      <c r="U56" s="1034"/>
      <c r="V56" s="1025"/>
    </row>
    <row r="57" spans="1:22" ht="15.75" customHeight="1">
      <c r="A57" s="621"/>
      <c r="B57" s="621"/>
      <c r="C57" s="621"/>
      <c r="D57" s="621"/>
      <c r="E57" s="621"/>
      <c r="F57" s="621"/>
      <c r="G57" s="621"/>
      <c r="H57" s="621"/>
      <c r="I57" s="621"/>
      <c r="J57" s="384"/>
      <c r="K57" s="384" t="s">
        <v>93</v>
      </c>
      <c r="L57" s="384"/>
      <c r="M57" s="621"/>
      <c r="N57" s="621"/>
      <c r="O57" s="621"/>
      <c r="P57" s="387"/>
      <c r="S57" s="1025"/>
      <c r="T57" s="1025"/>
      <c r="U57" s="1025"/>
      <c r="V57" s="1025"/>
    </row>
    <row r="58" spans="1:22" ht="15.75" customHeight="1">
      <c r="A58" s="621"/>
      <c r="B58" s="621"/>
      <c r="C58" s="621"/>
      <c r="D58" s="621"/>
      <c r="E58" s="621"/>
      <c r="F58" s="621"/>
      <c r="G58" s="621"/>
      <c r="H58" s="621"/>
      <c r="I58" s="621"/>
      <c r="J58" s="1316">
        <v>2518.3593110000002</v>
      </c>
      <c r="K58" s="1316">
        <v>3155.72804</v>
      </c>
      <c r="L58" s="1316">
        <v>637.3687289999998</v>
      </c>
      <c r="M58" s="621"/>
      <c r="N58" s="621"/>
      <c r="O58" s="621"/>
      <c r="P58" s="387"/>
      <c r="S58" s="1034"/>
      <c r="T58" s="1034"/>
      <c r="U58" s="1034"/>
      <c r="V58" s="1025"/>
    </row>
    <row r="59" spans="1:22" ht="15.75" customHeight="1">
      <c r="A59" s="642" t="s">
        <v>158</v>
      </c>
      <c r="G59" s="621"/>
      <c r="H59" s="621"/>
      <c r="I59" s="621"/>
      <c r="J59" s="384"/>
      <c r="K59" s="384" t="s">
        <v>424</v>
      </c>
      <c r="L59" s="384"/>
      <c r="M59" s="621"/>
      <c r="N59" s="621"/>
      <c r="O59" s="621"/>
      <c r="P59" s="387"/>
      <c r="S59" s="1025"/>
      <c r="T59" s="1025"/>
      <c r="U59" s="1025"/>
      <c r="V59" s="1025"/>
    </row>
    <row r="60" spans="1:22" ht="12.5">
      <c r="A60" s="448" t="s">
        <v>322</v>
      </c>
      <c r="B60" s="392"/>
      <c r="C60" s="392"/>
      <c r="D60" s="392"/>
      <c r="E60" s="392"/>
      <c r="F60" s="392"/>
      <c r="G60" s="621"/>
      <c r="H60" s="373"/>
      <c r="I60" s="373"/>
      <c r="J60" s="1317">
        <v>3366.7910170000005</v>
      </c>
      <c r="K60" s="1316">
        <v>3713.8919799999994</v>
      </c>
      <c r="L60" s="1316">
        <v>347.10096299999896</v>
      </c>
      <c r="M60" s="621"/>
      <c r="N60" s="621"/>
      <c r="O60" s="621"/>
      <c r="P60" s="387"/>
      <c r="S60" s="1034"/>
      <c r="T60" s="1034"/>
      <c r="U60" s="1034"/>
      <c r="V60" s="1025"/>
    </row>
    <row r="61" spans="1:22" ht="12.5">
      <c r="A61" s="430" t="s">
        <v>656</v>
      </c>
      <c r="B61" s="392"/>
      <c r="C61" s="392"/>
      <c r="D61" s="392"/>
      <c r="E61" s="392"/>
      <c r="F61" s="392"/>
      <c r="G61" s="431"/>
      <c r="H61" s="431"/>
      <c r="J61" s="1150"/>
      <c r="K61" s="380"/>
      <c r="L61" s="380"/>
      <c r="M61" s="431"/>
      <c r="N61" s="373"/>
      <c r="O61" s="373"/>
      <c r="P61" s="387"/>
      <c r="S61" s="1025"/>
      <c r="T61" s="1025"/>
      <c r="U61" s="1025"/>
      <c r="V61" s="1025"/>
    </row>
    <row r="62" spans="1:22" ht="12.5">
      <c r="A62" s="430" t="s">
        <v>324</v>
      </c>
      <c r="B62" s="392"/>
      <c r="C62" s="392"/>
      <c r="D62" s="392"/>
      <c r="E62" s="392"/>
      <c r="F62" s="392"/>
      <c r="G62" s="373"/>
      <c r="H62" s="373"/>
      <c r="I62" s="373"/>
      <c r="J62" s="373"/>
      <c r="K62" s="373"/>
      <c r="L62" s="373"/>
      <c r="M62" s="373"/>
      <c r="N62" s="373"/>
      <c r="O62" s="373"/>
      <c r="P62" s="388"/>
      <c r="S62" s="1025"/>
      <c r="T62" s="1025"/>
      <c r="U62" s="1025"/>
      <c r="V62" s="1025"/>
    </row>
    <row r="63" spans="1:22" ht="15.75" customHeight="1">
      <c r="H63" s="1025"/>
      <c r="I63" s="1025"/>
      <c r="J63" s="1025"/>
      <c r="K63" s="1025"/>
      <c r="S63" s="1025"/>
      <c r="T63" s="1025"/>
      <c r="U63" s="1025"/>
      <c r="V63" s="1025"/>
    </row>
    <row r="64" spans="1:22" ht="15.75" customHeight="1">
      <c r="H64" s="1025"/>
      <c r="I64" s="1025"/>
      <c r="J64" s="769"/>
      <c r="K64" s="1034"/>
    </row>
    <row r="65" spans="8:11" s="1025" customFormat="1" ht="15.75" customHeight="1">
      <c r="I65" s="1182"/>
      <c r="J65" s="769"/>
      <c r="K65" s="1034"/>
    </row>
    <row r="66" spans="8:11" ht="15.75" customHeight="1">
      <c r="H66" s="1025"/>
      <c r="I66" s="1025"/>
      <c r="J66" s="769"/>
      <c r="K66" s="1034"/>
    </row>
    <row r="67" spans="8:11" ht="15.75" customHeight="1">
      <c r="H67" s="1025"/>
      <c r="I67" s="1025"/>
      <c r="J67" s="769"/>
      <c r="K67" s="1025"/>
    </row>
    <row r="68" spans="8:11" ht="15.75" customHeight="1">
      <c r="H68" s="1025"/>
      <c r="I68" s="1025"/>
      <c r="J68" s="769"/>
      <c r="K68" s="1025"/>
    </row>
  </sheetData>
  <mergeCells count="3">
    <mergeCell ref="A6:B6"/>
    <mergeCell ref="G6:H6"/>
    <mergeCell ref="M6:N6"/>
  </mergeCells>
  <conditionalFormatting sqref="A69:CS1001 A1:R35 W1:CS63 A61:R62 A36:I60 M36:R60 L63:R63 A63:G68 L64:CS68">
    <cfRule type="cellIs" dxfId="11" priority="4" stopIfTrue="1" operator="equal">
      <formula>0</formula>
    </cfRule>
  </conditionalFormatting>
  <conditionalFormatting sqref="S1:V30 T31:V31 S32:V50 T51:V51 S52:V63">
    <cfRule type="cellIs" dxfId="10" priority="3" stopIfTrue="1" operator="equal">
      <formula>0</formula>
    </cfRule>
  </conditionalFormatting>
  <conditionalFormatting sqref="J36:L60">
    <cfRule type="cellIs" dxfId="9" priority="2" stopIfTrue="1" operator="equal">
      <formula>0</formula>
    </cfRule>
  </conditionalFormatting>
  <conditionalFormatting sqref="H63:K64 H66:K68 I65:K65">
    <cfRule type="cellIs" dxfId="8" priority="1" stopIfTrue="1" operator="equal">
      <formula>0</formula>
    </cfRule>
  </conditionalFormatting>
  <pageMargins left="0.7" right="0.7" top="0.75" bottom="0.75" header="0.3" footer="0.3"/>
  <pageSetup paperSize="9" scale="96"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31" max="16"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3">
    <tabColor theme="7" tint="0.39997558519241921"/>
  </sheetPr>
  <dimension ref="A1:E28"/>
  <sheetViews>
    <sheetView view="pageBreakPreview" zoomScaleNormal="100" zoomScaleSheetLayoutView="100" workbookViewId="0"/>
  </sheetViews>
  <sheetFormatPr baseColWidth="10" defaultColWidth="11.453125" defaultRowHeight="15.75" customHeight="1"/>
  <cols>
    <col min="1" max="1" width="42.81640625" style="83" customWidth="1"/>
    <col min="2" max="2" width="20" style="83" customWidth="1"/>
    <col min="3" max="3" width="65.81640625" style="83" customWidth="1"/>
    <col min="4" max="16384" width="11.453125" style="83"/>
  </cols>
  <sheetData>
    <row r="1" spans="1:5" ht="15.75" customHeight="1">
      <c r="A1" s="450" t="s">
        <v>777</v>
      </c>
      <c r="B1" s="79"/>
      <c r="C1" s="80"/>
    </row>
    <row r="3" spans="1:5" ht="15.75" customHeight="1">
      <c r="A3" s="386" t="s">
        <v>383</v>
      </c>
      <c r="B3" s="667">
        <v>12812.550526544132</v>
      </c>
    </row>
    <row r="4" spans="1:5" ht="15.75" customHeight="1">
      <c r="A4" s="83" t="s">
        <v>276</v>
      </c>
      <c r="B4" s="667">
        <v>12812.550526544132</v>
      </c>
    </row>
    <row r="5" spans="1:5" ht="15.75" customHeight="1">
      <c r="A5" s="83" t="s">
        <v>412</v>
      </c>
      <c r="B5" s="1031">
        <v>1.3195570749448746</v>
      </c>
    </row>
    <row r="6" spans="1:5" ht="15.75" customHeight="1">
      <c r="A6" s="83" t="s">
        <v>413</v>
      </c>
      <c r="B6" s="1031">
        <v>11395.162634512006</v>
      </c>
      <c r="C6" s="1025"/>
    </row>
    <row r="7" spans="1:5" ht="15.75" customHeight="1">
      <c r="A7" s="83" t="s">
        <v>414</v>
      </c>
      <c r="B7" s="1031">
        <v>1416.0683349571816</v>
      </c>
      <c r="C7" s="1025"/>
    </row>
    <row r="8" spans="1:5" ht="15.75" customHeight="1">
      <c r="A8" s="83" t="s">
        <v>415</v>
      </c>
      <c r="B8" s="667">
        <v>0</v>
      </c>
      <c r="C8" s="449"/>
      <c r="E8" s="594"/>
    </row>
    <row r="9" spans="1:5" ht="15.75" customHeight="1">
      <c r="A9" s="483"/>
      <c r="B9" s="731"/>
    </row>
    <row r="10" spans="1:5" ht="15.75" customHeight="1">
      <c r="A10" s="372" t="s">
        <v>354</v>
      </c>
      <c r="B10" s="667">
        <v>12812.550526544126</v>
      </c>
    </row>
    <row r="11" spans="1:5" ht="15.75" customHeight="1">
      <c r="A11" s="83" t="s">
        <v>408</v>
      </c>
      <c r="B11" s="667">
        <v>0</v>
      </c>
      <c r="C11" s="1025"/>
    </row>
    <row r="12" spans="1:5" ht="15.75" customHeight="1">
      <c r="A12" s="83" t="s">
        <v>416</v>
      </c>
      <c r="B12" s="667">
        <v>0</v>
      </c>
      <c r="C12" s="1025"/>
    </row>
    <row r="13" spans="1:5" ht="15.75" customHeight="1">
      <c r="A13" s="83" t="s">
        <v>417</v>
      </c>
      <c r="B13" s="667">
        <v>1.6577762650893406</v>
      </c>
      <c r="C13" s="1025"/>
    </row>
    <row r="14" spans="1:5" ht="15.75" customHeight="1">
      <c r="A14" s="83" t="s">
        <v>418</v>
      </c>
      <c r="B14" s="667">
        <v>4241.1471206867145</v>
      </c>
      <c r="C14" s="1025"/>
    </row>
    <row r="15" spans="1:5" ht="15.75" customHeight="1">
      <c r="A15" s="83" t="s">
        <v>419</v>
      </c>
      <c r="B15" s="667">
        <v>3178.3856520178451</v>
      </c>
      <c r="C15" s="1025"/>
    </row>
    <row r="16" spans="1:5" ht="15.75" customHeight="1">
      <c r="A16" s="372" t="s">
        <v>420</v>
      </c>
      <c r="B16" s="667">
        <v>2837.8177900205919</v>
      </c>
      <c r="C16" s="1025"/>
    </row>
    <row r="17" spans="1:3" ht="15.75" customHeight="1">
      <c r="A17" s="83" t="s">
        <v>421</v>
      </c>
      <c r="B17" s="667">
        <v>2553.542187553885</v>
      </c>
      <c r="C17" s="1025"/>
    </row>
    <row r="18" spans="1:3" ht="15.75" customHeight="1">
      <c r="A18" s="83" t="s">
        <v>423</v>
      </c>
      <c r="B18" s="754" t="s">
        <v>31</v>
      </c>
      <c r="C18" s="1025"/>
    </row>
    <row r="19" spans="1:3" ht="15.75" customHeight="1">
      <c r="A19" s="83" t="s">
        <v>422</v>
      </c>
      <c r="B19" s="754" t="s">
        <v>31</v>
      </c>
      <c r="C19" s="1025"/>
    </row>
    <row r="20" spans="1:3" ht="15.75" customHeight="1">
      <c r="A20" s="99" t="s">
        <v>158</v>
      </c>
      <c r="B20" s="731"/>
    </row>
    <row r="21" spans="1:3" ht="15.75" customHeight="1">
      <c r="A21" s="448" t="s">
        <v>163</v>
      </c>
    </row>
    <row r="22" spans="1:3" ht="15.75" customHeight="1">
      <c r="A22" s="105" t="s">
        <v>256</v>
      </c>
    </row>
    <row r="23" spans="1:3" ht="15.75" customHeight="1">
      <c r="A23" s="105" t="s">
        <v>479</v>
      </c>
    </row>
    <row r="24" spans="1:3" ht="15.75" customHeight="1">
      <c r="A24" s="105" t="s">
        <v>545</v>
      </c>
    </row>
    <row r="27" spans="1:3" ht="15.75" customHeight="1">
      <c r="A27" s="962"/>
      <c r="B27" s="1025"/>
    </row>
    <row r="28" spans="1:3" ht="15.75" customHeight="1">
      <c r="A28" s="13"/>
    </row>
  </sheetData>
  <conditionalFormatting sqref="A1:GR26 A28:GR1000 C27:GR27">
    <cfRule type="cellIs" dxfId="7" priority="2" stopIfTrue="1" operator="equal">
      <formula>0</formula>
    </cfRule>
  </conditionalFormatting>
  <conditionalFormatting sqref="A27:B27">
    <cfRule type="cellIs" dxfId="6"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34">
    <tabColor rgb="FFBD9ED0"/>
  </sheetPr>
  <dimension ref="A1:K40"/>
  <sheetViews>
    <sheetView view="pageBreakPreview" zoomScaleNormal="100" zoomScaleSheetLayoutView="100" workbookViewId="0"/>
  </sheetViews>
  <sheetFormatPr baseColWidth="10" defaultColWidth="11.453125" defaultRowHeight="15.75" customHeight="1"/>
  <cols>
    <col min="1" max="1" width="42.81640625" style="83" customWidth="1"/>
    <col min="2" max="5" width="20" style="83" customWidth="1"/>
    <col min="6" max="6" width="0.81640625" style="83" customWidth="1"/>
    <col min="7" max="16384" width="11.453125" style="83"/>
  </cols>
  <sheetData>
    <row r="1" spans="1:11" ht="15.75" customHeight="1">
      <c r="A1" s="450" t="s">
        <v>778</v>
      </c>
      <c r="B1" s="79"/>
      <c r="C1" s="80"/>
      <c r="D1" s="81"/>
      <c r="E1" s="82"/>
      <c r="F1" s="82"/>
      <c r="H1" s="1025"/>
    </row>
    <row r="2" spans="1:11" ht="15.75" customHeight="1">
      <c r="H2" s="1025"/>
    </row>
    <row r="3" spans="1:11" ht="15.75" customHeight="1">
      <c r="A3" s="83" t="s">
        <v>383</v>
      </c>
      <c r="B3" s="755">
        <v>14.414813451959416</v>
      </c>
      <c r="H3" s="962"/>
      <c r="I3" s="1020"/>
    </row>
    <row r="4" spans="1:11" ht="15.75" customHeight="1">
      <c r="A4" s="478" t="s">
        <v>395</v>
      </c>
      <c r="B4" s="755">
        <v>15.03403179665</v>
      </c>
      <c r="H4" s="1025"/>
    </row>
    <row r="5" spans="1:11" ht="15.75" customHeight="1">
      <c r="A5" s="478" t="s">
        <v>558</v>
      </c>
      <c r="B5" s="1032">
        <v>15.033995400649999</v>
      </c>
      <c r="H5" s="962"/>
    </row>
    <row r="6" spans="1:11" ht="15.75" customHeight="1">
      <c r="A6" s="478" t="s">
        <v>394</v>
      </c>
      <c r="B6" s="755">
        <v>3.6396000000000002E-5</v>
      </c>
      <c r="H6" s="1025"/>
    </row>
    <row r="7" spans="1:11" ht="15.75" customHeight="1">
      <c r="A7" s="479" t="s">
        <v>397</v>
      </c>
      <c r="B7" s="755">
        <v>-0.55056524404058371</v>
      </c>
      <c r="H7" s="1025"/>
    </row>
    <row r="8" spans="1:11" ht="15.75" customHeight="1">
      <c r="A8" s="479" t="s">
        <v>396</v>
      </c>
      <c r="B8" s="755">
        <v>6.8653100649999743E-2</v>
      </c>
      <c r="H8" s="1025"/>
    </row>
    <row r="9" spans="1:11" ht="15.75" customHeight="1">
      <c r="B9" s="731"/>
      <c r="H9" s="1025"/>
    </row>
    <row r="10" spans="1:11" ht="15.75" customHeight="1">
      <c r="A10" s="83" t="s">
        <v>354</v>
      </c>
      <c r="B10" s="755">
        <v>14.39984144437727</v>
      </c>
      <c r="C10" s="480"/>
      <c r="H10" s="1025"/>
    </row>
    <row r="11" spans="1:11" ht="15.75" customHeight="1">
      <c r="A11" s="83" t="s">
        <v>400</v>
      </c>
      <c r="B11" s="1032">
        <v>0.20278993039551951</v>
      </c>
      <c r="H11" s="1025"/>
    </row>
    <row r="12" spans="1:11" ht="15.75" customHeight="1">
      <c r="A12" s="372" t="s">
        <v>399</v>
      </c>
      <c r="B12" s="1022">
        <v>0.78205158491473437</v>
      </c>
      <c r="C12" s="384" t="s">
        <v>407</v>
      </c>
      <c r="E12" s="384" t="s">
        <v>404</v>
      </c>
      <c r="H12" s="1025"/>
    </row>
    <row r="13" spans="1:11" ht="15.75" customHeight="1">
      <c r="A13" s="372" t="s">
        <v>384</v>
      </c>
      <c r="B13" s="755">
        <v>11.893642373923068</v>
      </c>
      <c r="C13" s="384" t="s">
        <v>406</v>
      </c>
      <c r="D13" s="384" t="s">
        <v>10</v>
      </c>
      <c r="E13" s="482" t="s">
        <v>405</v>
      </c>
      <c r="H13" s="1025"/>
    </row>
    <row r="14" spans="1:11" ht="15.75" customHeight="1">
      <c r="A14" s="83" t="s">
        <v>386</v>
      </c>
      <c r="B14" s="755">
        <v>2.6156640234494253</v>
      </c>
      <c r="C14" s="481"/>
      <c r="D14" s="755">
        <v>2.5534421198214678</v>
      </c>
      <c r="E14" s="755">
        <v>6.2221903627957618E-2</v>
      </c>
      <c r="H14" s="962"/>
    </row>
    <row r="15" spans="1:11" ht="15.75" customHeight="1">
      <c r="A15" s="83" t="s">
        <v>387</v>
      </c>
      <c r="B15" s="755">
        <v>5.7808688252159861</v>
      </c>
      <c r="C15" s="755">
        <v>3.0446212600249174E-3</v>
      </c>
      <c r="D15" s="756">
        <v>5.2717841653034183</v>
      </c>
      <c r="E15" s="755">
        <v>0.50604003865254332</v>
      </c>
      <c r="H15" s="962"/>
      <c r="K15" s="1021"/>
    </row>
    <row r="16" spans="1:11" ht="15.75" customHeight="1">
      <c r="A16" s="83" t="s">
        <v>388</v>
      </c>
      <c r="B16" s="755">
        <v>2.5779532000000005</v>
      </c>
      <c r="C16" s="755">
        <v>0.12825399999999998</v>
      </c>
      <c r="D16" s="1033">
        <v>5.5590000000000001E-4</v>
      </c>
      <c r="E16" s="755">
        <v>2.4491433000000002</v>
      </c>
      <c r="H16" s="962"/>
    </row>
    <row r="17" spans="1:8" ht="15.75" customHeight="1">
      <c r="A17" s="83" t="s">
        <v>385</v>
      </c>
      <c r="B17" s="755">
        <v>1.1224899999999999E-2</v>
      </c>
      <c r="C17" s="755">
        <v>1.1224899999999999E-2</v>
      </c>
      <c r="D17" s="481"/>
      <c r="E17" s="755">
        <v>0</v>
      </c>
      <c r="H17" s="962"/>
    </row>
    <row r="18" spans="1:8" ht="15.75" customHeight="1">
      <c r="A18" s="83" t="s">
        <v>557</v>
      </c>
      <c r="B18" s="755">
        <v>0.9079314252576598</v>
      </c>
      <c r="C18" s="755">
        <v>0.121999</v>
      </c>
      <c r="D18" s="755">
        <v>0.56053040770828644</v>
      </c>
      <c r="E18" s="755">
        <v>0.22540201754937333</v>
      </c>
      <c r="G18" s="1023"/>
      <c r="H18" s="962"/>
    </row>
    <row r="19" spans="1:8" ht="15.75" customHeight="1">
      <c r="A19" s="83" t="s">
        <v>402</v>
      </c>
      <c r="B19" s="755">
        <v>1.5213575551439478</v>
      </c>
      <c r="C19" s="731"/>
      <c r="E19" s="731"/>
    </row>
    <row r="20" spans="1:8" ht="15.75" customHeight="1">
      <c r="A20" s="99" t="s">
        <v>158</v>
      </c>
      <c r="B20" s="731"/>
      <c r="D20" s="387"/>
    </row>
    <row r="21" spans="1:8" ht="15.75" customHeight="1">
      <c r="A21" s="344" t="s">
        <v>398</v>
      </c>
      <c r="B21" s="731"/>
    </row>
    <row r="22" spans="1:8" ht="15.75" customHeight="1">
      <c r="A22" s="344" t="s">
        <v>401</v>
      </c>
    </row>
    <row r="23" spans="1:8" ht="15.75" customHeight="1">
      <c r="A23" s="344" t="s">
        <v>153</v>
      </c>
    </row>
    <row r="24" spans="1:8" ht="15.75" customHeight="1">
      <c r="A24" s="344" t="s">
        <v>151</v>
      </c>
    </row>
    <row r="25" spans="1:8" ht="15.75" customHeight="1">
      <c r="A25" s="344" t="s">
        <v>403</v>
      </c>
    </row>
    <row r="40" spans="2:4" ht="15.75" customHeight="1">
      <c r="B40" s="389"/>
      <c r="C40" s="389"/>
      <c r="D40" s="389"/>
    </row>
  </sheetData>
  <conditionalFormatting sqref="A19:GR1000 A1:G18 I1:GR18">
    <cfRule type="cellIs" dxfId="5" priority="2" stopIfTrue="1" operator="equal">
      <formula>0</formula>
    </cfRule>
  </conditionalFormatting>
  <conditionalFormatting sqref="H1:H18">
    <cfRule type="cellIs" dxfId="4" priority="1" stopIfTrue="1" operator="equal">
      <formula>0</formula>
    </cfRule>
  </conditionalFormatting>
  <pageMargins left="0.7" right="0.7" top="0.75" bottom="0.75" header="0.3" footer="0.3"/>
  <pageSetup paperSize="9" fitToWidth="0" fitToHeight="0" orientation="landscape" r:id="rId1"/>
  <headerFooter alignWithMargins="0">
    <oddFooter>&amp;L&amp;"Arial,Standard"&amp;10Stand: 19.02.2024&amp;C&amp;"Arial,Standard"&amp;10Bayerisches Landesamt für Statistik - Energiebilanz 2021&amp;R&amp;"Arial,Standard"&amp;10&amp;P von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7">
    <tabColor theme="0"/>
    <pageSetUpPr fitToPage="1"/>
  </sheetPr>
  <dimension ref="A1:AO66"/>
  <sheetViews>
    <sheetView view="pageBreakPreview" zoomScaleNormal="100" zoomScaleSheetLayoutView="100" workbookViewId="0"/>
  </sheetViews>
  <sheetFormatPr baseColWidth="10" defaultColWidth="11.453125" defaultRowHeight="11.25" customHeight="1"/>
  <cols>
    <col min="1" max="1" width="3.54296875" style="293" customWidth="1"/>
    <col min="2" max="2" width="9" style="293" customWidth="1"/>
    <col min="3" max="3" width="13.81640625" style="293" customWidth="1"/>
    <col min="4" max="4" width="21.453125" style="293" customWidth="1"/>
    <col min="5" max="5" width="2.81640625" style="293" customWidth="1"/>
    <col min="6" max="34" width="7" style="293" customWidth="1"/>
    <col min="35" max="35" width="2.81640625" style="293" customWidth="1"/>
    <col min="36" max="37" width="1.54296875" style="295" customWidth="1"/>
    <col min="38" max="38" width="1.54296875" style="294" customWidth="1"/>
    <col min="39" max="16384" width="11.453125" style="293"/>
  </cols>
  <sheetData>
    <row r="1" spans="1:38" ht="15" customHeight="1">
      <c r="A1" s="184"/>
      <c r="B1" s="183"/>
      <c r="C1" s="183"/>
      <c r="D1" s="183"/>
      <c r="E1" s="249"/>
      <c r="F1" s="1365" t="s">
        <v>4</v>
      </c>
      <c r="G1" s="1366"/>
      <c r="H1" s="1367"/>
      <c r="I1" s="1365" t="s">
        <v>3</v>
      </c>
      <c r="J1" s="1366"/>
      <c r="K1" s="1367"/>
      <c r="L1" s="1361" t="s">
        <v>675</v>
      </c>
      <c r="M1" s="1362"/>
      <c r="N1" s="1362"/>
      <c r="O1" s="1362"/>
      <c r="P1" s="1362"/>
      <c r="Q1" s="1362"/>
      <c r="R1" s="1362"/>
      <c r="S1" s="1362"/>
      <c r="T1" s="1362"/>
      <c r="U1" s="1362"/>
      <c r="V1" s="1369"/>
      <c r="W1" s="1361" t="s">
        <v>2</v>
      </c>
      <c r="X1" s="1369"/>
      <c r="Y1" s="1365" t="s">
        <v>1</v>
      </c>
      <c r="Z1" s="1366"/>
      <c r="AA1" s="1366"/>
      <c r="AB1" s="1366"/>
      <c r="AC1" s="1367"/>
      <c r="AD1" s="1361" t="s">
        <v>219</v>
      </c>
      <c r="AE1" s="1362"/>
      <c r="AF1" s="1362"/>
      <c r="AG1" s="1384"/>
      <c r="AH1" s="181"/>
      <c r="AI1" s="180"/>
    </row>
    <row r="2" spans="1:38" ht="62.25" customHeight="1">
      <c r="A2" s="1373" t="s">
        <v>771</v>
      </c>
      <c r="B2" s="1373"/>
      <c r="C2" s="1373"/>
      <c r="D2" s="1373"/>
      <c r="E2" s="174" t="s">
        <v>512</v>
      </c>
      <c r="F2" s="173" t="s">
        <v>485</v>
      </c>
      <c r="G2" s="175" t="s">
        <v>486</v>
      </c>
      <c r="H2" s="174" t="s">
        <v>487</v>
      </c>
      <c r="I2" s="173" t="s">
        <v>485</v>
      </c>
      <c r="J2" s="175" t="s">
        <v>489</v>
      </c>
      <c r="K2" s="174" t="s">
        <v>488</v>
      </c>
      <c r="L2" s="175" t="s">
        <v>490</v>
      </c>
      <c r="M2" s="177" t="s">
        <v>491</v>
      </c>
      <c r="N2" s="177" t="s">
        <v>492</v>
      </c>
      <c r="O2" s="177" t="s">
        <v>493</v>
      </c>
      <c r="P2" s="177" t="s">
        <v>494</v>
      </c>
      <c r="Q2" s="175" t="s">
        <v>495</v>
      </c>
      <c r="R2" s="175" t="s">
        <v>496</v>
      </c>
      <c r="S2" s="175" t="s">
        <v>497</v>
      </c>
      <c r="T2" s="175" t="s">
        <v>498</v>
      </c>
      <c r="U2" s="175" t="s">
        <v>499</v>
      </c>
      <c r="V2" s="174" t="s">
        <v>500</v>
      </c>
      <c r="W2" s="175" t="s">
        <v>501</v>
      </c>
      <c r="X2" s="174" t="s">
        <v>502</v>
      </c>
      <c r="Y2" s="175" t="s">
        <v>503</v>
      </c>
      <c r="Z2" s="176" t="s">
        <v>504</v>
      </c>
      <c r="AA2" s="175" t="s">
        <v>505</v>
      </c>
      <c r="AB2" s="175" t="s">
        <v>506</v>
      </c>
      <c r="AC2" s="174" t="s">
        <v>507</v>
      </c>
      <c r="AD2" s="175" t="s">
        <v>508</v>
      </c>
      <c r="AE2" s="175" t="s">
        <v>509</v>
      </c>
      <c r="AF2" s="175" t="s">
        <v>510</v>
      </c>
      <c r="AG2" s="174" t="s">
        <v>507</v>
      </c>
      <c r="AH2" s="173" t="s">
        <v>511</v>
      </c>
      <c r="AI2" s="172" t="s">
        <v>512</v>
      </c>
    </row>
    <row r="3" spans="1:38" ht="11.25" customHeight="1">
      <c r="A3" s="1379" t="s">
        <v>220</v>
      </c>
      <c r="B3" s="1380"/>
      <c r="C3" s="1379"/>
      <c r="D3" s="1379"/>
      <c r="E3" s="170"/>
      <c r="F3" s="1385" t="s">
        <v>530</v>
      </c>
      <c r="G3" s="1385"/>
      <c r="H3" s="1385"/>
      <c r="I3" s="1385" t="s">
        <v>530</v>
      </c>
      <c r="J3" s="1385"/>
      <c r="K3" s="1385"/>
      <c r="L3" s="1388" t="s">
        <v>530</v>
      </c>
      <c r="M3" s="1386"/>
      <c r="N3" s="1386"/>
      <c r="O3" s="1386"/>
      <c r="P3" s="1386"/>
      <c r="Q3" s="1386"/>
      <c r="R3" s="1386"/>
      <c r="S3" s="1386"/>
      <c r="T3" s="1386"/>
      <c r="U3" s="1386"/>
      <c r="V3" s="1389"/>
      <c r="W3" s="606" t="s">
        <v>786</v>
      </c>
      <c r="X3" s="1141" t="s">
        <v>779</v>
      </c>
      <c r="Y3" s="607" t="s">
        <v>17</v>
      </c>
      <c r="Z3" s="607"/>
      <c r="AA3" s="607"/>
      <c r="AB3" s="607"/>
      <c r="AC3" s="608"/>
      <c r="AD3" s="606" t="s">
        <v>17</v>
      </c>
      <c r="AE3" s="1140" t="s">
        <v>779</v>
      </c>
      <c r="AF3" s="1386" t="s">
        <v>17</v>
      </c>
      <c r="AG3" s="1387"/>
      <c r="AH3" s="609" t="s">
        <v>17</v>
      </c>
      <c r="AI3" s="299"/>
    </row>
    <row r="4" spans="1:38" ht="11.25" customHeight="1">
      <c r="A4" s="1381" t="s">
        <v>215</v>
      </c>
      <c r="B4" s="1375"/>
      <c r="C4" s="1356" t="s">
        <v>214</v>
      </c>
      <c r="D4" s="1356"/>
      <c r="E4" s="153">
        <v>1</v>
      </c>
      <c r="F4" s="1041"/>
      <c r="G4" s="1042"/>
      <c r="H4" s="1043"/>
      <c r="I4" s="1044"/>
      <c r="J4" s="1045"/>
      <c r="K4" s="1043"/>
      <c r="L4" s="1038">
        <v>36.396000000000001</v>
      </c>
      <c r="M4" s="1045"/>
      <c r="N4" s="1045"/>
      <c r="O4" s="1045"/>
      <c r="P4" s="1045"/>
      <c r="Q4" s="1045"/>
      <c r="R4" s="1045"/>
      <c r="S4" s="1045"/>
      <c r="T4" s="1045"/>
      <c r="U4" s="1045"/>
      <c r="V4" s="1046"/>
      <c r="W4" s="1045"/>
      <c r="X4" s="1082">
        <v>12.895738058530714</v>
      </c>
      <c r="Y4" s="1038">
        <v>41111.105558994001</v>
      </c>
      <c r="Z4" s="1038">
        <v>63977.273632385841</v>
      </c>
      <c r="AA4" s="1038">
        <v>156377.38847786825</v>
      </c>
      <c r="AB4" s="1038">
        <v>17822.292504999998</v>
      </c>
      <c r="AC4" s="1047">
        <v>99253.801561815169</v>
      </c>
      <c r="AD4" s="1045"/>
      <c r="AE4" s="1045"/>
      <c r="AF4" s="1045"/>
      <c r="AG4" s="1039">
        <v>40178.21317499999</v>
      </c>
      <c r="AH4" s="919">
        <f>'EB-1'!AH4</f>
        <v>420313.51154807402</v>
      </c>
      <c r="AI4" s="154">
        <v>1</v>
      </c>
      <c r="AL4" s="296"/>
    </row>
    <row r="5" spans="1:38" ht="11.25" customHeight="1">
      <c r="A5" s="1382"/>
      <c r="B5" s="1377"/>
      <c r="C5" s="1356" t="s">
        <v>90</v>
      </c>
      <c r="D5" s="1356"/>
      <c r="E5" s="155">
        <f t="shared" ref="E5:E11" si="0">E4+ 1</f>
        <v>2</v>
      </c>
      <c r="F5" s="1061">
        <v>1142.8244</v>
      </c>
      <c r="G5" s="1039">
        <v>0</v>
      </c>
      <c r="H5" s="1052">
        <v>91.626390000000001</v>
      </c>
      <c r="I5" s="1039">
        <v>5.3900399999999999</v>
      </c>
      <c r="J5" s="1039">
        <v>488.02560800000003</v>
      </c>
      <c r="K5" s="1050">
        <v>0</v>
      </c>
      <c r="L5" s="1038">
        <v>14997.63579665</v>
      </c>
      <c r="M5" s="1038">
        <v>0</v>
      </c>
      <c r="N5" s="1038">
        <v>0</v>
      </c>
      <c r="O5" s="1039">
        <v>641.38636584549999</v>
      </c>
      <c r="P5" s="1038">
        <v>7.5230446927000001</v>
      </c>
      <c r="Q5" s="1039">
        <v>885.03803700000003</v>
      </c>
      <c r="R5" s="1039">
        <v>0</v>
      </c>
      <c r="S5" s="1038">
        <v>0</v>
      </c>
      <c r="T5" s="1039">
        <v>0</v>
      </c>
      <c r="U5" s="1336" t="s">
        <v>29</v>
      </c>
      <c r="V5" s="1043"/>
      <c r="W5" s="1045"/>
      <c r="X5" s="1052">
        <v>111362.39216872255</v>
      </c>
      <c r="Y5" s="1045"/>
      <c r="Z5" s="1045"/>
      <c r="AA5" s="1045"/>
      <c r="AB5" s="1045"/>
      <c r="AC5" s="1050">
        <v>17109.090281787663</v>
      </c>
      <c r="AD5" s="1038">
        <v>256329.49094181816</v>
      </c>
      <c r="AE5" s="1038">
        <v>5239.2254980167363</v>
      </c>
      <c r="AF5" s="1038">
        <v>0</v>
      </c>
      <c r="AG5" s="1336" t="s">
        <v>29</v>
      </c>
      <c r="AH5" s="920">
        <f>'EB-1'!AH5</f>
        <v>1437791.1975621101</v>
      </c>
      <c r="AI5" s="154">
        <f t="shared" ref="AI5:AI12" si="1">AI4+ 1</f>
        <v>2</v>
      </c>
      <c r="AL5" s="296"/>
    </row>
    <row r="6" spans="1:38" ht="11.25" customHeight="1">
      <c r="A6" s="1382"/>
      <c r="B6" s="1377"/>
      <c r="C6" s="1356" t="s">
        <v>89</v>
      </c>
      <c r="D6" s="1356"/>
      <c r="E6" s="155">
        <f t="shared" si="0"/>
        <v>3</v>
      </c>
      <c r="F6" s="1061">
        <v>87.224600000000009</v>
      </c>
      <c r="G6" s="1039">
        <v>0</v>
      </c>
      <c r="H6" s="1052">
        <v>7.9746099999999993</v>
      </c>
      <c r="I6" s="1039">
        <v>0</v>
      </c>
      <c r="J6" s="1039">
        <v>0.16066</v>
      </c>
      <c r="K6" s="1050">
        <v>0</v>
      </c>
      <c r="L6" s="1044"/>
      <c r="M6" s="1045"/>
      <c r="N6" s="1045"/>
      <c r="O6" s="1039">
        <v>1.7833231838170911</v>
      </c>
      <c r="P6" s="1045"/>
      <c r="Q6" s="1038">
        <v>0</v>
      </c>
      <c r="R6" s="1038">
        <v>2.8349000000000002</v>
      </c>
      <c r="S6" s="1039">
        <v>0</v>
      </c>
      <c r="T6" s="1039">
        <v>0.11898</v>
      </c>
      <c r="U6" s="1336" t="s">
        <v>29</v>
      </c>
      <c r="V6" s="1043"/>
      <c r="W6" s="1045"/>
      <c r="X6" s="1052">
        <v>13838.921155684322</v>
      </c>
      <c r="Y6" s="1045"/>
      <c r="Z6" s="1045"/>
      <c r="AA6" s="1039">
        <v>199.06004999999999</v>
      </c>
      <c r="AB6" s="1039">
        <v>3.6639999999999997</v>
      </c>
      <c r="AC6" s="1050">
        <v>10.076711880385918</v>
      </c>
      <c r="AD6" s="1045"/>
      <c r="AE6" s="1045"/>
      <c r="AF6" s="1045"/>
      <c r="AG6" s="1336" t="s">
        <v>29</v>
      </c>
      <c r="AH6" s="917">
        <f>'EB-1'!AH6</f>
        <v>52620.737039727377</v>
      </c>
      <c r="AI6" s="154">
        <f t="shared" si="1"/>
        <v>3</v>
      </c>
      <c r="AL6" s="296"/>
    </row>
    <row r="7" spans="1:38" ht="11.25" customHeight="1">
      <c r="A7" s="1382"/>
      <c r="B7" s="1377"/>
      <c r="C7" s="1355" t="s">
        <v>213</v>
      </c>
      <c r="D7" s="1355"/>
      <c r="E7" s="146">
        <f t="shared" si="0"/>
        <v>4</v>
      </c>
      <c r="F7" s="1183">
        <v>1230.049</v>
      </c>
      <c r="G7" s="1055">
        <v>0</v>
      </c>
      <c r="H7" s="1075">
        <v>99.600999999999999</v>
      </c>
      <c r="I7" s="1057">
        <v>5.3900399999999999</v>
      </c>
      <c r="J7" s="1040">
        <v>488.18626800000004</v>
      </c>
      <c r="K7" s="1056">
        <v>0</v>
      </c>
      <c r="L7" s="1040">
        <v>15034.031796650001</v>
      </c>
      <c r="M7" s="1040">
        <v>0</v>
      </c>
      <c r="N7" s="1040">
        <v>0</v>
      </c>
      <c r="O7" s="1055">
        <v>643.16968902938697</v>
      </c>
      <c r="P7" s="1040">
        <v>7.5230446927007506</v>
      </c>
      <c r="Q7" s="1055">
        <v>885.03803700000003</v>
      </c>
      <c r="R7" s="1040">
        <v>2.8349000000000046</v>
      </c>
      <c r="S7" s="1040">
        <v>0</v>
      </c>
      <c r="T7" s="1040">
        <v>0.11897999999999342</v>
      </c>
      <c r="U7" s="1337" t="s">
        <v>29</v>
      </c>
      <c r="V7" s="1059"/>
      <c r="W7" s="1060"/>
      <c r="X7" s="1075">
        <v>125214.20906246541</v>
      </c>
      <c r="Y7" s="1040">
        <v>41111.105558994001</v>
      </c>
      <c r="Z7" s="1040">
        <v>63977.273632385841</v>
      </c>
      <c r="AA7" s="1040">
        <v>156576.44852786826</v>
      </c>
      <c r="AB7" s="1040">
        <v>17825.956504999998</v>
      </c>
      <c r="AC7" s="1056">
        <v>116372.96855548321</v>
      </c>
      <c r="AD7" s="1040">
        <v>256329.49094181816</v>
      </c>
      <c r="AE7" s="1040">
        <v>5239.2254980167363</v>
      </c>
      <c r="AF7" s="1040">
        <v>0</v>
      </c>
      <c r="AG7" s="1337" t="s">
        <v>29</v>
      </c>
      <c r="AH7" s="919">
        <f>'EB-1'!AH7</f>
        <v>1870547.2329749113</v>
      </c>
      <c r="AI7" s="145">
        <f t="shared" si="1"/>
        <v>4</v>
      </c>
      <c r="AJ7" s="293"/>
      <c r="AK7" s="293"/>
      <c r="AL7" s="298"/>
    </row>
    <row r="8" spans="1:38" ht="11.25" customHeight="1">
      <c r="A8" s="1382"/>
      <c r="B8" s="1377"/>
      <c r="C8" s="1356" t="s">
        <v>87</v>
      </c>
      <c r="D8" s="1356"/>
      <c r="E8" s="153">
        <f t="shared" si="0"/>
        <v>5</v>
      </c>
      <c r="F8" s="1061">
        <v>0</v>
      </c>
      <c r="G8" s="1039">
        <v>0</v>
      </c>
      <c r="H8" s="1052">
        <v>0</v>
      </c>
      <c r="I8" s="1038">
        <v>0</v>
      </c>
      <c r="J8" s="1038">
        <v>0</v>
      </c>
      <c r="K8" s="1050">
        <v>0</v>
      </c>
      <c r="L8" s="1038">
        <v>0</v>
      </c>
      <c r="M8" s="1038">
        <v>859.52050882435367</v>
      </c>
      <c r="N8" s="1038">
        <v>117.82139355057461</v>
      </c>
      <c r="O8" s="1039">
        <v>0</v>
      </c>
      <c r="P8" s="1038">
        <v>0</v>
      </c>
      <c r="Q8" s="1038">
        <v>0</v>
      </c>
      <c r="R8" s="1038">
        <v>77.726650000000021</v>
      </c>
      <c r="S8" s="1039">
        <v>157.35163999999997</v>
      </c>
      <c r="T8" s="1039">
        <v>188.76238770452295</v>
      </c>
      <c r="U8" s="1336" t="s">
        <v>29</v>
      </c>
      <c r="V8" s="1043"/>
      <c r="W8" s="1045"/>
      <c r="X8" s="1052">
        <v>0</v>
      </c>
      <c r="Y8" s="1045"/>
      <c r="Z8" s="1045"/>
      <c r="AA8" s="1045"/>
      <c r="AB8" s="1045"/>
      <c r="AC8" s="1050">
        <v>0</v>
      </c>
      <c r="AD8" s="1045"/>
      <c r="AE8" s="1039">
        <v>0</v>
      </c>
      <c r="AF8" s="1039">
        <v>0</v>
      </c>
      <c r="AG8" s="1336" t="s">
        <v>29</v>
      </c>
      <c r="AH8" s="945">
        <f>'EB-1'!AH8</f>
        <v>58973.145349237042</v>
      </c>
      <c r="AI8" s="154">
        <f t="shared" si="1"/>
        <v>5</v>
      </c>
      <c r="AL8" s="296"/>
    </row>
    <row r="9" spans="1:38" ht="11.25" customHeight="1">
      <c r="A9" s="1382"/>
      <c r="B9" s="1377"/>
      <c r="C9" s="1356" t="s">
        <v>212</v>
      </c>
      <c r="D9" s="1356"/>
      <c r="E9" s="153">
        <f t="shared" si="0"/>
        <v>6</v>
      </c>
      <c r="F9" s="1061">
        <v>0</v>
      </c>
      <c r="G9" s="1039">
        <v>0</v>
      </c>
      <c r="H9" s="1052">
        <v>0</v>
      </c>
      <c r="I9" s="1039">
        <v>0</v>
      </c>
      <c r="J9" s="1039">
        <v>1.7000000000000001E-2</v>
      </c>
      <c r="K9" s="1050">
        <v>0</v>
      </c>
      <c r="L9" s="1044"/>
      <c r="M9" s="1045"/>
      <c r="N9" s="1045"/>
      <c r="O9" s="1039">
        <v>0</v>
      </c>
      <c r="P9" s="1045"/>
      <c r="Q9" s="1039">
        <v>92.681759999999997</v>
      </c>
      <c r="R9" s="1038">
        <v>0</v>
      </c>
      <c r="S9" s="1039">
        <v>9.8360000000000003E-2</v>
      </c>
      <c r="T9" s="1039">
        <v>0</v>
      </c>
      <c r="U9" s="1336" t="s">
        <v>29</v>
      </c>
      <c r="V9" s="1063"/>
      <c r="W9" s="1045"/>
      <c r="X9" s="1052">
        <v>0</v>
      </c>
      <c r="Y9" s="1045"/>
      <c r="Z9" s="1045"/>
      <c r="AA9" s="1039">
        <v>0</v>
      </c>
      <c r="AB9" s="1039">
        <v>115.17750500000001</v>
      </c>
      <c r="AC9" s="1050">
        <v>0</v>
      </c>
      <c r="AD9" s="1045"/>
      <c r="AE9" s="1045"/>
      <c r="AF9" s="1045"/>
      <c r="AG9" s="1336" t="s">
        <v>29</v>
      </c>
      <c r="AH9" s="917">
        <f>'EB-1'!AH9</f>
        <v>4288.3577649999997</v>
      </c>
      <c r="AI9" s="154">
        <f t="shared" si="1"/>
        <v>6</v>
      </c>
      <c r="AL9" s="296"/>
    </row>
    <row r="10" spans="1:38" ht="11.25" customHeight="1">
      <c r="A10" s="1383"/>
      <c r="B10" s="1378"/>
      <c r="C10" s="1359" t="s">
        <v>211</v>
      </c>
      <c r="D10" s="1359"/>
      <c r="E10" s="146">
        <f t="shared" si="0"/>
        <v>7</v>
      </c>
      <c r="F10" s="1064">
        <v>1230.049</v>
      </c>
      <c r="G10" s="1065">
        <v>0</v>
      </c>
      <c r="H10" s="1093">
        <v>99.600999999999999</v>
      </c>
      <c r="I10" s="1064">
        <v>5.3900399999999999</v>
      </c>
      <c r="J10" s="1067">
        <v>488.16926800000005</v>
      </c>
      <c r="K10" s="1066">
        <v>0</v>
      </c>
      <c r="L10" s="1067">
        <v>15034.031796650001</v>
      </c>
      <c r="M10" s="1067">
        <v>-859.52050882435367</v>
      </c>
      <c r="N10" s="1067">
        <v>-117.82139355057461</v>
      </c>
      <c r="O10" s="1065">
        <v>643.16968902938697</v>
      </c>
      <c r="P10" s="1067">
        <v>7.5230446927007506</v>
      </c>
      <c r="Q10" s="1067">
        <v>792.35627700000009</v>
      </c>
      <c r="R10" s="1067">
        <v>-74.891750000000016</v>
      </c>
      <c r="S10" s="1065">
        <v>-157.44999999999999</v>
      </c>
      <c r="T10" s="1065">
        <v>-188.64340770452296</v>
      </c>
      <c r="U10" s="1067">
        <v>-595.28719468322026</v>
      </c>
      <c r="V10" s="1063"/>
      <c r="W10" s="1068"/>
      <c r="X10" s="1066">
        <v>125214.20906246541</v>
      </c>
      <c r="Y10" s="1067">
        <v>41111.105558994001</v>
      </c>
      <c r="Z10" s="1065">
        <v>63977.273632385841</v>
      </c>
      <c r="AA10" s="1067">
        <v>156576.44852786826</v>
      </c>
      <c r="AB10" s="1065">
        <v>17710.778999999999</v>
      </c>
      <c r="AC10" s="1066">
        <v>116372.96855548321</v>
      </c>
      <c r="AD10" s="1067">
        <v>256329.49094181816</v>
      </c>
      <c r="AE10" s="1065">
        <v>5239.2254980167363</v>
      </c>
      <c r="AF10" s="1065">
        <v>0</v>
      </c>
      <c r="AG10" s="1067">
        <v>40100.428499999995</v>
      </c>
      <c r="AH10" s="946">
        <f>'EB-1'!AH10</f>
        <v>1821827.3653008891</v>
      </c>
      <c r="AI10" s="145">
        <f t="shared" si="1"/>
        <v>7</v>
      </c>
      <c r="AJ10" s="293"/>
      <c r="AK10" s="293"/>
      <c r="AL10" s="296"/>
    </row>
    <row r="11" spans="1:38" ht="11.25" customHeight="1">
      <c r="A11" s="1381" t="s">
        <v>210</v>
      </c>
      <c r="B11" s="1375" t="s">
        <v>86</v>
      </c>
      <c r="C11" s="1356" t="s">
        <v>209</v>
      </c>
      <c r="D11" s="1356"/>
      <c r="E11" s="153">
        <f t="shared" si="0"/>
        <v>8</v>
      </c>
      <c r="F11" s="1335" t="s">
        <v>29</v>
      </c>
      <c r="G11" s="1042"/>
      <c r="H11" s="1050">
        <v>0</v>
      </c>
      <c r="I11" s="1039">
        <v>0</v>
      </c>
      <c r="J11" s="1038">
        <v>0</v>
      </c>
      <c r="K11" s="1050">
        <v>0</v>
      </c>
      <c r="L11" s="1044"/>
      <c r="M11" s="1045"/>
      <c r="N11" s="1045"/>
      <c r="O11" s="1039">
        <v>3.0585236402076797E-2</v>
      </c>
      <c r="P11" s="1045"/>
      <c r="Q11" s="1336" t="s">
        <v>29</v>
      </c>
      <c r="R11" s="1336" t="s">
        <v>29</v>
      </c>
      <c r="S11" s="1039">
        <v>0</v>
      </c>
      <c r="T11" s="1039">
        <v>0</v>
      </c>
      <c r="U11" s="1039">
        <v>0</v>
      </c>
      <c r="V11" s="1052">
        <v>0</v>
      </c>
      <c r="W11" s="1045"/>
      <c r="X11" s="1338" t="s">
        <v>29</v>
      </c>
      <c r="Y11" s="1045"/>
      <c r="Z11" s="1336" t="s">
        <v>29</v>
      </c>
      <c r="AA11" s="1039">
        <v>3773.34</v>
      </c>
      <c r="AB11" s="1336" t="s">
        <v>29</v>
      </c>
      <c r="AC11" s="1338" t="s">
        <v>29</v>
      </c>
      <c r="AD11" s="1045"/>
      <c r="AE11" s="1045"/>
      <c r="AF11" s="1336" t="s">
        <v>29</v>
      </c>
      <c r="AG11" s="1039">
        <v>3363.114</v>
      </c>
      <c r="AH11" s="919">
        <f>'EB-1'!AH11</f>
        <v>7137.7690151620754</v>
      </c>
      <c r="AI11" s="154">
        <f t="shared" si="1"/>
        <v>8</v>
      </c>
      <c r="AL11" s="296"/>
    </row>
    <row r="12" spans="1:38" ht="11.25" customHeight="1">
      <c r="A12" s="1382"/>
      <c r="B12" s="1376"/>
      <c r="C12" s="1356" t="s">
        <v>208</v>
      </c>
      <c r="D12" s="1356"/>
      <c r="E12" s="153">
        <v>9</v>
      </c>
      <c r="F12" s="1335" t="s">
        <v>29</v>
      </c>
      <c r="G12" s="1042"/>
      <c r="H12" s="1050">
        <v>0</v>
      </c>
      <c r="I12" s="1039">
        <v>0</v>
      </c>
      <c r="J12" s="1038">
        <v>0</v>
      </c>
      <c r="K12" s="1050">
        <v>0</v>
      </c>
      <c r="L12" s="1044"/>
      <c r="M12" s="1045"/>
      <c r="N12" s="1045"/>
      <c r="O12" s="1039">
        <v>0</v>
      </c>
      <c r="P12" s="1045"/>
      <c r="Q12" s="1336" t="s">
        <v>29</v>
      </c>
      <c r="R12" s="1336" t="s">
        <v>29</v>
      </c>
      <c r="S12" s="1039">
        <v>0</v>
      </c>
      <c r="T12" s="1039">
        <v>0</v>
      </c>
      <c r="U12" s="1039">
        <v>0</v>
      </c>
      <c r="V12" s="1052">
        <v>0</v>
      </c>
      <c r="W12" s="1045"/>
      <c r="X12" s="1050">
        <v>11987.289444444445</v>
      </c>
      <c r="Y12" s="1045"/>
      <c r="Z12" s="1039">
        <v>4822.3029999999999</v>
      </c>
      <c r="AA12" s="1039">
        <v>7389.7559999999994</v>
      </c>
      <c r="AB12" s="1336" t="s">
        <v>29</v>
      </c>
      <c r="AC12" s="1338" t="s">
        <v>29</v>
      </c>
      <c r="AD12" s="1045"/>
      <c r="AE12" s="1045"/>
      <c r="AF12" s="1336" t="s">
        <v>29</v>
      </c>
      <c r="AG12" s="1039">
        <v>8759.2759999999998</v>
      </c>
      <c r="AH12" s="920">
        <f>'EB-1'!AH12</f>
        <v>64125.576999999997</v>
      </c>
      <c r="AI12" s="154">
        <f t="shared" si="1"/>
        <v>9</v>
      </c>
      <c r="AL12" s="296"/>
    </row>
    <row r="13" spans="1:38" ht="11.25" customHeight="1">
      <c r="A13" s="1382"/>
      <c r="B13" s="1377"/>
      <c r="C13" s="1356" t="s">
        <v>47</v>
      </c>
      <c r="D13" s="1356"/>
      <c r="E13" s="153">
        <f t="shared" ref="E13:E52" si="2">E12+ 1</f>
        <v>10</v>
      </c>
      <c r="F13" s="1061">
        <v>53.881</v>
      </c>
      <c r="G13" s="1042"/>
      <c r="H13" s="1050">
        <v>0</v>
      </c>
      <c r="I13" s="1038">
        <v>0</v>
      </c>
      <c r="J13" s="1038">
        <v>0</v>
      </c>
      <c r="K13" s="1050">
        <v>0</v>
      </c>
      <c r="L13" s="1044"/>
      <c r="M13" s="1045"/>
      <c r="N13" s="1045"/>
      <c r="O13" s="1039">
        <v>1.575603087379714E-2</v>
      </c>
      <c r="P13" s="1045"/>
      <c r="Q13" s="1336" t="s">
        <v>29</v>
      </c>
      <c r="R13" s="1336" t="s">
        <v>29</v>
      </c>
      <c r="S13" s="1039">
        <v>0</v>
      </c>
      <c r="T13" s="1039">
        <v>0</v>
      </c>
      <c r="U13" s="1039">
        <v>0</v>
      </c>
      <c r="V13" s="1338" t="s">
        <v>29</v>
      </c>
      <c r="W13" s="1045"/>
      <c r="X13" s="1338" t="s">
        <v>29</v>
      </c>
      <c r="Y13" s="1045"/>
      <c r="Z13" s="1336" t="s">
        <v>29</v>
      </c>
      <c r="AA13" s="1039">
        <v>4279.4589999999998</v>
      </c>
      <c r="AB13" s="1336" t="s">
        <v>29</v>
      </c>
      <c r="AC13" s="1338" t="s">
        <v>29</v>
      </c>
      <c r="AD13" s="1045"/>
      <c r="AE13" s="1045"/>
      <c r="AF13" s="1336" t="s">
        <v>29</v>
      </c>
      <c r="AG13" s="1336" t="s">
        <v>29</v>
      </c>
      <c r="AH13" s="917">
        <f>'EB-1'!AH13</f>
        <v>5736.8299472047056</v>
      </c>
      <c r="AI13" s="154">
        <f t="shared" ref="AI13:AI22" si="3">AI12+ 1</f>
        <v>10</v>
      </c>
      <c r="AL13" s="296"/>
    </row>
    <row r="14" spans="1:38" ht="11.25" customHeight="1">
      <c r="A14" s="1382"/>
      <c r="B14" s="1377"/>
      <c r="C14" s="1356" t="s">
        <v>207</v>
      </c>
      <c r="D14" s="1356"/>
      <c r="E14" s="153">
        <f t="shared" si="2"/>
        <v>11</v>
      </c>
      <c r="F14" s="1044"/>
      <c r="G14" s="1042"/>
      <c r="H14" s="1043"/>
      <c r="I14" s="1045"/>
      <c r="J14" s="1045"/>
      <c r="K14" s="1043"/>
      <c r="L14" s="1044"/>
      <c r="M14" s="1045"/>
      <c r="N14" s="1045"/>
      <c r="O14" s="1045"/>
      <c r="P14" s="1045"/>
      <c r="Q14" s="1045"/>
      <c r="R14" s="1045"/>
      <c r="S14" s="1045"/>
      <c r="T14" s="1045"/>
      <c r="U14" s="1045"/>
      <c r="V14" s="1043"/>
      <c r="W14" s="1045"/>
      <c r="X14" s="1043"/>
      <c r="Y14" s="1045"/>
      <c r="Z14" s="1045"/>
      <c r="AA14" s="1045"/>
      <c r="AB14" s="1045"/>
      <c r="AC14" s="1043"/>
      <c r="AD14" s="1038">
        <v>256329.49094181816</v>
      </c>
      <c r="AE14" s="1045"/>
      <c r="AF14" s="1045"/>
      <c r="AG14" s="1045"/>
      <c r="AH14" s="920">
        <f>'EB-1'!AH14</f>
        <v>256329.49094181816</v>
      </c>
      <c r="AI14" s="154">
        <f t="shared" si="3"/>
        <v>11</v>
      </c>
      <c r="AL14" s="296"/>
    </row>
    <row r="15" spans="1:38" ht="11.25" customHeight="1">
      <c r="A15" s="1382"/>
      <c r="B15" s="1377"/>
      <c r="C15" s="1356" t="s">
        <v>206</v>
      </c>
      <c r="D15" s="1356"/>
      <c r="E15" s="153">
        <f t="shared" si="2"/>
        <v>12</v>
      </c>
      <c r="F15" s="1044"/>
      <c r="G15" s="1042"/>
      <c r="H15" s="1043"/>
      <c r="I15" s="1045"/>
      <c r="J15" s="1045"/>
      <c r="K15" s="1043"/>
      <c r="L15" s="1044"/>
      <c r="M15" s="1045"/>
      <c r="N15" s="1045"/>
      <c r="O15" s="1045"/>
      <c r="P15" s="1045"/>
      <c r="Q15" s="1045"/>
      <c r="R15" s="1045"/>
      <c r="S15" s="1045"/>
      <c r="T15" s="1045"/>
      <c r="U15" s="1045"/>
      <c r="V15" s="1043"/>
      <c r="W15" s="1045"/>
      <c r="X15" s="1043"/>
      <c r="Y15" s="1038">
        <v>41111.105558994001</v>
      </c>
      <c r="Z15" s="1045"/>
      <c r="AA15" s="1045"/>
      <c r="AB15" s="1045"/>
      <c r="AC15" s="1043"/>
      <c r="AD15" s="1045"/>
      <c r="AE15" s="1039">
        <v>330.37994000000003</v>
      </c>
      <c r="AF15" s="1045"/>
      <c r="AG15" s="1045"/>
      <c r="AH15" s="918">
        <f>'EB-1'!AH15</f>
        <v>42300.473342994002</v>
      </c>
      <c r="AI15" s="154">
        <f t="shared" si="3"/>
        <v>12</v>
      </c>
      <c r="AL15" s="296"/>
    </row>
    <row r="16" spans="1:38" ht="11.25" customHeight="1">
      <c r="A16" s="1382"/>
      <c r="B16" s="1377"/>
      <c r="C16" s="1356" t="s">
        <v>205</v>
      </c>
      <c r="D16" s="1356"/>
      <c r="E16" s="153">
        <f t="shared" si="2"/>
        <v>13</v>
      </c>
      <c r="F16" s="1044"/>
      <c r="G16" s="1042"/>
      <c r="H16" s="1043"/>
      <c r="I16" s="1045"/>
      <c r="J16" s="1045"/>
      <c r="K16" s="1043"/>
      <c r="L16" s="1044"/>
      <c r="M16" s="1045"/>
      <c r="N16" s="1045"/>
      <c r="O16" s="1045"/>
      <c r="P16" s="1045"/>
      <c r="Q16" s="1039">
        <v>0</v>
      </c>
      <c r="R16" s="1045"/>
      <c r="S16" s="1045"/>
      <c r="T16" s="1045"/>
      <c r="U16" s="1045"/>
      <c r="V16" s="1043"/>
      <c r="W16" s="1045"/>
      <c r="X16" s="1052">
        <v>0</v>
      </c>
      <c r="Y16" s="1045"/>
      <c r="Z16" s="1039">
        <v>58087.635223818259</v>
      </c>
      <c r="AA16" s="1039">
        <v>3213.3051220872071</v>
      </c>
      <c r="AB16" s="1336" t="s">
        <v>29</v>
      </c>
      <c r="AC16" s="1338" t="s">
        <v>29</v>
      </c>
      <c r="AD16" s="1045"/>
      <c r="AE16" s="1045"/>
      <c r="AF16" s="1045"/>
      <c r="AG16" s="1045"/>
      <c r="AH16" s="920">
        <f>'EB-1'!AH16</f>
        <v>61300.940345905467</v>
      </c>
      <c r="AI16" s="154">
        <f t="shared" si="3"/>
        <v>13</v>
      </c>
      <c r="AL16" s="296"/>
    </row>
    <row r="17" spans="1:41" ht="11.25" customHeight="1">
      <c r="A17" s="1382"/>
      <c r="B17" s="1377"/>
      <c r="C17" s="1356" t="s">
        <v>465</v>
      </c>
      <c r="D17" s="1356"/>
      <c r="E17" s="153">
        <f t="shared" si="2"/>
        <v>14</v>
      </c>
      <c r="F17" s="1071">
        <v>0</v>
      </c>
      <c r="G17" s="1042"/>
      <c r="H17" s="1050">
        <v>0</v>
      </c>
      <c r="I17" s="1062">
        <v>0</v>
      </c>
      <c r="J17" s="1038">
        <v>0</v>
      </c>
      <c r="K17" s="1050">
        <v>0</v>
      </c>
      <c r="L17" s="1044"/>
      <c r="M17" s="1045"/>
      <c r="N17" s="1045"/>
      <c r="O17" s="1336" t="s">
        <v>29</v>
      </c>
      <c r="P17" s="1045"/>
      <c r="Q17" s="1039">
        <v>8.0069999999999997</v>
      </c>
      <c r="R17" s="1039">
        <v>0</v>
      </c>
      <c r="S17" s="1038">
        <v>0</v>
      </c>
      <c r="T17" s="1038">
        <v>0</v>
      </c>
      <c r="U17" s="1336" t="s">
        <v>29</v>
      </c>
      <c r="V17" s="1052">
        <v>0</v>
      </c>
      <c r="W17" s="1045"/>
      <c r="X17" s="1052">
        <v>3158.8613888888885</v>
      </c>
      <c r="Y17" s="1045"/>
      <c r="Z17" s="1039">
        <v>109.85299999999999</v>
      </c>
      <c r="AA17" s="1039">
        <v>1668.3440000000001</v>
      </c>
      <c r="AB17" s="1039">
        <v>635.05499999999995</v>
      </c>
      <c r="AC17" s="1052">
        <v>0</v>
      </c>
      <c r="AD17" s="1045"/>
      <c r="AE17" s="1336" t="s">
        <v>29</v>
      </c>
      <c r="AF17" s="1336" t="s">
        <v>29</v>
      </c>
      <c r="AG17" s="1039">
        <v>1054.3364999999999</v>
      </c>
      <c r="AH17" s="917">
        <f>'EB-1'!AH17</f>
        <v>15178.691499999999</v>
      </c>
      <c r="AI17" s="154">
        <f t="shared" si="3"/>
        <v>14</v>
      </c>
      <c r="AL17" s="296"/>
    </row>
    <row r="18" spans="1:41" ht="11.25" customHeight="1">
      <c r="A18" s="1382"/>
      <c r="B18" s="1377"/>
      <c r="C18" s="1356" t="s">
        <v>43</v>
      </c>
      <c r="D18" s="1356"/>
      <c r="E18" s="153">
        <f t="shared" si="2"/>
        <v>15</v>
      </c>
      <c r="F18" s="1044"/>
      <c r="G18" s="1042"/>
      <c r="H18" s="1043"/>
      <c r="I18" s="1045"/>
      <c r="J18" s="1045"/>
      <c r="K18" s="1043"/>
      <c r="L18" s="1038">
        <v>15034.031796650001</v>
      </c>
      <c r="M18" s="1038">
        <v>0</v>
      </c>
      <c r="N18" s="1045"/>
      <c r="O18" s="1045"/>
      <c r="P18" s="1045"/>
      <c r="Q18" s="1045"/>
      <c r="R18" s="1045"/>
      <c r="S18" s="1045"/>
      <c r="T18" s="1039">
        <v>148.07014599999999</v>
      </c>
      <c r="U18" s="1045"/>
      <c r="V18" s="1043"/>
      <c r="W18" s="1045"/>
      <c r="X18" s="1043"/>
      <c r="Y18" s="1045"/>
      <c r="Z18" s="1045"/>
      <c r="AA18" s="1045"/>
      <c r="AB18" s="1045"/>
      <c r="AC18" s="1050">
        <v>0</v>
      </c>
      <c r="AD18" s="1045"/>
      <c r="AE18" s="1045"/>
      <c r="AF18" s="1045"/>
      <c r="AG18" s="1045"/>
      <c r="AH18" s="920">
        <f>'EB-1'!AH18</f>
        <v>642908.1010761311</v>
      </c>
      <c r="AI18" s="154">
        <f t="shared" si="3"/>
        <v>15</v>
      </c>
      <c r="AJ18" s="293"/>
      <c r="AK18" s="293"/>
      <c r="AL18" s="296"/>
    </row>
    <row r="19" spans="1:41" ht="11.25" customHeight="1">
      <c r="A19" s="1382"/>
      <c r="B19" s="1377"/>
      <c r="C19" s="1364" t="s">
        <v>42</v>
      </c>
      <c r="D19" s="1364"/>
      <c r="E19" s="153">
        <f t="shared" si="2"/>
        <v>16</v>
      </c>
      <c r="F19" s="1071">
        <v>0</v>
      </c>
      <c r="G19" s="1072">
        <v>0</v>
      </c>
      <c r="H19" s="1052">
        <v>0</v>
      </c>
      <c r="I19" s="1045"/>
      <c r="J19" s="1045"/>
      <c r="K19" s="1043"/>
      <c r="L19" s="1044"/>
      <c r="M19" s="1045"/>
      <c r="N19" s="1045"/>
      <c r="O19" s="1336" t="s">
        <v>29</v>
      </c>
      <c r="P19" s="1045"/>
      <c r="Q19" s="1039">
        <v>0</v>
      </c>
      <c r="R19" s="1039">
        <v>0</v>
      </c>
      <c r="S19" s="1045"/>
      <c r="T19" s="1039">
        <v>0</v>
      </c>
      <c r="U19" s="1336" t="s">
        <v>29</v>
      </c>
      <c r="V19" s="1338" t="s">
        <v>29</v>
      </c>
      <c r="W19" s="1045"/>
      <c r="X19" s="1052">
        <v>2801.5109690290192</v>
      </c>
      <c r="Y19" s="1045"/>
      <c r="Z19" s="1045"/>
      <c r="AA19" s="1045"/>
      <c r="AB19" s="1045"/>
      <c r="AC19" s="1052">
        <v>0.42929613532988786</v>
      </c>
      <c r="AD19" s="1045"/>
      <c r="AE19" s="1336" t="s">
        <v>29</v>
      </c>
      <c r="AF19" s="1045"/>
      <c r="AG19" s="1336" t="s">
        <v>29</v>
      </c>
      <c r="AH19" s="917">
        <f>'EB-1'!AH19</f>
        <v>10085.868784639799</v>
      </c>
      <c r="AI19" s="154">
        <f t="shared" si="3"/>
        <v>16</v>
      </c>
      <c r="AL19" s="296"/>
    </row>
    <row r="20" spans="1:41" ht="11.25" customHeight="1">
      <c r="A20" s="1382"/>
      <c r="B20" s="1378"/>
      <c r="C20" s="1355" t="s">
        <v>45</v>
      </c>
      <c r="D20" s="1355"/>
      <c r="E20" s="146">
        <f t="shared" si="2"/>
        <v>17</v>
      </c>
      <c r="F20" s="1073">
        <v>1012.731</v>
      </c>
      <c r="G20" s="1074">
        <v>0</v>
      </c>
      <c r="H20" s="1075">
        <v>0</v>
      </c>
      <c r="I20" s="1057">
        <v>0</v>
      </c>
      <c r="J20" s="1040">
        <v>0</v>
      </c>
      <c r="K20" s="1056">
        <v>0</v>
      </c>
      <c r="L20" s="1040">
        <v>15034.031796650001</v>
      </c>
      <c r="M20" s="1040">
        <v>0</v>
      </c>
      <c r="N20" s="1060"/>
      <c r="O20" s="1040">
        <v>0.19290289866604471</v>
      </c>
      <c r="P20" s="1060"/>
      <c r="Q20" s="1040">
        <v>24.835999999999999</v>
      </c>
      <c r="R20" s="1040">
        <v>12.556000000000001</v>
      </c>
      <c r="S20" s="1055">
        <v>0</v>
      </c>
      <c r="T20" s="1055">
        <v>148.07014599999999</v>
      </c>
      <c r="U20" s="1055">
        <v>0.40188907899612869</v>
      </c>
      <c r="V20" s="1075">
        <v>30.891647396692864</v>
      </c>
      <c r="W20" s="1060"/>
      <c r="X20" s="1056">
        <v>33974.957357917905</v>
      </c>
      <c r="Y20" s="1040">
        <v>41111.105558994001</v>
      </c>
      <c r="Z20" s="1055">
        <v>63208.080223818251</v>
      </c>
      <c r="AA20" s="1040">
        <v>20324.204122087209</v>
      </c>
      <c r="AB20" s="1055">
        <v>11388.126499999998</v>
      </c>
      <c r="AC20" s="1075">
        <v>68237.939860864994</v>
      </c>
      <c r="AD20" s="1040">
        <v>256329.49094181816</v>
      </c>
      <c r="AE20" s="1055">
        <v>336.46539222222225</v>
      </c>
      <c r="AF20" s="1055">
        <v>868.7170000000001</v>
      </c>
      <c r="AG20" s="1040">
        <v>14664.257999999998</v>
      </c>
      <c r="AH20" s="947">
        <f>'EB-1'!AH20</f>
        <v>1271986.1283743042</v>
      </c>
      <c r="AI20" s="145">
        <f t="shared" si="3"/>
        <v>17</v>
      </c>
      <c r="AJ20" s="293"/>
      <c r="AK20" s="293"/>
      <c r="AL20" s="296"/>
    </row>
    <row r="21" spans="1:41" ht="11.25" customHeight="1">
      <c r="A21" s="1382"/>
      <c r="B21" s="1375" t="s">
        <v>85</v>
      </c>
      <c r="C21" s="1356" t="s">
        <v>209</v>
      </c>
      <c r="D21" s="1356"/>
      <c r="E21" s="153">
        <f t="shared" si="2"/>
        <v>18</v>
      </c>
      <c r="F21" s="1044"/>
      <c r="G21" s="1042"/>
      <c r="H21" s="1043"/>
      <c r="I21" s="1045"/>
      <c r="J21" s="1045"/>
      <c r="K21" s="1043"/>
      <c r="L21" s="1044"/>
      <c r="M21" s="1045"/>
      <c r="N21" s="1045"/>
      <c r="O21" s="1045"/>
      <c r="P21" s="1045"/>
      <c r="Q21" s="1045"/>
      <c r="R21" s="1045"/>
      <c r="S21" s="1045"/>
      <c r="T21" s="1045"/>
      <c r="U21" s="1045"/>
      <c r="V21" s="1043"/>
      <c r="W21" s="1045"/>
      <c r="X21" s="1043"/>
      <c r="Y21" s="1045"/>
      <c r="Z21" s="1045"/>
      <c r="AA21" s="1045"/>
      <c r="AB21" s="1045"/>
      <c r="AC21" s="1043"/>
      <c r="AD21" s="1045"/>
      <c r="AE21" s="1039">
        <v>8301.4940000000006</v>
      </c>
      <c r="AF21" s="1045"/>
      <c r="AG21" s="1045"/>
      <c r="AH21" s="919">
        <f>'EB-1'!AH21</f>
        <v>29885.378400000001</v>
      </c>
      <c r="AI21" s="154">
        <f t="shared" si="3"/>
        <v>18</v>
      </c>
      <c r="AL21" s="296"/>
    </row>
    <row r="22" spans="1:41" ht="11.25" customHeight="1">
      <c r="A22" s="1382"/>
      <c r="B22" s="1376"/>
      <c r="C22" s="1356" t="s">
        <v>208</v>
      </c>
      <c r="D22" s="1356"/>
      <c r="E22" s="153">
        <f t="shared" si="2"/>
        <v>19</v>
      </c>
      <c r="F22" s="1044"/>
      <c r="G22" s="1042"/>
      <c r="H22" s="1043"/>
      <c r="I22" s="1045"/>
      <c r="J22" s="1045"/>
      <c r="K22" s="1043"/>
      <c r="L22" s="1044"/>
      <c r="M22" s="1045"/>
      <c r="N22" s="1045"/>
      <c r="O22" s="1045"/>
      <c r="P22" s="1045"/>
      <c r="Q22" s="1045"/>
      <c r="R22" s="1045"/>
      <c r="S22" s="1045"/>
      <c r="T22" s="1045"/>
      <c r="U22" s="1045"/>
      <c r="V22" s="1043"/>
      <c r="W22" s="1045"/>
      <c r="X22" s="1043"/>
      <c r="Y22" s="1045"/>
      <c r="Z22" s="1045"/>
      <c r="AA22" s="1045"/>
      <c r="AB22" s="1045"/>
      <c r="AC22" s="1043"/>
      <c r="AD22" s="1045"/>
      <c r="AE22" s="1038">
        <v>5777.5889999999818</v>
      </c>
      <c r="AF22" s="1038">
        <v>43342.617599999998</v>
      </c>
      <c r="AG22" s="1045"/>
      <c r="AH22" s="920">
        <f>'EB-1'!AH22</f>
        <v>64141.937999999936</v>
      </c>
      <c r="AI22" s="154">
        <f t="shared" si="3"/>
        <v>19</v>
      </c>
      <c r="AL22" s="296"/>
    </row>
    <row r="23" spans="1:41" ht="11.25" customHeight="1">
      <c r="A23" s="1382"/>
      <c r="B23" s="1377"/>
      <c r="C23" s="1356" t="s">
        <v>47</v>
      </c>
      <c r="D23" s="1356"/>
      <c r="E23" s="153">
        <f t="shared" si="2"/>
        <v>20</v>
      </c>
      <c r="F23" s="1044"/>
      <c r="G23" s="1042"/>
      <c r="H23" s="1043"/>
      <c r="I23" s="1045"/>
      <c r="J23" s="1045"/>
      <c r="K23" s="1043"/>
      <c r="L23" s="1044"/>
      <c r="M23" s="1045"/>
      <c r="N23" s="1045"/>
      <c r="O23" s="1045"/>
      <c r="P23" s="1045"/>
      <c r="Q23" s="1045"/>
      <c r="R23" s="1045"/>
      <c r="S23" s="1045"/>
      <c r="T23" s="1045"/>
      <c r="U23" s="1045"/>
      <c r="V23" s="1043"/>
      <c r="W23" s="1045"/>
      <c r="X23" s="1043"/>
      <c r="Y23" s="1045"/>
      <c r="Z23" s="1045"/>
      <c r="AA23" s="1045"/>
      <c r="AB23" s="1045"/>
      <c r="AC23" s="1043"/>
      <c r="AD23" s="1045"/>
      <c r="AE23" s="1038">
        <v>4847.6139999999996</v>
      </c>
      <c r="AF23" s="1045"/>
      <c r="AG23" s="1045"/>
      <c r="AH23" s="917">
        <f>'EB-1'!AH23</f>
        <v>17451.410400000001</v>
      </c>
      <c r="AI23" s="154">
        <f t="shared" ref="AI23:AI59" si="4">AI22+ 1</f>
        <v>20</v>
      </c>
      <c r="AL23" s="296"/>
    </row>
    <row r="24" spans="1:41" ht="11.25" customHeight="1">
      <c r="A24" s="1382"/>
      <c r="B24" s="1377"/>
      <c r="C24" s="1356" t="s">
        <v>207</v>
      </c>
      <c r="D24" s="1356"/>
      <c r="E24" s="153">
        <f t="shared" si="2"/>
        <v>21</v>
      </c>
      <c r="F24" s="1044"/>
      <c r="G24" s="1042"/>
      <c r="H24" s="1043"/>
      <c r="I24" s="1045"/>
      <c r="J24" s="1045"/>
      <c r="K24" s="1043"/>
      <c r="L24" s="1044"/>
      <c r="M24" s="1045"/>
      <c r="N24" s="1045"/>
      <c r="O24" s="1045"/>
      <c r="P24" s="1045"/>
      <c r="Q24" s="1045"/>
      <c r="R24" s="1045"/>
      <c r="S24" s="1045"/>
      <c r="T24" s="1045"/>
      <c r="U24" s="1045"/>
      <c r="V24" s="1043"/>
      <c r="W24" s="1045"/>
      <c r="X24" s="1043"/>
      <c r="Y24" s="1045"/>
      <c r="Z24" s="1045"/>
      <c r="AA24" s="1045"/>
      <c r="AB24" s="1045"/>
      <c r="AC24" s="1043"/>
      <c r="AD24" s="1045"/>
      <c r="AE24" s="1039">
        <v>23496.873</v>
      </c>
      <c r="AF24" s="1045"/>
      <c r="AG24" s="1045"/>
      <c r="AH24" s="920">
        <f>'EB-1'!AH24</f>
        <v>84588.742800000007</v>
      </c>
      <c r="AI24" s="154">
        <f t="shared" si="4"/>
        <v>21</v>
      </c>
      <c r="AL24" s="296"/>
    </row>
    <row r="25" spans="1:41" ht="11.25" customHeight="1">
      <c r="A25" s="1382"/>
      <c r="B25" s="1377"/>
      <c r="C25" s="1356" t="s">
        <v>206</v>
      </c>
      <c r="D25" s="1356"/>
      <c r="E25" s="153">
        <f t="shared" si="2"/>
        <v>22</v>
      </c>
      <c r="F25" s="1044"/>
      <c r="G25" s="1042"/>
      <c r="H25" s="1043"/>
      <c r="I25" s="1045"/>
      <c r="J25" s="1045"/>
      <c r="K25" s="1043"/>
      <c r="L25" s="1044"/>
      <c r="M25" s="1045"/>
      <c r="N25" s="1045"/>
      <c r="O25" s="1045"/>
      <c r="P25" s="1045"/>
      <c r="Q25" s="1045"/>
      <c r="R25" s="1045"/>
      <c r="S25" s="1045"/>
      <c r="T25" s="1045"/>
      <c r="U25" s="1045"/>
      <c r="V25" s="1043"/>
      <c r="W25" s="1045"/>
      <c r="X25" s="1043"/>
      <c r="Y25" s="1045"/>
      <c r="Z25" s="1045"/>
      <c r="AA25" s="1045"/>
      <c r="AB25" s="1045"/>
      <c r="AC25" s="1043"/>
      <c r="AD25" s="1045"/>
      <c r="AE25" s="1039">
        <v>11546.242224164998</v>
      </c>
      <c r="AF25" s="1045"/>
      <c r="AG25" s="1045"/>
      <c r="AH25" s="918">
        <f>'EB-1'!AH25</f>
        <v>41566.472006993994</v>
      </c>
      <c r="AI25" s="154">
        <f t="shared" si="4"/>
        <v>22</v>
      </c>
      <c r="AL25" s="296"/>
    </row>
    <row r="26" spans="1:41" ht="11.25" customHeight="1">
      <c r="A26" s="1382"/>
      <c r="B26" s="1377"/>
      <c r="C26" s="1356" t="s">
        <v>205</v>
      </c>
      <c r="D26" s="1356"/>
      <c r="E26" s="153">
        <f t="shared" si="2"/>
        <v>23</v>
      </c>
      <c r="F26" s="1044"/>
      <c r="G26" s="1042"/>
      <c r="H26" s="1043"/>
      <c r="I26" s="1045"/>
      <c r="J26" s="1045"/>
      <c r="K26" s="1043"/>
      <c r="L26" s="1044"/>
      <c r="M26" s="1045"/>
      <c r="N26" s="1045"/>
      <c r="O26" s="1045"/>
      <c r="P26" s="1045"/>
      <c r="Q26" s="1045"/>
      <c r="R26" s="1045"/>
      <c r="S26" s="1045"/>
      <c r="T26" s="1045"/>
      <c r="U26" s="1045"/>
      <c r="V26" s="1043"/>
      <c r="W26" s="1045"/>
      <c r="X26" s="1043"/>
      <c r="Y26" s="1045"/>
      <c r="Z26" s="1045"/>
      <c r="AA26" s="1045"/>
      <c r="AB26" s="1045"/>
      <c r="AC26" s="1043"/>
      <c r="AD26" s="1045"/>
      <c r="AE26" s="1038">
        <v>24585.263915040228</v>
      </c>
      <c r="AF26" s="1039">
        <v>5896.8838764000002</v>
      </c>
      <c r="AG26" s="1045"/>
      <c r="AH26" s="920">
        <f>'EB-1'!AH26</f>
        <v>94403.833970544816</v>
      </c>
      <c r="AI26" s="154">
        <f t="shared" si="4"/>
        <v>23</v>
      </c>
      <c r="AL26" s="296"/>
    </row>
    <row r="27" spans="1:41" ht="11.25" customHeight="1">
      <c r="A27" s="1382"/>
      <c r="B27" s="1377"/>
      <c r="C27" s="1356" t="s">
        <v>466</v>
      </c>
      <c r="D27" s="1356"/>
      <c r="E27" s="153">
        <f t="shared" si="2"/>
        <v>24</v>
      </c>
      <c r="F27" s="1044"/>
      <c r="G27" s="1042"/>
      <c r="H27" s="1043"/>
      <c r="I27" s="1045"/>
      <c r="J27" s="1045"/>
      <c r="K27" s="1043"/>
      <c r="L27" s="1044"/>
      <c r="M27" s="1045"/>
      <c r="N27" s="1045"/>
      <c r="O27" s="1045"/>
      <c r="P27" s="1045"/>
      <c r="Q27" s="1045"/>
      <c r="R27" s="1045"/>
      <c r="S27" s="1045"/>
      <c r="T27" s="1045"/>
      <c r="U27" s="1045"/>
      <c r="V27" s="1043"/>
      <c r="W27" s="1045"/>
      <c r="X27" s="1043"/>
      <c r="Y27" s="1045"/>
      <c r="Z27" s="1045"/>
      <c r="AA27" s="1045"/>
      <c r="AB27" s="1045"/>
      <c r="AC27" s="1043"/>
      <c r="AD27" s="1045"/>
      <c r="AE27" s="1045"/>
      <c r="AF27" s="1039">
        <v>12900.2652</v>
      </c>
      <c r="AG27" s="1045"/>
      <c r="AH27" s="917">
        <f>'EB-1'!AH27</f>
        <v>12900.2652</v>
      </c>
      <c r="AI27" s="154">
        <f t="shared" si="4"/>
        <v>24</v>
      </c>
      <c r="AL27" s="296"/>
    </row>
    <row r="28" spans="1:41" ht="11.25" customHeight="1">
      <c r="A28" s="1382"/>
      <c r="B28" s="1377"/>
      <c r="C28" s="1356" t="s">
        <v>43</v>
      </c>
      <c r="D28" s="1356"/>
      <c r="E28" s="153">
        <f t="shared" si="2"/>
        <v>25</v>
      </c>
      <c r="F28" s="1044"/>
      <c r="G28" s="1042"/>
      <c r="H28" s="1043"/>
      <c r="I28" s="1045"/>
      <c r="J28" s="1045"/>
      <c r="K28" s="1043"/>
      <c r="L28" s="1044"/>
      <c r="M28" s="1038">
        <v>1762.1345039999999</v>
      </c>
      <c r="N28" s="1038">
        <v>2733.4854169999999</v>
      </c>
      <c r="O28" s="1038">
        <v>5137.9986239999998</v>
      </c>
      <c r="P28" s="1038">
        <v>531.452</v>
      </c>
      <c r="Q28" s="1038">
        <v>1817.3469230000001</v>
      </c>
      <c r="R28" s="1038">
        <v>111.22665000000001</v>
      </c>
      <c r="S28" s="1038">
        <v>348.92399999999998</v>
      </c>
      <c r="T28" s="1038">
        <v>1008.9930000000001</v>
      </c>
      <c r="U28" s="1039">
        <v>865.717578</v>
      </c>
      <c r="V28" s="1052">
        <v>648.09999999999991</v>
      </c>
      <c r="W28" s="1045"/>
      <c r="X28" s="1043"/>
      <c r="Y28" s="1045"/>
      <c r="Z28" s="1045"/>
      <c r="AA28" s="1045"/>
      <c r="AB28" s="1045"/>
      <c r="AC28" s="1050">
        <v>0</v>
      </c>
      <c r="AD28" s="1045"/>
      <c r="AE28" s="1045"/>
      <c r="AF28" s="1045"/>
      <c r="AG28" s="1045"/>
      <c r="AH28" s="920">
        <f>'EB-1'!AH28</f>
        <v>639950.39121108572</v>
      </c>
      <c r="AI28" s="154">
        <f t="shared" si="4"/>
        <v>25</v>
      </c>
      <c r="AL28" s="296"/>
      <c r="AO28" s="585"/>
    </row>
    <row r="29" spans="1:41" ht="11.25" customHeight="1">
      <c r="A29" s="1382"/>
      <c r="B29" s="1377"/>
      <c r="C29" s="1356" t="s">
        <v>42</v>
      </c>
      <c r="D29" s="1356"/>
      <c r="E29" s="153">
        <f t="shared" si="2"/>
        <v>26</v>
      </c>
      <c r="F29" s="1151"/>
      <c r="G29" s="1042"/>
      <c r="H29" s="1152"/>
      <c r="I29" s="1045"/>
      <c r="J29" s="1045"/>
      <c r="K29" s="1043"/>
      <c r="L29" s="1044"/>
      <c r="M29" s="1045"/>
      <c r="N29" s="1045"/>
      <c r="O29" s="1045"/>
      <c r="P29" s="1045"/>
      <c r="Q29" s="1045"/>
      <c r="R29" s="1045"/>
      <c r="S29" s="1045"/>
      <c r="T29" s="1045"/>
      <c r="U29" s="1045"/>
      <c r="V29" s="1043"/>
      <c r="W29" s="1045"/>
      <c r="X29" s="1050">
        <v>0</v>
      </c>
      <c r="Y29" s="1045"/>
      <c r="Z29" s="1045"/>
      <c r="AA29" s="1045"/>
      <c r="AB29" s="1045"/>
      <c r="AC29" s="1043"/>
      <c r="AD29" s="1045"/>
      <c r="AE29" s="1039">
        <v>1556.9993987402352</v>
      </c>
      <c r="AF29" s="1045"/>
      <c r="AG29" s="1045"/>
      <c r="AH29" s="918">
        <f>'EB-1'!AH29</f>
        <v>5605.1978354648463</v>
      </c>
      <c r="AI29" s="154">
        <f t="shared" si="4"/>
        <v>26</v>
      </c>
      <c r="AL29" s="296"/>
    </row>
    <row r="30" spans="1:41" ht="11.25" customHeight="1">
      <c r="A30" s="1382"/>
      <c r="B30" s="1378"/>
      <c r="C30" s="1355" t="s">
        <v>204</v>
      </c>
      <c r="D30" s="1355"/>
      <c r="E30" s="146">
        <f t="shared" si="2"/>
        <v>27</v>
      </c>
      <c r="F30" s="1077"/>
      <c r="G30" s="1078"/>
      <c r="H30" s="1153"/>
      <c r="I30" s="1079"/>
      <c r="J30" s="1060"/>
      <c r="K30" s="1059"/>
      <c r="L30" s="1078"/>
      <c r="M30" s="1040">
        <v>1762.1345039999999</v>
      </c>
      <c r="N30" s="1040">
        <v>2733.4854169999999</v>
      </c>
      <c r="O30" s="1055">
        <v>5137.9986239999998</v>
      </c>
      <c r="P30" s="1040">
        <v>531.452</v>
      </c>
      <c r="Q30" s="1040">
        <v>1817.3469230000001</v>
      </c>
      <c r="R30" s="1040">
        <v>111.22665000000001</v>
      </c>
      <c r="S30" s="1040">
        <v>348.92399999999998</v>
      </c>
      <c r="T30" s="1040">
        <v>1008.9930000000001</v>
      </c>
      <c r="U30" s="1055">
        <v>865.717578</v>
      </c>
      <c r="V30" s="1075">
        <v>648.09999999999991</v>
      </c>
      <c r="W30" s="1060"/>
      <c r="X30" s="1056">
        <v>0</v>
      </c>
      <c r="Y30" s="1060"/>
      <c r="Z30" s="1060"/>
      <c r="AA30" s="1060"/>
      <c r="AB30" s="1060"/>
      <c r="AC30" s="1056">
        <v>0</v>
      </c>
      <c r="AD30" s="1060"/>
      <c r="AE30" s="1040">
        <v>80112.075537945449</v>
      </c>
      <c r="AF30" s="1040">
        <v>62139.766676400002</v>
      </c>
      <c r="AG30" s="1060"/>
      <c r="AH30" s="919">
        <f>'EB-1'!AH30</f>
        <v>990493.62982408935</v>
      </c>
      <c r="AI30" s="145">
        <f t="shared" si="4"/>
        <v>27</v>
      </c>
      <c r="AJ30" s="293"/>
      <c r="AK30" s="293"/>
      <c r="AL30" s="296"/>
    </row>
    <row r="31" spans="1:41" ht="11.25" customHeight="1">
      <c r="A31" s="1382"/>
      <c r="B31" s="1376" t="s">
        <v>203</v>
      </c>
      <c r="C31" s="1356" t="s">
        <v>92</v>
      </c>
      <c r="D31" s="1356"/>
      <c r="E31" s="153">
        <f t="shared" si="2"/>
        <v>28</v>
      </c>
      <c r="F31" s="1044"/>
      <c r="G31" s="1042"/>
      <c r="H31" s="1043"/>
      <c r="I31" s="1045"/>
      <c r="J31" s="1045"/>
      <c r="K31" s="1043"/>
      <c r="L31" s="1044"/>
      <c r="M31" s="1045"/>
      <c r="N31" s="1045"/>
      <c r="O31" s="1045"/>
      <c r="P31" s="1045"/>
      <c r="Q31" s="1045"/>
      <c r="R31" s="1045"/>
      <c r="S31" s="1045"/>
      <c r="T31" s="1045"/>
      <c r="U31" s="1045"/>
      <c r="V31" s="1043"/>
      <c r="W31" s="1045"/>
      <c r="X31" s="1043"/>
      <c r="Y31" s="1045"/>
      <c r="Z31" s="1045"/>
      <c r="AA31" s="1045"/>
      <c r="AB31" s="1045"/>
      <c r="AC31" s="1043"/>
      <c r="AD31" s="1045"/>
      <c r="AE31" s="1039">
        <v>2670.8105984034387</v>
      </c>
      <c r="AF31" s="1039">
        <v>0</v>
      </c>
      <c r="AG31" s="1045"/>
      <c r="AH31" s="919">
        <f>'EB-1'!AH31</f>
        <v>9614.9181542523802</v>
      </c>
      <c r="AI31" s="154">
        <f t="shared" si="4"/>
        <v>28</v>
      </c>
      <c r="AL31" s="296"/>
    </row>
    <row r="32" spans="1:41" ht="11.25" customHeight="1">
      <c r="A32" s="1382"/>
      <c r="B32" s="1376"/>
      <c r="C32" s="1356" t="s">
        <v>44</v>
      </c>
      <c r="D32" s="1356"/>
      <c r="E32" s="155">
        <f t="shared" si="2"/>
        <v>29</v>
      </c>
      <c r="F32" s="1061">
        <v>0</v>
      </c>
      <c r="G32" s="1039">
        <v>0</v>
      </c>
      <c r="H32" s="1052">
        <v>0</v>
      </c>
      <c r="I32" s="1061">
        <v>0</v>
      </c>
      <c r="J32" s="1039">
        <v>0</v>
      </c>
      <c r="K32" s="1052">
        <v>0</v>
      </c>
      <c r="L32" s="1044"/>
      <c r="M32" s="1045"/>
      <c r="N32" s="1045"/>
      <c r="O32" s="1039">
        <v>0</v>
      </c>
      <c r="P32" s="1045"/>
      <c r="Q32" s="1039">
        <v>0</v>
      </c>
      <c r="R32" s="1039">
        <v>0</v>
      </c>
      <c r="S32" s="1038">
        <v>0</v>
      </c>
      <c r="T32" s="1038">
        <v>0</v>
      </c>
      <c r="U32" s="1038">
        <v>0</v>
      </c>
      <c r="V32" s="1050">
        <v>0</v>
      </c>
      <c r="W32" s="1045"/>
      <c r="X32" s="1338" t="s">
        <v>29</v>
      </c>
      <c r="Y32" s="1045"/>
      <c r="Z32" s="1038">
        <v>0</v>
      </c>
      <c r="AA32" s="1038">
        <v>0</v>
      </c>
      <c r="AB32" s="1038">
        <v>0</v>
      </c>
      <c r="AC32" s="1050">
        <v>0</v>
      </c>
      <c r="AD32" s="1045"/>
      <c r="AE32" s="1336" t="s">
        <v>29</v>
      </c>
      <c r="AF32" s="1039">
        <v>0</v>
      </c>
      <c r="AG32" s="1336" t="s">
        <v>29</v>
      </c>
      <c r="AH32" s="920">
        <f>'EB-1'!AH32</f>
        <v>0</v>
      </c>
      <c r="AI32" s="154">
        <f t="shared" si="4"/>
        <v>29</v>
      </c>
      <c r="AL32" s="296"/>
    </row>
    <row r="33" spans="1:38" ht="11.25" customHeight="1">
      <c r="A33" s="1382"/>
      <c r="B33" s="1376"/>
      <c r="C33" s="1356" t="s">
        <v>43</v>
      </c>
      <c r="D33" s="1356"/>
      <c r="E33" s="155">
        <f t="shared" si="2"/>
        <v>30</v>
      </c>
      <c r="F33" s="1061">
        <v>0</v>
      </c>
      <c r="G33" s="1039">
        <v>0</v>
      </c>
      <c r="H33" s="1052">
        <v>0</v>
      </c>
      <c r="I33" s="1061">
        <v>0</v>
      </c>
      <c r="J33" s="1039">
        <v>0</v>
      </c>
      <c r="K33" s="1052">
        <v>0</v>
      </c>
      <c r="L33" s="1044"/>
      <c r="M33" s="1039">
        <v>0</v>
      </c>
      <c r="N33" s="1045"/>
      <c r="O33" s="1336" t="s">
        <v>29</v>
      </c>
      <c r="P33" s="1045"/>
      <c r="Q33" s="1336" t="s">
        <v>29</v>
      </c>
      <c r="R33" s="1039">
        <v>12.554</v>
      </c>
      <c r="S33" s="1336" t="s">
        <v>29</v>
      </c>
      <c r="T33" s="1336" t="s">
        <v>29</v>
      </c>
      <c r="U33" s="1336" t="s">
        <v>29</v>
      </c>
      <c r="V33" s="1052">
        <v>569.39499999999987</v>
      </c>
      <c r="W33" s="1045"/>
      <c r="X33" s="1052">
        <v>3398.4241666666662</v>
      </c>
      <c r="Y33" s="1045"/>
      <c r="Z33" s="1038">
        <v>0</v>
      </c>
      <c r="AA33" s="1038">
        <v>0</v>
      </c>
      <c r="AB33" s="1038">
        <v>0</v>
      </c>
      <c r="AC33" s="1050">
        <v>0.31219966334967708</v>
      </c>
      <c r="AD33" s="1045"/>
      <c r="AE33" s="1336" t="s">
        <v>29</v>
      </c>
      <c r="AF33" s="1336" t="s">
        <v>29</v>
      </c>
      <c r="AG33" s="1336" t="s">
        <v>29</v>
      </c>
      <c r="AH33" s="920">
        <f>'EB-1'!AH33</f>
        <v>39900.111663638287</v>
      </c>
      <c r="AI33" s="154">
        <f t="shared" si="4"/>
        <v>30</v>
      </c>
      <c r="AL33" s="296"/>
    </row>
    <row r="34" spans="1:38" ht="11.25" customHeight="1">
      <c r="A34" s="1382"/>
      <c r="B34" s="1376"/>
      <c r="C34" s="1356" t="s">
        <v>42</v>
      </c>
      <c r="D34" s="1356"/>
      <c r="E34" s="153">
        <f t="shared" si="2"/>
        <v>31</v>
      </c>
      <c r="F34" s="1044"/>
      <c r="G34" s="1042"/>
      <c r="H34" s="1043"/>
      <c r="I34" s="1045"/>
      <c r="J34" s="1045"/>
      <c r="K34" s="1043"/>
      <c r="L34" s="1044"/>
      <c r="M34" s="1045"/>
      <c r="N34" s="1045"/>
      <c r="O34" s="1045"/>
      <c r="P34" s="1045"/>
      <c r="Q34" s="1045"/>
      <c r="R34" s="1045"/>
      <c r="S34" s="1045"/>
      <c r="T34" s="1045"/>
      <c r="U34" s="1045"/>
      <c r="V34" s="1043"/>
      <c r="W34" s="1045"/>
      <c r="X34" s="1338" t="s">
        <v>29</v>
      </c>
      <c r="Y34" s="1045"/>
      <c r="Z34" s="1038">
        <v>0</v>
      </c>
      <c r="AA34" s="1045"/>
      <c r="AB34" s="1045"/>
      <c r="AC34" s="1043"/>
      <c r="AD34" s="1045"/>
      <c r="AE34" s="1039">
        <v>253.76728800000001</v>
      </c>
      <c r="AF34" s="1336" t="s">
        <v>29</v>
      </c>
      <c r="AG34" s="1045"/>
      <c r="AH34" s="917">
        <f>'EB-1'!AH34</f>
        <v>913.56223680000005</v>
      </c>
      <c r="AI34" s="152">
        <f t="shared" si="4"/>
        <v>31</v>
      </c>
      <c r="AL34" s="296"/>
    </row>
    <row r="35" spans="1:38" ht="11.25" customHeight="1">
      <c r="A35" s="1383"/>
      <c r="B35" s="1376"/>
      <c r="C35" s="1355" t="s">
        <v>202</v>
      </c>
      <c r="D35" s="1355"/>
      <c r="E35" s="146">
        <f t="shared" si="2"/>
        <v>32</v>
      </c>
      <c r="F35" s="1073">
        <v>0</v>
      </c>
      <c r="G35" s="1055">
        <v>0</v>
      </c>
      <c r="H35" s="1075">
        <v>0</v>
      </c>
      <c r="I35" s="1073">
        <v>0</v>
      </c>
      <c r="J35" s="1055">
        <v>0</v>
      </c>
      <c r="K35" s="1075">
        <v>0</v>
      </c>
      <c r="L35" s="1078"/>
      <c r="M35" s="1055">
        <v>0</v>
      </c>
      <c r="N35" s="1060"/>
      <c r="O35" s="1337" t="s">
        <v>29</v>
      </c>
      <c r="P35" s="1060"/>
      <c r="Q35" s="1337" t="s">
        <v>29</v>
      </c>
      <c r="R35" s="1055">
        <v>12.554</v>
      </c>
      <c r="S35" s="1337" t="s">
        <v>29</v>
      </c>
      <c r="T35" s="1337" t="s">
        <v>29</v>
      </c>
      <c r="U35" s="1337" t="s">
        <v>29</v>
      </c>
      <c r="V35" s="1075">
        <v>569.39499999999987</v>
      </c>
      <c r="W35" s="1060"/>
      <c r="X35" s="1075">
        <v>4435.1403997886136</v>
      </c>
      <c r="Y35" s="1060"/>
      <c r="Z35" s="1040">
        <v>0</v>
      </c>
      <c r="AA35" s="1040">
        <v>0</v>
      </c>
      <c r="AB35" s="1040">
        <v>0</v>
      </c>
      <c r="AC35" s="1056">
        <v>0.31219966334967708</v>
      </c>
      <c r="AD35" s="1060"/>
      <c r="AE35" s="1055">
        <v>3854.7081164034385</v>
      </c>
      <c r="AF35" s="1055">
        <v>1670.5754764000001</v>
      </c>
      <c r="AG35" s="1055">
        <v>1.7969999999999999</v>
      </c>
      <c r="AH35" s="919">
        <f>'EB-1'!AH35</f>
        <v>59181.611798329679</v>
      </c>
      <c r="AI35" s="145">
        <f t="shared" si="4"/>
        <v>32</v>
      </c>
      <c r="AJ35" s="293"/>
      <c r="AK35" s="293"/>
      <c r="AL35" s="296"/>
    </row>
    <row r="36" spans="1:38" ht="11.25" customHeight="1">
      <c r="A36" s="245"/>
      <c r="B36" s="1375"/>
      <c r="C36" s="1357" t="s">
        <v>91</v>
      </c>
      <c r="D36" s="1357"/>
      <c r="E36" s="160">
        <f t="shared" si="2"/>
        <v>33</v>
      </c>
      <c r="F36" s="1080"/>
      <c r="G36" s="1080"/>
      <c r="H36" s="1046"/>
      <c r="I36" s="1081"/>
      <c r="J36" s="1045"/>
      <c r="K36" s="1043"/>
      <c r="L36" s="1078"/>
      <c r="M36" s="1060"/>
      <c r="N36" s="1081"/>
      <c r="O36" s="1081"/>
      <c r="P36" s="1081"/>
      <c r="Q36" s="1081"/>
      <c r="R36" s="1081"/>
      <c r="S36" s="1081"/>
      <c r="T36" s="1081"/>
      <c r="U36" s="1081"/>
      <c r="V36" s="1082">
        <v>0.81335260330718029</v>
      </c>
      <c r="W36" s="1081"/>
      <c r="X36" s="1339" t="s">
        <v>29</v>
      </c>
      <c r="Y36" s="1081"/>
      <c r="Z36" s="1040">
        <v>154.61099999999999</v>
      </c>
      <c r="AA36" s="1081"/>
      <c r="AB36" s="1081"/>
      <c r="AC36" s="1046"/>
      <c r="AD36" s="1081"/>
      <c r="AE36" s="1083">
        <v>3591.7382643365322</v>
      </c>
      <c r="AF36" s="1083">
        <v>4946.2380000000003</v>
      </c>
      <c r="AG36" s="1060"/>
      <c r="AH36" s="919">
        <f>'EB-1'!AH36</f>
        <v>18078.125105068517</v>
      </c>
      <c r="AI36" s="145">
        <f t="shared" si="4"/>
        <v>33</v>
      </c>
      <c r="AL36" s="296"/>
    </row>
    <row r="37" spans="1:38" ht="11.25" customHeight="1">
      <c r="A37" s="245"/>
      <c r="B37" s="1376"/>
      <c r="C37" s="1355" t="s">
        <v>83</v>
      </c>
      <c r="D37" s="1355"/>
      <c r="E37" s="146">
        <f t="shared" si="2"/>
        <v>34</v>
      </c>
      <c r="F37" s="1340" t="s">
        <v>29</v>
      </c>
      <c r="G37" s="1055">
        <v>0</v>
      </c>
      <c r="H37" s="1341" t="s">
        <v>29</v>
      </c>
      <c r="I37" s="1040">
        <v>5.3900399999999999</v>
      </c>
      <c r="J37" s="1055">
        <v>488.16926800000005</v>
      </c>
      <c r="K37" s="1056">
        <v>0</v>
      </c>
      <c r="L37" s="1078"/>
      <c r="M37" s="1040">
        <v>902.61399517564621</v>
      </c>
      <c r="N37" s="1040">
        <v>2615.6640234494253</v>
      </c>
      <c r="O37" s="1337" t="s">
        <v>29</v>
      </c>
      <c r="P37" s="1040">
        <v>538.97504469270075</v>
      </c>
      <c r="Q37" s="1337" t="s">
        <v>29</v>
      </c>
      <c r="R37" s="1055">
        <v>11.2249</v>
      </c>
      <c r="S37" s="1337" t="s">
        <v>29</v>
      </c>
      <c r="T37" s="1337" t="s">
        <v>29</v>
      </c>
      <c r="U37" s="1337" t="s">
        <v>29</v>
      </c>
      <c r="V37" s="1075">
        <v>47</v>
      </c>
      <c r="W37" s="1060"/>
      <c r="X37" s="1341" t="s">
        <v>29</v>
      </c>
      <c r="Y37" s="1081"/>
      <c r="Z37" s="1055">
        <v>614.58240856758357</v>
      </c>
      <c r="AA37" s="1084">
        <v>136252.24440578104</v>
      </c>
      <c r="AB37" s="1055">
        <v>6322.6524999999992</v>
      </c>
      <c r="AC37" s="1075">
        <v>48134.716494954868</v>
      </c>
      <c r="AD37" s="1060"/>
      <c r="AE37" s="1055">
        <v>77568.389263000005</v>
      </c>
      <c r="AF37" s="1055">
        <v>54654.236200000007</v>
      </c>
      <c r="AG37" s="1055">
        <v>25434.373499999994</v>
      </c>
      <c r="AH37" s="947">
        <f>'EB-1'!AH37</f>
        <v>740654.98046177311</v>
      </c>
      <c r="AI37" s="145">
        <f t="shared" si="4"/>
        <v>34</v>
      </c>
      <c r="AJ37" s="293"/>
      <c r="AK37" s="293"/>
      <c r="AL37" s="296"/>
    </row>
    <row r="38" spans="1:38" ht="11.25" customHeight="1">
      <c r="A38" s="245"/>
      <c r="B38" s="1376"/>
      <c r="C38" s="1355" t="s">
        <v>32</v>
      </c>
      <c r="D38" s="1355"/>
      <c r="E38" s="146">
        <f t="shared" si="2"/>
        <v>35</v>
      </c>
      <c r="F38" s="1340" t="s">
        <v>29</v>
      </c>
      <c r="G38" s="1055">
        <v>0</v>
      </c>
      <c r="H38" s="1341" t="s">
        <v>29</v>
      </c>
      <c r="I38" s="1073">
        <v>0</v>
      </c>
      <c r="J38" s="1055">
        <v>112.02865</v>
      </c>
      <c r="K38" s="1075">
        <v>0</v>
      </c>
      <c r="L38" s="1078"/>
      <c r="M38" s="1040">
        <v>902.61399517564621</v>
      </c>
      <c r="N38" s="1086"/>
      <c r="O38" s="1337" t="s">
        <v>29</v>
      </c>
      <c r="P38" s="1088"/>
      <c r="Q38" s="1337" t="s">
        <v>29</v>
      </c>
      <c r="R38" s="1087">
        <v>0</v>
      </c>
      <c r="S38" s="1337" t="s">
        <v>29</v>
      </c>
      <c r="T38" s="1337" t="s">
        <v>29</v>
      </c>
      <c r="U38" s="1337" t="s">
        <v>29</v>
      </c>
      <c r="V38" s="1075">
        <v>45.222000000000001</v>
      </c>
      <c r="W38" s="1060"/>
      <c r="X38" s="1341" t="s">
        <v>29</v>
      </c>
      <c r="Y38" s="1079"/>
      <c r="Z38" s="1055">
        <v>0</v>
      </c>
      <c r="AA38" s="1060"/>
      <c r="AB38" s="1055">
        <v>50.470999999999997</v>
      </c>
      <c r="AC38" s="1075">
        <v>0</v>
      </c>
      <c r="AD38" s="1060"/>
      <c r="AE38" s="1060"/>
      <c r="AF38" s="1060"/>
      <c r="AG38" s="1055">
        <v>2096.9839999999999</v>
      </c>
      <c r="AH38" s="919">
        <f>'EB-1'!AH38</f>
        <v>46464.27126907614</v>
      </c>
      <c r="AI38" s="145">
        <f t="shared" si="4"/>
        <v>35</v>
      </c>
      <c r="AJ38" s="293"/>
      <c r="AK38" s="293"/>
      <c r="AL38" s="296"/>
    </row>
    <row r="39" spans="1:38" ht="11.25" customHeight="1">
      <c r="A39" s="246"/>
      <c r="B39" s="1390"/>
      <c r="C39" s="1355" t="s">
        <v>56</v>
      </c>
      <c r="D39" s="1355"/>
      <c r="E39" s="146">
        <f t="shared" si="2"/>
        <v>36</v>
      </c>
      <c r="F39" s="1090"/>
      <c r="G39" s="1078"/>
      <c r="H39" s="1091"/>
      <c r="I39" s="1060"/>
      <c r="J39" s="1045"/>
      <c r="K39" s="1043"/>
      <c r="L39" s="1044"/>
      <c r="M39" s="1060"/>
      <c r="N39" s="1081"/>
      <c r="O39" s="1081"/>
      <c r="P39" s="1060"/>
      <c r="Q39" s="1060"/>
      <c r="R39" s="1060"/>
      <c r="S39" s="1060"/>
      <c r="T39" s="1060"/>
      <c r="U39" s="1060"/>
      <c r="V39" s="1075">
        <v>0</v>
      </c>
      <c r="W39" s="1060"/>
      <c r="X39" s="1059"/>
      <c r="Y39" s="1092"/>
      <c r="Z39" s="1092"/>
      <c r="AA39" s="1092"/>
      <c r="AB39" s="1060"/>
      <c r="AC39" s="1059"/>
      <c r="AD39" s="1060"/>
      <c r="AE39" s="1060"/>
      <c r="AF39" s="1055">
        <v>8019.0965999999898</v>
      </c>
      <c r="AG39" s="1060"/>
      <c r="AH39" s="919">
        <f>'EB-1'!AH39</f>
        <v>8019.0965999999898</v>
      </c>
      <c r="AI39" s="145">
        <f t="shared" si="4"/>
        <v>36</v>
      </c>
      <c r="AJ39" s="293"/>
      <c r="AK39" s="293"/>
      <c r="AL39" s="296"/>
    </row>
    <row r="40" spans="1:38" ht="11.25" customHeight="1">
      <c r="A40" s="1381" t="s">
        <v>33</v>
      </c>
      <c r="B40" s="247"/>
      <c r="C40" s="1359" t="s">
        <v>33</v>
      </c>
      <c r="D40" s="1359"/>
      <c r="E40" s="146">
        <f t="shared" si="2"/>
        <v>37</v>
      </c>
      <c r="F40" s="1107">
        <v>217.31800000000001</v>
      </c>
      <c r="G40" s="1065">
        <v>0</v>
      </c>
      <c r="H40" s="1093">
        <v>54.382000000000005</v>
      </c>
      <c r="I40" s="1067">
        <v>5.3900399999999999</v>
      </c>
      <c r="J40" s="1065">
        <v>376.14061800000002</v>
      </c>
      <c r="K40" s="1093">
        <v>0</v>
      </c>
      <c r="L40" s="1094"/>
      <c r="M40" s="1068"/>
      <c r="N40" s="1067">
        <v>2615.6640234494253</v>
      </c>
      <c r="O40" s="1065">
        <v>5780.8688252159864</v>
      </c>
      <c r="P40" s="1067">
        <v>538.97504469270075</v>
      </c>
      <c r="Q40" s="1065">
        <v>2577.9532000000004</v>
      </c>
      <c r="R40" s="1065">
        <v>11.2249</v>
      </c>
      <c r="S40" s="1065">
        <v>27.301000000000002</v>
      </c>
      <c r="T40" s="1065">
        <v>84.039886327175395</v>
      </c>
      <c r="U40" s="1065">
        <v>255.83749423778369</v>
      </c>
      <c r="V40" s="1066">
        <v>1.778</v>
      </c>
      <c r="W40" s="1068"/>
      <c r="X40" s="1066">
        <v>86182.708559048246</v>
      </c>
      <c r="Y40" s="1068"/>
      <c r="Z40" s="1040">
        <v>614.58240856758357</v>
      </c>
      <c r="AA40" s="1065">
        <v>136252.24440578104</v>
      </c>
      <c r="AB40" s="1065">
        <v>6272.1814999999997</v>
      </c>
      <c r="AC40" s="1093">
        <v>48134.716494954868</v>
      </c>
      <c r="AD40" s="1095"/>
      <c r="AE40" s="1065">
        <v>77568.389263000005</v>
      </c>
      <c r="AF40" s="1067">
        <v>62673.332799999996</v>
      </c>
      <c r="AG40" s="1065">
        <v>23337.389499999997</v>
      </c>
      <c r="AH40" s="946">
        <f>'EB-1'!AH40</f>
        <v>1391667.3701298835</v>
      </c>
      <c r="AI40" s="145">
        <f t="shared" si="4"/>
        <v>37</v>
      </c>
      <c r="AJ40" s="293"/>
      <c r="AK40" s="293"/>
      <c r="AL40" s="296"/>
    </row>
    <row r="41" spans="1:38" ht="11.25" customHeight="1">
      <c r="A41" s="1382"/>
      <c r="B41" s="247"/>
      <c r="C41" s="1356" t="s">
        <v>105</v>
      </c>
      <c r="D41" s="1356"/>
      <c r="E41" s="153">
        <f t="shared" si="2"/>
        <v>38</v>
      </c>
      <c r="F41" s="1335" t="s">
        <v>29</v>
      </c>
      <c r="G41" s="1039">
        <v>0</v>
      </c>
      <c r="H41" s="1338" t="s">
        <v>29</v>
      </c>
      <c r="I41" s="1062">
        <v>0</v>
      </c>
      <c r="J41" s="1039">
        <v>0</v>
      </c>
      <c r="K41" s="1052">
        <v>0</v>
      </c>
      <c r="L41" s="1044"/>
      <c r="M41" s="1045"/>
      <c r="N41" s="1045"/>
      <c r="O41" s="1336" t="s">
        <v>29</v>
      </c>
      <c r="P41" s="1045"/>
      <c r="Q41" s="1039">
        <v>35.808999999999997</v>
      </c>
      <c r="R41" s="1336" t="s">
        <v>29</v>
      </c>
      <c r="S41" s="1039">
        <v>0</v>
      </c>
      <c r="T41" s="1039">
        <v>0</v>
      </c>
      <c r="U41" s="1039">
        <v>2.02</v>
      </c>
      <c r="V41" s="1050">
        <v>0</v>
      </c>
      <c r="W41" s="1045"/>
      <c r="X41" s="1050">
        <v>5915.5886111111113</v>
      </c>
      <c r="Y41" s="1045"/>
      <c r="Z41" s="1336" t="s">
        <v>29</v>
      </c>
      <c r="AA41" s="1039">
        <v>985.90300000000002</v>
      </c>
      <c r="AB41" s="1039">
        <v>0</v>
      </c>
      <c r="AC41" s="1338" t="s">
        <v>29</v>
      </c>
      <c r="AD41" s="1045"/>
      <c r="AE41" s="1039">
        <v>2904.5039100000004</v>
      </c>
      <c r="AF41" s="1039">
        <v>1396.3389999999999</v>
      </c>
      <c r="AG41" s="1039">
        <v>0</v>
      </c>
      <c r="AH41" s="919">
        <f>'EB-1'!AH41</f>
        <v>35759.301075999996</v>
      </c>
      <c r="AI41" s="154">
        <f t="shared" si="4"/>
        <v>38</v>
      </c>
      <c r="AL41" s="296"/>
    </row>
    <row r="42" spans="1:38" ht="11.25" customHeight="1">
      <c r="A42" s="1382"/>
      <c r="B42" s="247"/>
      <c r="C42" s="1356" t="s">
        <v>103</v>
      </c>
      <c r="D42" s="1356"/>
      <c r="E42" s="155">
        <f t="shared" si="2"/>
        <v>39</v>
      </c>
      <c r="F42" s="1335" t="s">
        <v>29</v>
      </c>
      <c r="G42" s="1039">
        <v>0</v>
      </c>
      <c r="H42" s="1052">
        <v>0</v>
      </c>
      <c r="I42" s="1062">
        <v>0</v>
      </c>
      <c r="J42" s="1039">
        <v>0</v>
      </c>
      <c r="K42" s="1052">
        <v>0</v>
      </c>
      <c r="L42" s="1044"/>
      <c r="M42" s="1045"/>
      <c r="N42" s="1045"/>
      <c r="O42" s="1336" t="s">
        <v>29</v>
      </c>
      <c r="P42" s="1045"/>
      <c r="Q42" s="1039">
        <v>2.5260000000000002</v>
      </c>
      <c r="R42" s="1336" t="s">
        <v>29</v>
      </c>
      <c r="S42" s="1039">
        <v>0</v>
      </c>
      <c r="T42" s="1039">
        <v>0</v>
      </c>
      <c r="U42" s="1039">
        <v>4.7000000000000007E-2</v>
      </c>
      <c r="V42" s="1050">
        <v>0</v>
      </c>
      <c r="W42" s="1045"/>
      <c r="X42" s="1050">
        <v>509.255</v>
      </c>
      <c r="Y42" s="1045"/>
      <c r="Z42" s="1336" t="s">
        <v>29</v>
      </c>
      <c r="AA42" s="1039">
        <v>47.874000000000002</v>
      </c>
      <c r="AB42" s="1039">
        <v>0</v>
      </c>
      <c r="AC42" s="1338" t="s">
        <v>29</v>
      </c>
      <c r="AD42" s="1045"/>
      <c r="AE42" s="1039">
        <v>438.05975999999998</v>
      </c>
      <c r="AF42" s="1039">
        <v>56.324999999999996</v>
      </c>
      <c r="AG42" s="1039">
        <v>0</v>
      </c>
      <c r="AH42" s="920">
        <f>'EB-1'!AH42</f>
        <v>3624.8061360000002</v>
      </c>
      <c r="AI42" s="154">
        <f t="shared" si="4"/>
        <v>39</v>
      </c>
      <c r="AL42" s="296"/>
    </row>
    <row r="43" spans="1:38" ht="11.25" customHeight="1">
      <c r="A43" s="1382"/>
      <c r="B43" s="247"/>
      <c r="C43" s="1356" t="s">
        <v>102</v>
      </c>
      <c r="D43" s="1356"/>
      <c r="E43" s="155">
        <f t="shared" si="2"/>
        <v>40</v>
      </c>
      <c r="F43" s="1335" t="s">
        <v>29</v>
      </c>
      <c r="G43" s="1039">
        <v>0</v>
      </c>
      <c r="H43" s="1052">
        <v>0</v>
      </c>
      <c r="I43" s="1061">
        <v>0</v>
      </c>
      <c r="J43" s="1039">
        <v>12.938000000000001</v>
      </c>
      <c r="K43" s="1052">
        <v>0</v>
      </c>
      <c r="L43" s="1044"/>
      <c r="M43" s="1045"/>
      <c r="N43" s="1045"/>
      <c r="O43" s="1336" t="s">
        <v>29</v>
      </c>
      <c r="P43" s="1045"/>
      <c r="Q43" s="1039">
        <v>3.1280000000000001</v>
      </c>
      <c r="R43" s="1336" t="s">
        <v>29</v>
      </c>
      <c r="S43" s="1039">
        <v>0</v>
      </c>
      <c r="T43" s="1336" t="s">
        <v>29</v>
      </c>
      <c r="U43" s="1039">
        <v>0.34600000000000003</v>
      </c>
      <c r="V43" s="1050">
        <v>0</v>
      </c>
      <c r="W43" s="1045"/>
      <c r="X43" s="1052">
        <v>3311.6436111111111</v>
      </c>
      <c r="Y43" s="1045"/>
      <c r="Z43" s="1039">
        <v>287.93493000000001</v>
      </c>
      <c r="AA43" s="1336" t="s">
        <v>29</v>
      </c>
      <c r="AB43" s="1336" t="s">
        <v>29</v>
      </c>
      <c r="AC43" s="1052">
        <v>2.71477968130154E-3</v>
      </c>
      <c r="AD43" s="1045"/>
      <c r="AE43" s="1039">
        <v>4493.0212199999996</v>
      </c>
      <c r="AF43" s="1039">
        <v>5464.9059999999999</v>
      </c>
      <c r="AG43" s="1336" t="s">
        <v>29</v>
      </c>
      <c r="AH43" s="917">
        <f>'EB-1'!AH43</f>
        <v>34285.432036779683</v>
      </c>
      <c r="AI43" s="154">
        <f t="shared" si="4"/>
        <v>40</v>
      </c>
      <c r="AL43" s="296"/>
    </row>
    <row r="44" spans="1:38" ht="11.25" customHeight="1">
      <c r="A44" s="1382"/>
      <c r="B44" s="247"/>
      <c r="C44" s="1356" t="s">
        <v>100</v>
      </c>
      <c r="D44" s="1356"/>
      <c r="E44" s="155">
        <f t="shared" si="2"/>
        <v>41</v>
      </c>
      <c r="F44" s="1335" t="s">
        <v>29</v>
      </c>
      <c r="G44" s="1039">
        <v>0</v>
      </c>
      <c r="H44" s="1338" t="s">
        <v>29</v>
      </c>
      <c r="I44" s="1061">
        <v>0</v>
      </c>
      <c r="J44" s="1039">
        <v>0</v>
      </c>
      <c r="K44" s="1052">
        <v>0</v>
      </c>
      <c r="L44" s="1044"/>
      <c r="M44" s="1045"/>
      <c r="N44" s="1045"/>
      <c r="O44" s="1336" t="s">
        <v>29</v>
      </c>
      <c r="P44" s="1045"/>
      <c r="Q44" s="1039">
        <v>5.8660000000000005</v>
      </c>
      <c r="R44" s="1336" t="s">
        <v>29</v>
      </c>
      <c r="S44" s="1336" t="s">
        <v>29</v>
      </c>
      <c r="T44" s="1336" t="s">
        <v>29</v>
      </c>
      <c r="U44" s="1039">
        <v>0.47300000000000003</v>
      </c>
      <c r="V44" s="1338" t="s">
        <v>29</v>
      </c>
      <c r="W44" s="1045"/>
      <c r="X44" s="1052">
        <v>5350.7263888888883</v>
      </c>
      <c r="Y44" s="1045"/>
      <c r="Z44" s="1336" t="s">
        <v>29</v>
      </c>
      <c r="AA44" s="1039">
        <v>21.635999999999999</v>
      </c>
      <c r="AB44" s="1336" t="s">
        <v>29</v>
      </c>
      <c r="AC44" s="1338" t="s">
        <v>29</v>
      </c>
      <c r="AD44" s="1045"/>
      <c r="AE44" s="1039">
        <v>7347.8743599999989</v>
      </c>
      <c r="AF44" s="1039">
        <v>5566.1239999999998</v>
      </c>
      <c r="AG44" s="1039">
        <v>12599.423999999999</v>
      </c>
      <c r="AH44" s="920">
        <f>'EB-1'!AH44</f>
        <v>64170.728695999991</v>
      </c>
      <c r="AI44" s="154">
        <f t="shared" si="4"/>
        <v>41</v>
      </c>
      <c r="AL44" s="296"/>
    </row>
    <row r="45" spans="1:38" ht="11.25" customHeight="1">
      <c r="A45" s="1382"/>
      <c r="B45" s="247"/>
      <c r="C45" s="1356" t="s">
        <v>201</v>
      </c>
      <c r="D45" s="1356"/>
      <c r="E45" s="155">
        <f t="shared" si="2"/>
        <v>42</v>
      </c>
      <c r="F45" s="1061">
        <v>0</v>
      </c>
      <c r="G45" s="1039">
        <v>0</v>
      </c>
      <c r="H45" s="1052">
        <v>0</v>
      </c>
      <c r="I45" s="1061">
        <v>0</v>
      </c>
      <c r="J45" s="1039">
        <v>0</v>
      </c>
      <c r="K45" s="1052">
        <v>0</v>
      </c>
      <c r="L45" s="1071">
        <v>0</v>
      </c>
      <c r="M45" s="1039">
        <v>0</v>
      </c>
      <c r="N45" s="1039">
        <v>0</v>
      </c>
      <c r="O45" s="1336" t="s">
        <v>29</v>
      </c>
      <c r="P45" s="1045"/>
      <c r="Q45" s="1039">
        <v>7.3819999999999997</v>
      </c>
      <c r="R45" s="1336" t="s">
        <v>29</v>
      </c>
      <c r="S45" s="1039">
        <v>0</v>
      </c>
      <c r="T45" s="1336" t="s">
        <v>29</v>
      </c>
      <c r="U45" s="1039">
        <v>0.80200000000000005</v>
      </c>
      <c r="V45" s="1338" t="s">
        <v>29</v>
      </c>
      <c r="W45" s="1045"/>
      <c r="X45" s="1052">
        <v>1003.2019444444444</v>
      </c>
      <c r="Y45" s="1039">
        <v>0</v>
      </c>
      <c r="Z45" s="1039">
        <v>1.635</v>
      </c>
      <c r="AA45" s="1039">
        <v>46.851999999999997</v>
      </c>
      <c r="AB45" s="1336" t="s">
        <v>29</v>
      </c>
      <c r="AC45" s="1338" t="s">
        <v>29</v>
      </c>
      <c r="AD45" s="1045"/>
      <c r="AE45" s="1039">
        <v>2293.8268199999998</v>
      </c>
      <c r="AF45" s="1039">
        <v>236.422</v>
      </c>
      <c r="AG45" s="1039">
        <v>0</v>
      </c>
      <c r="AH45" s="917">
        <f>'EB-1'!AH45</f>
        <v>12505.210552</v>
      </c>
      <c r="AI45" s="154">
        <f t="shared" si="4"/>
        <v>42</v>
      </c>
      <c r="AL45" s="296"/>
    </row>
    <row r="46" spans="1:38" ht="11.25" customHeight="1">
      <c r="A46" s="1382"/>
      <c r="B46" s="247"/>
      <c r="C46" s="1356" t="s">
        <v>98</v>
      </c>
      <c r="D46" s="1356"/>
      <c r="E46" s="155">
        <f t="shared" si="2"/>
        <v>43</v>
      </c>
      <c r="F46" s="1335" t="s">
        <v>29</v>
      </c>
      <c r="G46" s="1039">
        <v>0</v>
      </c>
      <c r="H46" s="1338" t="s">
        <v>29</v>
      </c>
      <c r="I46" s="1061">
        <v>0</v>
      </c>
      <c r="J46" s="1039">
        <v>192.51599999999999</v>
      </c>
      <c r="K46" s="1052">
        <v>0</v>
      </c>
      <c r="L46" s="1044"/>
      <c r="M46" s="1045"/>
      <c r="N46" s="1045"/>
      <c r="O46" s="1039">
        <v>0.62931440960636809</v>
      </c>
      <c r="P46" s="1045"/>
      <c r="Q46" s="1039">
        <v>20.309999999999999</v>
      </c>
      <c r="R46" s="1336" t="s">
        <v>29</v>
      </c>
      <c r="S46" s="1336" t="s">
        <v>29</v>
      </c>
      <c r="T46" s="1336" t="s">
        <v>29</v>
      </c>
      <c r="U46" s="1039">
        <v>2.0779999999999998</v>
      </c>
      <c r="V46" s="1050">
        <v>0</v>
      </c>
      <c r="W46" s="1045"/>
      <c r="X46" s="1052">
        <v>7456.1108333333323</v>
      </c>
      <c r="Y46" s="1045"/>
      <c r="Z46" s="1039">
        <v>16.332999999999998</v>
      </c>
      <c r="AA46" s="1039">
        <v>1076.923</v>
      </c>
      <c r="AB46" s="1336" t="s">
        <v>29</v>
      </c>
      <c r="AC46" s="1052">
        <v>53.106335403603744</v>
      </c>
      <c r="AD46" s="1045"/>
      <c r="AE46" s="1039">
        <v>2762.6879399999998</v>
      </c>
      <c r="AF46" s="1039">
        <v>166.13400000000001</v>
      </c>
      <c r="AG46" s="1039">
        <v>8914.8780000000006</v>
      </c>
      <c r="AH46" s="920">
        <f>'EB-1'!AH46</f>
        <v>52259.80992834449</v>
      </c>
      <c r="AI46" s="154">
        <f t="shared" si="4"/>
        <v>43</v>
      </c>
      <c r="AL46" s="296"/>
    </row>
    <row r="47" spans="1:38" ht="11.25" customHeight="1">
      <c r="A47" s="1382"/>
      <c r="B47" s="247"/>
      <c r="C47" s="1356" t="s">
        <v>97</v>
      </c>
      <c r="D47" s="1356"/>
      <c r="E47" s="155">
        <f t="shared" si="2"/>
        <v>44</v>
      </c>
      <c r="F47" s="1061">
        <v>0</v>
      </c>
      <c r="G47" s="1039">
        <v>0</v>
      </c>
      <c r="H47" s="1052">
        <v>28.439</v>
      </c>
      <c r="I47" s="1061">
        <v>0</v>
      </c>
      <c r="J47" s="1039">
        <v>3.014E-2</v>
      </c>
      <c r="K47" s="1052">
        <v>0</v>
      </c>
      <c r="L47" s="1044"/>
      <c r="M47" s="1045"/>
      <c r="N47" s="1045"/>
      <c r="O47" s="1336" t="s">
        <v>29</v>
      </c>
      <c r="P47" s="1045"/>
      <c r="Q47" s="1039">
        <v>3.7729999999999997</v>
      </c>
      <c r="R47" s="1039">
        <v>0</v>
      </c>
      <c r="S47" s="1039">
        <v>0</v>
      </c>
      <c r="T47" s="1336" t="s">
        <v>29</v>
      </c>
      <c r="U47" s="1039">
        <v>0.88800000000000012</v>
      </c>
      <c r="V47" s="1050">
        <v>0</v>
      </c>
      <c r="W47" s="1045"/>
      <c r="X47" s="1052">
        <v>1658.8919444444443</v>
      </c>
      <c r="Y47" s="1045"/>
      <c r="Z47" s="1039">
        <v>0</v>
      </c>
      <c r="AA47" s="1039">
        <v>0</v>
      </c>
      <c r="AB47" s="1336" t="s">
        <v>29</v>
      </c>
      <c r="AC47" s="1338" t="s">
        <v>29</v>
      </c>
      <c r="AD47" s="1045"/>
      <c r="AE47" s="1039">
        <v>2336.3089</v>
      </c>
      <c r="AF47" s="1336" t="s">
        <v>29</v>
      </c>
      <c r="AG47" s="1336" t="s">
        <v>29</v>
      </c>
      <c r="AH47" s="917">
        <f>'EB-1'!AH47</f>
        <v>15400.61479328</v>
      </c>
      <c r="AI47" s="154">
        <f t="shared" si="4"/>
        <v>44</v>
      </c>
      <c r="AL47" s="296"/>
    </row>
    <row r="48" spans="1:38" ht="11.25" customHeight="1">
      <c r="A48" s="1382"/>
      <c r="B48" s="247"/>
      <c r="C48" s="1356" t="s">
        <v>96</v>
      </c>
      <c r="D48" s="1356"/>
      <c r="E48" s="155">
        <f t="shared" si="2"/>
        <v>45</v>
      </c>
      <c r="F48" s="1061">
        <v>0</v>
      </c>
      <c r="G48" s="1039">
        <v>0</v>
      </c>
      <c r="H48" s="1052">
        <v>0</v>
      </c>
      <c r="I48" s="1061">
        <v>0</v>
      </c>
      <c r="J48" s="1039">
        <v>6.8699999999999997E-2</v>
      </c>
      <c r="K48" s="1052">
        <v>0</v>
      </c>
      <c r="L48" s="1044"/>
      <c r="M48" s="1045"/>
      <c r="N48" s="1045"/>
      <c r="O48" s="1336" t="s">
        <v>29</v>
      </c>
      <c r="P48" s="1045"/>
      <c r="Q48" s="1039">
        <v>13.279</v>
      </c>
      <c r="R48" s="1336" t="s">
        <v>29</v>
      </c>
      <c r="S48" s="1039">
        <v>0</v>
      </c>
      <c r="T48" s="1039">
        <v>0</v>
      </c>
      <c r="U48" s="1039">
        <v>1.538</v>
      </c>
      <c r="V48" s="1050">
        <v>0</v>
      </c>
      <c r="W48" s="1045"/>
      <c r="X48" s="1052">
        <v>1012.9638888888888</v>
      </c>
      <c r="Y48" s="1045"/>
      <c r="Z48" s="1336" t="s">
        <v>29</v>
      </c>
      <c r="AA48" s="1039">
        <v>459.21499999999997</v>
      </c>
      <c r="AB48" s="1336" t="s">
        <v>29</v>
      </c>
      <c r="AC48" s="1338" t="s">
        <v>29</v>
      </c>
      <c r="AD48" s="1045"/>
      <c r="AE48" s="1039">
        <v>1657.3705</v>
      </c>
      <c r="AF48" s="1336" t="s">
        <v>29</v>
      </c>
      <c r="AG48" s="1336" t="s">
        <v>29</v>
      </c>
      <c r="AH48" s="920">
        <f>'EB-1'!AH48</f>
        <v>10713.3035024</v>
      </c>
      <c r="AI48" s="154">
        <f t="shared" si="4"/>
        <v>45</v>
      </c>
      <c r="AL48" s="296"/>
    </row>
    <row r="49" spans="1:38" ht="11.25" customHeight="1">
      <c r="A49" s="1382"/>
      <c r="B49" s="247"/>
      <c r="C49" s="1356" t="s">
        <v>95</v>
      </c>
      <c r="D49" s="1356"/>
      <c r="E49" s="155">
        <f t="shared" si="2"/>
        <v>46</v>
      </c>
      <c r="F49" s="1335" t="s">
        <v>29</v>
      </c>
      <c r="G49" s="1039">
        <v>0</v>
      </c>
      <c r="H49" s="1338" t="s">
        <v>29</v>
      </c>
      <c r="I49" s="1061">
        <v>0</v>
      </c>
      <c r="J49" s="1039">
        <v>0</v>
      </c>
      <c r="K49" s="1052">
        <v>0</v>
      </c>
      <c r="L49" s="1044"/>
      <c r="M49" s="1045"/>
      <c r="N49" s="1045"/>
      <c r="O49" s="1336" t="s">
        <v>29</v>
      </c>
      <c r="P49" s="1045"/>
      <c r="Q49" s="1039">
        <v>13</v>
      </c>
      <c r="R49" s="1336" t="s">
        <v>29</v>
      </c>
      <c r="S49" s="1039">
        <v>0</v>
      </c>
      <c r="T49" s="1336" t="s">
        <v>29</v>
      </c>
      <c r="U49" s="1039">
        <v>2.649</v>
      </c>
      <c r="V49" s="1050">
        <v>0</v>
      </c>
      <c r="W49" s="1045"/>
      <c r="X49" s="1052">
        <v>1389.5183333333332</v>
      </c>
      <c r="Y49" s="1045"/>
      <c r="Z49" s="1336" t="s">
        <v>29</v>
      </c>
      <c r="AA49" s="1039">
        <v>105.08199999999999</v>
      </c>
      <c r="AB49" s="1336" t="s">
        <v>29</v>
      </c>
      <c r="AC49" s="1052">
        <v>22.150177324749279</v>
      </c>
      <c r="AD49" s="1045"/>
      <c r="AE49" s="1039">
        <v>2175.30278</v>
      </c>
      <c r="AF49" s="1039">
        <v>1047.5640000000001</v>
      </c>
      <c r="AG49" s="1336" t="s">
        <v>29</v>
      </c>
      <c r="AH49" s="917">
        <f>'EB-1'!AH49</f>
        <v>14686.56818532475</v>
      </c>
      <c r="AI49" s="154">
        <f t="shared" si="4"/>
        <v>46</v>
      </c>
      <c r="AL49" s="296"/>
    </row>
    <row r="50" spans="1:38" ht="11.25" customHeight="1">
      <c r="A50" s="1382"/>
      <c r="B50" s="247"/>
      <c r="C50" s="1356" t="s">
        <v>94</v>
      </c>
      <c r="D50" s="1356"/>
      <c r="E50" s="155">
        <f t="shared" si="2"/>
        <v>47</v>
      </c>
      <c r="F50" s="1061">
        <v>0</v>
      </c>
      <c r="G50" s="1039">
        <v>0</v>
      </c>
      <c r="H50" s="1052">
        <v>0</v>
      </c>
      <c r="I50" s="1061">
        <v>0</v>
      </c>
      <c r="J50" s="1039">
        <v>0</v>
      </c>
      <c r="K50" s="1052">
        <v>0</v>
      </c>
      <c r="L50" s="1044"/>
      <c r="M50" s="1045"/>
      <c r="N50" s="1045"/>
      <c r="O50" s="1336" t="s">
        <v>29</v>
      </c>
      <c r="P50" s="1045"/>
      <c r="Q50" s="1039">
        <v>3.7290000000000001</v>
      </c>
      <c r="R50" s="1336" t="s">
        <v>29</v>
      </c>
      <c r="S50" s="1039">
        <v>0</v>
      </c>
      <c r="T50" s="1336" t="s">
        <v>29</v>
      </c>
      <c r="U50" s="1039">
        <v>0.39100000000000001</v>
      </c>
      <c r="V50" s="1050">
        <v>0</v>
      </c>
      <c r="W50" s="1045"/>
      <c r="X50" s="1052">
        <v>522.09916666666663</v>
      </c>
      <c r="Y50" s="1045"/>
      <c r="Z50" s="1039">
        <v>0</v>
      </c>
      <c r="AA50" s="1039">
        <v>16.004999999999999</v>
      </c>
      <c r="AB50" s="1039">
        <v>0</v>
      </c>
      <c r="AC50" s="1052">
        <v>3.3481175641497662</v>
      </c>
      <c r="AD50" s="1045"/>
      <c r="AE50" s="1039">
        <v>972.34359999999992</v>
      </c>
      <c r="AF50" s="1039">
        <v>542.89400000000001</v>
      </c>
      <c r="AG50" s="1336" t="s">
        <v>29</v>
      </c>
      <c r="AH50" s="920">
        <f>'EB-1'!AH50</f>
        <v>6116.7750775641498</v>
      </c>
      <c r="AI50" s="154">
        <f t="shared" si="4"/>
        <v>47</v>
      </c>
      <c r="AL50" s="296"/>
    </row>
    <row r="51" spans="1:38" ht="11.25" customHeight="1">
      <c r="A51" s="1382"/>
      <c r="B51" s="247"/>
      <c r="C51" s="1356" t="s">
        <v>93</v>
      </c>
      <c r="D51" s="1356"/>
      <c r="E51" s="155">
        <f t="shared" si="2"/>
        <v>48</v>
      </c>
      <c r="F51" s="1061">
        <v>0</v>
      </c>
      <c r="G51" s="1039">
        <v>0</v>
      </c>
      <c r="H51" s="1052">
        <v>0</v>
      </c>
      <c r="I51" s="1061">
        <v>0</v>
      </c>
      <c r="J51" s="1039">
        <v>11.449420000000002</v>
      </c>
      <c r="K51" s="1052">
        <v>0</v>
      </c>
      <c r="L51" s="1044"/>
      <c r="M51" s="1045"/>
      <c r="N51" s="1045"/>
      <c r="O51" s="1336" t="s">
        <v>29</v>
      </c>
      <c r="P51" s="1045"/>
      <c r="Q51" s="1039">
        <v>5.7050000000000001</v>
      </c>
      <c r="R51" s="1039">
        <v>6.0000000000000001E-3</v>
      </c>
      <c r="S51" s="1039">
        <v>0</v>
      </c>
      <c r="T51" s="1336" t="s">
        <v>29</v>
      </c>
      <c r="U51" s="1039">
        <v>0.45600000000000002</v>
      </c>
      <c r="V51" s="1050">
        <v>0</v>
      </c>
      <c r="W51" s="1045"/>
      <c r="X51" s="1050">
        <v>2138.3780555555554</v>
      </c>
      <c r="Y51" s="1045"/>
      <c r="Z51" s="1336" t="s">
        <v>29</v>
      </c>
      <c r="AA51" s="1039">
        <v>112.04199999999999</v>
      </c>
      <c r="AB51" s="1039">
        <v>0</v>
      </c>
      <c r="AC51" s="1338" t="s">
        <v>29</v>
      </c>
      <c r="AD51" s="1045"/>
      <c r="AE51" s="1039">
        <v>3155.72804</v>
      </c>
      <c r="AF51" s="1039">
        <v>1274.731</v>
      </c>
      <c r="AG51" s="1336" t="s">
        <v>29</v>
      </c>
      <c r="AH51" s="920">
        <f>'EB-1'!AH51</f>
        <v>20960.12963666</v>
      </c>
      <c r="AI51" s="154">
        <f t="shared" si="4"/>
        <v>48</v>
      </c>
      <c r="AL51" s="296"/>
    </row>
    <row r="52" spans="1:38" ht="11.25" customHeight="1">
      <c r="A52" s="1382"/>
      <c r="B52" s="247"/>
      <c r="C52" s="1356" t="s">
        <v>200</v>
      </c>
      <c r="D52" s="1356"/>
      <c r="E52" s="155">
        <f t="shared" si="2"/>
        <v>49</v>
      </c>
      <c r="F52" s="1061">
        <v>0</v>
      </c>
      <c r="G52" s="1039">
        <v>0</v>
      </c>
      <c r="H52" s="1052">
        <v>0</v>
      </c>
      <c r="I52" s="1061">
        <v>5.3900399999999999</v>
      </c>
      <c r="J52" s="1039">
        <v>87.346613000000005</v>
      </c>
      <c r="K52" s="1052">
        <v>0</v>
      </c>
      <c r="L52" s="1044"/>
      <c r="M52" s="1045"/>
      <c r="N52" s="1045"/>
      <c r="O52" s="1039">
        <v>0.33829125111387975</v>
      </c>
      <c r="P52" s="1045"/>
      <c r="Q52" s="1039">
        <v>13.747</v>
      </c>
      <c r="R52" s="1336" t="s">
        <v>29</v>
      </c>
      <c r="S52" s="1336" t="s">
        <v>29</v>
      </c>
      <c r="T52" s="1336" t="s">
        <v>29</v>
      </c>
      <c r="U52" s="1039">
        <v>2.625</v>
      </c>
      <c r="V52" s="1050">
        <v>0</v>
      </c>
      <c r="W52" s="1045"/>
      <c r="X52" s="1050">
        <v>926.12555555555559</v>
      </c>
      <c r="Y52" s="1045"/>
      <c r="Z52" s="1336" t="s">
        <v>29</v>
      </c>
      <c r="AA52" s="1039">
        <v>11460.168999999998</v>
      </c>
      <c r="AB52" s="1039">
        <v>0</v>
      </c>
      <c r="AC52" s="1338" t="s">
        <v>29</v>
      </c>
      <c r="AD52" s="1045"/>
      <c r="AE52" s="1039">
        <v>2783.7617499999997</v>
      </c>
      <c r="AF52" s="1039">
        <v>1403.7729999999999</v>
      </c>
      <c r="AG52" s="1336" t="s">
        <v>29</v>
      </c>
      <c r="AH52" s="917">
        <f>'EB-1'!AH52</f>
        <v>28906.727480733505</v>
      </c>
      <c r="AI52" s="152">
        <f t="shared" si="4"/>
        <v>49</v>
      </c>
      <c r="AL52" s="296"/>
    </row>
    <row r="53" spans="1:38" ht="11.25" customHeight="1">
      <c r="A53" s="1382"/>
      <c r="B53" s="247"/>
      <c r="C53" s="1355" t="s">
        <v>467</v>
      </c>
      <c r="D53" s="1355"/>
      <c r="E53" s="146">
        <f t="shared" ref="E53:E59" si="5">E52+1</f>
        <v>50</v>
      </c>
      <c r="F53" s="1073">
        <v>217.31800000000001</v>
      </c>
      <c r="G53" s="1055">
        <v>0</v>
      </c>
      <c r="H53" s="1075">
        <v>54.382000000000005</v>
      </c>
      <c r="I53" s="1057">
        <v>5.3900399999999999</v>
      </c>
      <c r="J53" s="1040">
        <v>304.34887300000003</v>
      </c>
      <c r="K53" s="1056">
        <v>0</v>
      </c>
      <c r="L53" s="1097"/>
      <c r="M53" s="1060"/>
      <c r="N53" s="1060"/>
      <c r="O53" s="1055">
        <v>3.0446212600249174</v>
      </c>
      <c r="P53" s="1060"/>
      <c r="Q53" s="1055">
        <v>128.25399999999999</v>
      </c>
      <c r="R53" s="1055">
        <v>11.2249</v>
      </c>
      <c r="S53" s="1055">
        <v>27.301000000000002</v>
      </c>
      <c r="T53" s="1055">
        <v>78.606999999999999</v>
      </c>
      <c r="U53" s="1055">
        <v>14.312999999999997</v>
      </c>
      <c r="V53" s="1056">
        <v>1.778</v>
      </c>
      <c r="W53" s="1060"/>
      <c r="X53" s="1056">
        <v>31194.50333333333</v>
      </c>
      <c r="Y53" s="1060"/>
      <c r="Z53" s="1040">
        <v>590.29734000000008</v>
      </c>
      <c r="AA53" s="1055">
        <v>15566.902999999998</v>
      </c>
      <c r="AB53" s="1055">
        <v>6272.1814999999997</v>
      </c>
      <c r="AC53" s="1075">
        <v>112.49005125307556</v>
      </c>
      <c r="AD53" s="1060"/>
      <c r="AE53" s="1055">
        <v>33320.789580000004</v>
      </c>
      <c r="AF53" s="1040">
        <v>17390.034999999996</v>
      </c>
      <c r="AG53" s="1055">
        <v>23337.389499999997</v>
      </c>
      <c r="AH53" s="919">
        <f>'EB-1'!AH53</f>
        <v>320101.4049772466</v>
      </c>
      <c r="AI53" s="145">
        <f t="shared" si="4"/>
        <v>50</v>
      </c>
      <c r="AJ53" s="293"/>
      <c r="AK53" s="293"/>
      <c r="AL53" s="296"/>
    </row>
    <row r="54" spans="1:38" ht="11.25" customHeight="1">
      <c r="A54" s="1382"/>
      <c r="B54" s="247"/>
      <c r="C54" s="1358" t="s">
        <v>40</v>
      </c>
      <c r="D54" s="1358"/>
      <c r="E54" s="153">
        <f t="shared" si="5"/>
        <v>51</v>
      </c>
      <c r="F54" s="1061">
        <v>0</v>
      </c>
      <c r="G54" s="1098"/>
      <c r="H54" s="1043"/>
      <c r="I54" s="1045"/>
      <c r="J54" s="1038">
        <v>0</v>
      </c>
      <c r="K54" s="1043"/>
      <c r="L54" s="1044"/>
      <c r="M54" s="1045"/>
      <c r="N54" s="1045"/>
      <c r="O54" s="1038">
        <v>52.829044694496282</v>
      </c>
      <c r="P54" s="1045"/>
      <c r="Q54" s="1045"/>
      <c r="R54" s="1045"/>
      <c r="S54" s="1045"/>
      <c r="T54" s="1045"/>
      <c r="U54" s="1038">
        <v>0</v>
      </c>
      <c r="V54" s="1043"/>
      <c r="W54" s="1045"/>
      <c r="X54" s="1043"/>
      <c r="Y54" s="1045"/>
      <c r="Z54" s="1045"/>
      <c r="AA54" s="1045"/>
      <c r="AB54" s="1045"/>
      <c r="AC54" s="1050">
        <v>154.74244183418796</v>
      </c>
      <c r="AD54" s="1045"/>
      <c r="AE54" s="1039">
        <v>2205.1078888888887</v>
      </c>
      <c r="AF54" s="1045"/>
      <c r="AG54" s="1045"/>
      <c r="AH54" s="919">
        <f>'EB-1'!AH54</f>
        <v>10346.183939965065</v>
      </c>
      <c r="AI54" s="154">
        <f t="shared" si="4"/>
        <v>51</v>
      </c>
      <c r="AL54" s="296"/>
    </row>
    <row r="55" spans="1:38" ht="11.25" customHeight="1">
      <c r="A55" s="1382"/>
      <c r="B55" s="247"/>
      <c r="C55" s="1356" t="s">
        <v>39</v>
      </c>
      <c r="D55" s="1356"/>
      <c r="E55" s="153">
        <f t="shared" si="5"/>
        <v>52</v>
      </c>
      <c r="F55" s="1044"/>
      <c r="G55" s="1098"/>
      <c r="H55" s="1043"/>
      <c r="I55" s="1045"/>
      <c r="J55" s="1045"/>
      <c r="K55" s="1043"/>
      <c r="L55" s="1044"/>
      <c r="M55" s="1045"/>
      <c r="N55" s="1039">
        <v>2549.6206198214677</v>
      </c>
      <c r="O55" s="1038">
        <v>5216.1730445723697</v>
      </c>
      <c r="P55" s="1045"/>
      <c r="Q55" s="1045"/>
      <c r="R55" s="1045"/>
      <c r="S55" s="1045"/>
      <c r="T55" s="1045"/>
      <c r="U55" s="1038">
        <v>24.068151708286628</v>
      </c>
      <c r="V55" s="1043"/>
      <c r="W55" s="1045"/>
      <c r="X55" s="1050">
        <v>238.25832767550381</v>
      </c>
      <c r="Y55" s="1045"/>
      <c r="Z55" s="1045"/>
      <c r="AA55" s="1045"/>
      <c r="AB55" s="1045"/>
      <c r="AC55" s="1050">
        <v>20428.044677355556</v>
      </c>
      <c r="AD55" s="1045"/>
      <c r="AE55" s="1039">
        <v>247.22222222222223</v>
      </c>
      <c r="AF55" s="1045"/>
      <c r="AG55" s="1045"/>
      <c r="AH55" s="920">
        <f>'EB-1'!AH55</f>
        <v>356687.41525685892</v>
      </c>
      <c r="AI55" s="154">
        <f t="shared" si="4"/>
        <v>52</v>
      </c>
      <c r="AL55" s="296"/>
    </row>
    <row r="56" spans="1:38" ht="11.25" customHeight="1">
      <c r="A56" s="1382"/>
      <c r="B56" s="247"/>
      <c r="C56" s="1356" t="s">
        <v>38</v>
      </c>
      <c r="D56" s="1356"/>
      <c r="E56" s="153">
        <f t="shared" si="5"/>
        <v>53</v>
      </c>
      <c r="F56" s="1044"/>
      <c r="G56" s="1098"/>
      <c r="H56" s="1043"/>
      <c r="I56" s="1045"/>
      <c r="J56" s="1045"/>
      <c r="K56" s="1043"/>
      <c r="L56" s="1044"/>
      <c r="M56" s="1045"/>
      <c r="N56" s="1039">
        <v>3.8214999999999999</v>
      </c>
      <c r="O56" s="1039">
        <v>6.6E-3</v>
      </c>
      <c r="P56" s="1039">
        <v>536.46225599999991</v>
      </c>
      <c r="Q56" s="1045"/>
      <c r="R56" s="1045"/>
      <c r="S56" s="1045"/>
      <c r="T56" s="1045"/>
      <c r="U56" s="1045"/>
      <c r="V56" s="1043"/>
      <c r="W56" s="1045"/>
      <c r="X56" s="1043"/>
      <c r="Y56" s="1045"/>
      <c r="Z56" s="1045"/>
      <c r="AA56" s="1045"/>
      <c r="AB56" s="1045"/>
      <c r="AC56" s="1043"/>
      <c r="AD56" s="1045"/>
      <c r="AE56" s="1045"/>
      <c r="AF56" s="1045"/>
      <c r="AG56" s="1045"/>
      <c r="AH56" s="920">
        <f>'EB-1'!AH56</f>
        <v>23127.261786599993</v>
      </c>
      <c r="AI56" s="154">
        <f t="shared" si="4"/>
        <v>53</v>
      </c>
      <c r="AL56" s="296"/>
    </row>
    <row r="57" spans="1:38" ht="11.25" customHeight="1">
      <c r="A57" s="1382"/>
      <c r="B57" s="247"/>
      <c r="C57" s="1356" t="s">
        <v>37</v>
      </c>
      <c r="D57" s="1356"/>
      <c r="E57" s="153">
        <f t="shared" si="5"/>
        <v>54</v>
      </c>
      <c r="F57" s="1044"/>
      <c r="G57" s="1098"/>
      <c r="H57" s="1043"/>
      <c r="I57" s="1045"/>
      <c r="J57" s="1045"/>
      <c r="K57" s="1043"/>
      <c r="L57" s="1044"/>
      <c r="M57" s="1045"/>
      <c r="N57" s="1045"/>
      <c r="O57" s="1038">
        <v>2.7754760365524365</v>
      </c>
      <c r="P57" s="1045"/>
      <c r="Q57" s="1039">
        <v>0.55590000000000006</v>
      </c>
      <c r="R57" s="1045"/>
      <c r="S57" s="1045"/>
      <c r="T57" s="1045"/>
      <c r="U57" s="1045"/>
      <c r="V57" s="1043"/>
      <c r="W57" s="1045"/>
      <c r="X57" s="1043"/>
      <c r="Y57" s="1045"/>
      <c r="Z57" s="1045"/>
      <c r="AA57" s="1045"/>
      <c r="AB57" s="1045"/>
      <c r="AC57" s="1099">
        <v>8.1443390439046137</v>
      </c>
      <c r="AD57" s="1045"/>
      <c r="AE57" s="1045"/>
      <c r="AF57" s="1045"/>
      <c r="AG57" s="1045"/>
      <c r="AH57" s="917">
        <f>'EB-1'!AH57</f>
        <v>150.31425545079293</v>
      </c>
      <c r="AI57" s="152">
        <f t="shared" si="4"/>
        <v>54</v>
      </c>
      <c r="AL57" s="296"/>
    </row>
    <row r="58" spans="1:38" ht="11.25" customHeight="1">
      <c r="A58" s="1382"/>
      <c r="B58" s="247"/>
      <c r="C58" s="1355" t="s">
        <v>199</v>
      </c>
      <c r="D58" s="1355"/>
      <c r="E58" s="146">
        <f t="shared" si="5"/>
        <v>55</v>
      </c>
      <c r="F58" s="1073">
        <v>0</v>
      </c>
      <c r="G58" s="1100"/>
      <c r="H58" s="1059"/>
      <c r="I58" s="1060"/>
      <c r="J58" s="1040">
        <v>0</v>
      </c>
      <c r="K58" s="1059"/>
      <c r="L58" s="1097"/>
      <c r="M58" s="1060"/>
      <c r="N58" s="1040">
        <v>2553.4421198214677</v>
      </c>
      <c r="O58" s="1084">
        <v>5271.7841653034184</v>
      </c>
      <c r="P58" s="1055">
        <v>536.46225599999991</v>
      </c>
      <c r="Q58" s="1055">
        <v>0.55590000000000006</v>
      </c>
      <c r="R58" s="1060"/>
      <c r="S58" s="1060"/>
      <c r="T58" s="1060"/>
      <c r="U58" s="1040">
        <v>24.068151708286628</v>
      </c>
      <c r="V58" s="1059"/>
      <c r="W58" s="1060"/>
      <c r="X58" s="1056">
        <v>238.25832767550381</v>
      </c>
      <c r="Y58" s="1060"/>
      <c r="Z58" s="1060"/>
      <c r="AA58" s="1060"/>
      <c r="AB58" s="1060"/>
      <c r="AC58" s="1056">
        <v>20590.931458233648</v>
      </c>
      <c r="AD58" s="1060"/>
      <c r="AE58" s="1055">
        <v>2452.3301111111109</v>
      </c>
      <c r="AF58" s="1060"/>
      <c r="AG58" s="1060"/>
      <c r="AH58" s="919">
        <f>'EB-1'!AH58</f>
        <v>390311.17523887474</v>
      </c>
      <c r="AI58" s="145">
        <f t="shared" si="4"/>
        <v>55</v>
      </c>
      <c r="AJ58" s="293"/>
      <c r="AK58" s="293"/>
      <c r="AL58" s="296"/>
    </row>
    <row r="59" spans="1:38" ht="11.25" customHeight="1">
      <c r="A59" s="1383"/>
      <c r="B59" s="248"/>
      <c r="C59" s="1360" t="s">
        <v>468</v>
      </c>
      <c r="D59" s="1360"/>
      <c r="E59" s="146">
        <f t="shared" si="5"/>
        <v>56</v>
      </c>
      <c r="F59" s="1073">
        <v>0</v>
      </c>
      <c r="G59" s="1055">
        <v>0</v>
      </c>
      <c r="H59" s="1075">
        <v>0</v>
      </c>
      <c r="I59" s="1057">
        <v>0</v>
      </c>
      <c r="J59" s="1040">
        <v>71.791745000000006</v>
      </c>
      <c r="K59" s="1056">
        <v>0</v>
      </c>
      <c r="L59" s="1097"/>
      <c r="M59" s="1060"/>
      <c r="N59" s="1040">
        <v>62.221903627957616</v>
      </c>
      <c r="O59" s="1055">
        <v>506.04003865254333</v>
      </c>
      <c r="P59" s="1055">
        <v>2.5127886927008554</v>
      </c>
      <c r="Q59" s="1055">
        <v>2449.1433000000002</v>
      </c>
      <c r="R59" s="1055">
        <v>0</v>
      </c>
      <c r="S59" s="1060"/>
      <c r="T59" s="1055">
        <v>5.4328863271753951</v>
      </c>
      <c r="U59" s="1055">
        <v>217.45634252949708</v>
      </c>
      <c r="V59" s="1059"/>
      <c r="W59" s="1060"/>
      <c r="X59" s="1056">
        <v>54749.946898039416</v>
      </c>
      <c r="Y59" s="1060"/>
      <c r="Z59" s="1055">
        <v>24.285068567583544</v>
      </c>
      <c r="AA59" s="1040">
        <v>120685.34140578104</v>
      </c>
      <c r="AB59" s="1060"/>
      <c r="AC59" s="1075">
        <v>27431.294985468143</v>
      </c>
      <c r="AD59" s="1060"/>
      <c r="AE59" s="1055">
        <v>41795.269571888886</v>
      </c>
      <c r="AF59" s="1040">
        <v>45283.2978</v>
      </c>
      <c r="AG59" s="1060"/>
      <c r="AH59" s="924">
        <f>'EB-1'!AH59</f>
        <v>681254.78991376213</v>
      </c>
      <c r="AI59" s="145">
        <f t="shared" si="4"/>
        <v>56</v>
      </c>
      <c r="AJ59" s="293"/>
      <c r="AK59" s="293"/>
      <c r="AL59" s="296"/>
    </row>
    <row r="60" spans="1:38" s="297" customFormat="1" ht="11.25" customHeight="1">
      <c r="A60" s="99" t="s">
        <v>158</v>
      </c>
      <c r="B60" s="193"/>
      <c r="C60" s="192"/>
      <c r="D60" s="192"/>
      <c r="E60" s="187"/>
      <c r="F60" s="186"/>
      <c r="G60" s="190"/>
      <c r="H60" s="190"/>
      <c r="I60" s="190"/>
      <c r="J60" s="186"/>
      <c r="K60" s="190"/>
      <c r="L60" s="191"/>
      <c r="M60" s="186"/>
      <c r="N60" s="186"/>
      <c r="O60" s="186"/>
      <c r="P60" s="186"/>
      <c r="Q60" s="186"/>
      <c r="R60" s="186"/>
      <c r="S60" s="186"/>
      <c r="T60" s="190"/>
      <c r="U60" s="186"/>
      <c r="V60" s="186"/>
      <c r="W60" s="186"/>
      <c r="X60" s="186"/>
      <c r="Y60" s="186"/>
      <c r="Z60" s="186"/>
      <c r="AA60" s="186"/>
      <c r="AB60" s="186"/>
      <c r="AC60" s="186"/>
      <c r="AD60" s="189"/>
      <c r="AE60" s="186"/>
      <c r="AF60" s="186"/>
      <c r="AG60" s="186"/>
      <c r="AH60" s="188"/>
      <c r="AI60" s="187"/>
      <c r="AL60" s="296"/>
    </row>
    <row r="61" spans="1:38" s="297" customFormat="1" ht="11.25" customHeight="1">
      <c r="A61" s="616" t="s">
        <v>523</v>
      </c>
      <c r="B61" s="614"/>
      <c r="C61" s="614"/>
      <c r="D61" s="614"/>
      <c r="E61" s="614"/>
      <c r="F61" s="614"/>
      <c r="G61" s="614"/>
      <c r="H61" s="614"/>
      <c r="I61" s="614"/>
      <c r="J61" s="614"/>
      <c r="K61" s="614"/>
      <c r="L61" s="614"/>
      <c r="M61" s="614"/>
      <c r="N61" s="614"/>
      <c r="O61" s="614"/>
      <c r="P61" s="614"/>
      <c r="Q61" s="614"/>
      <c r="R61" s="186"/>
      <c r="AL61" s="296"/>
    </row>
    <row r="62" spans="1:38" s="297" customFormat="1" ht="11.25" customHeight="1">
      <c r="A62" s="616" t="s">
        <v>513</v>
      </c>
      <c r="B62" s="614"/>
      <c r="C62" s="614"/>
      <c r="D62" s="614"/>
      <c r="E62" s="614"/>
      <c r="F62" s="614"/>
      <c r="G62" s="614"/>
      <c r="H62" s="614"/>
      <c r="I62" s="614"/>
      <c r="J62" s="614"/>
      <c r="K62" s="614"/>
      <c r="L62" s="614"/>
      <c r="M62" s="614"/>
      <c r="N62" s="614"/>
      <c r="O62" s="614"/>
      <c r="P62" s="614"/>
      <c r="Q62" s="614"/>
      <c r="R62" s="186"/>
      <c r="AL62" s="296"/>
    </row>
    <row r="63" spans="1:38" s="297" customFormat="1" ht="11.25" customHeight="1">
      <c r="A63" s="616" t="s">
        <v>522</v>
      </c>
      <c r="B63" s="614"/>
      <c r="C63" s="614"/>
      <c r="D63" s="614"/>
      <c r="E63" s="614"/>
      <c r="F63" s="614"/>
      <c r="G63" s="614"/>
      <c r="H63" s="614"/>
      <c r="I63" s="614"/>
      <c r="J63" s="614"/>
      <c r="K63" s="614"/>
      <c r="L63" s="614"/>
      <c r="M63" s="614"/>
      <c r="N63" s="614"/>
      <c r="O63" s="614"/>
      <c r="P63" s="614"/>
      <c r="Q63" s="614"/>
      <c r="R63" s="186"/>
      <c r="AL63" s="296"/>
    </row>
    <row r="64" spans="1:38" s="297" customFormat="1" ht="11.25" customHeight="1">
      <c r="A64" s="616" t="s">
        <v>575</v>
      </c>
      <c r="B64" s="614"/>
      <c r="C64" s="614"/>
      <c r="D64" s="614"/>
      <c r="E64" s="614"/>
      <c r="F64" s="614"/>
      <c r="G64" s="614"/>
      <c r="H64" s="614"/>
      <c r="I64" s="614"/>
      <c r="J64" s="614"/>
      <c r="K64" s="614"/>
      <c r="L64" s="614"/>
      <c r="M64" s="614"/>
      <c r="N64" s="614"/>
      <c r="O64" s="614"/>
      <c r="P64" s="614"/>
      <c r="Q64" s="614"/>
      <c r="R64" s="186"/>
      <c r="AL64" s="296"/>
    </row>
    <row r="65" spans="1:38" s="297" customFormat="1" ht="11.25" customHeight="1">
      <c r="A65" s="616" t="s">
        <v>515</v>
      </c>
      <c r="B65" s="614"/>
      <c r="C65" s="614"/>
      <c r="D65" s="614"/>
      <c r="E65" s="614"/>
      <c r="F65" s="614"/>
      <c r="G65" s="614"/>
      <c r="H65" s="614"/>
      <c r="I65" s="614"/>
      <c r="J65" s="614"/>
      <c r="K65" s="614"/>
      <c r="L65" s="614"/>
      <c r="M65" s="614"/>
      <c r="N65" s="614"/>
      <c r="O65" s="614"/>
      <c r="P65" s="614"/>
      <c r="Q65" s="614"/>
      <c r="R65" s="186"/>
      <c r="AL65" s="296"/>
    </row>
    <row r="66" spans="1:38" ht="11.25" customHeight="1">
      <c r="AL66" s="296"/>
    </row>
  </sheetData>
  <mergeCells count="76">
    <mergeCell ref="C41:D41"/>
    <mergeCell ref="C57:D57"/>
    <mergeCell ref="L3:V3"/>
    <mergeCell ref="A11:A35"/>
    <mergeCell ref="A40:A59"/>
    <mergeCell ref="C46:D46"/>
    <mergeCell ref="B36:B39"/>
    <mergeCell ref="C47:D47"/>
    <mergeCell ref="C38:D38"/>
    <mergeCell ref="C39:D39"/>
    <mergeCell ref="C59:D59"/>
    <mergeCell ref="C58:D58"/>
    <mergeCell ref="C54:D54"/>
    <mergeCell ref="C55:D55"/>
    <mergeCell ref="C56:D56"/>
    <mergeCell ref="A4:A10"/>
    <mergeCell ref="C32:D32"/>
    <mergeCell ref="C35:D35"/>
    <mergeCell ref="B31:B35"/>
    <mergeCell ref="C4:D4"/>
    <mergeCell ref="C9:D9"/>
    <mergeCell ref="C11:D11"/>
    <mergeCell ref="C18:D18"/>
    <mergeCell ref="B21:B30"/>
    <mergeCell ref="C5:D5"/>
    <mergeCell ref="C34:D34"/>
    <mergeCell ref="C15:D15"/>
    <mergeCell ref="C19:D19"/>
    <mergeCell ref="C21:D21"/>
    <mergeCell ref="C29:D29"/>
    <mergeCell ref="C28:D28"/>
    <mergeCell ref="C26:D26"/>
    <mergeCell ref="C22:D22"/>
    <mergeCell ref="C23:D23"/>
    <mergeCell ref="C25:D25"/>
    <mergeCell ref="C27:D27"/>
    <mergeCell ref="C24:D24"/>
    <mergeCell ref="AD1:AG1"/>
    <mergeCell ref="Y1:AC1"/>
    <mergeCell ref="F3:H3"/>
    <mergeCell ref="I3:K3"/>
    <mergeCell ref="I1:K1"/>
    <mergeCell ref="W1:X1"/>
    <mergeCell ref="AF3:AG3"/>
    <mergeCell ref="C40:D40"/>
    <mergeCell ref="B11:B20"/>
    <mergeCell ref="L1:V1"/>
    <mergeCell ref="F1:H1"/>
    <mergeCell ref="C6:D6"/>
    <mergeCell ref="C7:D7"/>
    <mergeCell ref="A3:D3"/>
    <mergeCell ref="C8:D8"/>
    <mergeCell ref="C14:D14"/>
    <mergeCell ref="C12:D12"/>
    <mergeCell ref="C10:D10"/>
    <mergeCell ref="C17:D17"/>
    <mergeCell ref="C20:D20"/>
    <mergeCell ref="C13:D13"/>
    <mergeCell ref="C16:D16"/>
    <mergeCell ref="B4:B10"/>
    <mergeCell ref="A2:D2"/>
    <mergeCell ref="C53:D53"/>
    <mergeCell ref="C51:D51"/>
    <mergeCell ref="C45:D45"/>
    <mergeCell ref="C30:D30"/>
    <mergeCell ref="C44:D44"/>
    <mergeCell ref="C49:D49"/>
    <mergeCell ref="C48:D48"/>
    <mergeCell ref="C50:D50"/>
    <mergeCell ref="C52:D52"/>
    <mergeCell ref="C33:D33"/>
    <mergeCell ref="C31:D31"/>
    <mergeCell ref="C37:D37"/>
    <mergeCell ref="C36:D36"/>
    <mergeCell ref="C42:D42"/>
    <mergeCell ref="C43:D43"/>
  </mergeCells>
  <conditionalFormatting sqref="A1:AX1 B60:AX65 A3:AX3 A2 E2:AX2 A4:E59 AI4:AX59 A66:AX166">
    <cfRule type="cellIs" dxfId="530" priority="15" stopIfTrue="1" operator="equal">
      <formula>0</formula>
    </cfRule>
  </conditionalFormatting>
  <conditionalFormatting sqref="A61:A65">
    <cfRule type="cellIs" dxfId="529" priority="13" stopIfTrue="1" operator="equal">
      <formula>0</formula>
    </cfRule>
  </conditionalFormatting>
  <conditionalFormatting sqref="A60">
    <cfRule type="cellIs" dxfId="528" priority="12" stopIfTrue="1" operator="equal">
      <formula>0</formula>
    </cfRule>
  </conditionalFormatting>
  <conditionalFormatting sqref="AH4:AH59">
    <cfRule type="cellIs" dxfId="527" priority="11" stopIfTrue="1" operator="equal">
      <formula>0</formula>
    </cfRule>
  </conditionalFormatting>
  <conditionalFormatting sqref="F4:AG59">
    <cfRule type="cellIs" dxfId="526" priority="1" stopIfTrue="1" operator="equal">
      <formula>0</formula>
    </cfRule>
  </conditionalFormatting>
  <pageMargins left="0.7" right="0.7" top="0.75" bottom="0.75" header="0.3" footer="0.3"/>
  <pageSetup paperSize="9" scale="51" firstPageNumber="8" orientation="landscape" r:id="rId1"/>
  <headerFooter alignWithMargins="0">
    <oddFooter>&amp;L&amp;"Arial,Standard"&amp;10Stand: 19.02.2024&amp;C&amp;"Arial,Standard"&amp;10Bayerisches Landesamt für Statistik - Energiebilanz 2021&amp;R&amp;"Arial,Standard"&amp;10&amp;P von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1">
    <tabColor theme="0"/>
  </sheetPr>
  <dimension ref="A1:AN228"/>
  <sheetViews>
    <sheetView view="pageBreakPreview" zoomScaleNormal="100" zoomScaleSheetLayoutView="100" workbookViewId="0">
      <pane xSplit="5" ySplit="3" topLeftCell="F10" activePane="bottomRight" state="frozen"/>
      <selection activeCell="C40" sqref="C40"/>
      <selection pane="topRight" activeCell="C40" sqref="C40"/>
      <selection pane="bottomLeft" activeCell="C40" sqref="C40"/>
      <selection pane="bottomRight" activeCell="H5" sqref="H5"/>
    </sheetView>
  </sheetViews>
  <sheetFormatPr baseColWidth="10" defaultColWidth="11.453125" defaultRowHeight="9"/>
  <cols>
    <col min="1" max="1" width="3.54296875" style="113" customWidth="1"/>
    <col min="2" max="2" width="9" style="113" customWidth="1"/>
    <col min="3" max="3" width="13.81640625" style="113" customWidth="1"/>
    <col min="4" max="4" width="21.453125" style="113" customWidth="1"/>
    <col min="5" max="5" width="2.81640625" style="113" customWidth="1"/>
    <col min="6" max="33" width="7" style="113" customWidth="1"/>
    <col min="34" max="34" width="8.54296875" style="113" customWidth="1"/>
    <col min="35" max="35" width="2.81640625" style="113" customWidth="1"/>
    <col min="36" max="37" width="1.54296875" style="115" customWidth="1"/>
    <col min="38" max="38" width="1.54296875" style="114" customWidth="1"/>
    <col min="39" max="39" width="11.453125" style="113"/>
    <col min="40" max="40" width="11.453125" style="114"/>
    <col min="41" max="41" width="11.453125" style="113"/>
    <col min="42" max="42" width="8.81640625" style="113" bestFit="1" customWidth="1"/>
    <col min="43" max="16384" width="11.453125" style="113"/>
  </cols>
  <sheetData>
    <row r="1" spans="1:40" ht="15" customHeight="1">
      <c r="A1" s="184"/>
      <c r="B1" s="183"/>
      <c r="C1" s="183"/>
      <c r="D1" s="183"/>
      <c r="E1" s="182"/>
      <c r="F1" s="1365" t="s">
        <v>4</v>
      </c>
      <c r="G1" s="1366"/>
      <c r="H1" s="1367"/>
      <c r="I1" s="1365" t="s">
        <v>3</v>
      </c>
      <c r="J1" s="1366"/>
      <c r="K1" s="1367"/>
      <c r="L1" s="1361" t="s">
        <v>464</v>
      </c>
      <c r="M1" s="1362"/>
      <c r="N1" s="1362"/>
      <c r="O1" s="1362"/>
      <c r="P1" s="1362"/>
      <c r="Q1" s="1362"/>
      <c r="R1" s="1362"/>
      <c r="S1" s="1362"/>
      <c r="T1" s="1362"/>
      <c r="U1" s="1362"/>
      <c r="V1" s="1369"/>
      <c r="W1" s="1362" t="s">
        <v>2</v>
      </c>
      <c r="X1" s="1369"/>
      <c r="Y1" s="1365" t="s">
        <v>1</v>
      </c>
      <c r="Z1" s="1366"/>
      <c r="AA1" s="1366"/>
      <c r="AB1" s="1366"/>
      <c r="AC1" s="1367"/>
      <c r="AD1" s="1361" t="s">
        <v>219</v>
      </c>
      <c r="AE1" s="1362"/>
      <c r="AF1" s="1362"/>
      <c r="AG1" s="1363"/>
      <c r="AH1" s="181"/>
      <c r="AI1" s="180"/>
      <c r="AM1" s="179"/>
      <c r="AN1" s="178"/>
    </row>
    <row r="2" spans="1:40" ht="58.5" customHeight="1">
      <c r="A2" s="1373" t="s">
        <v>674</v>
      </c>
      <c r="B2" s="1373"/>
      <c r="C2" s="1373"/>
      <c r="D2" s="1373"/>
      <c r="E2" s="174" t="s">
        <v>512</v>
      </c>
      <c r="F2" s="173" t="s">
        <v>485</v>
      </c>
      <c r="G2" s="175" t="s">
        <v>486</v>
      </c>
      <c r="H2" s="174" t="s">
        <v>487</v>
      </c>
      <c r="I2" s="173" t="s">
        <v>485</v>
      </c>
      <c r="J2" s="175" t="s">
        <v>489</v>
      </c>
      <c r="K2" s="174" t="s">
        <v>488</v>
      </c>
      <c r="L2" s="175" t="s">
        <v>490</v>
      </c>
      <c r="M2" s="177" t="s">
        <v>491</v>
      </c>
      <c r="N2" s="177" t="s">
        <v>492</v>
      </c>
      <c r="O2" s="177" t="s">
        <v>493</v>
      </c>
      <c r="P2" s="177" t="s">
        <v>494</v>
      </c>
      <c r="Q2" s="175" t="s">
        <v>495</v>
      </c>
      <c r="R2" s="175" t="s">
        <v>496</v>
      </c>
      <c r="S2" s="175" t="s">
        <v>497</v>
      </c>
      <c r="T2" s="175" t="s">
        <v>498</v>
      </c>
      <c r="U2" s="175" t="s">
        <v>499</v>
      </c>
      <c r="V2" s="174" t="s">
        <v>500</v>
      </c>
      <c r="W2" s="175" t="s">
        <v>501</v>
      </c>
      <c r="X2" s="174" t="s">
        <v>502</v>
      </c>
      <c r="Y2" s="175" t="s">
        <v>503</v>
      </c>
      <c r="Z2" s="176" t="s">
        <v>504</v>
      </c>
      <c r="AA2" s="175" t="s">
        <v>505</v>
      </c>
      <c r="AB2" s="175" t="s">
        <v>506</v>
      </c>
      <c r="AC2" s="174" t="s">
        <v>507</v>
      </c>
      <c r="AD2" s="175" t="s">
        <v>508</v>
      </c>
      <c r="AE2" s="175" t="s">
        <v>509</v>
      </c>
      <c r="AF2" s="175" t="s">
        <v>510</v>
      </c>
      <c r="AG2" s="174" t="s">
        <v>507</v>
      </c>
      <c r="AH2" s="173" t="s">
        <v>511</v>
      </c>
      <c r="AI2" s="172" t="s">
        <v>512</v>
      </c>
      <c r="AM2" s="172" t="s">
        <v>217</v>
      </c>
      <c r="AN2" s="171" t="s">
        <v>644</v>
      </c>
    </row>
    <row r="3" spans="1:40" ht="11.15" customHeight="1">
      <c r="A3" s="1379" t="s">
        <v>531</v>
      </c>
      <c r="B3" s="1380"/>
      <c r="C3" s="1379"/>
      <c r="D3" s="1379"/>
      <c r="E3" s="170"/>
      <c r="F3" s="1368"/>
      <c r="G3" s="1368"/>
      <c r="H3" s="1368"/>
      <c r="I3" s="1368"/>
      <c r="J3" s="1368"/>
      <c r="K3" s="1368"/>
      <c r="L3" s="1370"/>
      <c r="M3" s="1374"/>
      <c r="N3" s="1374"/>
      <c r="O3" s="1374"/>
      <c r="P3" s="1374"/>
      <c r="Q3" s="1372"/>
      <c r="R3" s="1368"/>
      <c r="S3" s="1368"/>
      <c r="T3" s="1368"/>
      <c r="U3" s="1368"/>
      <c r="V3" s="1368"/>
      <c r="W3" s="1370"/>
      <c r="X3" s="1371"/>
      <c r="Y3" s="169"/>
      <c r="Z3" s="166"/>
      <c r="AA3" s="166"/>
      <c r="AB3" s="1372"/>
      <c r="AC3" s="1368"/>
      <c r="AD3" s="168"/>
      <c r="AE3" s="166"/>
      <c r="AF3" s="166"/>
      <c r="AG3" s="167"/>
      <c r="AH3" s="166"/>
      <c r="AI3" s="165"/>
      <c r="AM3" s="164"/>
      <c r="AN3" s="163"/>
    </row>
    <row r="4" spans="1:40" ht="11.25" customHeight="1">
      <c r="A4" s="1381" t="s">
        <v>215</v>
      </c>
      <c r="B4" s="1375"/>
      <c r="C4" s="1356" t="s">
        <v>214</v>
      </c>
      <c r="D4" s="1356"/>
      <c r="E4" s="155">
        <v>1</v>
      </c>
      <c r="F4" s="1041" t="e">
        <f>'EB-1'!F4/Heizwerte!#REF!*Heizwerte!#REF!*1000</f>
        <v>#REF!</v>
      </c>
      <c r="G4" s="1042" t="e">
        <f>'EB-1'!G4/Heizwerte!#REF!*Heizwerte!#REF!*1000</f>
        <v>#REF!</v>
      </c>
      <c r="H4" s="1043" t="e">
        <v>#REF!</v>
      </c>
      <c r="I4" s="1044" t="e">
        <f>'EB-1'!I4/Heizwerte!#REF!*Heizwerte!#REF!*1000</f>
        <v>#REF!</v>
      </c>
      <c r="J4" s="1045" t="e">
        <v>#REF!</v>
      </c>
      <c r="K4" s="1043" t="e">
        <f>'EB-1'!K4*Heizwerte!#REF!/Heizwerte!#REF!*1000</f>
        <v>#REF!</v>
      </c>
      <c r="L4" s="1038" t="e">
        <f>'EB-1'!L4/Heizwerte!#REF!*Heizwerte!#REF!*1000</f>
        <v>#REF!</v>
      </c>
      <c r="M4" s="1045" t="e">
        <f>'EB-1'!M4/Heizwerte!#REF!*Heizwerte!#REF!*1000</f>
        <v>#REF!</v>
      </c>
      <c r="N4" s="1045" t="e">
        <f>'EB-1'!N4/Heizwerte!#REF!*Heizwerte!#REF!*1000</f>
        <v>#REF!</v>
      </c>
      <c r="O4" s="1045" t="e">
        <f>'EB-1'!O4/Heizwerte!#REF!*Heizwerte!#REF!*1000</f>
        <v>#REF!</v>
      </c>
      <c r="P4" s="1045" t="e">
        <f>'EB-1'!P4/Heizwerte!#REF!*Heizwerte!#REF!*1000</f>
        <v>#REF!</v>
      </c>
      <c r="Q4" s="1045" t="e">
        <f>'EB-1'!Q4/Heizwerte!#REF!*Heizwerte!#REF!*1000</f>
        <v>#REF!</v>
      </c>
      <c r="R4" s="1045" t="e">
        <f>'EB-1'!R4/Heizwerte!#REF!*Heizwerte!#REF!*1000</f>
        <v>#REF!</v>
      </c>
      <c r="S4" s="1045" t="e">
        <f>'EB-1'!S4/Heizwerte!#REF!*Heizwerte!#REF!*1000</f>
        <v>#REF!</v>
      </c>
      <c r="T4" s="1045" t="e">
        <f>'EB-1'!T4/Heizwerte!#REF!*Heizwerte!#REF!*1000</f>
        <v>#REF!</v>
      </c>
      <c r="U4" s="1045" t="e">
        <f>'EB-1'!U4/Heizwerte!#REF!*Heizwerte!#REF!*1000</f>
        <v>#REF!</v>
      </c>
      <c r="V4" s="1046" t="e">
        <f>'EB-1'!V4/Heizwerte!#REF!*Heizwerte!#REF!*1000</f>
        <v>#REF!</v>
      </c>
      <c r="W4" s="1045" t="e">
        <f>'EB-1'!W4/Heizwerte!#REF!*Heizwerte!#REF!*1000</f>
        <v>#REF!</v>
      </c>
      <c r="X4" s="1047" t="e">
        <f>'EB-1'!X4/Heizwerte!#REF!*Heizwerte!#REF!*1000</f>
        <v>#REF!</v>
      </c>
      <c r="Y4" s="1038">
        <f>'EB-1'!Y4*'EB-3'!$D$75</f>
        <v>1204.8842817229961</v>
      </c>
      <c r="Z4" s="1038" t="e">
        <f>'EB-1'!Z4/Heizwerte!#REF!*Heizwerte!#REF!*1000</f>
        <v>#REF!</v>
      </c>
      <c r="AA4" s="1038" t="e">
        <f>'EB-1'!AA4/Heizwerte!#REF!*Heizwerte!#REF!*1000</f>
        <v>#REF!</v>
      </c>
      <c r="AB4" s="1038">
        <f>'EB-1'!AB4*'EB-3'!$D$75</f>
        <v>522.33574873653993</v>
      </c>
      <c r="AC4" s="1047">
        <f>'EB-1'!AC4*'EB-3'!$D$75</f>
        <v>2908.9304161736791</v>
      </c>
      <c r="AD4" s="1045" t="e">
        <f>'EB-1'!AD4/Heizwerte!#REF!*Heizwerte!#REF!*1000</f>
        <v>#REF!</v>
      </c>
      <c r="AE4" s="1045">
        <f>'EB-1'!AE4*'EB-3'!$D$75</f>
        <v>0</v>
      </c>
      <c r="AF4" s="1045">
        <f>'EB-1'!AF4*'EB-3'!$D$75</f>
        <v>0</v>
      </c>
      <c r="AG4" s="1038">
        <f>'EB-1'!AG4*'EB-3'!$D$75</f>
        <v>1177.5430717328998</v>
      </c>
      <c r="AH4" s="919" t="e">
        <f>SUM(F4:AG4)</f>
        <v>#REF!</v>
      </c>
      <c r="AI4" s="154">
        <v>1</v>
      </c>
      <c r="AL4" s="119"/>
      <c r="AM4" s="151"/>
      <c r="AN4" s="162"/>
    </row>
    <row r="5" spans="1:40" ht="11.25" customHeight="1">
      <c r="A5" s="1382"/>
      <c r="B5" s="1377"/>
      <c r="C5" s="1356" t="s">
        <v>90</v>
      </c>
      <c r="D5" s="1356"/>
      <c r="E5" s="155">
        <f t="shared" ref="E5:E52" si="0">E4+ 1</f>
        <v>2</v>
      </c>
      <c r="F5" s="1048" t="e">
        <f>'EB-1'!F5/Heizwerte!#REF!*Heizwerte!#REF!*1000</f>
        <v>#REF!</v>
      </c>
      <c r="G5" s="1038" t="e">
        <f>'EB-1'!G5/Heizwerte!#REF!*Heizwerte!#REF!*1000</f>
        <v>#REF!</v>
      </c>
      <c r="H5" s="1049" t="e">
        <v>#REF!</v>
      </c>
      <c r="I5" s="1051" t="e">
        <f>'EB-1'!I5/Heizwerte!#REF!*Heizwerte!#REF!*1000</f>
        <v>#REF!</v>
      </c>
      <c r="J5" s="1051" t="e">
        <v>#REF!</v>
      </c>
      <c r="K5" s="1050" t="e">
        <f>'EB-1'!K5*Heizwerte!#REF!/Heizwerte!#REF!*1000</f>
        <v>#REF!</v>
      </c>
      <c r="L5" s="1038" t="e">
        <f>'EB-1'!L5/Heizwerte!#REF!*Heizwerte!#REF!*1000</f>
        <v>#REF!</v>
      </c>
      <c r="M5" s="1038" t="e">
        <f>'EB-1'!M5/Heizwerte!#REF!*Heizwerte!#REF!*1000</f>
        <v>#REF!</v>
      </c>
      <c r="N5" s="1038" t="e">
        <f>'EB-1'!N5/Heizwerte!#REF!*Heizwerte!#REF!*1000</f>
        <v>#REF!</v>
      </c>
      <c r="O5" s="1051" t="e">
        <f>'EB-1'!O5/Heizwerte!#REF!*Heizwerte!#REF!*1000</f>
        <v>#REF!</v>
      </c>
      <c r="P5" s="1038" t="e">
        <f>'EB-1'!P5/Heizwerte!#REF!*Heizwerte!#REF!*1000</f>
        <v>#REF!</v>
      </c>
      <c r="Q5" s="1051" t="e">
        <f>'EB-1'!Q5/Heizwerte!#REF!*Heizwerte!#REF!*1000</f>
        <v>#REF!</v>
      </c>
      <c r="R5" s="1039" t="e">
        <f>'EB-1'!R5/Heizwerte!#REF!*Heizwerte!#REF!*1000</f>
        <v>#REF!</v>
      </c>
      <c r="S5" s="1038" t="e">
        <f>'EB-1'!S5/Heizwerte!#REF!*Heizwerte!#REF!*1000</f>
        <v>#REF!</v>
      </c>
      <c r="T5" s="1039" t="e">
        <f>'EB-1'!T5/Heizwerte!#REF!*Heizwerte!#REF!*1000</f>
        <v>#REF!</v>
      </c>
      <c r="U5" s="1038" t="e">
        <f>'EB-1'!U5/Heizwerte!#REF!*Heizwerte!#REF!*1000</f>
        <v>#VALUE!</v>
      </c>
      <c r="V5" s="1043" t="e">
        <f>'EB-1'!V5/Heizwerte!#REF!*Heizwerte!#REF!*1000</f>
        <v>#REF!</v>
      </c>
      <c r="W5" s="1045" t="e">
        <f>'EB-1'!W5/Heizwerte!#REF!*Heizwerte!#REF!*1000</f>
        <v>#REF!</v>
      </c>
      <c r="X5" s="1052" t="e">
        <f>'EB-1'!X5/Heizwerte!#REF!*Heizwerte!#REF!*1000</f>
        <v>#REF!</v>
      </c>
      <c r="Y5" s="1045">
        <f>'EB-1'!Y5*'EB-3'!$D$75</f>
        <v>0</v>
      </c>
      <c r="Z5" s="1045" t="e">
        <f>'EB-1'!Z5/Heizwerte!#REF!*Heizwerte!#REF!*1000</f>
        <v>#REF!</v>
      </c>
      <c r="AA5" s="1045" t="e">
        <f>'EB-1'!AA5/Heizwerte!#REF!*Heizwerte!#REF!*1000</f>
        <v>#REF!</v>
      </c>
      <c r="AB5" s="1045">
        <f>'EB-1'!AB5*'EB-3'!$D$75</f>
        <v>0</v>
      </c>
      <c r="AC5" s="1050">
        <f>'EB-1'!AC5*'EB-3'!$D$75</f>
        <v>501.43321797863285</v>
      </c>
      <c r="AD5" s="1038" t="e">
        <f>'EB-1'!AD5/Heizwerte!#REF!*Heizwerte!#REF!*1000</f>
        <v>#REF!</v>
      </c>
      <c r="AE5" s="1038">
        <f>'EB-1'!AE5*'EB-3'!$D$75</f>
        <v>552.78439522514907</v>
      </c>
      <c r="AF5" s="1038">
        <f>'EB-1'!AF5*'EB-3'!$D$75</f>
        <v>0</v>
      </c>
      <c r="AG5" s="1045" t="e">
        <f>'EB-1'!AG5*'EB-3'!$D$75</f>
        <v>#VALUE!</v>
      </c>
      <c r="AH5" s="920" t="e">
        <f t="shared" ref="AH5:AH59" si="1">SUM(F5:AG5)</f>
        <v>#REF!</v>
      </c>
      <c r="AI5" s="154">
        <f t="shared" ref="AI5:AI11" si="2">AI4+ 1</f>
        <v>2</v>
      </c>
      <c r="AL5" s="119"/>
      <c r="AM5" s="151"/>
      <c r="AN5" s="162"/>
    </row>
    <row r="6" spans="1:40" ht="11.25" customHeight="1">
      <c r="A6" s="1382"/>
      <c r="B6" s="1377"/>
      <c r="C6" s="1356" t="s">
        <v>89</v>
      </c>
      <c r="D6" s="1356"/>
      <c r="E6" s="155">
        <f t="shared" si="0"/>
        <v>3</v>
      </c>
      <c r="F6" s="1048" t="e">
        <f>'EB-1'!F6/Heizwerte!#REF!*Heizwerte!#REF!*1000</f>
        <v>#REF!</v>
      </c>
      <c r="G6" s="1039" t="e">
        <f>'EB-1'!G6/Heizwerte!#REF!*Heizwerte!#REF!*1000</f>
        <v>#REF!</v>
      </c>
      <c r="H6" s="1053" t="e">
        <v>#REF!</v>
      </c>
      <c r="I6" s="1051" t="e">
        <f>'EB-1'!I6/Heizwerte!#REF!*Heizwerte!#REF!*1000</f>
        <v>#REF!</v>
      </c>
      <c r="J6" s="1037" t="e">
        <v>#REF!</v>
      </c>
      <c r="K6" s="1050" t="e">
        <f>'EB-1'!K6*Heizwerte!#REF!/Heizwerte!#REF!*1000</f>
        <v>#REF!</v>
      </c>
      <c r="L6" s="1044" t="e">
        <f>'EB-1'!L6/Heizwerte!#REF!*Heizwerte!#REF!*1000</f>
        <v>#REF!</v>
      </c>
      <c r="M6" s="1045" t="e">
        <f>'EB-1'!M6/Heizwerte!#REF!*Heizwerte!#REF!*1000</f>
        <v>#REF!</v>
      </c>
      <c r="N6" s="1045" t="e">
        <f>'EB-1'!N6/Heizwerte!#REF!*Heizwerte!#REF!*1000</f>
        <v>#REF!</v>
      </c>
      <c r="O6" s="1038" t="e">
        <f>'EB-1'!O6/Heizwerte!#REF!*Heizwerte!#REF!*1000</f>
        <v>#REF!</v>
      </c>
      <c r="P6" s="1045" t="e">
        <f>'EB-1'!P6/Heizwerte!#REF!*Heizwerte!#REF!*1000</f>
        <v>#REF!</v>
      </c>
      <c r="Q6" s="1038" t="e">
        <f>'EB-1'!Q6/Heizwerte!#REF!*Heizwerte!#REF!*1000</f>
        <v>#REF!</v>
      </c>
      <c r="R6" s="1038" t="e">
        <f>'EB-1'!R6/Heizwerte!#REF!*Heizwerte!#REF!*1000</f>
        <v>#REF!</v>
      </c>
      <c r="S6" s="1039" t="e">
        <f>'EB-1'!S6/Heizwerte!#REF!*Heizwerte!#REF!*1000</f>
        <v>#REF!</v>
      </c>
      <c r="T6" s="1039" t="e">
        <f>'EB-1'!T6/Heizwerte!#REF!*Heizwerte!#REF!*1000</f>
        <v>#REF!</v>
      </c>
      <c r="U6" s="1038" t="e">
        <f>'EB-1'!U6/Heizwerte!#REF!*Heizwerte!#REF!*1000</f>
        <v>#VALUE!</v>
      </c>
      <c r="V6" s="1043" t="e">
        <f>'EB-1'!V6/Heizwerte!#REF!*Heizwerte!#REF!*1000</f>
        <v>#REF!</v>
      </c>
      <c r="W6" s="1045" t="e">
        <f>'EB-1'!W6/Heizwerte!#REF!*Heizwerte!#REF!*1000</f>
        <v>#REF!</v>
      </c>
      <c r="X6" s="1052" t="e">
        <f>'EB-1'!X6/Heizwerte!#REF!*Heizwerte!#REF!*1000</f>
        <v>#REF!</v>
      </c>
      <c r="Y6" s="1045">
        <f>'EB-1'!Y6*'EB-3'!$D$75</f>
        <v>0</v>
      </c>
      <c r="Z6" s="1045" t="e">
        <f>'EB-1'!Z6/Heizwerte!#REF!*Heizwerte!#REF!*1000</f>
        <v>#REF!</v>
      </c>
      <c r="AA6" s="1039" t="e">
        <f>'EB-1'!AA6/Heizwerte!#REF!*Heizwerte!#REF!*1000</f>
        <v>#REF!</v>
      </c>
      <c r="AB6" s="1039">
        <f>'EB-1'!AB6*'EB-3'!$D$75</f>
        <v>0.10738451199999999</v>
      </c>
      <c r="AC6" s="1050">
        <f>'EB-1'!AC6*'EB-3'!$D$75</f>
        <v>0.29532827179035048</v>
      </c>
      <c r="AD6" s="1045" t="e">
        <f>'EB-1'!AD6/Heizwerte!#REF!*Heizwerte!#REF!*1000</f>
        <v>#REF!</v>
      </c>
      <c r="AE6" s="1045">
        <f>'EB-1'!AE6*'EB-3'!$D$75</f>
        <v>0</v>
      </c>
      <c r="AF6" s="1045">
        <f>'EB-1'!AF6*'EB-3'!$D$75</f>
        <v>0</v>
      </c>
      <c r="AG6" s="1039" t="e">
        <f>'EB-1'!AG6*'EB-3'!$D$75</f>
        <v>#VALUE!</v>
      </c>
      <c r="AH6" s="917" t="e">
        <f t="shared" si="1"/>
        <v>#REF!</v>
      </c>
      <c r="AI6" s="154">
        <f t="shared" si="2"/>
        <v>3</v>
      </c>
      <c r="AL6" s="119"/>
      <c r="AM6" s="151"/>
      <c r="AN6" s="148"/>
    </row>
    <row r="7" spans="1:40" ht="11.25" customHeight="1">
      <c r="A7" s="1382"/>
      <c r="B7" s="1377"/>
      <c r="C7" s="1355" t="s">
        <v>213</v>
      </c>
      <c r="D7" s="1355"/>
      <c r="E7" s="610">
        <f t="shared" si="0"/>
        <v>4</v>
      </c>
      <c r="F7" s="1054" t="e">
        <f>'EB-1'!F7/Heizwerte!#REF!*Heizwerte!#REF!*1000</f>
        <v>#REF!</v>
      </c>
      <c r="G7" s="1055" t="e">
        <f>'EB-1'!G7/Heizwerte!#REF!*Heizwerte!#REF!*1000</f>
        <v>#REF!</v>
      </c>
      <c r="H7" s="1056" t="e">
        <v>#REF!</v>
      </c>
      <c r="I7" s="1057" t="e">
        <f>'EB-1'!I7/Heizwerte!#REF!*Heizwerte!#REF!*1000</f>
        <v>#REF!</v>
      </c>
      <c r="J7" s="1040" t="e">
        <v>#REF!</v>
      </c>
      <c r="K7" s="1056" t="e">
        <f>'EB-1'!K7*Heizwerte!#REF!/Heizwerte!#REF!*1000</f>
        <v>#REF!</v>
      </c>
      <c r="L7" s="1040" t="e">
        <f>'EB-1'!L7/Heizwerte!#REF!*Heizwerte!#REF!*1000</f>
        <v>#REF!</v>
      </c>
      <c r="M7" s="1040" t="e">
        <f>'EB-1'!M7/Heizwerte!#REF!*Heizwerte!#REF!*1000</f>
        <v>#REF!</v>
      </c>
      <c r="N7" s="1040" t="e">
        <f>'EB-1'!N7/Heizwerte!#REF!*Heizwerte!#REF!*1000</f>
        <v>#REF!</v>
      </c>
      <c r="O7" s="1058" t="e">
        <f>'EB-1'!O7/Heizwerte!#REF!*Heizwerte!#REF!*1000</f>
        <v>#REF!</v>
      </c>
      <c r="P7" s="1040" t="e">
        <f>'EB-1'!P7/Heizwerte!#REF!*Heizwerte!#REF!*1000</f>
        <v>#REF!</v>
      </c>
      <c r="Q7" s="1058" t="e">
        <f>'EB-1'!Q7/Heizwerte!#REF!*Heizwerte!#REF!*1000</f>
        <v>#REF!</v>
      </c>
      <c r="R7" s="1040" t="e">
        <f>'EB-1'!R7/Heizwerte!#REF!*Heizwerte!#REF!*1000</f>
        <v>#REF!</v>
      </c>
      <c r="S7" s="1040" t="e">
        <f>'EB-1'!S7/Heizwerte!#REF!*Heizwerte!#REF!*1000</f>
        <v>#REF!</v>
      </c>
      <c r="T7" s="1040" t="e">
        <f>'EB-1'!T7/Heizwerte!#REF!*Heizwerte!#REF!*1000</f>
        <v>#REF!</v>
      </c>
      <c r="U7" s="1040" t="e">
        <f>'EB-1'!U7/Heizwerte!#REF!*Heizwerte!#REF!*1000</f>
        <v>#VALUE!</v>
      </c>
      <c r="V7" s="1059" t="e">
        <f>'EB-1'!V7/Heizwerte!#REF!*Heizwerte!#REF!*1000</f>
        <v>#REF!</v>
      </c>
      <c r="W7" s="1060" t="e">
        <f>'EB-1'!W7/Heizwerte!#REF!*Heizwerte!#REF!*1000</f>
        <v>#REF!</v>
      </c>
      <c r="X7" s="1056" t="e">
        <f>'EB-1'!X7/Heizwerte!#REF!*Heizwerte!#REF!*1000</f>
        <v>#REF!</v>
      </c>
      <c r="Y7" s="1040">
        <f>'EB-1'!Y7*'EB-3'!$D$75</f>
        <v>1204.8842817229961</v>
      </c>
      <c r="Z7" s="1040" t="e">
        <f>'EB-1'!Z7/Heizwerte!#REF!*Heizwerte!#REF!*1000</f>
        <v>#REF!</v>
      </c>
      <c r="AA7" s="1040" t="e">
        <f>'EB-1'!AA7/Heizwerte!#REF!*Heizwerte!#REF!*1000</f>
        <v>#REF!</v>
      </c>
      <c r="AB7" s="1040">
        <f>'EB-1'!AB7*'EB-3'!$D$75</f>
        <v>522.44313324853999</v>
      </c>
      <c r="AC7" s="1056">
        <f>'EB-1'!AC7*'EB-3'!$D$75</f>
        <v>3410.6589624241019</v>
      </c>
      <c r="AD7" s="1040" t="e">
        <f>'EB-1'!AD7/Heizwerte!#REF!*Heizwerte!#REF!*1000</f>
        <v>#REF!</v>
      </c>
      <c r="AE7" s="1040">
        <f>'EB-1'!AE7*'EB-3'!$D$75</f>
        <v>552.78439522514907</v>
      </c>
      <c r="AF7" s="1040">
        <f>'EB-1'!AF7*'EB-3'!$D$75</f>
        <v>0</v>
      </c>
      <c r="AG7" s="1040" t="e">
        <f>'EB-1'!AG7*'EB-3'!$D$75</f>
        <v>#VALUE!</v>
      </c>
      <c r="AH7" s="921" t="e">
        <f t="shared" si="1"/>
        <v>#REF!</v>
      </c>
      <c r="AI7" s="145">
        <f t="shared" si="2"/>
        <v>4</v>
      </c>
      <c r="AJ7" s="113"/>
      <c r="AK7" s="113"/>
      <c r="AL7" s="161"/>
      <c r="AM7" s="149" t="e">
        <f>SUM(F7:AG7)-AH7</f>
        <v>#REF!</v>
      </c>
      <c r="AN7" s="148"/>
    </row>
    <row r="8" spans="1:40" ht="11.25" customHeight="1">
      <c r="A8" s="1382"/>
      <c r="B8" s="1377"/>
      <c r="C8" s="1356" t="s">
        <v>87</v>
      </c>
      <c r="D8" s="1356"/>
      <c r="E8" s="153">
        <f t="shared" si="0"/>
        <v>5</v>
      </c>
      <c r="F8" s="1061" t="e">
        <f>'EB-1'!F8/Heizwerte!#REF!*Heizwerte!#REF!*1000</f>
        <v>#REF!</v>
      </c>
      <c r="G8" s="1039" t="e">
        <f>'EB-1'!G8/Heizwerte!#REF!*Heizwerte!#REF!*1000</f>
        <v>#REF!</v>
      </c>
      <c r="H8" s="1050" t="e">
        <v>#REF!</v>
      </c>
      <c r="I8" s="1038" t="e">
        <f>'EB-1'!I8/Heizwerte!#REF!*Heizwerte!#REF!*1000</f>
        <v>#REF!</v>
      </c>
      <c r="J8" s="1038" t="e">
        <v>#REF!</v>
      </c>
      <c r="K8" s="1050" t="e">
        <f>'EB-1'!K8*Heizwerte!#REF!/Heizwerte!#REF!*1000</f>
        <v>#REF!</v>
      </c>
      <c r="L8" s="1038" t="e">
        <f>'EB-1'!L8/Heizwerte!#REF!*Heizwerte!#REF!*1000</f>
        <v>#REF!</v>
      </c>
      <c r="M8" s="1038" t="e">
        <f>'EB-1'!M8/Heizwerte!#REF!*Heizwerte!#REF!*1000</f>
        <v>#REF!</v>
      </c>
      <c r="N8" s="1038" t="e">
        <f>'EB-1'!N8/Heizwerte!#REF!*Heizwerte!#REF!*1000</f>
        <v>#REF!</v>
      </c>
      <c r="O8" s="1038" t="e">
        <f>'EB-1'!O8/Heizwerte!#REF!*Heizwerte!#REF!*1000</f>
        <v>#REF!</v>
      </c>
      <c r="P8" s="1038" t="e">
        <f>'EB-1'!P8/Heizwerte!#REF!*Heizwerte!#REF!*1000</f>
        <v>#REF!</v>
      </c>
      <c r="Q8" s="1038" t="e">
        <f>'EB-1'!Q8/Heizwerte!#REF!*Heizwerte!#REF!*1000</f>
        <v>#REF!</v>
      </c>
      <c r="R8" s="1038" t="e">
        <f>'EB-1'!R8/Heizwerte!#REF!*Heizwerte!#REF!*1000</f>
        <v>#REF!</v>
      </c>
      <c r="S8" s="1039" t="e">
        <f>'EB-1'!S8/Heizwerte!#REF!*Heizwerte!#REF!*1000</f>
        <v>#REF!</v>
      </c>
      <c r="T8" s="1039" t="e">
        <f>'EB-1'!T8/Heizwerte!#REF!*Heizwerte!#REF!*1000</f>
        <v>#REF!</v>
      </c>
      <c r="U8" s="1039" t="e">
        <f>'EB-1'!U8/Heizwerte!#REF!*Heizwerte!#REF!*1000</f>
        <v>#VALUE!</v>
      </c>
      <c r="V8" s="1043" t="e">
        <f>'EB-1'!V8/Heizwerte!#REF!*Heizwerte!#REF!*1000</f>
        <v>#REF!</v>
      </c>
      <c r="W8" s="1045" t="e">
        <f>'EB-1'!W8/Heizwerte!#REF!*Heizwerte!#REF!*1000</f>
        <v>#REF!</v>
      </c>
      <c r="X8" s="1052" t="e">
        <f>'EB-1'!X8/Heizwerte!#REF!*Heizwerte!#REF!*1000</f>
        <v>#REF!</v>
      </c>
      <c r="Y8" s="1045">
        <f>'EB-1'!Y8*'EB-3'!$D$75</f>
        <v>0</v>
      </c>
      <c r="Z8" s="1045" t="e">
        <f>'EB-1'!Z8/Heizwerte!#REF!*Heizwerte!#REF!*1000</f>
        <v>#REF!</v>
      </c>
      <c r="AA8" s="1045" t="e">
        <f>'EB-1'!AA8/Heizwerte!#REF!*Heizwerte!#REF!*1000</f>
        <v>#REF!</v>
      </c>
      <c r="AB8" s="1045">
        <f>'EB-1'!AB8*'EB-3'!$D$75</f>
        <v>0</v>
      </c>
      <c r="AC8" s="1050">
        <f>'EB-1'!AC8*'EB-3'!$D$75</f>
        <v>0</v>
      </c>
      <c r="AD8" s="1045" t="e">
        <f>'EB-1'!AD8/Heizwerte!#REF!*Heizwerte!#REF!*1000</f>
        <v>#REF!</v>
      </c>
      <c r="AE8" s="1039">
        <f>'EB-1'!AE8*'EB-3'!$D$75</f>
        <v>0</v>
      </c>
      <c r="AF8" s="1039">
        <f>'EB-1'!AF8*'EB-3'!$D$75</f>
        <v>0</v>
      </c>
      <c r="AG8" s="1045" t="e">
        <f>'EB-1'!AG8*'EB-3'!$D$75</f>
        <v>#VALUE!</v>
      </c>
      <c r="AH8" s="922" t="e">
        <f t="shared" si="1"/>
        <v>#REF!</v>
      </c>
      <c r="AI8" s="154">
        <f t="shared" si="2"/>
        <v>5</v>
      </c>
      <c r="AL8" s="119"/>
      <c r="AM8" s="151"/>
      <c r="AN8" s="148"/>
    </row>
    <row r="9" spans="1:40" ht="11.25" customHeight="1">
      <c r="A9" s="1382"/>
      <c r="B9" s="1377"/>
      <c r="C9" s="1356" t="s">
        <v>212</v>
      </c>
      <c r="D9" s="1356"/>
      <c r="E9" s="153">
        <f t="shared" si="0"/>
        <v>6</v>
      </c>
      <c r="F9" s="1062" t="e">
        <f>'EB-1'!F9/Heizwerte!#REF!*Heizwerte!#REF!*1000</f>
        <v>#REF!</v>
      </c>
      <c r="G9" s="1039" t="e">
        <f>'EB-1'!G9/Heizwerte!#REF!*Heizwerte!#REF!*1000</f>
        <v>#REF!</v>
      </c>
      <c r="H9" s="1050" t="e">
        <v>#REF!</v>
      </c>
      <c r="I9" s="1039" t="e">
        <f>'EB-1'!I9/Heizwerte!#REF!*Heizwerte!#REF!*1000</f>
        <v>#REF!</v>
      </c>
      <c r="J9" s="1039" t="e">
        <v>#REF!</v>
      </c>
      <c r="K9" s="1050" t="e">
        <f>'EB-1'!K9*Heizwerte!#REF!/Heizwerte!#REF!*1000</f>
        <v>#REF!</v>
      </c>
      <c r="L9" s="1044" t="e">
        <f>'EB-1'!L9/Heizwerte!#REF!*Heizwerte!#REF!*1000</f>
        <v>#REF!</v>
      </c>
      <c r="M9" s="1045" t="e">
        <f>'EB-1'!M9/Heizwerte!#REF!*Heizwerte!#REF!*1000</f>
        <v>#REF!</v>
      </c>
      <c r="N9" s="1045" t="e">
        <f>'EB-1'!N9/Heizwerte!#REF!*Heizwerte!#REF!*1000</f>
        <v>#REF!</v>
      </c>
      <c r="O9" s="1037" t="e">
        <f>'EB-1'!O9/Heizwerte!#REF!*Heizwerte!#REF!*1000</f>
        <v>#REF!</v>
      </c>
      <c r="P9" s="1045" t="e">
        <f>'EB-1'!P9/Heizwerte!#REF!*Heizwerte!#REF!*1000</f>
        <v>#REF!</v>
      </c>
      <c r="Q9" s="1051" t="e">
        <f>'EB-1'!Q9/Heizwerte!#REF!*Heizwerte!#REF!*1000</f>
        <v>#REF!</v>
      </c>
      <c r="R9" s="1038" t="e">
        <f>'EB-1'!R9/Heizwerte!#REF!*Heizwerte!#REF!*1000</f>
        <v>#REF!</v>
      </c>
      <c r="S9" s="1039" t="e">
        <f>'EB-1'!S9/Heizwerte!#REF!*Heizwerte!#REF!*1000</f>
        <v>#REF!</v>
      </c>
      <c r="T9" s="1039" t="e">
        <f>'EB-1'!T9/Heizwerte!#REF!*Heizwerte!#REF!*1000</f>
        <v>#REF!</v>
      </c>
      <c r="U9" s="1039" t="e">
        <f>'EB-1'!U9/Heizwerte!#REF!*Heizwerte!#REF!*1000</f>
        <v>#VALUE!</v>
      </c>
      <c r="V9" s="1063" t="e">
        <f>'EB-1'!V9/Heizwerte!#REF!*Heizwerte!#REF!*1000</f>
        <v>#REF!</v>
      </c>
      <c r="W9" s="1045" t="e">
        <f>'EB-1'!W9/Heizwerte!#REF!*Heizwerte!#REF!*1000</f>
        <v>#REF!</v>
      </c>
      <c r="X9" s="1052" t="e">
        <f>'EB-1'!X9/Heizwerte!#REF!*Heizwerte!#REF!*1000</f>
        <v>#REF!</v>
      </c>
      <c r="Y9" s="1045">
        <f>'EB-1'!Y9*'EB-3'!$D$75</f>
        <v>0</v>
      </c>
      <c r="Z9" s="1045" t="e">
        <f>'EB-1'!Z9/Heizwerte!#REF!*Heizwerte!#REF!*1000</f>
        <v>#REF!</v>
      </c>
      <c r="AA9" s="1045" t="e">
        <f>'EB-1'!AA9/Heizwerte!#REF!*Heizwerte!#REF!*1000</f>
        <v>#REF!</v>
      </c>
      <c r="AB9" s="1039">
        <f>'EB-1'!AB9*'EB-3'!$D$75</f>
        <v>3.3756223165400003</v>
      </c>
      <c r="AC9" s="1050">
        <f>'EB-1'!AC9*'EB-3'!$D$75</f>
        <v>0</v>
      </c>
      <c r="AD9" s="1045" t="e">
        <f>'EB-1'!AD9/Heizwerte!#REF!*Heizwerte!#REF!*1000</f>
        <v>#REF!</v>
      </c>
      <c r="AE9" s="1045">
        <f>'EB-1'!AE9*'EB-3'!$D$75</f>
        <v>0</v>
      </c>
      <c r="AF9" s="1045">
        <f>'EB-1'!AF9*'EB-3'!$D$75</f>
        <v>0</v>
      </c>
      <c r="AG9" s="1039" t="e">
        <f>'EB-1'!AG9*'EB-3'!$D$75</f>
        <v>#VALUE!</v>
      </c>
      <c r="AH9" s="920" t="e">
        <f t="shared" si="1"/>
        <v>#REF!</v>
      </c>
      <c r="AI9" s="154">
        <f t="shared" si="2"/>
        <v>6</v>
      </c>
      <c r="AL9" s="119"/>
      <c r="AM9" s="151"/>
      <c r="AN9" s="148"/>
    </row>
    <row r="10" spans="1:40" ht="11.25" customHeight="1">
      <c r="A10" s="1383"/>
      <c r="B10" s="1378"/>
      <c r="C10" s="1359" t="s">
        <v>211</v>
      </c>
      <c r="D10" s="1359"/>
      <c r="E10" s="146">
        <f t="shared" si="0"/>
        <v>7</v>
      </c>
      <c r="F10" s="1064" t="e">
        <f>'EB-1'!F10/Heizwerte!#REF!*Heizwerte!#REF!*1000</f>
        <v>#REF!</v>
      </c>
      <c r="G10" s="1065" t="e">
        <f>'EB-1'!G10/Heizwerte!#REF!*Heizwerte!#REF!*1000</f>
        <v>#REF!</v>
      </c>
      <c r="H10" s="1066" t="e">
        <v>#REF!</v>
      </c>
      <c r="I10" s="1064" t="e">
        <f>'EB-1'!I10/Heizwerte!#REF!*Heizwerte!#REF!*1000</f>
        <v>#REF!</v>
      </c>
      <c r="J10" s="1067" t="e">
        <v>#REF!</v>
      </c>
      <c r="K10" s="1066" t="e">
        <f>'EB-1'!K10*Heizwerte!#REF!/Heizwerte!#REF!*1000</f>
        <v>#REF!</v>
      </c>
      <c r="L10" s="1067" t="e">
        <f>'EB-1'!L10/Heizwerte!#REF!*Heizwerte!#REF!*1000</f>
        <v>#REF!</v>
      </c>
      <c r="M10" s="1067" t="e">
        <f>'EB-1'!M10/Heizwerte!#REF!*Heizwerte!#REF!*1000</f>
        <v>#REF!</v>
      </c>
      <c r="N10" s="1067" t="e">
        <f>'EB-1'!N10/Heizwerte!#REF!*Heizwerte!#REF!*1000</f>
        <v>#REF!</v>
      </c>
      <c r="O10" s="1067" t="e">
        <f>'EB-1'!O10/Heizwerte!#REF!*Heizwerte!#REF!*1000</f>
        <v>#REF!</v>
      </c>
      <c r="P10" s="1067" t="e">
        <f>'EB-1'!P10/Heizwerte!#REF!*Heizwerte!#REF!*1000</f>
        <v>#REF!</v>
      </c>
      <c r="Q10" s="1067" t="e">
        <f>'EB-1'!Q10/Heizwerte!#REF!*Heizwerte!#REF!*1000</f>
        <v>#REF!</v>
      </c>
      <c r="R10" s="1067" t="e">
        <f>'EB-1'!R10/Heizwerte!#REF!*Heizwerte!#REF!*1000</f>
        <v>#REF!</v>
      </c>
      <c r="S10" s="1065" t="e">
        <f>'EB-1'!S10/Heizwerte!#REF!*Heizwerte!#REF!*1000</f>
        <v>#REF!</v>
      </c>
      <c r="T10" s="1065" t="e">
        <f>'EB-1'!T10/Heizwerte!#REF!*Heizwerte!#REF!*1000</f>
        <v>#REF!</v>
      </c>
      <c r="U10" s="1067" t="e">
        <f>'EB-1'!U10/Heizwerte!#REF!*Heizwerte!#REF!*1000</f>
        <v>#REF!</v>
      </c>
      <c r="V10" s="1063" t="e">
        <f>'EB-1'!V10/Heizwerte!#REF!*Heizwerte!#REF!*1000</f>
        <v>#REF!</v>
      </c>
      <c r="W10" s="1068" t="e">
        <f>'EB-1'!W10/Heizwerte!#REF!*Heizwerte!#REF!*1000</f>
        <v>#REF!</v>
      </c>
      <c r="X10" s="1066" t="e">
        <f>'EB-1'!X10/Heizwerte!#REF!*Heizwerte!#REF!*1000</f>
        <v>#REF!</v>
      </c>
      <c r="Y10" s="1067">
        <f>'EB-1'!Y10*'EB-3'!$D$75</f>
        <v>1204.8842817229961</v>
      </c>
      <c r="Z10" s="1065" t="e">
        <f>'EB-1'!Z10/Heizwerte!#REF!*Heizwerte!#REF!*1000</f>
        <v>#REF!</v>
      </c>
      <c r="AA10" s="1067" t="e">
        <f>'EB-1'!AA10/Heizwerte!#REF!*Heizwerte!#REF!*1000</f>
        <v>#REF!</v>
      </c>
      <c r="AB10" s="1067">
        <f>'EB-1'!AB10*'EB-3'!$D$75</f>
        <v>519.067510932</v>
      </c>
      <c r="AC10" s="1066">
        <f>'EB-1'!AC10*'EB-3'!$D$75</f>
        <v>3410.6589624241019</v>
      </c>
      <c r="AD10" s="1067" t="e">
        <f>'EB-1'!AD10/Heizwerte!#REF!*Heizwerte!#REF!*1000</f>
        <v>#REF!</v>
      </c>
      <c r="AE10" s="1065">
        <f>'EB-1'!AE10*'EB-3'!$D$75</f>
        <v>552.78439522514907</v>
      </c>
      <c r="AF10" s="1065">
        <f>'EB-1'!AF10*'EB-3'!$D$75</f>
        <v>0</v>
      </c>
      <c r="AG10" s="1067">
        <f>'EB-1'!AG10*'EB-3'!$D$75</f>
        <v>1175.2633584779999</v>
      </c>
      <c r="AH10" s="923" t="e">
        <f t="shared" si="1"/>
        <v>#REF!</v>
      </c>
      <c r="AI10" s="145">
        <f t="shared" si="2"/>
        <v>7</v>
      </c>
      <c r="AJ10" s="113"/>
      <c r="AK10" s="113"/>
      <c r="AL10" s="119"/>
      <c r="AM10" s="149" t="e">
        <f>SUM(F10:AG10)-AH10</f>
        <v>#REF!</v>
      </c>
      <c r="AN10" s="148"/>
    </row>
    <row r="11" spans="1:40" ht="11.25" customHeight="1">
      <c r="A11" s="1381" t="s">
        <v>210</v>
      </c>
      <c r="B11" s="1375" t="s">
        <v>86</v>
      </c>
      <c r="C11" s="1356" t="s">
        <v>209</v>
      </c>
      <c r="D11" s="1356"/>
      <c r="E11" s="153">
        <f t="shared" si="0"/>
        <v>8</v>
      </c>
      <c r="F11" s="1069" t="e">
        <f>'EB-1'!F11/Heizwerte!#REF!*Heizwerte!#REF!*1000</f>
        <v>#VALUE!</v>
      </c>
      <c r="G11" s="1042" t="e">
        <f>'EB-1'!G11/Heizwerte!#REF!*Heizwerte!#REF!*1000</f>
        <v>#REF!</v>
      </c>
      <c r="H11" s="1050" t="e">
        <v>#REF!</v>
      </c>
      <c r="I11" s="1039" t="e">
        <f>'EB-1'!I11/Heizwerte!#REF!*Heizwerte!#REF!*1000</f>
        <v>#REF!</v>
      </c>
      <c r="J11" s="1038" t="e">
        <v>#REF!</v>
      </c>
      <c r="K11" s="1050" t="e">
        <f>'EB-1'!K11*Heizwerte!#REF!/Heizwerte!#REF!*1000</f>
        <v>#REF!</v>
      </c>
      <c r="L11" s="1044" t="e">
        <f>'EB-1'!L11/Heizwerte!#REF!*Heizwerte!#REF!*1000</f>
        <v>#REF!</v>
      </c>
      <c r="M11" s="1045" t="e">
        <f>'EB-1'!M11/Heizwerte!#REF!*Heizwerte!#REF!*1000</f>
        <v>#REF!</v>
      </c>
      <c r="N11" s="1045" t="e">
        <f>'EB-1'!N11/Heizwerte!#REF!*Heizwerte!#REF!*1000</f>
        <v>#REF!</v>
      </c>
      <c r="O11" s="1039" t="e">
        <f>'EB-1'!O11/Heizwerte!#REF!*Heizwerte!#REF!*1000</f>
        <v>#REF!</v>
      </c>
      <c r="P11" s="1045" t="e">
        <f>'EB-1'!P11/Heizwerte!#REF!*Heizwerte!#REF!*1000</f>
        <v>#REF!</v>
      </c>
      <c r="Q11" s="1051" t="e">
        <f>'EB-1'!Q11/Heizwerte!#REF!*Heizwerte!#REF!*1000</f>
        <v>#VALUE!</v>
      </c>
      <c r="R11" s="1037" t="e">
        <f>'EB-1'!R11/Heizwerte!#REF!*Heizwerte!#REF!*1000</f>
        <v>#VALUE!</v>
      </c>
      <c r="S11" s="1039" t="e">
        <f>'EB-1'!S11/Heizwerte!#REF!*Heizwerte!#REF!*1000</f>
        <v>#REF!</v>
      </c>
      <c r="T11" s="1039" t="e">
        <f>'EB-1'!T11/Heizwerte!#REF!*Heizwerte!#REF!*1000</f>
        <v>#REF!</v>
      </c>
      <c r="U11" s="1039" t="e">
        <f>'EB-1'!U11/Heizwerte!#REF!*Heizwerte!#REF!*1000</f>
        <v>#REF!</v>
      </c>
      <c r="V11" s="1052" t="e">
        <f>'EB-1'!V11/Heizwerte!#REF!*Heizwerte!#REF!*1000</f>
        <v>#REF!</v>
      </c>
      <c r="W11" s="1045" t="e">
        <f>'EB-1'!W11/Heizwerte!#REF!*Heizwerte!#REF!*1000</f>
        <v>#REF!</v>
      </c>
      <c r="X11" s="1050" t="e">
        <f>'EB-1'!X11/Heizwerte!#REF!*Heizwerte!#REF!*1000</f>
        <v>#VALUE!</v>
      </c>
      <c r="Y11" s="1045">
        <f>'EB-1'!Y11*'EB-3'!$D$75</f>
        <v>0</v>
      </c>
      <c r="Z11" s="1039" t="e">
        <f>'EB-1'!Z11/Heizwerte!#REF!*Heizwerte!#REF!*1000</f>
        <v>#VALUE!</v>
      </c>
      <c r="AA11" s="1039" t="e">
        <f>'EB-1'!AA11/Heizwerte!#REF!*Heizwerte!#REF!*1000</f>
        <v>#REF!</v>
      </c>
      <c r="AB11" s="1039" t="e">
        <f>'EB-1'!AB11*'EB-3'!$D$75</f>
        <v>#VALUE!</v>
      </c>
      <c r="AC11" s="1052" t="e">
        <f>'EB-1'!AC11*'EB-3'!$D$75</f>
        <v>#VALUE!</v>
      </c>
      <c r="AD11" s="1045" t="e">
        <f>'EB-1'!AD11/Heizwerte!#REF!*Heizwerte!#REF!*1000</f>
        <v>#REF!</v>
      </c>
      <c r="AE11" s="1045">
        <f>'EB-1'!AE11*'EB-3'!$D$75</f>
        <v>0</v>
      </c>
      <c r="AF11" s="1039" t="e">
        <f>'EB-1'!AF11*'EB-3'!$D$75</f>
        <v>#VALUE!</v>
      </c>
      <c r="AG11" s="1039">
        <f>'EB-1'!AG11*'EB-3'!$D$75</f>
        <v>98.566145112000001</v>
      </c>
      <c r="AH11" s="920" t="e">
        <f t="shared" si="1"/>
        <v>#VALUE!</v>
      </c>
      <c r="AI11" s="154">
        <f t="shared" si="2"/>
        <v>8</v>
      </c>
      <c r="AL11" s="119"/>
      <c r="AM11" s="151"/>
      <c r="AN11" s="148"/>
    </row>
    <row r="12" spans="1:40" ht="11.25" customHeight="1">
      <c r="A12" s="1382"/>
      <c r="B12" s="1376"/>
      <c r="C12" s="1356" t="s">
        <v>208</v>
      </c>
      <c r="D12" s="1356"/>
      <c r="E12" s="153">
        <f t="shared" si="0"/>
        <v>9</v>
      </c>
      <c r="F12" s="1069" t="e">
        <f>'EB-1'!F12/Heizwerte!#REF!*Heizwerte!#REF!*1000</f>
        <v>#VALUE!</v>
      </c>
      <c r="G12" s="1042" t="e">
        <f>'EB-1'!G12/Heizwerte!#REF!*Heizwerte!#REF!*1000</f>
        <v>#REF!</v>
      </c>
      <c r="H12" s="1050" t="e">
        <v>#REF!</v>
      </c>
      <c r="I12" s="1039" t="e">
        <f>'EB-1'!I12/Heizwerte!#REF!*Heizwerte!#REF!*1000</f>
        <v>#REF!</v>
      </c>
      <c r="J12" s="1038" t="e">
        <v>#REF!</v>
      </c>
      <c r="K12" s="1050" t="e">
        <f>'EB-1'!K12*Heizwerte!#REF!/Heizwerte!#REF!*1000</f>
        <v>#REF!</v>
      </c>
      <c r="L12" s="1044" t="e">
        <f>'EB-1'!L12/Heizwerte!#REF!*Heizwerte!#REF!*1000</f>
        <v>#REF!</v>
      </c>
      <c r="M12" s="1045" t="e">
        <f>'EB-1'!M12/Heizwerte!#REF!*Heizwerte!#REF!*1000</f>
        <v>#REF!</v>
      </c>
      <c r="N12" s="1045" t="e">
        <f>'EB-1'!N12/Heizwerte!#REF!*Heizwerte!#REF!*1000</f>
        <v>#REF!</v>
      </c>
      <c r="O12" s="1039" t="e">
        <f>'EB-1'!O12/Heizwerte!#REF!*Heizwerte!#REF!*1000</f>
        <v>#REF!</v>
      </c>
      <c r="P12" s="1045" t="e">
        <f>'EB-1'!P12/Heizwerte!#REF!*Heizwerte!#REF!*1000</f>
        <v>#REF!</v>
      </c>
      <c r="Q12" s="1039" t="e">
        <f>'EB-1'!Q12/Heizwerte!#REF!*Heizwerte!#REF!*1000</f>
        <v>#VALUE!</v>
      </c>
      <c r="R12" s="1039" t="e">
        <f>'EB-1'!R12/Heizwerte!#REF!*Heizwerte!#REF!*1000</f>
        <v>#VALUE!</v>
      </c>
      <c r="S12" s="1039" t="e">
        <f>'EB-1'!S12/Heizwerte!#REF!*Heizwerte!#REF!*1000</f>
        <v>#REF!</v>
      </c>
      <c r="T12" s="1039" t="e">
        <f>'EB-1'!T12/Heizwerte!#REF!*Heizwerte!#REF!*1000</f>
        <v>#REF!</v>
      </c>
      <c r="U12" s="1039" t="e">
        <f>'EB-1'!U12/Heizwerte!#REF!*Heizwerte!#REF!*1000</f>
        <v>#REF!</v>
      </c>
      <c r="V12" s="1052" t="e">
        <f>'EB-1'!V12/Heizwerte!#REF!*Heizwerte!#REF!*1000</f>
        <v>#REF!</v>
      </c>
      <c r="W12" s="1045" t="e">
        <f>'EB-1'!W12/Heizwerte!#REF!*Heizwerte!#REF!*1000</f>
        <v>#REF!</v>
      </c>
      <c r="X12" s="1050" t="e">
        <f>'EB-1'!X12/Heizwerte!#REF!*Heizwerte!#REF!*1000</f>
        <v>#REF!</v>
      </c>
      <c r="Y12" s="1045">
        <f>'EB-1'!Y12*'EB-3'!$D$75</f>
        <v>0</v>
      </c>
      <c r="Z12" s="1039" t="e">
        <f>'EB-1'!Z12/Heizwerte!#REF!*Heizwerte!#REF!*1000</f>
        <v>#REF!</v>
      </c>
      <c r="AA12" s="1039" t="e">
        <f>'EB-1'!AA12/Heizwerte!#REF!*Heizwerte!#REF!*1000</f>
        <v>#REF!</v>
      </c>
      <c r="AB12" s="1039" t="e">
        <f>'EB-1'!AB12*'EB-3'!$D$75</f>
        <v>#VALUE!</v>
      </c>
      <c r="AC12" s="1053" t="e">
        <f>'EB-1'!AC12*'EB-3'!$D$75</f>
        <v>#VALUE!</v>
      </c>
      <c r="AD12" s="1045" t="e">
        <f>'EB-1'!AD12/Heizwerte!#REF!*Heizwerte!#REF!*1000</f>
        <v>#REF!</v>
      </c>
      <c r="AE12" s="1045">
        <f>'EB-1'!AE12*'EB-3'!$D$75</f>
        <v>0</v>
      </c>
      <c r="AF12" s="1037" t="e">
        <f>'EB-1'!AF12*'EB-3'!$D$75</f>
        <v>#VALUE!</v>
      </c>
      <c r="AG12" s="1039">
        <f>'EB-1'!AG12*'EB-3'!$D$75</f>
        <v>256.71686100800002</v>
      </c>
      <c r="AH12" s="920" t="e">
        <f t="shared" si="1"/>
        <v>#VALUE!</v>
      </c>
      <c r="AI12" s="154">
        <f>AI11+1</f>
        <v>9</v>
      </c>
      <c r="AL12" s="119"/>
      <c r="AM12" s="151"/>
      <c r="AN12" s="148"/>
    </row>
    <row r="13" spans="1:40" ht="11.25" customHeight="1">
      <c r="A13" s="1382"/>
      <c r="B13" s="1377"/>
      <c r="C13" s="1356" t="s">
        <v>47</v>
      </c>
      <c r="D13" s="1356"/>
      <c r="E13" s="153">
        <f t="shared" si="0"/>
        <v>10</v>
      </c>
      <c r="F13" s="1061" t="e">
        <f>'EB-1'!F13/Heizwerte!#REF!*Heizwerte!#REF!*1000</f>
        <v>#REF!</v>
      </c>
      <c r="G13" s="1042" t="e">
        <f>'EB-1'!G13/Heizwerte!#REF!*Heizwerte!#REF!*1000</f>
        <v>#REF!</v>
      </c>
      <c r="H13" s="1050" t="e">
        <v>#REF!</v>
      </c>
      <c r="I13" s="1038" t="e">
        <f>'EB-1'!I13/Heizwerte!#REF!*Heizwerte!#REF!*1000</f>
        <v>#REF!</v>
      </c>
      <c r="J13" s="1038" t="e">
        <v>#REF!</v>
      </c>
      <c r="K13" s="1050" t="e">
        <f>'EB-1'!K13*Heizwerte!#REF!/Heizwerte!#REF!*1000</f>
        <v>#REF!</v>
      </c>
      <c r="L13" s="1044" t="e">
        <f>'EB-1'!L13/Heizwerte!#REF!*Heizwerte!#REF!*1000</f>
        <v>#REF!</v>
      </c>
      <c r="M13" s="1045" t="e">
        <f>'EB-1'!M13/Heizwerte!#REF!*Heizwerte!#REF!*1000</f>
        <v>#REF!</v>
      </c>
      <c r="N13" s="1045" t="e">
        <f>'EB-1'!N13/Heizwerte!#REF!*Heizwerte!#REF!*1000</f>
        <v>#REF!</v>
      </c>
      <c r="O13" s="1039" t="e">
        <f>'EB-1'!O13/Heizwerte!#REF!*Heizwerte!#REF!*1000</f>
        <v>#REF!</v>
      </c>
      <c r="P13" s="1045" t="e">
        <f>'EB-1'!P13/Heizwerte!#REF!*Heizwerte!#REF!*1000</f>
        <v>#REF!</v>
      </c>
      <c r="Q13" s="1037" t="e">
        <f>'EB-1'!Q13/Heizwerte!#REF!*Heizwerte!#REF!*1000</f>
        <v>#VALUE!</v>
      </c>
      <c r="R13" s="1037" t="e">
        <f>'EB-1'!R13/Heizwerte!#REF!*Heizwerte!#REF!*1000</f>
        <v>#VALUE!</v>
      </c>
      <c r="S13" s="1039" t="e">
        <f>'EB-1'!S13/Heizwerte!#REF!*Heizwerte!#REF!*1000</f>
        <v>#REF!</v>
      </c>
      <c r="T13" s="1039" t="e">
        <f>'EB-1'!T13/Heizwerte!#REF!*Heizwerte!#REF!*1000</f>
        <v>#REF!</v>
      </c>
      <c r="U13" s="1039" t="e">
        <f>'EB-1'!U13/Heizwerte!#REF!*Heizwerte!#REF!*1000</f>
        <v>#REF!</v>
      </c>
      <c r="V13" s="1053" t="e">
        <f>'EB-1'!V13/Heizwerte!#REF!*Heizwerte!#REF!*1000</f>
        <v>#VALUE!</v>
      </c>
      <c r="W13" s="1045" t="e">
        <f>'EB-1'!W13/Heizwerte!#REF!*Heizwerte!#REF!*1000</f>
        <v>#REF!</v>
      </c>
      <c r="X13" s="1052" t="e">
        <f>'EB-1'!X13/Heizwerte!#REF!*Heizwerte!#REF!*1000</f>
        <v>#VALUE!</v>
      </c>
      <c r="Y13" s="1045">
        <f>'EB-1'!Y13*'EB-3'!$D$75</f>
        <v>0</v>
      </c>
      <c r="Z13" s="1037" t="e">
        <f>'EB-1'!Z13/Heizwerte!#REF!*Heizwerte!#REF!*1000</f>
        <v>#VALUE!</v>
      </c>
      <c r="AA13" s="1039" t="e">
        <f>'EB-1'!AA13/Heizwerte!#REF!*Heizwerte!#REF!*1000</f>
        <v>#REF!</v>
      </c>
      <c r="AB13" s="1037" t="e">
        <f>'EB-1'!AB13*'EB-3'!$D$75</f>
        <v>#VALUE!</v>
      </c>
      <c r="AC13" s="1053" t="e">
        <f>'EB-1'!AC13*'EB-3'!$D$75</f>
        <v>#VALUE!</v>
      </c>
      <c r="AD13" s="1045" t="e">
        <f>'EB-1'!AD13/Heizwerte!#REF!*Heizwerte!#REF!*1000</f>
        <v>#REF!</v>
      </c>
      <c r="AE13" s="1045">
        <f>'EB-1'!AE13*'EB-3'!$D$75</f>
        <v>0</v>
      </c>
      <c r="AF13" s="1051" t="e">
        <f>'EB-1'!AF13*'EB-3'!$D$75</f>
        <v>#VALUE!</v>
      </c>
      <c r="AG13" s="1037" t="e">
        <f>'EB-1'!AG13*'EB-3'!$D$75</f>
        <v>#VALUE!</v>
      </c>
      <c r="AH13" s="920" t="e">
        <f t="shared" si="1"/>
        <v>#REF!</v>
      </c>
      <c r="AI13" s="154">
        <f t="shared" ref="AI13:AI21" si="3">AI12+ 1</f>
        <v>10</v>
      </c>
      <c r="AL13" s="119"/>
      <c r="AM13" s="151"/>
      <c r="AN13" s="148"/>
    </row>
    <row r="14" spans="1:40" ht="11.25" customHeight="1">
      <c r="A14" s="1382"/>
      <c r="B14" s="1377"/>
      <c r="C14" s="1356" t="s">
        <v>207</v>
      </c>
      <c r="D14" s="1356"/>
      <c r="E14" s="153">
        <f t="shared" si="0"/>
        <v>11</v>
      </c>
      <c r="F14" s="1044" t="e">
        <f>'EB-1'!F14/Heizwerte!#REF!*Heizwerte!#REF!*1000</f>
        <v>#REF!</v>
      </c>
      <c r="G14" s="1042" t="e">
        <f>'EB-1'!G14/Heizwerte!#REF!*Heizwerte!#REF!*1000</f>
        <v>#REF!</v>
      </c>
      <c r="H14" s="1043" t="e">
        <v>#REF!</v>
      </c>
      <c r="I14" s="1045" t="e">
        <f>'EB-1'!I14/Heizwerte!#REF!*Heizwerte!#REF!*1000</f>
        <v>#REF!</v>
      </c>
      <c r="J14" s="1045" t="e">
        <v>#REF!</v>
      </c>
      <c r="K14" s="1043" t="e">
        <f>'EB-1'!K14*Heizwerte!#REF!/Heizwerte!#REF!*1000</f>
        <v>#REF!</v>
      </c>
      <c r="L14" s="1044" t="e">
        <f>'EB-1'!L14/Heizwerte!#REF!*Heizwerte!#REF!*1000</f>
        <v>#REF!</v>
      </c>
      <c r="M14" s="1045" t="e">
        <f>'EB-1'!M14/Heizwerte!#REF!*Heizwerte!#REF!*1000</f>
        <v>#REF!</v>
      </c>
      <c r="N14" s="1045" t="e">
        <f>'EB-1'!N14/Heizwerte!#REF!*Heizwerte!#REF!*1000</f>
        <v>#REF!</v>
      </c>
      <c r="O14" s="1045" t="e">
        <f>'EB-1'!O14/Heizwerte!#REF!*Heizwerte!#REF!*1000</f>
        <v>#REF!</v>
      </c>
      <c r="P14" s="1045" t="e">
        <f>'EB-1'!P14/Heizwerte!#REF!*Heizwerte!#REF!*1000</f>
        <v>#REF!</v>
      </c>
      <c r="Q14" s="1045" t="e">
        <f>'EB-1'!Q14/Heizwerte!#REF!*Heizwerte!#REF!*1000</f>
        <v>#REF!</v>
      </c>
      <c r="R14" s="1045" t="e">
        <f>'EB-1'!R14/Heizwerte!#REF!*Heizwerte!#REF!*1000</f>
        <v>#REF!</v>
      </c>
      <c r="S14" s="1045" t="e">
        <f>'EB-1'!S14/Heizwerte!#REF!*Heizwerte!#REF!*1000</f>
        <v>#REF!</v>
      </c>
      <c r="T14" s="1045" t="e">
        <f>'EB-1'!T14/Heizwerte!#REF!*Heizwerte!#REF!*1000</f>
        <v>#REF!</v>
      </c>
      <c r="U14" s="1045" t="e">
        <f>'EB-1'!U14/Heizwerte!#REF!*Heizwerte!#REF!*1000</f>
        <v>#REF!</v>
      </c>
      <c r="V14" s="1043" t="e">
        <f>'EB-1'!V14/Heizwerte!#REF!*Heizwerte!#REF!*1000</f>
        <v>#REF!</v>
      </c>
      <c r="W14" s="1045" t="e">
        <f>'EB-1'!W14/Heizwerte!#REF!*Heizwerte!#REF!*1000</f>
        <v>#REF!</v>
      </c>
      <c r="X14" s="1043" t="e">
        <f>'EB-1'!X14/Heizwerte!#REF!*Heizwerte!#REF!*1000</f>
        <v>#REF!</v>
      </c>
      <c r="Y14" s="1045">
        <f>'EB-1'!Y14*'EB-3'!$D$75</f>
        <v>0</v>
      </c>
      <c r="Z14" s="1045" t="e">
        <f>'EB-1'!Z14/Heizwerte!#REF!*Heizwerte!#REF!*1000</f>
        <v>#REF!</v>
      </c>
      <c r="AA14" s="1045" t="e">
        <f>'EB-1'!AA14/Heizwerte!#REF!*Heizwerte!#REF!*1000</f>
        <v>#REF!</v>
      </c>
      <c r="AB14" s="1045">
        <f>'EB-1'!AB14*'EB-3'!$D$75</f>
        <v>0</v>
      </c>
      <c r="AC14" s="1043">
        <f>'EB-1'!AC14*'EB-3'!$D$75</f>
        <v>0</v>
      </c>
      <c r="AD14" s="1038" t="e">
        <f>'EB-1'!AD14/Heizwerte!#REF!*Heizwerte!#REF!*1000</f>
        <v>#REF!</v>
      </c>
      <c r="AE14" s="1045">
        <f>'EB-1'!AE14*'EB-3'!$D$75</f>
        <v>0</v>
      </c>
      <c r="AF14" s="1045">
        <f>'EB-1'!AF14*'EB-3'!$D$75</f>
        <v>0</v>
      </c>
      <c r="AG14" s="1045">
        <f>'EB-1'!AG14*'EB-3'!$D$75</f>
        <v>0</v>
      </c>
      <c r="AH14" s="920" t="e">
        <f t="shared" si="1"/>
        <v>#REF!</v>
      </c>
      <c r="AI14" s="154">
        <f t="shared" si="3"/>
        <v>11</v>
      </c>
      <c r="AL14" s="119"/>
      <c r="AM14" s="151"/>
      <c r="AN14" s="148"/>
    </row>
    <row r="15" spans="1:40" ht="11.25" customHeight="1">
      <c r="A15" s="1382"/>
      <c r="B15" s="1377"/>
      <c r="C15" s="1356" t="s">
        <v>206</v>
      </c>
      <c r="D15" s="1356"/>
      <c r="E15" s="153">
        <f t="shared" si="0"/>
        <v>12</v>
      </c>
      <c r="F15" s="1044" t="e">
        <f>'EB-1'!F15/Heizwerte!#REF!*Heizwerte!#REF!*1000</f>
        <v>#REF!</v>
      </c>
      <c r="G15" s="1042" t="e">
        <f>'EB-1'!G15/Heizwerte!#REF!*Heizwerte!#REF!*1000</f>
        <v>#REF!</v>
      </c>
      <c r="H15" s="1043" t="e">
        <v>#REF!</v>
      </c>
      <c r="I15" s="1045" t="e">
        <f>'EB-1'!I15/Heizwerte!#REF!*Heizwerte!#REF!*1000</f>
        <v>#REF!</v>
      </c>
      <c r="J15" s="1045" t="e">
        <v>#REF!</v>
      </c>
      <c r="K15" s="1043" t="e">
        <f>'EB-1'!K15*Heizwerte!#REF!/Heizwerte!#REF!*1000</f>
        <v>#REF!</v>
      </c>
      <c r="L15" s="1044" t="e">
        <f>'EB-1'!L15/Heizwerte!#REF!*Heizwerte!#REF!*1000</f>
        <v>#REF!</v>
      </c>
      <c r="M15" s="1045" t="e">
        <f>'EB-1'!M15/Heizwerte!#REF!*Heizwerte!#REF!*1000</f>
        <v>#REF!</v>
      </c>
      <c r="N15" s="1045" t="e">
        <f>'EB-1'!N15/Heizwerte!#REF!*Heizwerte!#REF!*1000</f>
        <v>#REF!</v>
      </c>
      <c r="O15" s="1045" t="e">
        <f>'EB-1'!O15/Heizwerte!#REF!*Heizwerte!#REF!*1000</f>
        <v>#REF!</v>
      </c>
      <c r="P15" s="1045" t="e">
        <f>'EB-1'!P15/Heizwerte!#REF!*Heizwerte!#REF!*1000</f>
        <v>#REF!</v>
      </c>
      <c r="Q15" s="1045" t="e">
        <f>'EB-1'!Q15/Heizwerte!#REF!*Heizwerte!#REF!*1000</f>
        <v>#REF!</v>
      </c>
      <c r="R15" s="1045" t="e">
        <f>'EB-1'!R15/Heizwerte!#REF!*Heizwerte!#REF!*1000</f>
        <v>#REF!</v>
      </c>
      <c r="S15" s="1045" t="e">
        <f>'EB-1'!S15/Heizwerte!#REF!*Heizwerte!#REF!*1000</f>
        <v>#REF!</v>
      </c>
      <c r="T15" s="1045" t="e">
        <f>'EB-1'!T15/Heizwerte!#REF!*Heizwerte!#REF!*1000</f>
        <v>#REF!</v>
      </c>
      <c r="U15" s="1045" t="e">
        <f>'EB-1'!U15/Heizwerte!#REF!*Heizwerte!#REF!*1000</f>
        <v>#REF!</v>
      </c>
      <c r="V15" s="1043" t="e">
        <f>'EB-1'!V15/Heizwerte!#REF!*Heizwerte!#REF!*1000</f>
        <v>#REF!</v>
      </c>
      <c r="W15" s="1045" t="e">
        <f>'EB-1'!W15/Heizwerte!#REF!*Heizwerte!#REF!*1000</f>
        <v>#REF!</v>
      </c>
      <c r="X15" s="1043" t="e">
        <f>'EB-1'!X15/Heizwerte!#REF!*Heizwerte!#REF!*1000</f>
        <v>#REF!</v>
      </c>
      <c r="Y15" s="1038">
        <f>'EB-1'!Y15*'EB-3'!$D$75</f>
        <v>1204.8842817229961</v>
      </c>
      <c r="Z15" s="1045" t="e">
        <f>'EB-1'!Z15/Heizwerte!#REF!*Heizwerte!#REF!*1000</f>
        <v>#REF!</v>
      </c>
      <c r="AA15" s="1045" t="e">
        <f>'EB-1'!AA15/Heizwerte!#REF!*Heizwerte!#REF!*1000</f>
        <v>#REF!</v>
      </c>
      <c r="AB15" s="1045">
        <f>'EB-1'!AB15*'EB-3'!$D$75</f>
        <v>0</v>
      </c>
      <c r="AC15" s="1043">
        <f>'EB-1'!AC15*'EB-3'!$D$75</f>
        <v>0</v>
      </c>
      <c r="AD15" s="1045" t="e">
        <f>'EB-1'!AD15/Heizwerte!#REF!*Heizwerte!#REF!*1000</f>
        <v>#REF!</v>
      </c>
      <c r="AE15" s="1037">
        <f>'EB-1'!AE15*'EB-3'!$D$75</f>
        <v>34.857991013472009</v>
      </c>
      <c r="AF15" s="1045">
        <f>'EB-1'!AF15*'EB-3'!$D$75</f>
        <v>0</v>
      </c>
      <c r="AG15" s="1045">
        <f>'EB-1'!AG15*'EB-3'!$D$75</f>
        <v>0</v>
      </c>
      <c r="AH15" s="922" t="e">
        <f t="shared" si="1"/>
        <v>#REF!</v>
      </c>
      <c r="AI15" s="154">
        <f t="shared" si="3"/>
        <v>12</v>
      </c>
      <c r="AL15" s="119"/>
      <c r="AM15" s="151"/>
      <c r="AN15" s="148"/>
    </row>
    <row r="16" spans="1:40" ht="11.25" customHeight="1">
      <c r="A16" s="1382"/>
      <c r="B16" s="1377"/>
      <c r="C16" s="1356" t="s">
        <v>205</v>
      </c>
      <c r="D16" s="1356"/>
      <c r="E16" s="153">
        <f t="shared" si="0"/>
        <v>13</v>
      </c>
      <c r="F16" s="1044" t="e">
        <f>'EB-1'!F16/Heizwerte!#REF!*Heizwerte!#REF!*1000</f>
        <v>#REF!</v>
      </c>
      <c r="G16" s="1042" t="e">
        <f>'EB-1'!G16/Heizwerte!#REF!*Heizwerte!#REF!*1000</f>
        <v>#REF!</v>
      </c>
      <c r="H16" s="1043" t="e">
        <v>#REF!</v>
      </c>
      <c r="I16" s="1045" t="e">
        <f>'EB-1'!I16/Heizwerte!#REF!*Heizwerte!#REF!*1000</f>
        <v>#REF!</v>
      </c>
      <c r="J16" s="1045" t="e">
        <v>#REF!</v>
      </c>
      <c r="K16" s="1043" t="e">
        <f>'EB-1'!K16*Heizwerte!#REF!/Heizwerte!#REF!*1000</f>
        <v>#REF!</v>
      </c>
      <c r="L16" s="1044" t="e">
        <f>'EB-1'!L16/Heizwerte!#REF!*Heizwerte!#REF!*1000</f>
        <v>#REF!</v>
      </c>
      <c r="M16" s="1045" t="e">
        <f>'EB-1'!M16/Heizwerte!#REF!*Heizwerte!#REF!*1000</f>
        <v>#REF!</v>
      </c>
      <c r="N16" s="1045" t="e">
        <f>'EB-1'!N16/Heizwerte!#REF!*Heizwerte!#REF!*1000</f>
        <v>#REF!</v>
      </c>
      <c r="O16" s="1045" t="e">
        <f>'EB-1'!O16/Heizwerte!#REF!*Heizwerte!#REF!*1000</f>
        <v>#REF!</v>
      </c>
      <c r="P16" s="1045" t="e">
        <f>'EB-1'!P16/Heizwerte!#REF!*Heizwerte!#REF!*1000</f>
        <v>#REF!</v>
      </c>
      <c r="Q16" s="1045" t="e">
        <f>'EB-1'!Q16/Heizwerte!#REF!*Heizwerte!#REF!*1000</f>
        <v>#REF!</v>
      </c>
      <c r="R16" s="1045" t="e">
        <f>'EB-1'!R16/Heizwerte!#REF!*Heizwerte!#REF!*1000</f>
        <v>#REF!</v>
      </c>
      <c r="S16" s="1045" t="e">
        <f>'EB-1'!S16/Heizwerte!#REF!*Heizwerte!#REF!*1000</f>
        <v>#REF!</v>
      </c>
      <c r="T16" s="1045" t="e">
        <f>'EB-1'!T16/Heizwerte!#REF!*Heizwerte!#REF!*1000</f>
        <v>#REF!</v>
      </c>
      <c r="U16" s="1045" t="e">
        <f>'EB-1'!U16/Heizwerte!#REF!*Heizwerte!#REF!*1000</f>
        <v>#REF!</v>
      </c>
      <c r="V16" s="1043" t="e">
        <f>'EB-1'!V16/Heizwerte!#REF!*Heizwerte!#REF!*1000</f>
        <v>#REF!</v>
      </c>
      <c r="W16" s="1045" t="e">
        <f>'EB-1'!W16/Heizwerte!#REF!*Heizwerte!#REF!*1000</f>
        <v>#REF!</v>
      </c>
      <c r="X16" s="1043" t="e">
        <f>'EB-1'!X16/Heizwerte!#REF!*Heizwerte!#REF!*1000</f>
        <v>#REF!</v>
      </c>
      <c r="Y16" s="1045">
        <f>'EB-1'!Y16*'EB-3'!$D$75</f>
        <v>0</v>
      </c>
      <c r="Z16" s="1038" t="e">
        <f>'EB-1'!Z16/Heizwerte!#REF!*Heizwerte!#REF!*1000</f>
        <v>#REF!</v>
      </c>
      <c r="AA16" s="1038" t="e">
        <f>'EB-1'!AA16/Heizwerte!#REF!*Heizwerte!#REF!*1000</f>
        <v>#REF!</v>
      </c>
      <c r="AB16" s="1037" t="e">
        <f>'EB-1'!AB16*'EB-3'!$D$75</f>
        <v>#VALUE!</v>
      </c>
      <c r="AC16" s="1050" t="e">
        <f>'EB-1'!AC16*'EB-3'!$D$75</f>
        <v>#VALUE!</v>
      </c>
      <c r="AD16" s="1045" t="e">
        <f>'EB-1'!AD16/Heizwerte!#REF!*Heizwerte!#REF!*1000</f>
        <v>#REF!</v>
      </c>
      <c r="AE16" s="1045">
        <f>'EB-1'!AE16*'EB-3'!$D$75</f>
        <v>0</v>
      </c>
      <c r="AF16" s="1045">
        <f>'EB-1'!AF16*'EB-3'!$D$75</f>
        <v>0</v>
      </c>
      <c r="AG16" s="1045">
        <f>'EB-1'!AG16*'EB-3'!$D$75</f>
        <v>0</v>
      </c>
      <c r="AH16" s="920" t="e">
        <f t="shared" si="1"/>
        <v>#REF!</v>
      </c>
      <c r="AI16" s="154">
        <f t="shared" si="3"/>
        <v>13</v>
      </c>
      <c r="AL16" s="119"/>
      <c r="AM16" s="151"/>
      <c r="AN16" s="148"/>
    </row>
    <row r="17" spans="1:40" ht="11.25" customHeight="1">
      <c r="A17" s="1382"/>
      <c r="B17" s="1377"/>
      <c r="C17" s="1356" t="s">
        <v>465</v>
      </c>
      <c r="D17" s="1356"/>
      <c r="E17" s="153">
        <f t="shared" si="0"/>
        <v>14</v>
      </c>
      <c r="F17" s="1070" t="e">
        <f>'EB-1'!F17/Heizwerte!#REF!*Heizwerte!#REF!*1000</f>
        <v>#REF!</v>
      </c>
      <c r="G17" s="1042" t="e">
        <f>'EB-1'!G17/Heizwerte!#REF!*Heizwerte!#REF!*1000</f>
        <v>#REF!</v>
      </c>
      <c r="H17" s="1050" t="e">
        <v>#REF!</v>
      </c>
      <c r="I17" s="1062" t="e">
        <f>'EB-1'!I17/Heizwerte!#REF!*Heizwerte!#REF!*1000</f>
        <v>#REF!</v>
      </c>
      <c r="J17" s="1038" t="e">
        <v>#REF!</v>
      </c>
      <c r="K17" s="1050" t="e">
        <f>'EB-1'!K17*Heizwerte!#REF!/Heizwerte!#REF!*1000</f>
        <v>#REF!</v>
      </c>
      <c r="L17" s="1044" t="e">
        <f>'EB-1'!L17/Heizwerte!#REF!*Heizwerte!#REF!*1000</f>
        <v>#REF!</v>
      </c>
      <c r="M17" s="1045" t="e">
        <f>'EB-1'!M17/Heizwerte!#REF!*Heizwerte!#REF!*1000</f>
        <v>#REF!</v>
      </c>
      <c r="N17" s="1045" t="e">
        <f>'EB-1'!N17/Heizwerte!#REF!*Heizwerte!#REF!*1000</f>
        <v>#REF!</v>
      </c>
      <c r="O17" s="1037" t="e">
        <f>'EB-1'!O17/Heizwerte!#REF!*Heizwerte!#REF!*1000</f>
        <v>#VALUE!</v>
      </c>
      <c r="P17" s="1045" t="e">
        <f>'EB-1'!P17/Heizwerte!#REF!*Heizwerte!#REF!*1000</f>
        <v>#REF!</v>
      </c>
      <c r="Q17" s="1039" t="e">
        <f>'EB-1'!Q17/Heizwerte!#REF!*Heizwerte!#REF!*1000</f>
        <v>#REF!</v>
      </c>
      <c r="R17" s="1039" t="e">
        <f>'EB-1'!R17/Heizwerte!#REF!*Heizwerte!#REF!*1000</f>
        <v>#REF!</v>
      </c>
      <c r="S17" s="1038" t="e">
        <f>'EB-1'!S17/Heizwerte!#REF!*Heizwerte!#REF!*1000</f>
        <v>#REF!</v>
      </c>
      <c r="T17" s="1038" t="e">
        <f>'EB-1'!T17/Heizwerte!#REF!*Heizwerte!#REF!*1000</f>
        <v>#REF!</v>
      </c>
      <c r="U17" s="1037" t="e">
        <f>'EB-1'!U17/Heizwerte!#REF!*Heizwerte!#REF!*1000</f>
        <v>#VALUE!</v>
      </c>
      <c r="V17" s="1050" t="e">
        <f>'EB-1'!V17/Heizwerte!#REF!*Heizwerte!#REF!*1000</f>
        <v>#REF!</v>
      </c>
      <c r="W17" s="1045" t="e">
        <f>'EB-1'!W17/Heizwerte!#REF!*Heizwerte!#REF!*1000</f>
        <v>#REF!</v>
      </c>
      <c r="X17" s="1052" t="e">
        <f>'EB-1'!X17/Heizwerte!#REF!*Heizwerte!#REF!*1000</f>
        <v>#REF!</v>
      </c>
      <c r="Y17" s="1045">
        <f>'EB-1'!Y17*'EB-3'!$D$75</f>
        <v>0</v>
      </c>
      <c r="Z17" s="1051" t="e">
        <f>'EB-1'!Z17/Heizwerte!#REF!*Heizwerte!#REF!*1000</f>
        <v>#REF!</v>
      </c>
      <c r="AA17" s="1038" t="e">
        <f>'EB-1'!AA17/Heizwerte!#REF!*Heizwerte!#REF!*1000</f>
        <v>#REF!</v>
      </c>
      <c r="AB17" s="1039">
        <f>'EB-1'!AB17*'EB-3'!$D$75</f>
        <v>18.612191939999999</v>
      </c>
      <c r="AC17" s="1049">
        <f>'EB-1'!AC17*'EB-3'!$D$75</f>
        <v>0</v>
      </c>
      <c r="AD17" s="1045" t="e">
        <f>'EB-1'!AD17/Heizwerte!#REF!*Heizwerte!#REF!*1000</f>
        <v>#REF!</v>
      </c>
      <c r="AE17" s="1037" t="e">
        <f>'EB-1'!AE17*'EB-3'!$D$75</f>
        <v>#VALUE!</v>
      </c>
      <c r="AF17" s="1039" t="e">
        <f>'EB-1'!AF17*'EB-3'!$D$75</f>
        <v>#VALUE!</v>
      </c>
      <c r="AG17" s="1039">
        <f>'EB-1'!AG17*'EB-3'!$D$75</f>
        <v>30.900494141999996</v>
      </c>
      <c r="AH17" s="920" t="e">
        <f t="shared" si="1"/>
        <v>#REF!</v>
      </c>
      <c r="AI17" s="154">
        <f t="shared" si="3"/>
        <v>14</v>
      </c>
      <c r="AL17" s="119"/>
      <c r="AM17" s="151"/>
      <c r="AN17" s="148"/>
    </row>
    <row r="18" spans="1:40" ht="11.25" customHeight="1">
      <c r="A18" s="1382"/>
      <c r="B18" s="1377"/>
      <c r="C18" s="1356" t="s">
        <v>43</v>
      </c>
      <c r="D18" s="1356"/>
      <c r="E18" s="153">
        <f t="shared" si="0"/>
        <v>15</v>
      </c>
      <c r="F18" s="1044" t="e">
        <f>'EB-1'!F18/Heizwerte!#REF!*Heizwerte!#REF!*1000</f>
        <v>#REF!</v>
      </c>
      <c r="G18" s="1042" t="e">
        <f>'EB-1'!G18/Heizwerte!#REF!*Heizwerte!#REF!*1000</f>
        <v>#REF!</v>
      </c>
      <c r="H18" s="1043" t="e">
        <v>#REF!</v>
      </c>
      <c r="I18" s="1045" t="e">
        <f>'EB-1'!I18/Heizwerte!#REF!*Heizwerte!#REF!*1000</f>
        <v>#REF!</v>
      </c>
      <c r="J18" s="1045" t="e">
        <v>#REF!</v>
      </c>
      <c r="K18" s="1043" t="e">
        <f>'EB-1'!K18*Heizwerte!#REF!/Heizwerte!#REF!*1000</f>
        <v>#REF!</v>
      </c>
      <c r="L18" s="1038" t="e">
        <f>'EB-1'!L18/Heizwerte!#REF!*Heizwerte!#REF!*1000</f>
        <v>#REF!</v>
      </c>
      <c r="M18" s="1038" t="e">
        <f>'EB-1'!M18/Heizwerte!#REF!*Heizwerte!#REF!*1000</f>
        <v>#REF!</v>
      </c>
      <c r="N18" s="1045" t="e">
        <f>'EB-1'!N18/Heizwerte!#REF!*Heizwerte!#REF!*1000</f>
        <v>#REF!</v>
      </c>
      <c r="O18" s="1045" t="e">
        <f>'EB-1'!O18/Heizwerte!#REF!*Heizwerte!#REF!*1000</f>
        <v>#REF!</v>
      </c>
      <c r="P18" s="1045" t="e">
        <f>'EB-1'!P18/Heizwerte!#REF!*Heizwerte!#REF!*1000</f>
        <v>#REF!</v>
      </c>
      <c r="Q18" s="1045" t="e">
        <f>'EB-1'!Q18/Heizwerte!#REF!*Heizwerte!#REF!*1000</f>
        <v>#REF!</v>
      </c>
      <c r="R18" s="1045" t="e">
        <f>'EB-1'!R18/Heizwerte!#REF!*Heizwerte!#REF!*1000</f>
        <v>#REF!</v>
      </c>
      <c r="S18" s="1045" t="e">
        <f>'EB-1'!S18/Heizwerte!#REF!*Heizwerte!#REF!*1000</f>
        <v>#REF!</v>
      </c>
      <c r="T18" s="1039" t="e">
        <f>'EB-1'!T18/Heizwerte!#REF!*Heizwerte!#REF!*1000</f>
        <v>#REF!</v>
      </c>
      <c r="U18" s="1045" t="e">
        <f>'EB-1'!U18/Heizwerte!#REF!*Heizwerte!#REF!*1000</f>
        <v>#REF!</v>
      </c>
      <c r="V18" s="1043" t="e">
        <f>'EB-1'!V18/Heizwerte!#REF!*Heizwerte!#REF!*1000</f>
        <v>#REF!</v>
      </c>
      <c r="W18" s="1045" t="e">
        <f>'EB-1'!W18/Heizwerte!#REF!*Heizwerte!#REF!*1000</f>
        <v>#REF!</v>
      </c>
      <c r="X18" s="1043" t="e">
        <f>'EB-1'!X18/Heizwerte!#REF!*Heizwerte!#REF!*1000</f>
        <v>#REF!</v>
      </c>
      <c r="Y18" s="1045">
        <f>'EB-1'!Y18*'EB-3'!$D$75</f>
        <v>0</v>
      </c>
      <c r="Z18" s="1045" t="e">
        <f>'EB-1'!Z18/Heizwerte!#REF!*Heizwerte!#REF!*1000</f>
        <v>#REF!</v>
      </c>
      <c r="AA18" s="1045" t="e">
        <f>'EB-1'!AA18/Heizwerte!#REF!*Heizwerte!#REF!*1000</f>
        <v>#REF!</v>
      </c>
      <c r="AB18" s="1045">
        <f>'EB-1'!AB18*'EB-3'!$D$75</f>
        <v>0</v>
      </c>
      <c r="AC18" s="1050">
        <f>'EB-1'!AC18*'EB-3'!$D$75</f>
        <v>0</v>
      </c>
      <c r="AD18" s="1045" t="e">
        <f>'EB-1'!AD18/Heizwerte!#REF!*Heizwerte!#REF!*1000</f>
        <v>#REF!</v>
      </c>
      <c r="AE18" s="1045">
        <f>'EB-1'!AE18*'EB-3'!$D$75</f>
        <v>0</v>
      </c>
      <c r="AF18" s="1045">
        <f>'EB-1'!AF18*'EB-3'!$D$75</f>
        <v>0</v>
      </c>
      <c r="AG18" s="1045">
        <f>'EB-1'!AG18*'EB-3'!$D$75</f>
        <v>0</v>
      </c>
      <c r="AH18" s="920" t="e">
        <f t="shared" si="1"/>
        <v>#REF!</v>
      </c>
      <c r="AI18" s="154">
        <f t="shared" si="3"/>
        <v>15</v>
      </c>
      <c r="AJ18" s="113"/>
      <c r="AK18" s="113"/>
      <c r="AL18" s="119"/>
      <c r="AM18" s="151"/>
      <c r="AN18" s="148"/>
    </row>
    <row r="19" spans="1:40" ht="11.25" customHeight="1">
      <c r="A19" s="1382"/>
      <c r="B19" s="1377"/>
      <c r="C19" s="1364" t="s">
        <v>42</v>
      </c>
      <c r="D19" s="1364"/>
      <c r="E19" s="153">
        <f t="shared" si="0"/>
        <v>16</v>
      </c>
      <c r="F19" s="1071" t="e">
        <f>'EB-1'!F19/Heizwerte!#REF!*Heizwerte!#REF!*1000</f>
        <v>#REF!</v>
      </c>
      <c r="G19" s="1072" t="e">
        <f>'EB-1'!G19/Heizwerte!#REF!*Heizwerte!#REF!*1000</f>
        <v>#REF!</v>
      </c>
      <c r="H19" s="1052" t="e">
        <v>#REF!</v>
      </c>
      <c r="I19" s="1045" t="e">
        <f>'EB-1'!I19/Heizwerte!#REF!*Heizwerte!#REF!*1000</f>
        <v>#REF!</v>
      </c>
      <c r="J19" s="1045" t="e">
        <v>#REF!</v>
      </c>
      <c r="K19" s="1043" t="e">
        <f>'EB-1'!K19*Heizwerte!#REF!/Heizwerte!#REF!*1000</f>
        <v>#REF!</v>
      </c>
      <c r="L19" s="1044" t="e">
        <f>'EB-1'!L19/Heizwerte!#REF!*Heizwerte!#REF!*1000</f>
        <v>#REF!</v>
      </c>
      <c r="M19" s="1045" t="e">
        <f>'EB-1'!M19/Heizwerte!#REF!*Heizwerte!#REF!*1000</f>
        <v>#REF!</v>
      </c>
      <c r="N19" s="1045" t="e">
        <f>'EB-1'!N19/Heizwerte!#REF!*Heizwerte!#REF!*1000</f>
        <v>#REF!</v>
      </c>
      <c r="O19" s="1051" t="e">
        <f>'EB-1'!O19/Heizwerte!#REF!*Heizwerte!#REF!*1000</f>
        <v>#VALUE!</v>
      </c>
      <c r="P19" s="1045" t="e">
        <f>'EB-1'!P19/Heizwerte!#REF!*Heizwerte!#REF!*1000</f>
        <v>#REF!</v>
      </c>
      <c r="Q19" s="1051" t="e">
        <f>'EB-1'!Q19/Heizwerte!#REF!*Heizwerte!#REF!*1000</f>
        <v>#REF!</v>
      </c>
      <c r="R19" s="1039" t="e">
        <f>'EB-1'!R19/Heizwerte!#REF!*Heizwerte!#REF!*1000</f>
        <v>#REF!</v>
      </c>
      <c r="S19" s="1045" t="e">
        <f>'EB-1'!S19/Heizwerte!#REF!*Heizwerte!#REF!*1000</f>
        <v>#REF!</v>
      </c>
      <c r="T19" s="1039" t="e">
        <f>'EB-1'!T19/Heizwerte!#REF!*Heizwerte!#REF!*1000</f>
        <v>#REF!</v>
      </c>
      <c r="U19" s="1051" t="e">
        <f>'EB-1'!U19/Heizwerte!#REF!*Heizwerte!#REF!*1000</f>
        <v>#VALUE!</v>
      </c>
      <c r="V19" s="1049" t="e">
        <f>'EB-1'!V19/Heizwerte!#REF!*Heizwerte!#REF!*1000</f>
        <v>#VALUE!</v>
      </c>
      <c r="W19" s="1045" t="e">
        <f>'EB-1'!W19/Heizwerte!#REF!*Heizwerte!#REF!*1000</f>
        <v>#REF!</v>
      </c>
      <c r="X19" s="1052" t="e">
        <f>'EB-1'!X19/Heizwerte!#REF!*Heizwerte!#REF!*1000</f>
        <v>#REF!</v>
      </c>
      <c r="Y19" s="1045">
        <f>'EB-1'!Y19*'EB-3'!$D$75</f>
        <v>0</v>
      </c>
      <c r="Z19" s="1045" t="e">
        <f>'EB-1'!Z19/Heizwerte!#REF!*Heizwerte!#REF!*1000</f>
        <v>#REF!</v>
      </c>
      <c r="AA19" s="1045" t="e">
        <f>'EB-1'!AA19/Heizwerte!#REF!*Heizwerte!#REF!*1000</f>
        <v>#REF!</v>
      </c>
      <c r="AB19" s="1045">
        <f>'EB-1'!AB19*'EB-3'!$D$75</f>
        <v>0</v>
      </c>
      <c r="AC19" s="1043">
        <f>'EB-1'!AC19*'EB-3'!$D$75</f>
        <v>1.2581811134248354E-2</v>
      </c>
      <c r="AD19" s="1045" t="e">
        <f>'EB-1'!AD19/Heizwerte!#REF!*Heizwerte!#REF!*1000</f>
        <v>#REF!</v>
      </c>
      <c r="AE19" s="1037" t="e">
        <f>'EB-1'!AE19*'EB-3'!$D$75</f>
        <v>#VALUE!</v>
      </c>
      <c r="AF19" s="1045">
        <f>'EB-1'!AF19*'EB-3'!$D$75</f>
        <v>0</v>
      </c>
      <c r="AG19" s="1051" t="e">
        <f>'EB-1'!AG19*'EB-3'!$D$75</f>
        <v>#VALUE!</v>
      </c>
      <c r="AH19" s="920" t="e">
        <f t="shared" si="1"/>
        <v>#REF!</v>
      </c>
      <c r="AI19" s="154">
        <f t="shared" si="3"/>
        <v>16</v>
      </c>
      <c r="AL19" s="119"/>
      <c r="AM19" s="151"/>
      <c r="AN19" s="148"/>
    </row>
    <row r="20" spans="1:40" ht="11.25" customHeight="1">
      <c r="A20" s="1382"/>
      <c r="B20" s="1378"/>
      <c r="C20" s="1355" t="s">
        <v>45</v>
      </c>
      <c r="D20" s="1355"/>
      <c r="E20" s="146">
        <f t="shared" si="0"/>
        <v>17</v>
      </c>
      <c r="F20" s="1073" t="e">
        <f>'EB-1'!F20/Heizwerte!#REF!*Heizwerte!#REF!*1000</f>
        <v>#REF!</v>
      </c>
      <c r="G20" s="1074" t="e">
        <f>'EB-1'!G20/Heizwerte!#REF!*Heizwerte!#REF!*1000</f>
        <v>#REF!</v>
      </c>
      <c r="H20" s="1075" t="e">
        <v>#REF!</v>
      </c>
      <c r="I20" s="1057" t="e">
        <f>'EB-1'!I20/Heizwerte!#REF!*Heizwerte!#REF!*1000</f>
        <v>#REF!</v>
      </c>
      <c r="J20" s="1040" t="e">
        <v>#REF!</v>
      </c>
      <c r="K20" s="1056" t="e">
        <f>'EB-1'!K20*Heizwerte!#REF!/Heizwerte!#REF!*1000</f>
        <v>#REF!</v>
      </c>
      <c r="L20" s="1040" t="e">
        <f>'EB-1'!L20/Heizwerte!#REF!*Heizwerte!#REF!*1000</f>
        <v>#REF!</v>
      </c>
      <c r="M20" s="1040" t="e">
        <f>'EB-1'!M20/Heizwerte!#REF!*Heizwerte!#REF!*1000</f>
        <v>#REF!</v>
      </c>
      <c r="N20" s="1060" t="e">
        <f>'EB-1'!N20/Heizwerte!#REF!*Heizwerte!#REF!*1000</f>
        <v>#REF!</v>
      </c>
      <c r="O20" s="1040" t="e">
        <f>'EB-1'!O20/Heizwerte!#REF!*Heizwerte!#REF!*1000</f>
        <v>#REF!</v>
      </c>
      <c r="P20" s="1060" t="e">
        <f>'EB-1'!P20/Heizwerte!#REF!*Heizwerte!#REF!*1000</f>
        <v>#REF!</v>
      </c>
      <c r="Q20" s="1040" t="e">
        <f>'EB-1'!Q20/Heizwerte!#REF!*Heizwerte!#REF!*1000</f>
        <v>#REF!</v>
      </c>
      <c r="R20" s="1040" t="e">
        <f>'EB-1'!R20/Heizwerte!#REF!*Heizwerte!#REF!*1000</f>
        <v>#REF!</v>
      </c>
      <c r="S20" s="1055" t="e">
        <f>'EB-1'!S20/Heizwerte!#REF!*Heizwerte!#REF!*1000</f>
        <v>#REF!</v>
      </c>
      <c r="T20" s="1055" t="e">
        <f>'EB-1'!T20/Heizwerte!#REF!*Heizwerte!#REF!*1000</f>
        <v>#REF!</v>
      </c>
      <c r="U20" s="1055" t="e">
        <f>'EB-1'!U20/Heizwerte!#REF!*Heizwerte!#REF!*1000</f>
        <v>#REF!</v>
      </c>
      <c r="V20" s="1075" t="e">
        <f>'EB-1'!V20/Heizwerte!#REF!*Heizwerte!#REF!*1000</f>
        <v>#REF!</v>
      </c>
      <c r="W20" s="1060" t="e">
        <f>'EB-1'!W20/Heizwerte!#REF!*Heizwerte!#REF!*1000</f>
        <v>#REF!</v>
      </c>
      <c r="X20" s="1056" t="e">
        <f>'EB-1'!X20/Heizwerte!#REF!*Heizwerte!#REF!*1000</f>
        <v>#REF!</v>
      </c>
      <c r="Y20" s="1040">
        <f>'EB-1'!Y20*'EB-3'!$D$75</f>
        <v>1204.8842817229961</v>
      </c>
      <c r="Z20" s="1055" t="e">
        <f>'EB-1'!Z20/Heizwerte!#REF!*Heizwerte!#REF!*1000</f>
        <v>#REF!</v>
      </c>
      <c r="AA20" s="1040" t="e">
        <f>'EB-1'!AA20/Heizwerte!#REF!*Heizwerte!#REF!*1000</f>
        <v>#REF!</v>
      </c>
      <c r="AB20" s="1055">
        <f>'EB-1'!AB20*'EB-3'!$D$75</f>
        <v>333.76321146199996</v>
      </c>
      <c r="AC20" s="1075">
        <f>'EB-1'!AC20*'EB-3'!$D$75</f>
        <v>1999.9175414422314</v>
      </c>
      <c r="AD20" s="1040" t="e">
        <f>'EB-1'!AD20/Heizwerte!#REF!*Heizwerte!#REF!*1000</f>
        <v>#REF!</v>
      </c>
      <c r="AE20" s="1055">
        <f>'EB-1'!AE20*'EB-3'!$D$75</f>
        <v>35.500059774896016</v>
      </c>
      <c r="AF20" s="1055">
        <f>'EB-1'!AF20*'EB-3'!$D$75</f>
        <v>25.460357836000004</v>
      </c>
      <c r="AG20" s="1040">
        <f>'EB-1'!AG20*'EB-3'!$D$75</f>
        <v>429.78007346399994</v>
      </c>
      <c r="AH20" s="924" t="e">
        <f t="shared" si="1"/>
        <v>#REF!</v>
      </c>
      <c r="AI20" s="145">
        <f t="shared" si="3"/>
        <v>17</v>
      </c>
      <c r="AJ20" s="113"/>
      <c r="AK20" s="113"/>
      <c r="AL20" s="119"/>
      <c r="AM20" s="149" t="e">
        <f>SUM(F20:AG20)-AH20</f>
        <v>#REF!</v>
      </c>
      <c r="AN20" s="148"/>
    </row>
    <row r="21" spans="1:40" ht="11.25" customHeight="1">
      <c r="A21" s="1382"/>
      <c r="B21" s="1375" t="s">
        <v>85</v>
      </c>
      <c r="C21" s="1356" t="s">
        <v>209</v>
      </c>
      <c r="D21" s="1356"/>
      <c r="E21" s="153">
        <f t="shared" si="0"/>
        <v>18</v>
      </c>
      <c r="F21" s="1044" t="e">
        <f>'EB-1'!F21/Heizwerte!#REF!*Heizwerte!#REF!*1000</f>
        <v>#REF!</v>
      </c>
      <c r="G21" s="1042" t="e">
        <f>'EB-1'!G21/Heizwerte!#REF!*Heizwerte!#REF!*1000</f>
        <v>#REF!</v>
      </c>
      <c r="H21" s="1043" t="e">
        <v>#REF!</v>
      </c>
      <c r="I21" s="1045" t="e">
        <f>'EB-1'!I21/Heizwerte!#REF!*Heizwerte!#REF!*1000</f>
        <v>#REF!</v>
      </c>
      <c r="J21" s="1045" t="e">
        <v>#REF!</v>
      </c>
      <c r="K21" s="1043" t="e">
        <f>'EB-1'!K21*Heizwerte!#REF!/Heizwerte!#REF!*1000</f>
        <v>#REF!</v>
      </c>
      <c r="L21" s="1044" t="e">
        <f>'EB-1'!L21/Heizwerte!#REF!*Heizwerte!#REF!*1000</f>
        <v>#REF!</v>
      </c>
      <c r="M21" s="1045" t="e">
        <f>'EB-1'!M21/Heizwerte!#REF!*Heizwerte!#REF!*1000</f>
        <v>#REF!</v>
      </c>
      <c r="N21" s="1045" t="e">
        <f>'EB-1'!N21/Heizwerte!#REF!*Heizwerte!#REF!*1000</f>
        <v>#REF!</v>
      </c>
      <c r="O21" s="1045" t="e">
        <f>'EB-1'!O21/Heizwerte!#REF!*Heizwerte!#REF!*1000</f>
        <v>#REF!</v>
      </c>
      <c r="P21" s="1045" t="e">
        <f>'EB-1'!P21/Heizwerte!#REF!*Heizwerte!#REF!*1000</f>
        <v>#REF!</v>
      </c>
      <c r="Q21" s="1045" t="e">
        <f>'EB-1'!Q21/Heizwerte!#REF!*Heizwerte!#REF!*1000</f>
        <v>#REF!</v>
      </c>
      <c r="R21" s="1045" t="e">
        <f>'EB-1'!R21/Heizwerte!#REF!*Heizwerte!#REF!*1000</f>
        <v>#REF!</v>
      </c>
      <c r="S21" s="1045" t="e">
        <f>'EB-1'!S21/Heizwerte!#REF!*Heizwerte!#REF!*1000</f>
        <v>#REF!</v>
      </c>
      <c r="T21" s="1045" t="e">
        <f>'EB-1'!T21/Heizwerte!#REF!*Heizwerte!#REF!*1000</f>
        <v>#REF!</v>
      </c>
      <c r="U21" s="1045" t="e">
        <f>'EB-1'!U21/Heizwerte!#REF!*Heizwerte!#REF!*1000</f>
        <v>#REF!</v>
      </c>
      <c r="V21" s="1043" t="e">
        <f>'EB-1'!V21/Heizwerte!#REF!*Heizwerte!#REF!*1000</f>
        <v>#REF!</v>
      </c>
      <c r="W21" s="1045" t="e">
        <f>'EB-1'!W21/Heizwerte!#REF!*Heizwerte!#REF!*1000</f>
        <v>#REF!</v>
      </c>
      <c r="X21" s="1043" t="e">
        <f>'EB-1'!X21/Heizwerte!#REF!*Heizwerte!#REF!*1000</f>
        <v>#REF!</v>
      </c>
      <c r="Y21" s="1045">
        <f>'EB-1'!Y21*'EB-3'!$D$75</f>
        <v>0</v>
      </c>
      <c r="Z21" s="1045" t="e">
        <f>'EB-1'!Z21/Heizwerte!#REF!*Heizwerte!#REF!*1000</f>
        <v>#REF!</v>
      </c>
      <c r="AA21" s="1045" t="e">
        <f>'EB-1'!AA21/Heizwerte!#REF!*Heizwerte!#REF!*1000</f>
        <v>#REF!</v>
      </c>
      <c r="AB21" s="1045">
        <f>'EB-1'!AB21*'EB-3'!$D$75</f>
        <v>0</v>
      </c>
      <c r="AC21" s="1043">
        <f>'EB-1'!AC21*'EB-3'!$D$75</f>
        <v>0</v>
      </c>
      <c r="AD21" s="1045" t="e">
        <f>'EB-1'!AD21/Heizwerte!#REF!*Heizwerte!#REF!*1000</f>
        <v>#REF!</v>
      </c>
      <c r="AE21" s="1038">
        <f>'EB-1'!AE21*'EB-3'!$D$75</f>
        <v>875.88067014720002</v>
      </c>
      <c r="AF21" s="1045">
        <f>'EB-1'!AF21*'EB-3'!$D$75</f>
        <v>0</v>
      </c>
      <c r="AG21" s="1045">
        <f>'EB-1'!AG21*'EB-3'!$D$75</f>
        <v>0</v>
      </c>
      <c r="AH21" s="920" t="e">
        <f t="shared" si="1"/>
        <v>#REF!</v>
      </c>
      <c r="AI21" s="154">
        <f t="shared" si="3"/>
        <v>18</v>
      </c>
      <c r="AL21" s="119"/>
      <c r="AM21" s="151"/>
      <c r="AN21" s="148"/>
    </row>
    <row r="22" spans="1:40" ht="11.25" customHeight="1">
      <c r="A22" s="1382"/>
      <c r="B22" s="1376"/>
      <c r="C22" s="1356" t="s">
        <v>208</v>
      </c>
      <c r="D22" s="1356"/>
      <c r="E22" s="153">
        <f t="shared" si="0"/>
        <v>19</v>
      </c>
      <c r="F22" s="1044" t="e">
        <f>'EB-1'!F22/Heizwerte!#REF!*Heizwerte!#REF!*1000</f>
        <v>#REF!</v>
      </c>
      <c r="G22" s="1042" t="e">
        <f>'EB-1'!G22/Heizwerte!#REF!*Heizwerte!#REF!*1000</f>
        <v>#REF!</v>
      </c>
      <c r="H22" s="1043" t="e">
        <v>#REF!</v>
      </c>
      <c r="I22" s="1045" t="e">
        <f>'EB-1'!I22/Heizwerte!#REF!*Heizwerte!#REF!*1000</f>
        <v>#REF!</v>
      </c>
      <c r="J22" s="1045" t="e">
        <v>#REF!</v>
      </c>
      <c r="K22" s="1043" t="e">
        <f>'EB-1'!K22*Heizwerte!#REF!/Heizwerte!#REF!*1000</f>
        <v>#REF!</v>
      </c>
      <c r="L22" s="1044" t="e">
        <f>'EB-1'!L22/Heizwerte!#REF!*Heizwerte!#REF!*1000</f>
        <v>#REF!</v>
      </c>
      <c r="M22" s="1045" t="e">
        <f>'EB-1'!M22/Heizwerte!#REF!*Heizwerte!#REF!*1000</f>
        <v>#REF!</v>
      </c>
      <c r="N22" s="1045" t="e">
        <f>'EB-1'!N22/Heizwerte!#REF!*Heizwerte!#REF!*1000</f>
        <v>#REF!</v>
      </c>
      <c r="O22" s="1045" t="e">
        <f>'EB-1'!O22/Heizwerte!#REF!*Heizwerte!#REF!*1000</f>
        <v>#REF!</v>
      </c>
      <c r="P22" s="1045" t="e">
        <f>'EB-1'!P22/Heizwerte!#REF!*Heizwerte!#REF!*1000</f>
        <v>#REF!</v>
      </c>
      <c r="Q22" s="1045" t="e">
        <f>'EB-1'!Q22/Heizwerte!#REF!*Heizwerte!#REF!*1000</f>
        <v>#REF!</v>
      </c>
      <c r="R22" s="1045" t="e">
        <f>'EB-1'!R22/Heizwerte!#REF!*Heizwerte!#REF!*1000</f>
        <v>#REF!</v>
      </c>
      <c r="S22" s="1045" t="e">
        <f>'EB-1'!S22/Heizwerte!#REF!*Heizwerte!#REF!*1000</f>
        <v>#REF!</v>
      </c>
      <c r="T22" s="1045" t="e">
        <f>'EB-1'!T22/Heizwerte!#REF!*Heizwerte!#REF!*1000</f>
        <v>#REF!</v>
      </c>
      <c r="U22" s="1045" t="e">
        <f>'EB-1'!U22/Heizwerte!#REF!*Heizwerte!#REF!*1000</f>
        <v>#REF!</v>
      </c>
      <c r="V22" s="1043" t="e">
        <f>'EB-1'!V22/Heizwerte!#REF!*Heizwerte!#REF!*1000</f>
        <v>#REF!</v>
      </c>
      <c r="W22" s="1045" t="e">
        <f>'EB-1'!W22/Heizwerte!#REF!*Heizwerte!#REF!*1000</f>
        <v>#REF!</v>
      </c>
      <c r="X22" s="1043" t="e">
        <f>'EB-1'!X22/Heizwerte!#REF!*Heizwerte!#REF!*1000</f>
        <v>#REF!</v>
      </c>
      <c r="Y22" s="1045">
        <f>'EB-1'!Y22*'EB-3'!$D$75</f>
        <v>0</v>
      </c>
      <c r="Z22" s="1045" t="e">
        <f>'EB-1'!Z22/Heizwerte!#REF!*Heizwerte!#REF!*1000</f>
        <v>#REF!</v>
      </c>
      <c r="AA22" s="1045" t="e">
        <f>'EB-1'!AA22/Heizwerte!#REF!*Heizwerte!#REF!*1000</f>
        <v>#REF!</v>
      </c>
      <c r="AB22" s="1045">
        <f>'EB-1'!AB22*'EB-3'!$D$75</f>
        <v>0</v>
      </c>
      <c r="AC22" s="1043">
        <f>'EB-1'!AC22*'EB-3'!$D$75</f>
        <v>0</v>
      </c>
      <c r="AD22" s="1045" t="e">
        <f>'EB-1'!AD22/Heizwerte!#REF!*Heizwerte!#REF!*1000</f>
        <v>#REF!</v>
      </c>
      <c r="AE22" s="1038">
        <f>'EB-1'!AE22*'EB-3'!$D$75</f>
        <v>609.58648228319817</v>
      </c>
      <c r="AF22" s="1038">
        <f>'EB-1'!AF22*'EB-3'!$D$75</f>
        <v>1270.2854366208001</v>
      </c>
      <c r="AG22" s="1045">
        <f>'EB-1'!AG22*'EB-3'!$D$75</f>
        <v>0</v>
      </c>
      <c r="AH22" s="920" t="e">
        <f t="shared" si="1"/>
        <v>#REF!</v>
      </c>
      <c r="AI22" s="154">
        <f>AI21+1</f>
        <v>19</v>
      </c>
      <c r="AL22" s="119"/>
      <c r="AM22" s="151"/>
      <c r="AN22" s="148"/>
    </row>
    <row r="23" spans="1:40" ht="11.25" customHeight="1">
      <c r="A23" s="1382"/>
      <c r="B23" s="1377"/>
      <c r="C23" s="1356" t="s">
        <v>47</v>
      </c>
      <c r="D23" s="1356"/>
      <c r="E23" s="153">
        <f t="shared" si="0"/>
        <v>20</v>
      </c>
      <c r="F23" s="1044" t="e">
        <f>'EB-1'!F23/Heizwerte!#REF!*Heizwerte!#REF!*1000</f>
        <v>#REF!</v>
      </c>
      <c r="G23" s="1042" t="e">
        <f>'EB-1'!G23/Heizwerte!#REF!*Heizwerte!#REF!*1000</f>
        <v>#REF!</v>
      </c>
      <c r="H23" s="1043" t="e">
        <v>#REF!</v>
      </c>
      <c r="I23" s="1045" t="e">
        <f>'EB-1'!I23/Heizwerte!#REF!*Heizwerte!#REF!*1000</f>
        <v>#REF!</v>
      </c>
      <c r="J23" s="1045" t="e">
        <v>#REF!</v>
      </c>
      <c r="K23" s="1043" t="e">
        <f>'EB-1'!K23*Heizwerte!#REF!/Heizwerte!#REF!*1000</f>
        <v>#REF!</v>
      </c>
      <c r="L23" s="1044" t="e">
        <f>'EB-1'!L23/Heizwerte!#REF!*Heizwerte!#REF!*1000</f>
        <v>#REF!</v>
      </c>
      <c r="M23" s="1045" t="e">
        <f>'EB-1'!M23/Heizwerte!#REF!*Heizwerte!#REF!*1000</f>
        <v>#REF!</v>
      </c>
      <c r="N23" s="1045" t="e">
        <f>'EB-1'!N23/Heizwerte!#REF!*Heizwerte!#REF!*1000</f>
        <v>#REF!</v>
      </c>
      <c r="O23" s="1045" t="e">
        <f>'EB-1'!O23/Heizwerte!#REF!*Heizwerte!#REF!*1000</f>
        <v>#REF!</v>
      </c>
      <c r="P23" s="1045" t="e">
        <f>'EB-1'!P23/Heizwerte!#REF!*Heizwerte!#REF!*1000</f>
        <v>#REF!</v>
      </c>
      <c r="Q23" s="1045" t="e">
        <f>'EB-1'!Q23/Heizwerte!#REF!*Heizwerte!#REF!*1000</f>
        <v>#REF!</v>
      </c>
      <c r="R23" s="1045" t="e">
        <f>'EB-1'!R23/Heizwerte!#REF!*Heizwerte!#REF!*1000</f>
        <v>#REF!</v>
      </c>
      <c r="S23" s="1045" t="e">
        <f>'EB-1'!S23/Heizwerte!#REF!*Heizwerte!#REF!*1000</f>
        <v>#REF!</v>
      </c>
      <c r="T23" s="1045" t="e">
        <f>'EB-1'!T23/Heizwerte!#REF!*Heizwerte!#REF!*1000</f>
        <v>#REF!</v>
      </c>
      <c r="U23" s="1045" t="e">
        <f>'EB-1'!U23/Heizwerte!#REF!*Heizwerte!#REF!*1000</f>
        <v>#REF!</v>
      </c>
      <c r="V23" s="1043" t="e">
        <f>'EB-1'!V23/Heizwerte!#REF!*Heizwerte!#REF!*1000</f>
        <v>#REF!</v>
      </c>
      <c r="W23" s="1045" t="e">
        <f>'EB-1'!W23/Heizwerte!#REF!*Heizwerte!#REF!*1000</f>
        <v>#REF!</v>
      </c>
      <c r="X23" s="1043" t="e">
        <f>'EB-1'!X23/Heizwerte!#REF!*Heizwerte!#REF!*1000</f>
        <v>#REF!</v>
      </c>
      <c r="Y23" s="1045">
        <f>'EB-1'!Y23*'EB-3'!$D$75</f>
        <v>0</v>
      </c>
      <c r="Z23" s="1045" t="e">
        <f>'EB-1'!Z23/Heizwerte!#REF!*Heizwerte!#REF!*1000</f>
        <v>#REF!</v>
      </c>
      <c r="AA23" s="1045" t="e">
        <f>'EB-1'!AA23/Heizwerte!#REF!*Heizwerte!#REF!*1000</f>
        <v>#REF!</v>
      </c>
      <c r="AB23" s="1045">
        <f>'EB-1'!AB23*'EB-3'!$D$75</f>
        <v>0</v>
      </c>
      <c r="AC23" s="1043">
        <f>'EB-1'!AC23*'EB-3'!$D$75</f>
        <v>0</v>
      </c>
      <c r="AD23" s="1045" t="e">
        <f>'EB-1'!AD23/Heizwerte!#REF!*Heizwerte!#REF!*1000</f>
        <v>#REF!</v>
      </c>
      <c r="AE23" s="1038">
        <f>'EB-1'!AE23*'EB-3'!$D$75</f>
        <v>511.46593600320006</v>
      </c>
      <c r="AF23" s="1045">
        <f>'EB-1'!AF23*'EB-3'!$D$75</f>
        <v>0</v>
      </c>
      <c r="AG23" s="1045">
        <f>'EB-1'!AG23*'EB-3'!$D$75</f>
        <v>0</v>
      </c>
      <c r="AH23" s="920" t="e">
        <f t="shared" si="1"/>
        <v>#REF!</v>
      </c>
      <c r="AI23" s="154">
        <f t="shared" ref="AI23:AI59" si="4">AI22+ 1</f>
        <v>20</v>
      </c>
      <c r="AL23" s="119"/>
      <c r="AM23" s="151"/>
      <c r="AN23" s="148"/>
    </row>
    <row r="24" spans="1:40" ht="11.25" customHeight="1">
      <c r="A24" s="1382"/>
      <c r="B24" s="1377"/>
      <c r="C24" s="1356" t="s">
        <v>207</v>
      </c>
      <c r="D24" s="1356"/>
      <c r="E24" s="153">
        <f t="shared" si="0"/>
        <v>21</v>
      </c>
      <c r="F24" s="1044" t="e">
        <f>'EB-1'!F24/Heizwerte!#REF!*Heizwerte!#REF!*1000</f>
        <v>#REF!</v>
      </c>
      <c r="G24" s="1042" t="e">
        <f>'EB-1'!G24/Heizwerte!#REF!*Heizwerte!#REF!*1000</f>
        <v>#REF!</v>
      </c>
      <c r="H24" s="1043" t="e">
        <v>#REF!</v>
      </c>
      <c r="I24" s="1045" t="e">
        <f>'EB-1'!I24/Heizwerte!#REF!*Heizwerte!#REF!*1000</f>
        <v>#REF!</v>
      </c>
      <c r="J24" s="1045" t="e">
        <v>#REF!</v>
      </c>
      <c r="K24" s="1043" t="e">
        <f>'EB-1'!K24*Heizwerte!#REF!/Heizwerte!#REF!*1000</f>
        <v>#REF!</v>
      </c>
      <c r="L24" s="1044" t="e">
        <f>'EB-1'!L24/Heizwerte!#REF!*Heizwerte!#REF!*1000</f>
        <v>#REF!</v>
      </c>
      <c r="M24" s="1045" t="e">
        <f>'EB-1'!M24/Heizwerte!#REF!*Heizwerte!#REF!*1000</f>
        <v>#REF!</v>
      </c>
      <c r="N24" s="1045" t="e">
        <f>'EB-1'!N24/Heizwerte!#REF!*Heizwerte!#REF!*1000</f>
        <v>#REF!</v>
      </c>
      <c r="O24" s="1045" t="e">
        <f>'EB-1'!O24/Heizwerte!#REF!*Heizwerte!#REF!*1000</f>
        <v>#REF!</v>
      </c>
      <c r="P24" s="1045" t="e">
        <f>'EB-1'!P24/Heizwerte!#REF!*Heizwerte!#REF!*1000</f>
        <v>#REF!</v>
      </c>
      <c r="Q24" s="1045" t="e">
        <f>'EB-1'!Q24/Heizwerte!#REF!*Heizwerte!#REF!*1000</f>
        <v>#REF!</v>
      </c>
      <c r="R24" s="1045" t="e">
        <f>'EB-1'!R24/Heizwerte!#REF!*Heizwerte!#REF!*1000</f>
        <v>#REF!</v>
      </c>
      <c r="S24" s="1045" t="e">
        <f>'EB-1'!S24/Heizwerte!#REF!*Heizwerte!#REF!*1000</f>
        <v>#REF!</v>
      </c>
      <c r="T24" s="1045" t="e">
        <f>'EB-1'!T24/Heizwerte!#REF!*Heizwerte!#REF!*1000</f>
        <v>#REF!</v>
      </c>
      <c r="U24" s="1045" t="e">
        <f>'EB-1'!U24/Heizwerte!#REF!*Heizwerte!#REF!*1000</f>
        <v>#REF!</v>
      </c>
      <c r="V24" s="1043" t="e">
        <f>'EB-1'!V24/Heizwerte!#REF!*Heizwerte!#REF!*1000</f>
        <v>#REF!</v>
      </c>
      <c r="W24" s="1045" t="e">
        <f>'EB-1'!W24/Heizwerte!#REF!*Heizwerte!#REF!*1000</f>
        <v>#REF!</v>
      </c>
      <c r="X24" s="1043" t="e">
        <f>'EB-1'!X24/Heizwerte!#REF!*Heizwerte!#REF!*1000</f>
        <v>#REF!</v>
      </c>
      <c r="Y24" s="1045">
        <f>'EB-1'!Y24*'EB-3'!$D$75</f>
        <v>0</v>
      </c>
      <c r="Z24" s="1045" t="e">
        <f>'EB-1'!Z24/Heizwerte!#REF!*Heizwerte!#REF!*1000</f>
        <v>#REF!</v>
      </c>
      <c r="AA24" s="1045" t="e">
        <f>'EB-1'!AA24/Heizwerte!#REF!*Heizwerte!#REF!*1000</f>
        <v>#REF!</v>
      </c>
      <c r="AB24" s="1045">
        <f>'EB-1'!AB24*'EB-3'!$D$75</f>
        <v>0</v>
      </c>
      <c r="AC24" s="1043">
        <f>'EB-1'!AC24*'EB-3'!$D$75</f>
        <v>0</v>
      </c>
      <c r="AD24" s="1045" t="e">
        <f>'EB-1'!AD24/Heizwerte!#REF!*Heizwerte!#REF!*1000</f>
        <v>#REF!</v>
      </c>
      <c r="AE24" s="1038">
        <f>'EB-1'!AE24*'EB-3'!$D$75</f>
        <v>2479.1268739824004</v>
      </c>
      <c r="AF24" s="1045">
        <f>'EB-1'!AF24*'EB-3'!$D$75</f>
        <v>0</v>
      </c>
      <c r="AG24" s="1045">
        <f>'EB-1'!AG24*'EB-3'!$D$75</f>
        <v>0</v>
      </c>
      <c r="AH24" s="920" t="e">
        <f t="shared" si="1"/>
        <v>#REF!</v>
      </c>
      <c r="AI24" s="154">
        <f t="shared" si="4"/>
        <v>21</v>
      </c>
      <c r="AL24" s="119"/>
      <c r="AM24" s="151"/>
      <c r="AN24" s="148"/>
    </row>
    <row r="25" spans="1:40" ht="11.25" customHeight="1">
      <c r="A25" s="1382"/>
      <c r="B25" s="1377"/>
      <c r="C25" s="1356" t="s">
        <v>206</v>
      </c>
      <c r="D25" s="1356"/>
      <c r="E25" s="153">
        <f t="shared" si="0"/>
        <v>22</v>
      </c>
      <c r="F25" s="1044" t="e">
        <f>'EB-1'!F25/Heizwerte!#REF!*Heizwerte!#REF!*1000</f>
        <v>#REF!</v>
      </c>
      <c r="G25" s="1042" t="e">
        <f>'EB-1'!G25/Heizwerte!#REF!*Heizwerte!#REF!*1000</f>
        <v>#REF!</v>
      </c>
      <c r="H25" s="1043" t="e">
        <v>#REF!</v>
      </c>
      <c r="I25" s="1045" t="e">
        <f>'EB-1'!I25/Heizwerte!#REF!*Heizwerte!#REF!*1000</f>
        <v>#REF!</v>
      </c>
      <c r="J25" s="1045" t="e">
        <v>#REF!</v>
      </c>
      <c r="K25" s="1043" t="e">
        <f>'EB-1'!K25*Heizwerte!#REF!/Heizwerte!#REF!*1000</f>
        <v>#REF!</v>
      </c>
      <c r="L25" s="1044" t="e">
        <f>'EB-1'!L25/Heizwerte!#REF!*Heizwerte!#REF!*1000</f>
        <v>#REF!</v>
      </c>
      <c r="M25" s="1045" t="e">
        <f>'EB-1'!M25/Heizwerte!#REF!*Heizwerte!#REF!*1000</f>
        <v>#REF!</v>
      </c>
      <c r="N25" s="1045" t="e">
        <f>'EB-1'!N25/Heizwerte!#REF!*Heizwerte!#REF!*1000</f>
        <v>#REF!</v>
      </c>
      <c r="O25" s="1045" t="e">
        <f>'EB-1'!O25/Heizwerte!#REF!*Heizwerte!#REF!*1000</f>
        <v>#REF!</v>
      </c>
      <c r="P25" s="1045" t="e">
        <f>'EB-1'!P25/Heizwerte!#REF!*Heizwerte!#REF!*1000</f>
        <v>#REF!</v>
      </c>
      <c r="Q25" s="1045" t="e">
        <f>'EB-1'!Q25/Heizwerte!#REF!*Heizwerte!#REF!*1000</f>
        <v>#REF!</v>
      </c>
      <c r="R25" s="1045" t="e">
        <f>'EB-1'!R25/Heizwerte!#REF!*Heizwerte!#REF!*1000</f>
        <v>#REF!</v>
      </c>
      <c r="S25" s="1045" t="e">
        <f>'EB-1'!S25/Heizwerte!#REF!*Heizwerte!#REF!*1000</f>
        <v>#REF!</v>
      </c>
      <c r="T25" s="1045" t="e">
        <f>'EB-1'!T25/Heizwerte!#REF!*Heizwerte!#REF!*1000</f>
        <v>#REF!</v>
      </c>
      <c r="U25" s="1045" t="e">
        <f>'EB-1'!U25/Heizwerte!#REF!*Heizwerte!#REF!*1000</f>
        <v>#REF!</v>
      </c>
      <c r="V25" s="1043" t="e">
        <f>'EB-1'!V25/Heizwerte!#REF!*Heizwerte!#REF!*1000</f>
        <v>#REF!</v>
      </c>
      <c r="W25" s="1045" t="e">
        <f>'EB-1'!W25/Heizwerte!#REF!*Heizwerte!#REF!*1000</f>
        <v>#REF!</v>
      </c>
      <c r="X25" s="1043" t="e">
        <f>'EB-1'!X25/Heizwerte!#REF!*Heizwerte!#REF!*1000</f>
        <v>#REF!</v>
      </c>
      <c r="Y25" s="1045">
        <f>'EB-1'!Y25*'EB-3'!$D$75</f>
        <v>0</v>
      </c>
      <c r="Z25" s="1045" t="e">
        <f>'EB-1'!Z25/Heizwerte!#REF!*Heizwerte!#REF!*1000</f>
        <v>#REF!</v>
      </c>
      <c r="AA25" s="1045" t="e">
        <f>'EB-1'!AA25/Heizwerte!#REF!*Heizwerte!#REF!*1000</f>
        <v>#REF!</v>
      </c>
      <c r="AB25" s="1045">
        <f>'EB-1'!AB25*'EB-3'!$D$75</f>
        <v>0</v>
      </c>
      <c r="AC25" s="1043">
        <f>'EB-1'!AC25*'EB-3'!$D$75</f>
        <v>0</v>
      </c>
      <c r="AD25" s="1045" t="e">
        <f>'EB-1'!AD25/Heizwerte!#REF!*Heizwerte!#REF!*1000</f>
        <v>#REF!</v>
      </c>
      <c r="AE25" s="1039">
        <f>'EB-1'!AE25*'EB-3'!$D$75</f>
        <v>1218.2301615809799</v>
      </c>
      <c r="AF25" s="1045">
        <f>'EB-1'!AF25*'EB-3'!$D$75</f>
        <v>0</v>
      </c>
      <c r="AG25" s="1045">
        <f>'EB-1'!AG25*'EB-3'!$D$75</f>
        <v>0</v>
      </c>
      <c r="AH25" s="922" t="e">
        <f t="shared" si="1"/>
        <v>#REF!</v>
      </c>
      <c r="AI25" s="154">
        <f t="shared" si="4"/>
        <v>22</v>
      </c>
      <c r="AL25" s="119"/>
      <c r="AM25" s="151"/>
      <c r="AN25" s="148"/>
    </row>
    <row r="26" spans="1:40" ht="11.25" customHeight="1">
      <c r="A26" s="1382"/>
      <c r="B26" s="1377"/>
      <c r="C26" s="1356" t="s">
        <v>205</v>
      </c>
      <c r="D26" s="1356"/>
      <c r="E26" s="153">
        <f t="shared" si="0"/>
        <v>23</v>
      </c>
      <c r="F26" s="1044" t="e">
        <f>'EB-1'!F26/Heizwerte!#REF!*Heizwerte!#REF!*1000</f>
        <v>#REF!</v>
      </c>
      <c r="G26" s="1042" t="e">
        <f>'EB-1'!G26/Heizwerte!#REF!*Heizwerte!#REF!*1000</f>
        <v>#REF!</v>
      </c>
      <c r="H26" s="1043" t="e">
        <v>#REF!</v>
      </c>
      <c r="I26" s="1045" t="e">
        <f>'EB-1'!I26/Heizwerte!#REF!*Heizwerte!#REF!*1000</f>
        <v>#REF!</v>
      </c>
      <c r="J26" s="1045" t="e">
        <v>#REF!</v>
      </c>
      <c r="K26" s="1043" t="e">
        <f>'EB-1'!K26*Heizwerte!#REF!/Heizwerte!#REF!*1000</f>
        <v>#REF!</v>
      </c>
      <c r="L26" s="1044" t="e">
        <f>'EB-1'!L26/Heizwerte!#REF!*Heizwerte!#REF!*1000</f>
        <v>#REF!</v>
      </c>
      <c r="M26" s="1045" t="e">
        <f>'EB-1'!M26/Heizwerte!#REF!*Heizwerte!#REF!*1000</f>
        <v>#REF!</v>
      </c>
      <c r="N26" s="1045" t="e">
        <f>'EB-1'!N26/Heizwerte!#REF!*Heizwerte!#REF!*1000</f>
        <v>#REF!</v>
      </c>
      <c r="O26" s="1045" t="e">
        <f>'EB-1'!O26/Heizwerte!#REF!*Heizwerte!#REF!*1000</f>
        <v>#REF!</v>
      </c>
      <c r="P26" s="1045" t="e">
        <f>'EB-1'!P26/Heizwerte!#REF!*Heizwerte!#REF!*1000</f>
        <v>#REF!</v>
      </c>
      <c r="Q26" s="1045" t="e">
        <f>'EB-1'!Q26/Heizwerte!#REF!*Heizwerte!#REF!*1000</f>
        <v>#REF!</v>
      </c>
      <c r="R26" s="1045" t="e">
        <f>'EB-1'!R26/Heizwerte!#REF!*Heizwerte!#REF!*1000</f>
        <v>#REF!</v>
      </c>
      <c r="S26" s="1045" t="e">
        <f>'EB-1'!S26/Heizwerte!#REF!*Heizwerte!#REF!*1000</f>
        <v>#REF!</v>
      </c>
      <c r="T26" s="1045" t="e">
        <f>'EB-1'!T26/Heizwerte!#REF!*Heizwerte!#REF!*1000</f>
        <v>#REF!</v>
      </c>
      <c r="U26" s="1045" t="e">
        <f>'EB-1'!U26/Heizwerte!#REF!*Heizwerte!#REF!*1000</f>
        <v>#REF!</v>
      </c>
      <c r="V26" s="1043" t="e">
        <f>'EB-1'!V26/Heizwerte!#REF!*Heizwerte!#REF!*1000</f>
        <v>#REF!</v>
      </c>
      <c r="W26" s="1045" t="e">
        <f>'EB-1'!W26/Heizwerte!#REF!*Heizwerte!#REF!*1000</f>
        <v>#REF!</v>
      </c>
      <c r="X26" s="1043" t="e">
        <f>'EB-1'!X26/Heizwerte!#REF!*Heizwerte!#REF!*1000</f>
        <v>#REF!</v>
      </c>
      <c r="Y26" s="1045">
        <f>'EB-1'!Y26*'EB-3'!$D$75</f>
        <v>0</v>
      </c>
      <c r="Z26" s="1045" t="e">
        <f>'EB-1'!Z26/Heizwerte!#REF!*Heizwerte!#REF!*1000</f>
        <v>#REF!</v>
      </c>
      <c r="AA26" s="1045" t="e">
        <f>'EB-1'!AA26/Heizwerte!#REF!*Heizwerte!#REF!*1000</f>
        <v>#REF!</v>
      </c>
      <c r="AB26" s="1045">
        <f>'EB-1'!AB26*'EB-3'!$D$75</f>
        <v>0</v>
      </c>
      <c r="AC26" s="1043">
        <f>'EB-1'!AC26*'EB-3'!$D$75</f>
        <v>0</v>
      </c>
      <c r="AD26" s="1045" t="e">
        <f>'EB-1'!AD26/Heizwerte!#REF!*Heizwerte!#REF!*1000</f>
        <v>#REF!</v>
      </c>
      <c r="AE26" s="1038">
        <f>'EB-1'!AE26*'EB-3'!$D$75</f>
        <v>2593.9616933591965</v>
      </c>
      <c r="AF26" s="1039">
        <f>'EB-1'!AF26*'EB-3'!$D$75</f>
        <v>172.82587264953122</v>
      </c>
      <c r="AG26" s="1045">
        <f>'EB-1'!AG26*'EB-3'!$D$75</f>
        <v>0</v>
      </c>
      <c r="AH26" s="920" t="e">
        <f t="shared" si="1"/>
        <v>#REF!</v>
      </c>
      <c r="AI26" s="154">
        <f t="shared" si="4"/>
        <v>23</v>
      </c>
      <c r="AL26" s="119"/>
      <c r="AM26" s="151"/>
      <c r="AN26" s="148"/>
    </row>
    <row r="27" spans="1:40" ht="11.25" customHeight="1">
      <c r="A27" s="1382"/>
      <c r="B27" s="1377"/>
      <c r="C27" s="1356" t="s">
        <v>466</v>
      </c>
      <c r="D27" s="1356"/>
      <c r="E27" s="153">
        <f t="shared" si="0"/>
        <v>24</v>
      </c>
      <c r="F27" s="1044" t="e">
        <f>'EB-1'!F27/Heizwerte!#REF!*Heizwerte!#REF!*1000</f>
        <v>#REF!</v>
      </c>
      <c r="G27" s="1042" t="e">
        <f>'EB-1'!G27/Heizwerte!#REF!*Heizwerte!#REF!*1000</f>
        <v>#REF!</v>
      </c>
      <c r="H27" s="1043" t="e">
        <v>#REF!</v>
      </c>
      <c r="I27" s="1045" t="e">
        <f>'EB-1'!I27/Heizwerte!#REF!*Heizwerte!#REF!*1000</f>
        <v>#REF!</v>
      </c>
      <c r="J27" s="1045" t="e">
        <v>#REF!</v>
      </c>
      <c r="K27" s="1043" t="e">
        <f>'EB-1'!K27*Heizwerte!#REF!/Heizwerte!#REF!*1000</f>
        <v>#REF!</v>
      </c>
      <c r="L27" s="1044" t="e">
        <f>'EB-1'!L27/Heizwerte!#REF!*Heizwerte!#REF!*1000</f>
        <v>#REF!</v>
      </c>
      <c r="M27" s="1045" t="e">
        <f>'EB-1'!M27/Heizwerte!#REF!*Heizwerte!#REF!*1000</f>
        <v>#REF!</v>
      </c>
      <c r="N27" s="1045" t="e">
        <f>'EB-1'!N27/Heizwerte!#REF!*Heizwerte!#REF!*1000</f>
        <v>#REF!</v>
      </c>
      <c r="O27" s="1045" t="e">
        <f>'EB-1'!O27/Heizwerte!#REF!*Heizwerte!#REF!*1000</f>
        <v>#REF!</v>
      </c>
      <c r="P27" s="1045" t="e">
        <f>'EB-1'!P27/Heizwerte!#REF!*Heizwerte!#REF!*1000</f>
        <v>#REF!</v>
      </c>
      <c r="Q27" s="1045" t="e">
        <f>'EB-1'!Q27/Heizwerte!#REF!*Heizwerte!#REF!*1000</f>
        <v>#REF!</v>
      </c>
      <c r="R27" s="1045" t="e">
        <f>'EB-1'!R27/Heizwerte!#REF!*Heizwerte!#REF!*1000</f>
        <v>#REF!</v>
      </c>
      <c r="S27" s="1045" t="e">
        <f>'EB-1'!S27/Heizwerte!#REF!*Heizwerte!#REF!*1000</f>
        <v>#REF!</v>
      </c>
      <c r="T27" s="1045" t="e">
        <f>'EB-1'!T27/Heizwerte!#REF!*Heizwerte!#REF!*1000</f>
        <v>#REF!</v>
      </c>
      <c r="U27" s="1045" t="e">
        <f>'EB-1'!U27/Heizwerte!#REF!*Heizwerte!#REF!*1000</f>
        <v>#REF!</v>
      </c>
      <c r="V27" s="1043" t="e">
        <f>'EB-1'!V27/Heizwerte!#REF!*Heizwerte!#REF!*1000</f>
        <v>#REF!</v>
      </c>
      <c r="W27" s="1045" t="e">
        <f>'EB-1'!W27/Heizwerte!#REF!*Heizwerte!#REF!*1000</f>
        <v>#REF!</v>
      </c>
      <c r="X27" s="1043" t="e">
        <f>'EB-1'!X27/Heizwerte!#REF!*Heizwerte!#REF!*1000</f>
        <v>#REF!</v>
      </c>
      <c r="Y27" s="1045">
        <f>'EB-1'!Y27*'EB-3'!$D$75</f>
        <v>0</v>
      </c>
      <c r="Z27" s="1045" t="e">
        <f>'EB-1'!Z27/Heizwerte!#REF!*Heizwerte!#REF!*1000</f>
        <v>#REF!</v>
      </c>
      <c r="AA27" s="1045" t="e">
        <f>'EB-1'!AA27/Heizwerte!#REF!*Heizwerte!#REF!*1000</f>
        <v>#REF!</v>
      </c>
      <c r="AB27" s="1045">
        <f>'EB-1'!AB27*'EB-3'!$D$75</f>
        <v>0</v>
      </c>
      <c r="AC27" s="1043">
        <f>'EB-1'!AC27*'EB-3'!$D$75</f>
        <v>0</v>
      </c>
      <c r="AD27" s="1045" t="e">
        <f>'EB-1'!AD27/Heizwerte!#REF!*Heizwerte!#REF!*1000</f>
        <v>#REF!</v>
      </c>
      <c r="AE27" s="1045">
        <f>'EB-1'!AE27*'EB-3'!$D$75</f>
        <v>0</v>
      </c>
      <c r="AF27" s="1038">
        <f>'EB-1'!AF27*'EB-3'!$D$75</f>
        <v>378.08097248159999</v>
      </c>
      <c r="AG27" s="1045">
        <f>'EB-1'!AG27*'EB-3'!$D$75</f>
        <v>0</v>
      </c>
      <c r="AH27" s="920" t="e">
        <f t="shared" si="1"/>
        <v>#REF!</v>
      </c>
      <c r="AI27" s="154">
        <f t="shared" si="4"/>
        <v>24</v>
      </c>
      <c r="AL27" s="119"/>
      <c r="AM27" s="151"/>
      <c r="AN27" s="148"/>
    </row>
    <row r="28" spans="1:40" ht="11.25" customHeight="1">
      <c r="A28" s="1382"/>
      <c r="B28" s="1377"/>
      <c r="C28" s="1356" t="s">
        <v>43</v>
      </c>
      <c r="D28" s="1356"/>
      <c r="E28" s="153">
        <f t="shared" si="0"/>
        <v>25</v>
      </c>
      <c r="F28" s="1044" t="e">
        <f>'EB-1'!F28/Heizwerte!#REF!*Heizwerte!#REF!*1000</f>
        <v>#REF!</v>
      </c>
      <c r="G28" s="1042" t="e">
        <f>'EB-1'!G28/Heizwerte!#REF!*Heizwerte!#REF!*1000</f>
        <v>#REF!</v>
      </c>
      <c r="H28" s="1043" t="e">
        <v>#REF!</v>
      </c>
      <c r="I28" s="1045" t="e">
        <f>'EB-1'!I28/Heizwerte!#REF!*Heizwerte!#REF!*1000</f>
        <v>#REF!</v>
      </c>
      <c r="J28" s="1045" t="e">
        <v>#REF!</v>
      </c>
      <c r="K28" s="1043" t="e">
        <f>'EB-1'!K28*Heizwerte!#REF!/Heizwerte!#REF!*1000</f>
        <v>#REF!</v>
      </c>
      <c r="L28" s="1044" t="e">
        <f>'EB-1'!L28/Heizwerte!#REF!*Heizwerte!#REF!*1000</f>
        <v>#REF!</v>
      </c>
      <c r="M28" s="1038" t="e">
        <f>'EB-1'!M28/Heizwerte!#REF!*Heizwerte!#REF!*1000</f>
        <v>#REF!</v>
      </c>
      <c r="N28" s="1038" t="e">
        <f>'EB-1'!N28/Heizwerte!#REF!*Heizwerte!#REF!*1000</f>
        <v>#REF!</v>
      </c>
      <c r="O28" s="1038" t="e">
        <f>'EB-1'!O28/Heizwerte!#REF!*Heizwerte!#REF!*1000</f>
        <v>#REF!</v>
      </c>
      <c r="P28" s="1038" t="e">
        <f>'EB-1'!P28/Heizwerte!#REF!*Heizwerte!#REF!*1000</f>
        <v>#REF!</v>
      </c>
      <c r="Q28" s="1038" t="e">
        <f>'EB-1'!Q28/Heizwerte!#REF!*Heizwerte!#REF!*1000</f>
        <v>#REF!</v>
      </c>
      <c r="R28" s="1038" t="e">
        <f>'EB-1'!R28/Heizwerte!#REF!*Heizwerte!#REF!*1000</f>
        <v>#REF!</v>
      </c>
      <c r="S28" s="1038" t="e">
        <f>'EB-1'!S28/Heizwerte!#REF!*Heizwerte!#REF!*1000</f>
        <v>#REF!</v>
      </c>
      <c r="T28" s="1038" t="e">
        <f>'EB-1'!T28/Heizwerte!#REF!*Heizwerte!#REF!*1000</f>
        <v>#REF!</v>
      </c>
      <c r="U28" s="1039" t="e">
        <f>'EB-1'!U28/Heizwerte!#REF!*Heizwerte!#REF!*1000</f>
        <v>#REF!</v>
      </c>
      <c r="V28" s="1052" t="e">
        <f>'EB-1'!V28/Heizwerte!#REF!*Heizwerte!#REF!*1000</f>
        <v>#REF!</v>
      </c>
      <c r="W28" s="1045" t="e">
        <f>'EB-1'!W28/Heizwerte!#REF!*Heizwerte!#REF!*1000</f>
        <v>#REF!</v>
      </c>
      <c r="X28" s="1043" t="e">
        <f>'EB-1'!X28/Heizwerte!#REF!*Heizwerte!#REF!*1000</f>
        <v>#REF!</v>
      </c>
      <c r="Y28" s="1045">
        <f>'EB-1'!Y28*'EB-3'!$D$75</f>
        <v>0</v>
      </c>
      <c r="Z28" s="1045" t="e">
        <f>'EB-1'!Z28/Heizwerte!#REF!*Heizwerte!#REF!*1000</f>
        <v>#REF!</v>
      </c>
      <c r="AA28" s="1045" t="e">
        <f>'EB-1'!AA28/Heizwerte!#REF!*Heizwerte!#REF!*1000</f>
        <v>#REF!</v>
      </c>
      <c r="AB28" s="1045">
        <f>'EB-1'!AB28*'EB-3'!$D$75</f>
        <v>0</v>
      </c>
      <c r="AC28" s="1050">
        <f>'EB-1'!AC28*'EB-3'!$D$75</f>
        <v>0</v>
      </c>
      <c r="AD28" s="1045" t="e">
        <f>'EB-1'!AD28/Heizwerte!#REF!*Heizwerte!#REF!*1000</f>
        <v>#REF!</v>
      </c>
      <c r="AE28" s="1045">
        <f>'EB-1'!AE28*'EB-3'!$D$75</f>
        <v>0</v>
      </c>
      <c r="AF28" s="1045">
        <f>'EB-1'!AF28*'EB-3'!$D$75</f>
        <v>0</v>
      </c>
      <c r="AG28" s="1045">
        <f>'EB-1'!AG28*'EB-3'!$D$75</f>
        <v>0</v>
      </c>
      <c r="AH28" s="920" t="e">
        <f t="shared" si="1"/>
        <v>#REF!</v>
      </c>
      <c r="AI28" s="154">
        <f t="shared" si="4"/>
        <v>25</v>
      </c>
      <c r="AL28" s="119"/>
      <c r="AM28" s="151"/>
      <c r="AN28" s="148"/>
    </row>
    <row r="29" spans="1:40" ht="11.25" customHeight="1">
      <c r="A29" s="1382"/>
      <c r="B29" s="1377"/>
      <c r="C29" s="1356" t="s">
        <v>42</v>
      </c>
      <c r="D29" s="1356"/>
      <c r="E29" s="153">
        <f t="shared" si="0"/>
        <v>26</v>
      </c>
      <c r="F29" s="1044" t="e">
        <f>'EB-1'!F29/Heizwerte!#REF!*Heizwerte!#REF!*1000</f>
        <v>#REF!</v>
      </c>
      <c r="G29" s="1042" t="e">
        <f>'EB-1'!G29/Heizwerte!#REF!*Heizwerte!#REF!*1000</f>
        <v>#REF!</v>
      </c>
      <c r="H29" s="1050" t="e">
        <v>#REF!</v>
      </c>
      <c r="I29" s="1045" t="e">
        <f>'EB-1'!I29/Heizwerte!#REF!*Heizwerte!#REF!*1000</f>
        <v>#REF!</v>
      </c>
      <c r="J29" s="1045" t="e">
        <v>#REF!</v>
      </c>
      <c r="K29" s="1043" t="e">
        <f>'EB-1'!K29*Heizwerte!#REF!/Heizwerte!#REF!*1000</f>
        <v>#REF!</v>
      </c>
      <c r="L29" s="1044" t="e">
        <f>'EB-1'!L29/Heizwerte!#REF!*Heizwerte!#REF!*1000</f>
        <v>#REF!</v>
      </c>
      <c r="M29" s="1045" t="e">
        <f>'EB-1'!M29/Heizwerte!#REF!*Heizwerte!#REF!*1000</f>
        <v>#REF!</v>
      </c>
      <c r="N29" s="1045" t="e">
        <f>'EB-1'!N29/Heizwerte!#REF!*Heizwerte!#REF!*1000</f>
        <v>#REF!</v>
      </c>
      <c r="O29" s="1039" t="e">
        <f>'EB-1'!O29/Heizwerte!#REF!*Heizwerte!#REF!*1000</f>
        <v>#REF!</v>
      </c>
      <c r="P29" s="1045" t="e">
        <f>'EB-1'!P29/Heizwerte!#REF!*Heizwerte!#REF!*1000</f>
        <v>#REF!</v>
      </c>
      <c r="Q29" s="1045" t="e">
        <f>'EB-1'!Q29/Heizwerte!#REF!*Heizwerte!#REF!*1000</f>
        <v>#REF!</v>
      </c>
      <c r="R29" s="1045" t="e">
        <f>'EB-1'!R29/Heizwerte!#REF!*Heizwerte!#REF!*1000</f>
        <v>#REF!</v>
      </c>
      <c r="S29" s="1045" t="e">
        <f>'EB-1'!S29/Heizwerte!#REF!*Heizwerte!#REF!*1000</f>
        <v>#REF!</v>
      </c>
      <c r="T29" s="1045" t="e">
        <f>'EB-1'!T29/Heizwerte!#REF!*Heizwerte!#REF!*1000</f>
        <v>#REF!</v>
      </c>
      <c r="U29" s="1045" t="e">
        <f>'EB-1'!U29/Heizwerte!#REF!*Heizwerte!#REF!*1000</f>
        <v>#REF!</v>
      </c>
      <c r="V29" s="1043" t="e">
        <f>'EB-1'!V29/Heizwerte!#REF!*Heizwerte!#REF!*1000</f>
        <v>#REF!</v>
      </c>
      <c r="W29" s="1045" t="e">
        <f>'EB-1'!W29/Heizwerte!#REF!*Heizwerte!#REF!*1000</f>
        <v>#REF!</v>
      </c>
      <c r="X29" s="1050" t="e">
        <f>'EB-1'!X29/Heizwerte!#REF!*Heizwerte!#REF!*1000</f>
        <v>#REF!</v>
      </c>
      <c r="Y29" s="1045">
        <f>'EB-1'!Y29*'EB-3'!$D$75</f>
        <v>0</v>
      </c>
      <c r="Z29" s="1045" t="e">
        <f>'EB-1'!Z29/Heizwerte!#REF!*Heizwerte!#REF!*1000</f>
        <v>#REF!</v>
      </c>
      <c r="AA29" s="1045" t="e">
        <f>'EB-1'!AA29/Heizwerte!#REF!*Heizwerte!#REF!*1000</f>
        <v>#REF!</v>
      </c>
      <c r="AB29" s="1045">
        <f>'EB-1'!AB29*'EB-3'!$D$75</f>
        <v>0</v>
      </c>
      <c r="AC29" s="1043">
        <f>'EB-1'!AC29*'EB-3'!$D$75</f>
        <v>0</v>
      </c>
      <c r="AD29" s="1045" t="e">
        <f>'EB-1'!AD29/Heizwerte!#REF!*Heizwerte!#REF!*1000</f>
        <v>#REF!</v>
      </c>
      <c r="AE29" s="1039">
        <f>'EB-1'!AE29*'EB-3'!$D$75</f>
        <v>164.27713816180372</v>
      </c>
      <c r="AF29" s="1045">
        <f>'EB-1'!AF29*'EB-3'!$D$75</f>
        <v>0</v>
      </c>
      <c r="AG29" s="1045">
        <f>'EB-1'!AG29*'EB-3'!$D$75</f>
        <v>0</v>
      </c>
      <c r="AH29" s="922" t="e">
        <f t="shared" si="1"/>
        <v>#REF!</v>
      </c>
      <c r="AI29" s="154">
        <f t="shared" si="4"/>
        <v>26</v>
      </c>
      <c r="AL29" s="119"/>
      <c r="AM29" s="151"/>
      <c r="AN29" s="148"/>
    </row>
    <row r="30" spans="1:40" ht="11.25" customHeight="1">
      <c r="A30" s="1382"/>
      <c r="B30" s="1378"/>
      <c r="C30" s="1355" t="s">
        <v>204</v>
      </c>
      <c r="D30" s="1355"/>
      <c r="E30" s="146">
        <f t="shared" si="0"/>
        <v>27</v>
      </c>
      <c r="F30" s="1077" t="e">
        <f>'EB-1'!F30/Heizwerte!#REF!*Heizwerte!#REF!*1000</f>
        <v>#REF!</v>
      </c>
      <c r="G30" s="1078" t="e">
        <f>'EB-1'!G30/Heizwerte!#REF!*Heizwerte!#REF!*1000</f>
        <v>#REF!</v>
      </c>
      <c r="H30" s="1075" t="e">
        <v>#REF!</v>
      </c>
      <c r="I30" s="1079" t="e">
        <f>'EB-1'!I30/Heizwerte!#REF!*Heizwerte!#REF!*1000</f>
        <v>#REF!</v>
      </c>
      <c r="J30" s="1060" t="e">
        <v>#REF!</v>
      </c>
      <c r="K30" s="1059" t="e">
        <f>'EB-1'!K30*Heizwerte!#REF!/Heizwerte!#REF!*1000</f>
        <v>#REF!</v>
      </c>
      <c r="L30" s="1078" t="e">
        <f>'EB-1'!L30/Heizwerte!#REF!*Heizwerte!#REF!*1000</f>
        <v>#REF!</v>
      </c>
      <c r="M30" s="1040" t="e">
        <f>'EB-1'!M30/Heizwerte!#REF!*Heizwerte!#REF!*1000</f>
        <v>#REF!</v>
      </c>
      <c r="N30" s="1040" t="e">
        <f>'EB-1'!N30/Heizwerte!#REF!*Heizwerte!#REF!*1000</f>
        <v>#REF!</v>
      </c>
      <c r="O30" s="1040" t="e">
        <f>'EB-1'!O30/Heizwerte!#REF!*Heizwerte!#REF!*1000</f>
        <v>#REF!</v>
      </c>
      <c r="P30" s="1040" t="e">
        <f>'EB-1'!P30/Heizwerte!#REF!*Heizwerte!#REF!*1000</f>
        <v>#REF!</v>
      </c>
      <c r="Q30" s="1040" t="e">
        <f>'EB-1'!Q30/Heizwerte!#REF!*Heizwerte!#REF!*1000</f>
        <v>#REF!</v>
      </c>
      <c r="R30" s="1040" t="e">
        <f>'EB-1'!R30/Heizwerte!#REF!*Heizwerte!#REF!*1000</f>
        <v>#REF!</v>
      </c>
      <c r="S30" s="1040" t="e">
        <f>'EB-1'!S30/Heizwerte!#REF!*Heizwerte!#REF!*1000</f>
        <v>#REF!</v>
      </c>
      <c r="T30" s="1040" t="e">
        <f>'EB-1'!T30/Heizwerte!#REF!*Heizwerte!#REF!*1000</f>
        <v>#REF!</v>
      </c>
      <c r="U30" s="1055" t="e">
        <f>'EB-1'!U30/Heizwerte!#REF!*Heizwerte!#REF!*1000</f>
        <v>#REF!</v>
      </c>
      <c r="V30" s="1075" t="e">
        <f>'EB-1'!V30/Heizwerte!#REF!*Heizwerte!#REF!*1000</f>
        <v>#REF!</v>
      </c>
      <c r="W30" s="1060" t="e">
        <f>'EB-1'!W30/Heizwerte!#REF!*Heizwerte!#REF!*1000</f>
        <v>#REF!</v>
      </c>
      <c r="X30" s="1056" t="e">
        <f>'EB-1'!X30/Heizwerte!#REF!*Heizwerte!#REF!*1000</f>
        <v>#REF!</v>
      </c>
      <c r="Y30" s="1060">
        <f>'EB-1'!Y30*'EB-3'!$D$75</f>
        <v>0</v>
      </c>
      <c r="Z30" s="1060" t="e">
        <f>'EB-1'!Z30/Heizwerte!#REF!*Heizwerte!#REF!*1000</f>
        <v>#REF!</v>
      </c>
      <c r="AA30" s="1060" t="e">
        <f>'EB-1'!AA30/Heizwerte!#REF!*Heizwerte!#REF!*1000</f>
        <v>#REF!</v>
      </c>
      <c r="AB30" s="1060">
        <f>'EB-1'!AB30*'EB-3'!$D$75</f>
        <v>0</v>
      </c>
      <c r="AC30" s="1056">
        <f>'EB-1'!AC30*'EB-3'!$D$75</f>
        <v>0</v>
      </c>
      <c r="AD30" s="1060" t="e">
        <f>'EB-1'!AD30/Heizwerte!#REF!*Heizwerte!#REF!*1000</f>
        <v>#REF!</v>
      </c>
      <c r="AE30" s="1040">
        <f>'EB-1'!AE30*'EB-3'!$D$75</f>
        <v>8452.5289555179806</v>
      </c>
      <c r="AF30" s="1040">
        <f>'EB-1'!AF30*'EB-3'!$D$75</f>
        <v>1821.1922817519312</v>
      </c>
      <c r="AG30" s="1060">
        <f>'EB-1'!AG30*'EB-3'!$D$75</f>
        <v>0</v>
      </c>
      <c r="AH30" s="921" t="e">
        <f t="shared" si="1"/>
        <v>#REF!</v>
      </c>
      <c r="AI30" s="145">
        <f t="shared" si="4"/>
        <v>27</v>
      </c>
      <c r="AJ30" s="113"/>
      <c r="AK30" s="113"/>
      <c r="AL30" s="119"/>
      <c r="AM30" s="149" t="e">
        <f>SUM(F30:AG30)-AH30</f>
        <v>#REF!</v>
      </c>
      <c r="AN30" s="148"/>
    </row>
    <row r="31" spans="1:40" ht="11.25" customHeight="1">
      <c r="A31" s="1382"/>
      <c r="B31" s="1376" t="s">
        <v>203</v>
      </c>
      <c r="C31" s="1356" t="s">
        <v>92</v>
      </c>
      <c r="D31" s="1356"/>
      <c r="E31" s="153">
        <f t="shared" si="0"/>
        <v>28</v>
      </c>
      <c r="F31" s="1044" t="e">
        <f>'EB-1'!F31/Heizwerte!#REF!*Heizwerte!#REF!*1000</f>
        <v>#REF!</v>
      </c>
      <c r="G31" s="1042" t="e">
        <f>'EB-1'!G31/Heizwerte!#REF!*Heizwerte!#REF!*1000</f>
        <v>#REF!</v>
      </c>
      <c r="H31" s="1043" t="e">
        <v>#REF!</v>
      </c>
      <c r="I31" s="1045" t="e">
        <f>'EB-1'!I31/Heizwerte!#REF!*Heizwerte!#REF!*1000</f>
        <v>#REF!</v>
      </c>
      <c r="J31" s="1045" t="e">
        <v>#REF!</v>
      </c>
      <c r="K31" s="1043" t="e">
        <f>'EB-1'!K31*Heizwerte!#REF!/Heizwerte!#REF!*1000</f>
        <v>#REF!</v>
      </c>
      <c r="L31" s="1044" t="e">
        <f>'EB-1'!L31/Heizwerte!#REF!*Heizwerte!#REF!*1000</f>
        <v>#REF!</v>
      </c>
      <c r="M31" s="1045" t="e">
        <f>'EB-1'!M31/Heizwerte!#REF!*Heizwerte!#REF!*1000</f>
        <v>#REF!</v>
      </c>
      <c r="N31" s="1045" t="e">
        <f>'EB-1'!N31/Heizwerte!#REF!*Heizwerte!#REF!*1000</f>
        <v>#REF!</v>
      </c>
      <c r="O31" s="1045" t="e">
        <f>'EB-1'!O31/Heizwerte!#REF!*Heizwerte!#REF!*1000</f>
        <v>#REF!</v>
      </c>
      <c r="P31" s="1045" t="e">
        <f>'EB-1'!P31/Heizwerte!#REF!*Heizwerte!#REF!*1000</f>
        <v>#REF!</v>
      </c>
      <c r="Q31" s="1045" t="e">
        <f>'EB-1'!Q31/Heizwerte!#REF!*Heizwerte!#REF!*1000</f>
        <v>#REF!</v>
      </c>
      <c r="R31" s="1045" t="e">
        <f>'EB-1'!R31/Heizwerte!#REF!*Heizwerte!#REF!*1000</f>
        <v>#REF!</v>
      </c>
      <c r="S31" s="1045" t="e">
        <f>'EB-1'!S31/Heizwerte!#REF!*Heizwerte!#REF!*1000</f>
        <v>#REF!</v>
      </c>
      <c r="T31" s="1045" t="e">
        <f>'EB-1'!T31/Heizwerte!#REF!*Heizwerte!#REF!*1000</f>
        <v>#REF!</v>
      </c>
      <c r="U31" s="1045" t="e">
        <f>'EB-1'!U31/Heizwerte!#REF!*Heizwerte!#REF!*1000</f>
        <v>#REF!</v>
      </c>
      <c r="V31" s="1043" t="e">
        <f>'EB-1'!V31/Heizwerte!#REF!*Heizwerte!#REF!*1000</f>
        <v>#REF!</v>
      </c>
      <c r="W31" s="1045" t="e">
        <f>'EB-1'!W31/Heizwerte!#REF!*Heizwerte!#REF!*1000</f>
        <v>#REF!</v>
      </c>
      <c r="X31" s="1043" t="e">
        <f>'EB-1'!X31/Heizwerte!#REF!*Heizwerte!#REF!*1000</f>
        <v>#REF!</v>
      </c>
      <c r="Y31" s="1045">
        <f>'EB-1'!Y31*'EB-3'!$D$75</f>
        <v>0</v>
      </c>
      <c r="Z31" s="1045" t="e">
        <f>'EB-1'!Z31/Heizwerte!#REF!*Heizwerte!#REF!*1000</f>
        <v>#REF!</v>
      </c>
      <c r="AA31" s="1045" t="e">
        <f>'EB-1'!AA31/Heizwerte!#REF!*Heizwerte!#REF!*1000</f>
        <v>#REF!</v>
      </c>
      <c r="AB31" s="1045">
        <f>'EB-1'!AB31*'EB-3'!$D$75</f>
        <v>0</v>
      </c>
      <c r="AC31" s="1043">
        <f>'EB-1'!AC31*'EB-3'!$D$75</f>
        <v>0</v>
      </c>
      <c r="AD31" s="1045" t="e">
        <f>'EB-1'!AD31/Heizwerte!#REF!*Heizwerte!#REF!*1000</f>
        <v>#REF!</v>
      </c>
      <c r="AE31" s="1039">
        <f>'EB-1'!AE31*'EB-3'!$D$75</f>
        <v>281.79402126482876</v>
      </c>
      <c r="AF31" s="1039">
        <f>'EB-1'!AF31*'EB-3'!$D$75</f>
        <v>0</v>
      </c>
      <c r="AG31" s="1045">
        <f>'EB-1'!AG31*'EB-3'!$D$75</f>
        <v>0</v>
      </c>
      <c r="AH31" s="920" t="e">
        <f t="shared" si="1"/>
        <v>#REF!</v>
      </c>
      <c r="AI31" s="154">
        <f t="shared" si="4"/>
        <v>28</v>
      </c>
      <c r="AL31" s="119"/>
      <c r="AM31" s="151"/>
      <c r="AN31" s="148"/>
    </row>
    <row r="32" spans="1:40" ht="11.25" customHeight="1">
      <c r="A32" s="1382"/>
      <c r="B32" s="1376"/>
      <c r="C32" s="1356" t="s">
        <v>44</v>
      </c>
      <c r="D32" s="1356"/>
      <c r="E32" s="155">
        <f t="shared" si="0"/>
        <v>29</v>
      </c>
      <c r="F32" s="1061" t="e">
        <f>'EB-1'!F32/Heizwerte!#REF!*Heizwerte!#REF!*1000</f>
        <v>#REF!</v>
      </c>
      <c r="G32" s="1039" t="e">
        <f>'EB-1'!G32/Heizwerte!#REF!*Heizwerte!#REF!*1000</f>
        <v>#REF!</v>
      </c>
      <c r="H32" s="1052" t="e">
        <v>#REF!</v>
      </c>
      <c r="I32" s="1061" t="e">
        <f>'EB-1'!I32/Heizwerte!#REF!*Heizwerte!#REF!*1000</f>
        <v>#REF!</v>
      </c>
      <c r="J32" s="1039" t="e">
        <v>#REF!</v>
      </c>
      <c r="K32" s="1052" t="e">
        <f>'EB-1'!K32*Heizwerte!#REF!/Heizwerte!#REF!*1000</f>
        <v>#REF!</v>
      </c>
      <c r="L32" s="1044" t="e">
        <f>'EB-1'!L32/Heizwerte!#REF!*Heizwerte!#REF!*1000</f>
        <v>#REF!</v>
      </c>
      <c r="M32" s="1045" t="e">
        <f>'EB-1'!M32/Heizwerte!#REF!*Heizwerte!#REF!*1000</f>
        <v>#REF!</v>
      </c>
      <c r="N32" s="1045" t="e">
        <f>'EB-1'!N32/Heizwerte!#REF!*Heizwerte!#REF!*1000</f>
        <v>#REF!</v>
      </c>
      <c r="O32" s="1039" t="e">
        <f>'EB-1'!O32/Heizwerte!#REF!*Heizwerte!#REF!*1000</f>
        <v>#REF!</v>
      </c>
      <c r="P32" s="1045" t="e">
        <f>'EB-1'!P32/Heizwerte!#REF!*Heizwerte!#REF!*1000</f>
        <v>#REF!</v>
      </c>
      <c r="Q32" s="1039" t="e">
        <f>'EB-1'!Q32/Heizwerte!#REF!*Heizwerte!#REF!*1000</f>
        <v>#REF!</v>
      </c>
      <c r="R32" s="1039" t="e">
        <f>'EB-1'!R32/Heizwerte!#REF!*Heizwerte!#REF!*1000</f>
        <v>#REF!</v>
      </c>
      <c r="S32" s="1038" t="e">
        <f>'EB-1'!S32/Heizwerte!#REF!*Heizwerte!#REF!*1000</f>
        <v>#REF!</v>
      </c>
      <c r="T32" s="1038" t="e">
        <f>'EB-1'!T32/Heizwerte!#REF!*Heizwerte!#REF!*1000</f>
        <v>#REF!</v>
      </c>
      <c r="U32" s="1038" t="e">
        <f>'EB-1'!U32/Heizwerte!#REF!*Heizwerte!#REF!*1000</f>
        <v>#REF!</v>
      </c>
      <c r="V32" s="1050" t="e">
        <f>'EB-1'!V32/Heizwerte!#REF!*Heizwerte!#REF!*1000</f>
        <v>#REF!</v>
      </c>
      <c r="W32" s="1045" t="e">
        <f>'EB-1'!W32/Heizwerte!#REF!*Heizwerte!#REF!*1000</f>
        <v>#REF!</v>
      </c>
      <c r="X32" s="1053" t="e">
        <f>'EB-1'!X32/Heizwerte!#REF!*Heizwerte!#REF!*1000</f>
        <v>#VALUE!</v>
      </c>
      <c r="Y32" s="1045">
        <f>'EB-1'!Y32*'EB-3'!$D$75</f>
        <v>0</v>
      </c>
      <c r="Z32" s="1038" t="e">
        <f>'EB-1'!Z32/Heizwerte!#REF!*Heizwerte!#REF!*1000</f>
        <v>#REF!</v>
      </c>
      <c r="AA32" s="1038" t="e">
        <f>'EB-1'!AA32/Heizwerte!#REF!*Heizwerte!#REF!*1000</f>
        <v>#REF!</v>
      </c>
      <c r="AB32" s="1038">
        <f>'EB-1'!AB32*'EB-3'!$D$75</f>
        <v>0</v>
      </c>
      <c r="AC32" s="1050">
        <f>'EB-1'!AC32*'EB-3'!$D$75</f>
        <v>0</v>
      </c>
      <c r="AD32" s="1045" t="e">
        <f>'EB-1'!AD32/Heizwerte!#REF!*Heizwerte!#REF!*1000</f>
        <v>#REF!</v>
      </c>
      <c r="AE32" s="1037" t="e">
        <f>'EB-1'!AE32*'EB-3'!$D$75</f>
        <v>#VALUE!</v>
      </c>
      <c r="AF32" s="1051">
        <f>'EB-1'!AF32*'EB-3'!$D$75</f>
        <v>0</v>
      </c>
      <c r="AG32" s="1039" t="e">
        <f>'EB-1'!AG32*'EB-3'!$D$75</f>
        <v>#VALUE!</v>
      </c>
      <c r="AH32" s="920" t="e">
        <f t="shared" si="1"/>
        <v>#REF!</v>
      </c>
      <c r="AI32" s="154">
        <f t="shared" si="4"/>
        <v>29</v>
      </c>
      <c r="AL32" s="119"/>
      <c r="AM32" s="151"/>
      <c r="AN32" s="148"/>
    </row>
    <row r="33" spans="1:40" ht="11.25" customHeight="1">
      <c r="A33" s="1382"/>
      <c r="B33" s="1376"/>
      <c r="C33" s="1356" t="s">
        <v>43</v>
      </c>
      <c r="D33" s="1356"/>
      <c r="E33" s="155">
        <f t="shared" si="0"/>
        <v>30</v>
      </c>
      <c r="F33" s="1061" t="e">
        <f>'EB-1'!F33/Heizwerte!#REF!*Heizwerte!#REF!*1000</f>
        <v>#REF!</v>
      </c>
      <c r="G33" s="1039" t="e">
        <f>'EB-1'!G33/Heizwerte!#REF!*Heizwerte!#REF!*1000</f>
        <v>#REF!</v>
      </c>
      <c r="H33" s="1052" t="e">
        <v>#REF!</v>
      </c>
      <c r="I33" s="1061" t="e">
        <f>'EB-1'!I33/Heizwerte!#REF!*Heizwerte!#REF!*1000</f>
        <v>#REF!</v>
      </c>
      <c r="J33" s="1039" t="e">
        <v>#REF!</v>
      </c>
      <c r="K33" s="1052" t="e">
        <f>'EB-1'!K33*Heizwerte!#REF!/Heizwerte!#REF!*1000</f>
        <v>#REF!</v>
      </c>
      <c r="L33" s="1044" t="e">
        <f>'EB-1'!L33/Heizwerte!#REF!*Heizwerte!#REF!*1000</f>
        <v>#REF!</v>
      </c>
      <c r="M33" s="1039" t="e">
        <f>'EB-1'!M33/Heizwerte!#REF!*Heizwerte!#REF!*1000</f>
        <v>#REF!</v>
      </c>
      <c r="N33" s="1045" t="e">
        <f>'EB-1'!N33/Heizwerte!#REF!*Heizwerte!#REF!*1000</f>
        <v>#REF!</v>
      </c>
      <c r="O33" s="1037" t="e">
        <f>'EB-1'!O33/Heizwerte!#REF!*Heizwerte!#REF!*1000</f>
        <v>#VALUE!</v>
      </c>
      <c r="P33" s="1045" t="e">
        <f>'EB-1'!P33/Heizwerte!#REF!*Heizwerte!#REF!*1000</f>
        <v>#REF!</v>
      </c>
      <c r="Q33" s="1051" t="e">
        <f>'EB-1'!Q33/Heizwerte!#REF!*Heizwerte!#REF!*1000</f>
        <v>#VALUE!</v>
      </c>
      <c r="R33" s="1039" t="e">
        <f>'EB-1'!R33/Heizwerte!#REF!*Heizwerte!#REF!*1000</f>
        <v>#REF!</v>
      </c>
      <c r="S33" s="1039" t="e">
        <f>'EB-1'!S33/Heizwerte!#REF!*Heizwerte!#REF!*1000</f>
        <v>#VALUE!</v>
      </c>
      <c r="T33" s="1037" t="e">
        <f>'EB-1'!T33/Heizwerte!#REF!*Heizwerte!#REF!*1000</f>
        <v>#VALUE!</v>
      </c>
      <c r="U33" s="1051" t="e">
        <f>'EB-1'!U33/Heizwerte!#REF!*Heizwerte!#REF!*1000</f>
        <v>#VALUE!</v>
      </c>
      <c r="V33" s="1049" t="e">
        <f>'EB-1'!V33/Heizwerte!#REF!*Heizwerte!#REF!*1000</f>
        <v>#REF!</v>
      </c>
      <c r="W33" s="1045" t="e">
        <f>'EB-1'!W33/Heizwerte!#REF!*Heizwerte!#REF!*1000</f>
        <v>#REF!</v>
      </c>
      <c r="X33" s="1052" t="e">
        <f>'EB-1'!X33/Heizwerte!#REF!*Heizwerte!#REF!*1000</f>
        <v>#REF!</v>
      </c>
      <c r="Y33" s="1045">
        <f>'EB-1'!Y33*'EB-3'!$D$75</f>
        <v>0</v>
      </c>
      <c r="Z33" s="1038" t="e">
        <f>'EB-1'!Z33/Heizwerte!#REF!*Heizwerte!#REF!*1000</f>
        <v>#REF!</v>
      </c>
      <c r="AA33" s="1038" t="e">
        <f>'EB-1'!AA33/Heizwerte!#REF!*Heizwerte!#REF!*1000</f>
        <v>#REF!</v>
      </c>
      <c r="AB33" s="1038">
        <f>'EB-1'!AB33*'EB-3'!$D$75</f>
        <v>0</v>
      </c>
      <c r="AC33" s="1050">
        <f>'EB-1'!AC33*'EB-3'!$D$75</f>
        <v>9.1499477334523356E-3</v>
      </c>
      <c r="AD33" s="1045" t="e">
        <f>'EB-1'!AD33/Heizwerte!#REF!*Heizwerte!#REF!*1000</f>
        <v>#REF!</v>
      </c>
      <c r="AE33" s="1051" t="e">
        <f>'EB-1'!AE33*'EB-3'!$D$75</f>
        <v>#VALUE!</v>
      </c>
      <c r="AF33" s="1037" t="e">
        <f>'EB-1'!AF33*'EB-3'!$D$75</f>
        <v>#VALUE!</v>
      </c>
      <c r="AG33" s="1037" t="e">
        <f>'EB-1'!AG33*'EB-3'!$D$75</f>
        <v>#VALUE!</v>
      </c>
      <c r="AH33" s="920" t="e">
        <f t="shared" si="1"/>
        <v>#REF!</v>
      </c>
      <c r="AI33" s="154">
        <f t="shared" si="4"/>
        <v>30</v>
      </c>
      <c r="AL33" s="119"/>
      <c r="AM33" s="151"/>
      <c r="AN33" s="148"/>
    </row>
    <row r="34" spans="1:40" ht="11.25" customHeight="1">
      <c r="A34" s="1382"/>
      <c r="B34" s="1376"/>
      <c r="C34" s="1356" t="s">
        <v>42</v>
      </c>
      <c r="D34" s="1356"/>
      <c r="E34" s="153">
        <f t="shared" si="0"/>
        <v>31</v>
      </c>
      <c r="F34" s="1044" t="e">
        <f>'EB-1'!F34/Heizwerte!#REF!*Heizwerte!#REF!*1000</f>
        <v>#REF!</v>
      </c>
      <c r="G34" s="1042" t="e">
        <f>'EB-1'!G34/Heizwerte!#REF!*Heizwerte!#REF!*1000</f>
        <v>#REF!</v>
      </c>
      <c r="H34" s="1043" t="e">
        <v>#REF!</v>
      </c>
      <c r="I34" s="1045" t="e">
        <f>'EB-1'!I34/Heizwerte!#REF!*Heizwerte!#REF!*1000</f>
        <v>#REF!</v>
      </c>
      <c r="J34" s="1045" t="e">
        <v>#REF!</v>
      </c>
      <c r="K34" s="1043" t="e">
        <f>'EB-1'!K34*Heizwerte!#REF!/Heizwerte!#REF!*1000</f>
        <v>#REF!</v>
      </c>
      <c r="L34" s="1044" t="e">
        <f>'EB-1'!L34/Heizwerte!#REF!*Heizwerte!#REF!*1000</f>
        <v>#REF!</v>
      </c>
      <c r="M34" s="1045" t="e">
        <f>'EB-1'!M34/Heizwerte!#REF!*Heizwerte!#REF!*1000</f>
        <v>#REF!</v>
      </c>
      <c r="N34" s="1045" t="e">
        <f>'EB-1'!N34/Heizwerte!#REF!*Heizwerte!#REF!*1000</f>
        <v>#REF!</v>
      </c>
      <c r="O34" s="1045" t="e">
        <f>'EB-1'!O34/Heizwerte!#REF!*Heizwerte!#REF!*1000</f>
        <v>#REF!</v>
      </c>
      <c r="P34" s="1045" t="e">
        <f>'EB-1'!P34/Heizwerte!#REF!*Heizwerte!#REF!*1000</f>
        <v>#REF!</v>
      </c>
      <c r="Q34" s="1045" t="e">
        <f>'EB-1'!Q34/Heizwerte!#REF!*Heizwerte!#REF!*1000</f>
        <v>#REF!</v>
      </c>
      <c r="R34" s="1045" t="e">
        <f>'EB-1'!R34/Heizwerte!#REF!*Heizwerte!#REF!*1000</f>
        <v>#REF!</v>
      </c>
      <c r="S34" s="1045" t="e">
        <f>'EB-1'!S34/Heizwerte!#REF!*Heizwerte!#REF!*1000</f>
        <v>#REF!</v>
      </c>
      <c r="T34" s="1045" t="e">
        <f>'EB-1'!T34/Heizwerte!#REF!*Heizwerte!#REF!*1000</f>
        <v>#REF!</v>
      </c>
      <c r="U34" s="1045" t="e">
        <f>'EB-1'!U34/Heizwerte!#REF!*Heizwerte!#REF!*1000</f>
        <v>#REF!</v>
      </c>
      <c r="V34" s="1043" t="e">
        <f>'EB-1'!V34/Heizwerte!#REF!*Heizwerte!#REF!*1000</f>
        <v>#REF!</v>
      </c>
      <c r="W34" s="1045" t="e">
        <f>'EB-1'!W34/Heizwerte!#REF!*Heizwerte!#REF!*1000</f>
        <v>#REF!</v>
      </c>
      <c r="X34" s="1052" t="e">
        <f>'EB-1'!X34/Heizwerte!#REF!*Heizwerte!#REF!*1000</f>
        <v>#VALUE!</v>
      </c>
      <c r="Y34" s="1045">
        <f>'EB-1'!Y34*'EB-3'!$D$75</f>
        <v>0</v>
      </c>
      <c r="Z34" s="1038" t="e">
        <f>'EB-1'!Z34/Heizwerte!#REF!*Heizwerte!#REF!*1000</f>
        <v>#REF!</v>
      </c>
      <c r="AA34" s="1045" t="e">
        <f>'EB-1'!AA34/Heizwerte!#REF!*Heizwerte!#REF!*1000</f>
        <v>#REF!</v>
      </c>
      <c r="AB34" s="1045">
        <f>'EB-1'!AB34*'EB-3'!$D$75</f>
        <v>0</v>
      </c>
      <c r="AC34" s="1043">
        <f>'EB-1'!AC34*'EB-3'!$D$75</f>
        <v>0</v>
      </c>
      <c r="AD34" s="1045" t="e">
        <f>'EB-1'!AD34/Heizwerte!#REF!*Heizwerte!#REF!*1000</f>
        <v>#REF!</v>
      </c>
      <c r="AE34" s="1039">
        <f>'EB-1'!AE34*'EB-3'!$D$75</f>
        <v>26.774682036134401</v>
      </c>
      <c r="AF34" s="1039" t="e">
        <f>'EB-1'!AF34*'EB-3'!$D$75</f>
        <v>#VALUE!</v>
      </c>
      <c r="AG34" s="1045">
        <f>'EB-1'!AG34*'EB-3'!$D$75</f>
        <v>0</v>
      </c>
      <c r="AH34" s="920" t="e">
        <f t="shared" si="1"/>
        <v>#REF!</v>
      </c>
      <c r="AI34" s="152">
        <f t="shared" si="4"/>
        <v>31</v>
      </c>
      <c r="AL34" s="119"/>
      <c r="AM34" s="151"/>
      <c r="AN34" s="148"/>
    </row>
    <row r="35" spans="1:40" ht="11.25" customHeight="1">
      <c r="A35" s="1383"/>
      <c r="B35" s="1376"/>
      <c r="C35" s="1355" t="s">
        <v>202</v>
      </c>
      <c r="D35" s="1355"/>
      <c r="E35" s="146">
        <f t="shared" si="0"/>
        <v>32</v>
      </c>
      <c r="F35" s="1073" t="e">
        <f>'EB-1'!F35/Heizwerte!#REF!*Heizwerte!#REF!*1000</f>
        <v>#REF!</v>
      </c>
      <c r="G35" s="1055" t="e">
        <f>'EB-1'!G35/Heizwerte!#REF!*Heizwerte!#REF!*1000</f>
        <v>#REF!</v>
      </c>
      <c r="H35" s="1075" t="e">
        <v>#REF!</v>
      </c>
      <c r="I35" s="1073" t="e">
        <f>'EB-1'!I35/Heizwerte!#REF!*Heizwerte!#REF!*1000</f>
        <v>#REF!</v>
      </c>
      <c r="J35" s="1055" t="e">
        <v>#REF!</v>
      </c>
      <c r="K35" s="1075" t="e">
        <f>'EB-1'!K35*Heizwerte!#REF!/Heizwerte!#REF!*1000</f>
        <v>#REF!</v>
      </c>
      <c r="L35" s="1078" t="e">
        <f>'EB-1'!L35/Heizwerte!#REF!*Heizwerte!#REF!*1000</f>
        <v>#REF!</v>
      </c>
      <c r="M35" s="1055" t="e">
        <f>'EB-1'!M35/Heizwerte!#REF!*Heizwerte!#REF!*1000</f>
        <v>#REF!</v>
      </c>
      <c r="N35" s="1060" t="e">
        <f>'EB-1'!N35/Heizwerte!#REF!*Heizwerte!#REF!*1000</f>
        <v>#REF!</v>
      </c>
      <c r="O35" s="1089" t="e">
        <f>'EB-1'!O35/Heizwerte!#REF!*Heizwerte!#REF!*1000</f>
        <v>#VALUE!</v>
      </c>
      <c r="P35" s="1060" t="e">
        <f>'EB-1'!P35/Heizwerte!#REF!*Heizwerte!#REF!*1000</f>
        <v>#REF!</v>
      </c>
      <c r="Q35" s="1058" t="e">
        <f>'EB-1'!Q35/Heizwerte!#REF!*Heizwerte!#REF!*1000</f>
        <v>#VALUE!</v>
      </c>
      <c r="R35" s="1055" t="e">
        <f>'EB-1'!R35/Heizwerte!#REF!*Heizwerte!#REF!*1000</f>
        <v>#REF!</v>
      </c>
      <c r="S35" s="1055" t="e">
        <f>'EB-1'!S35/Heizwerte!#REF!*Heizwerte!#REF!*1000</f>
        <v>#VALUE!</v>
      </c>
      <c r="T35" s="1058" t="e">
        <f>'EB-1'!T35/Heizwerte!#REF!*Heizwerte!#REF!*1000</f>
        <v>#VALUE!</v>
      </c>
      <c r="U35" s="1058" t="e">
        <f>'EB-1'!U35/Heizwerte!#REF!*Heizwerte!#REF!*1000</f>
        <v>#VALUE!</v>
      </c>
      <c r="V35" s="1076" t="e">
        <f>'EB-1'!V35/Heizwerte!#REF!*Heizwerte!#REF!*1000</f>
        <v>#REF!</v>
      </c>
      <c r="W35" s="1060" t="e">
        <f>'EB-1'!W35/Heizwerte!#REF!*Heizwerte!#REF!*1000</f>
        <v>#REF!</v>
      </c>
      <c r="X35" s="1076" t="e">
        <f>'EB-1'!X35/Heizwerte!#REF!*Heizwerte!#REF!*1000</f>
        <v>#REF!</v>
      </c>
      <c r="Y35" s="1060">
        <f>'EB-1'!Y35*'EB-3'!$D$75</f>
        <v>0</v>
      </c>
      <c r="Z35" s="1040" t="e">
        <f>'EB-1'!Z35/Heizwerte!#REF!*Heizwerte!#REF!*1000</f>
        <v>#REF!</v>
      </c>
      <c r="AA35" s="1040" t="e">
        <f>'EB-1'!AA35/Heizwerte!#REF!*Heizwerte!#REF!*1000</f>
        <v>#REF!</v>
      </c>
      <c r="AB35" s="1040">
        <f>'EB-1'!AB35*'EB-3'!$D$75</f>
        <v>0</v>
      </c>
      <c r="AC35" s="1056">
        <f>'EB-1'!AC35*'EB-3'!$D$75</f>
        <v>9.1499477334523356E-3</v>
      </c>
      <c r="AD35" s="1060" t="e">
        <f>'EB-1'!AD35/Heizwerte!#REF!*Heizwerte!#REF!*1000</f>
        <v>#REF!</v>
      </c>
      <c r="AE35" s="1055">
        <f>'EB-1'!AE35*'EB-3'!$D$75</f>
        <v>406.70562771198718</v>
      </c>
      <c r="AF35" s="1055">
        <f>'EB-1'!AF35*'EB-3'!$D$75</f>
        <v>48.961226062331207</v>
      </c>
      <c r="AG35" s="1058">
        <f>'EB-1'!AG35*'EB-3'!$D$75</f>
        <v>5.2666475999999997E-2</v>
      </c>
      <c r="AH35" s="921" t="e">
        <f t="shared" si="1"/>
        <v>#REF!</v>
      </c>
      <c r="AI35" s="145">
        <f t="shared" si="4"/>
        <v>32</v>
      </c>
      <c r="AJ35" s="113"/>
      <c r="AK35" s="113"/>
      <c r="AL35" s="119"/>
      <c r="AM35" s="149" t="e">
        <f>SUM(F35:AG35)-AH35</f>
        <v>#REF!</v>
      </c>
      <c r="AN35" s="148"/>
    </row>
    <row r="36" spans="1:40" ht="11.25" customHeight="1">
      <c r="A36" s="159"/>
      <c r="B36" s="1375"/>
      <c r="C36" s="1357" t="s">
        <v>91</v>
      </c>
      <c r="D36" s="1357"/>
      <c r="E36" s="160">
        <f t="shared" si="0"/>
        <v>33</v>
      </c>
      <c r="F36" s="1080" t="e">
        <f>'EB-1'!F36/Heizwerte!#REF!*Heizwerte!#REF!*1000</f>
        <v>#REF!</v>
      </c>
      <c r="G36" s="1080" t="e">
        <f>'EB-1'!G36/Heizwerte!#REF!*Heizwerte!#REF!*1000</f>
        <v>#REF!</v>
      </c>
      <c r="H36" s="1046" t="e">
        <v>#REF!</v>
      </c>
      <c r="I36" s="1081" t="e">
        <f>'EB-1'!I36/Heizwerte!#REF!*Heizwerte!#REF!*1000</f>
        <v>#REF!</v>
      </c>
      <c r="J36" s="1045" t="e">
        <v>#REF!</v>
      </c>
      <c r="K36" s="1043" t="e">
        <f>'EB-1'!K36*Heizwerte!#REF!/Heizwerte!#REF!*1000</f>
        <v>#REF!</v>
      </c>
      <c r="L36" s="1078" t="e">
        <f>'EB-1'!L36/Heizwerte!#REF!*Heizwerte!#REF!*1000</f>
        <v>#REF!</v>
      </c>
      <c r="M36" s="1060" t="e">
        <f>'EB-1'!M36/Heizwerte!#REF!*Heizwerte!#REF!*1000</f>
        <v>#REF!</v>
      </c>
      <c r="N36" s="1081" t="e">
        <f>'EB-1'!N36/Heizwerte!#REF!*Heizwerte!#REF!*1000</f>
        <v>#REF!</v>
      </c>
      <c r="O36" s="1081" t="e">
        <f>'EB-1'!O36/Heizwerte!#REF!*Heizwerte!#REF!*1000</f>
        <v>#REF!</v>
      </c>
      <c r="P36" s="1081" t="e">
        <f>'EB-1'!P36/Heizwerte!#REF!*Heizwerte!#REF!*1000</f>
        <v>#REF!</v>
      </c>
      <c r="Q36" s="1081" t="e">
        <f>'EB-1'!Q36/Heizwerte!#REF!*Heizwerte!#REF!*1000</f>
        <v>#REF!</v>
      </c>
      <c r="R36" s="1081" t="e">
        <f>'EB-1'!R36/Heizwerte!#REF!*Heizwerte!#REF!*1000</f>
        <v>#REF!</v>
      </c>
      <c r="S36" s="1081" t="e">
        <f>'EB-1'!S36/Heizwerte!#REF!*Heizwerte!#REF!*1000</f>
        <v>#REF!</v>
      </c>
      <c r="T36" s="1081" t="e">
        <f>'EB-1'!T36/Heizwerte!#REF!*Heizwerte!#REF!*1000</f>
        <v>#REF!</v>
      </c>
      <c r="U36" s="1081" t="e">
        <f>'EB-1'!U36/Heizwerte!#REF!*Heizwerte!#REF!*1000</f>
        <v>#REF!</v>
      </c>
      <c r="V36" s="1046" t="e">
        <f>'EB-1'!V36/Heizwerte!#REF!*Heizwerte!#REF!*1000</f>
        <v>#REF!</v>
      </c>
      <c r="W36" s="1081" t="e">
        <f>'EB-1'!W36/Heizwerte!#REF!*Heizwerte!#REF!*1000</f>
        <v>#REF!</v>
      </c>
      <c r="X36" s="1082" t="e">
        <f>'EB-1'!X36/Heizwerte!#REF!*Heizwerte!#REF!*1000</f>
        <v>#VALUE!</v>
      </c>
      <c r="Y36" s="1081">
        <f>'EB-1'!Y36*'EB-3'!$D$75</f>
        <v>0</v>
      </c>
      <c r="Z36" s="1040" t="e">
        <f>'EB-1'!Z36/Heizwerte!#REF!*Heizwerte!#REF!*1000</f>
        <v>#REF!</v>
      </c>
      <c r="AA36" s="1081" t="e">
        <f>'EB-1'!AA36/Heizwerte!#REF!*Heizwerte!#REF!*1000</f>
        <v>#REF!</v>
      </c>
      <c r="AB36" s="1081">
        <f>'EB-1'!AB36*'EB-3'!$D$75</f>
        <v>0</v>
      </c>
      <c r="AC36" s="1046">
        <f>'EB-1'!AC36*'EB-3'!$D$75</f>
        <v>0</v>
      </c>
      <c r="AD36" s="1081" t="e">
        <f>'EB-1'!AD36/Heizwerte!#REF!*Heizwerte!#REF!*1000</f>
        <v>#REF!</v>
      </c>
      <c r="AE36" s="1083">
        <f>'EB-1'!AE36*'EB-3'!$D$75</f>
        <v>378.95999418423031</v>
      </c>
      <c r="AF36" s="1084">
        <f>'EB-1'!AF36*'EB-3'!$D$75</f>
        <v>144.96434330400001</v>
      </c>
      <c r="AG36" s="1060">
        <f>'EB-1'!AG36*'EB-3'!$D$75</f>
        <v>0</v>
      </c>
      <c r="AH36" s="920" t="e">
        <f t="shared" si="1"/>
        <v>#REF!</v>
      </c>
      <c r="AI36" s="145">
        <f t="shared" si="4"/>
        <v>33</v>
      </c>
      <c r="AL36" s="119"/>
      <c r="AM36" s="151"/>
      <c r="AN36" s="148"/>
    </row>
    <row r="37" spans="1:40" ht="11.25" customHeight="1">
      <c r="A37" s="159"/>
      <c r="B37" s="1376"/>
      <c r="C37" s="1355" t="s">
        <v>83</v>
      </c>
      <c r="D37" s="1355"/>
      <c r="E37" s="146">
        <f t="shared" si="0"/>
        <v>34</v>
      </c>
      <c r="F37" s="1096" t="e">
        <f>'EB-1'!F37/Heizwerte!#REF!*Heizwerte!#REF!*1000</f>
        <v>#VALUE!</v>
      </c>
      <c r="G37" s="1055" t="e">
        <f>'EB-1'!G37/Heizwerte!#REF!*Heizwerte!#REF!*1000</f>
        <v>#REF!</v>
      </c>
      <c r="H37" s="1076" t="e">
        <v>#REF!</v>
      </c>
      <c r="I37" s="1040" t="e">
        <f>'EB-1'!I37/Heizwerte!#REF!*Heizwerte!#REF!*1000</f>
        <v>#REF!</v>
      </c>
      <c r="J37" s="1040" t="e">
        <v>#REF!</v>
      </c>
      <c r="K37" s="1056" t="e">
        <f>'EB-1'!K37*Heizwerte!#REF!/Heizwerte!#REF!*1000</f>
        <v>#REF!</v>
      </c>
      <c r="L37" s="1078" t="e">
        <f>'EB-1'!L37/Heizwerte!#REF!*Heizwerte!#REF!*1000</f>
        <v>#REF!</v>
      </c>
      <c r="M37" s="1040" t="e">
        <f>'EB-1'!M37/Heizwerte!#REF!*Heizwerte!#REF!*1000</f>
        <v>#REF!</v>
      </c>
      <c r="N37" s="1040" t="e">
        <f>'EB-1'!N37/Heizwerte!#REF!*Heizwerte!#REF!*1000</f>
        <v>#REF!</v>
      </c>
      <c r="O37" s="1058" t="e">
        <f>'EB-1'!O37/Heizwerte!#REF!*Heizwerte!#REF!*1000</f>
        <v>#VALUE!</v>
      </c>
      <c r="P37" s="1040" t="e">
        <f>'EB-1'!P37/Heizwerte!#REF!*Heizwerte!#REF!*1000</f>
        <v>#REF!</v>
      </c>
      <c r="Q37" s="1058" t="e">
        <f>'EB-1'!Q37/Heizwerte!#REF!*Heizwerte!#REF!*1000</f>
        <v>#VALUE!</v>
      </c>
      <c r="R37" s="1055" t="e">
        <f>'EB-1'!R37/Heizwerte!#REF!*Heizwerte!#REF!*1000</f>
        <v>#REF!</v>
      </c>
      <c r="S37" s="1058" t="e">
        <f>'EB-1'!S37/Heizwerte!#REF!*Heizwerte!#REF!*1000</f>
        <v>#VALUE!</v>
      </c>
      <c r="T37" s="1058" t="e">
        <f>'EB-1'!T37/Heizwerte!#REF!*Heizwerte!#REF!*1000</f>
        <v>#VALUE!</v>
      </c>
      <c r="U37" s="1058" t="e">
        <f>'EB-1'!U37/Heizwerte!#REF!*Heizwerte!#REF!*1000</f>
        <v>#VALUE!</v>
      </c>
      <c r="V37" s="1076" t="e">
        <f>'EB-1'!V37/Heizwerte!#REF!*Heizwerte!#REF!*1000</f>
        <v>#REF!</v>
      </c>
      <c r="W37" s="1060" t="e">
        <f>'EB-1'!W37/Heizwerte!#REF!*Heizwerte!#REF!*1000</f>
        <v>#REF!</v>
      </c>
      <c r="X37" s="1076" t="e">
        <f>'EB-1'!X37/Heizwerte!#REF!*Heizwerte!#REF!*1000</f>
        <v>#VALUE!</v>
      </c>
      <c r="Y37" s="1081">
        <f>'EB-1'!Y37*'EB-3'!$D$75</f>
        <v>0</v>
      </c>
      <c r="Z37" s="1058" t="e">
        <f>'EB-1'!Z37/Heizwerte!#REF!*Heizwerte!#REF!*1000</f>
        <v>#REF!</v>
      </c>
      <c r="AA37" s="1084" t="e">
        <f>'EB-1'!AA37/Heizwerte!#REF!*Heizwerte!#REF!*1000</f>
        <v>#REF!</v>
      </c>
      <c r="AB37" s="1058">
        <f>'EB-1'!AB37*'EB-3'!$D$75</f>
        <v>185.30429946999999</v>
      </c>
      <c r="AC37" s="1075">
        <f>'EB-1'!AC37*'EB-3'!$D$75</f>
        <v>1410.7322710341373</v>
      </c>
      <c r="AD37" s="1060" t="e">
        <f>'EB-1'!AD37/Heizwerte!#REF!*Heizwerte!#REF!*1000</f>
        <v>#REF!</v>
      </c>
      <c r="AE37" s="1055">
        <f>'EB-1'!AE37*'EB-3'!$D$75</f>
        <v>8184.1476690720156</v>
      </c>
      <c r="AF37" s="1040">
        <f>'EB-1'!AF37*'EB-3'!$D$75</f>
        <v>1601.8063545496002</v>
      </c>
      <c r="AG37" s="1058">
        <f>'EB-1'!AG37*'EB-3'!$D$75</f>
        <v>745.43061853799986</v>
      </c>
      <c r="AH37" s="924" t="e">
        <f t="shared" si="1"/>
        <v>#VALUE!</v>
      </c>
      <c r="AI37" s="145">
        <f t="shared" si="4"/>
        <v>34</v>
      </c>
      <c r="AJ37" s="113"/>
      <c r="AK37" s="113"/>
      <c r="AL37" s="119"/>
      <c r="AM37" s="149" t="e">
        <f>SUM(F37:AG37)-AH37</f>
        <v>#VALUE!</v>
      </c>
      <c r="AN37" s="148"/>
    </row>
    <row r="38" spans="1:40" ht="11.25" customHeight="1">
      <c r="A38" s="159"/>
      <c r="B38" s="1376"/>
      <c r="C38" s="1355" t="s">
        <v>32</v>
      </c>
      <c r="D38" s="1355"/>
      <c r="E38" s="146">
        <f t="shared" si="0"/>
        <v>35</v>
      </c>
      <c r="F38" s="1096" t="e">
        <f>'EB-1'!F38/Heizwerte!#REF!*Heizwerte!#REF!*1000</f>
        <v>#VALUE!</v>
      </c>
      <c r="G38" s="1055" t="e">
        <f>'EB-1'!G38/Heizwerte!#REF!*Heizwerte!#REF!*1000</f>
        <v>#REF!</v>
      </c>
      <c r="H38" s="1085" t="e">
        <v>#REF!</v>
      </c>
      <c r="I38" s="1073" t="e">
        <f>'EB-1'!I38/Heizwerte!#REF!*Heizwerte!#REF!*1000</f>
        <v>#REF!</v>
      </c>
      <c r="J38" s="1055" t="e">
        <v>#REF!</v>
      </c>
      <c r="K38" s="1075" t="e">
        <f>'EB-1'!K38*Heizwerte!#REF!/Heizwerte!#REF!*1000</f>
        <v>#REF!</v>
      </c>
      <c r="L38" s="1078" t="e">
        <f>'EB-1'!L38/Heizwerte!#REF!*Heizwerte!#REF!*1000</f>
        <v>#REF!</v>
      </c>
      <c r="M38" s="1040" t="e">
        <f>'EB-1'!M38/Heizwerte!#REF!*Heizwerte!#REF!*1000</f>
        <v>#REF!</v>
      </c>
      <c r="N38" s="1086" t="e">
        <f>'EB-1'!N38/Heizwerte!#REF!*Heizwerte!#REF!*1000</f>
        <v>#REF!</v>
      </c>
      <c r="O38" s="1087" t="e">
        <f>'EB-1'!O38/Heizwerte!#REF!*Heizwerte!#REF!*1000</f>
        <v>#VALUE!</v>
      </c>
      <c r="P38" s="1088" t="e">
        <f>'EB-1'!P38/Heizwerte!#REF!*Heizwerte!#REF!*1000</f>
        <v>#REF!</v>
      </c>
      <c r="Q38" s="1089" t="e">
        <f>'EB-1'!Q38/Heizwerte!#REF!*Heizwerte!#REF!*1000</f>
        <v>#VALUE!</v>
      </c>
      <c r="R38" s="1087" t="e">
        <f>'EB-1'!R38/Heizwerte!#REF!*Heizwerte!#REF!*1000</f>
        <v>#REF!</v>
      </c>
      <c r="S38" s="1089" t="e">
        <f>'EB-1'!S38/Heizwerte!#REF!*Heizwerte!#REF!*1000</f>
        <v>#VALUE!</v>
      </c>
      <c r="T38" s="1058" t="e">
        <f>'EB-1'!T38/Heizwerte!#REF!*Heizwerte!#REF!*1000</f>
        <v>#VALUE!</v>
      </c>
      <c r="U38" s="1089" t="e">
        <f>'EB-1'!U38/Heizwerte!#REF!*Heizwerte!#REF!*1000</f>
        <v>#VALUE!</v>
      </c>
      <c r="V38" s="1085" t="e">
        <f>'EB-1'!V38/Heizwerte!#REF!*Heizwerte!#REF!*1000</f>
        <v>#REF!</v>
      </c>
      <c r="W38" s="1060" t="e">
        <f>'EB-1'!W38/Heizwerte!#REF!*Heizwerte!#REF!*1000</f>
        <v>#REF!</v>
      </c>
      <c r="X38" s="1085" t="e">
        <f>'EB-1'!X38/Heizwerte!#REF!*Heizwerte!#REF!*1000</f>
        <v>#VALUE!</v>
      </c>
      <c r="Y38" s="1079">
        <f>'EB-1'!Y38*'EB-3'!$D$75</f>
        <v>0</v>
      </c>
      <c r="Z38" s="1058" t="e">
        <f>'EB-1'!Z38/Heizwerte!#REF!*Heizwerte!#REF!*1000</f>
        <v>#REF!</v>
      </c>
      <c r="AA38" s="1060" t="e">
        <f>'EB-1'!AA38/Heizwerte!#REF!*Heizwerte!#REF!*1000</f>
        <v>#REF!</v>
      </c>
      <c r="AB38" s="1089">
        <f>'EB-1'!AB38*'EB-3'!$D$75</f>
        <v>1.479204068</v>
      </c>
      <c r="AC38" s="1075">
        <f>'EB-1'!AC38*'EB-3'!$D$75</f>
        <v>0</v>
      </c>
      <c r="AD38" s="1060" t="e">
        <f>'EB-1'!AD38/Heizwerte!#REF!*Heizwerte!#REF!*1000</f>
        <v>#REF!</v>
      </c>
      <c r="AE38" s="1060">
        <f>'EB-1'!AE38*'EB-3'!$D$75</f>
        <v>0</v>
      </c>
      <c r="AF38" s="1060">
        <f>'EB-1'!AF38*'EB-3'!$D$75</f>
        <v>0</v>
      </c>
      <c r="AG38" s="1089">
        <f>'EB-1'!AG38*'EB-3'!$D$75</f>
        <v>61.458407072</v>
      </c>
      <c r="AH38" s="920" t="e">
        <f t="shared" si="1"/>
        <v>#VALUE!</v>
      </c>
      <c r="AI38" s="145">
        <f t="shared" si="4"/>
        <v>35</v>
      </c>
      <c r="AJ38" s="113"/>
      <c r="AK38" s="113"/>
      <c r="AL38" s="119"/>
      <c r="AM38" s="151"/>
      <c r="AN38" s="148"/>
    </row>
    <row r="39" spans="1:40" ht="11.25" customHeight="1">
      <c r="A39" s="158"/>
      <c r="B39" s="1390"/>
      <c r="C39" s="1355" t="s">
        <v>56</v>
      </c>
      <c r="D39" s="1355"/>
      <c r="E39" s="146">
        <f t="shared" si="0"/>
        <v>36</v>
      </c>
      <c r="F39" s="1090" t="e">
        <f>'EB-1'!F39/Heizwerte!#REF!*Heizwerte!#REF!*1000</f>
        <v>#REF!</v>
      </c>
      <c r="G39" s="1078" t="e">
        <f>'EB-1'!G39/Heizwerte!#REF!*Heizwerte!#REF!*1000</f>
        <v>#REF!</v>
      </c>
      <c r="H39" s="1091" t="e">
        <v>#REF!</v>
      </c>
      <c r="I39" s="1060" t="e">
        <f>'EB-1'!I39/Heizwerte!#REF!*Heizwerte!#REF!*1000</f>
        <v>#REF!</v>
      </c>
      <c r="J39" s="1045" t="e">
        <v>#REF!</v>
      </c>
      <c r="K39" s="1043" t="e">
        <f>'EB-1'!K39*Heizwerte!#REF!/Heizwerte!#REF!*1000</f>
        <v>#REF!</v>
      </c>
      <c r="L39" s="1044" t="e">
        <f>'EB-1'!L39/Heizwerte!#REF!*Heizwerte!#REF!*1000</f>
        <v>#REF!</v>
      </c>
      <c r="M39" s="1060" t="e">
        <f>'EB-1'!M39/Heizwerte!#REF!*Heizwerte!#REF!*1000</f>
        <v>#REF!</v>
      </c>
      <c r="N39" s="1081" t="e">
        <f>'EB-1'!N39/Heizwerte!#REF!*Heizwerte!#REF!*1000</f>
        <v>#REF!</v>
      </c>
      <c r="O39" s="1081" t="e">
        <f>'EB-1'!O39/Heizwerte!#REF!*Heizwerte!#REF!*1000</f>
        <v>#REF!</v>
      </c>
      <c r="P39" s="1060" t="e">
        <f>'EB-1'!P39/Heizwerte!#REF!*Heizwerte!#REF!*1000</f>
        <v>#REF!</v>
      </c>
      <c r="Q39" s="1060" t="e">
        <f>'EB-1'!Q39/Heizwerte!#REF!*Heizwerte!#REF!*1000</f>
        <v>#REF!</v>
      </c>
      <c r="R39" s="1060" t="e">
        <f>'EB-1'!R39/Heizwerte!#REF!*Heizwerte!#REF!*1000</f>
        <v>#REF!</v>
      </c>
      <c r="S39" s="1060" t="e">
        <f>'EB-1'!S39/Heizwerte!#REF!*Heizwerte!#REF!*1000</f>
        <v>#REF!</v>
      </c>
      <c r="T39" s="1060" t="e">
        <f>'EB-1'!T39/Heizwerte!#REF!*Heizwerte!#REF!*1000</f>
        <v>#REF!</v>
      </c>
      <c r="U39" s="1060" t="e">
        <f>'EB-1'!U39/Heizwerte!#REF!*Heizwerte!#REF!*1000</f>
        <v>#REF!</v>
      </c>
      <c r="V39" s="1056" t="e">
        <f>'EB-1'!V39/Heizwerte!#REF!*Heizwerte!#REF!*1000</f>
        <v>#REF!</v>
      </c>
      <c r="W39" s="1060" t="e">
        <f>'EB-1'!W39/Heizwerte!#REF!*Heizwerte!#REF!*1000</f>
        <v>#REF!</v>
      </c>
      <c r="X39" s="1059" t="e">
        <f>'EB-1'!X39/Heizwerte!#REF!*Heizwerte!#REF!*1000</f>
        <v>#REF!</v>
      </c>
      <c r="Y39" s="1092">
        <f>'EB-1'!Y39*'EB-3'!$D$75</f>
        <v>0</v>
      </c>
      <c r="Z39" s="1092" t="e">
        <f>'EB-1'!Z39/Heizwerte!#REF!*Heizwerte!#REF!*1000</f>
        <v>#REF!</v>
      </c>
      <c r="AA39" s="1092" t="e">
        <f>'EB-1'!AA39/Heizwerte!#REF!*Heizwerte!#REF!*1000</f>
        <v>#REF!</v>
      </c>
      <c r="AB39" s="1060">
        <f>'EB-1'!AB39*'EB-3'!$D$75</f>
        <v>0</v>
      </c>
      <c r="AC39" s="1059">
        <f>'EB-1'!AC39*'EB-3'!$D$75</f>
        <v>0</v>
      </c>
      <c r="AD39" s="1060" t="e">
        <f>'EB-1'!AD39/Heizwerte!#REF!*Heizwerte!#REF!*1000</f>
        <v>#REF!</v>
      </c>
      <c r="AE39" s="1060">
        <f>'EB-1'!AE39*'EB-3'!$D$75</f>
        <v>0</v>
      </c>
      <c r="AF39" s="1040">
        <f>'EB-1'!AF39*'EB-3'!$D$75</f>
        <v>235.02368315279972</v>
      </c>
      <c r="AG39" s="1060">
        <f>'EB-1'!AG39*'EB-3'!$D$75</f>
        <v>0</v>
      </c>
      <c r="AH39" s="921" t="e">
        <f t="shared" si="1"/>
        <v>#REF!</v>
      </c>
      <c r="AI39" s="145">
        <f t="shared" si="4"/>
        <v>36</v>
      </c>
      <c r="AJ39" s="113"/>
      <c r="AK39" s="113"/>
      <c r="AL39" s="119"/>
      <c r="AM39" s="151"/>
      <c r="AN39" s="148"/>
    </row>
    <row r="40" spans="1:40" ht="11.25" customHeight="1">
      <c r="A40" s="1381" t="s">
        <v>33</v>
      </c>
      <c r="B40" s="150"/>
      <c r="C40" s="1359" t="s">
        <v>33</v>
      </c>
      <c r="D40" s="1359"/>
      <c r="E40" s="146">
        <f t="shared" si="0"/>
        <v>37</v>
      </c>
      <c r="F40" s="1107" t="e">
        <f>'EB-1'!F40/Heizwerte!#REF!*Heizwerte!#REF!*1000</f>
        <v>#REF!</v>
      </c>
      <c r="G40" s="1065" t="e">
        <f>'EB-1'!G40/Heizwerte!#REF!*Heizwerte!#REF!*1000</f>
        <v>#REF!</v>
      </c>
      <c r="H40" s="1093" t="e">
        <v>#REF!</v>
      </c>
      <c r="I40" s="1067" t="e">
        <f>'EB-1'!I40/Heizwerte!#REF!*Heizwerte!#REF!*1000</f>
        <v>#REF!</v>
      </c>
      <c r="J40" s="1065" t="e">
        <v>#REF!</v>
      </c>
      <c r="K40" s="1093" t="e">
        <f>'EB-1'!K40*Heizwerte!#REF!/Heizwerte!#REF!*1000</f>
        <v>#REF!</v>
      </c>
      <c r="L40" s="1094" t="e">
        <f>'EB-1'!L40/Heizwerte!#REF!*Heizwerte!#REF!*1000</f>
        <v>#REF!</v>
      </c>
      <c r="M40" s="1068" t="e">
        <f>'EB-1'!M40/Heizwerte!#REF!*Heizwerte!#REF!*1000</f>
        <v>#REF!</v>
      </c>
      <c r="N40" s="1067" t="e">
        <f>'EB-1'!N40/Heizwerte!#REF!*Heizwerte!#REF!*1000</f>
        <v>#REF!</v>
      </c>
      <c r="O40" s="1065" t="e">
        <f>'EB-1'!O40/Heizwerte!#REF!*Heizwerte!#REF!*1000</f>
        <v>#REF!</v>
      </c>
      <c r="P40" s="1067" t="e">
        <f>'EB-1'!P40/Heizwerte!#REF!*Heizwerte!#REF!*1000</f>
        <v>#REF!</v>
      </c>
      <c r="Q40" s="1065" t="e">
        <f>'EB-1'!Q40/Heizwerte!#REF!*Heizwerte!#REF!*1000</f>
        <v>#REF!</v>
      </c>
      <c r="R40" s="1065" t="e">
        <f>'EB-1'!R40/Heizwerte!#REF!*Heizwerte!#REF!*1000</f>
        <v>#REF!</v>
      </c>
      <c r="S40" s="1065" t="e">
        <f>'EB-1'!S40/Heizwerte!#REF!*Heizwerte!#REF!*1000</f>
        <v>#REF!</v>
      </c>
      <c r="T40" s="1065" t="e">
        <f>'EB-1'!T40/Heizwerte!#REF!*Heizwerte!#REF!*1000</f>
        <v>#REF!</v>
      </c>
      <c r="U40" s="1065" t="e">
        <f>'EB-1'!U40/Heizwerte!#REF!*Heizwerte!#REF!*1000</f>
        <v>#REF!</v>
      </c>
      <c r="V40" s="1066" t="e">
        <f>'EB-1'!V40/Heizwerte!#REF!*Heizwerte!#REF!*1000</f>
        <v>#REF!</v>
      </c>
      <c r="W40" s="1068" t="e">
        <f>'EB-1'!W40/Heizwerte!#REF!*Heizwerte!#REF!*1000</f>
        <v>#REF!</v>
      </c>
      <c r="X40" s="1066" t="e">
        <f>'EB-1'!X40/Heizwerte!#REF!*Heizwerte!#REF!*1000</f>
        <v>#REF!</v>
      </c>
      <c r="Y40" s="1068">
        <f>'EB-1'!Y40*'EB-3'!$D$75</f>
        <v>0</v>
      </c>
      <c r="Z40" s="1040" t="e">
        <f>'EB-1'!Z40/Heizwerte!#REF!*Heizwerte!#REF!*1000</f>
        <v>#REF!</v>
      </c>
      <c r="AA40" s="1065" t="e">
        <f>'EB-1'!AA40/Heizwerte!#REF!*Heizwerte!#REF!*1000</f>
        <v>#REF!</v>
      </c>
      <c r="AB40" s="1065">
        <f>'EB-1'!AB40*'EB-3'!$D$75</f>
        <v>183.82509540199999</v>
      </c>
      <c r="AC40" s="1093">
        <f>'EB-1'!AC40*'EB-3'!$D$75</f>
        <v>1410.7322710341373</v>
      </c>
      <c r="AD40" s="1095" t="e">
        <f>'EB-1'!AD40/Heizwerte!#REF!*Heizwerte!#REF!*1000</f>
        <v>#REF!</v>
      </c>
      <c r="AE40" s="1065">
        <f>'EB-1'!AE40*'EB-3'!$D$75</f>
        <v>8184.1476690720156</v>
      </c>
      <c r="AF40" s="1067">
        <f>'EB-1'!AF40*'EB-3'!$D$75</f>
        <v>1836.8300377024</v>
      </c>
      <c r="AG40" s="1065">
        <f>'EB-1'!AG40*'EB-3'!$D$75</f>
        <v>683.97221146599998</v>
      </c>
      <c r="AH40" s="923" t="e">
        <f t="shared" si="1"/>
        <v>#REF!</v>
      </c>
      <c r="AI40" s="145">
        <f t="shared" si="4"/>
        <v>37</v>
      </c>
      <c r="AJ40" s="113"/>
      <c r="AK40" s="113"/>
      <c r="AL40" s="119"/>
      <c r="AM40" s="149" t="e">
        <f>SUM(F40:AG40)-AH40</f>
        <v>#REF!</v>
      </c>
      <c r="AN40" s="156"/>
    </row>
    <row r="41" spans="1:40" ht="11.25" customHeight="1">
      <c r="A41" s="1382"/>
      <c r="B41" s="150"/>
      <c r="C41" s="1356" t="s">
        <v>105</v>
      </c>
      <c r="D41" s="1356"/>
      <c r="E41" s="153">
        <f t="shared" si="0"/>
        <v>38</v>
      </c>
      <c r="F41" s="1069" t="e">
        <f>'EB-1'!F41/Heizwerte!#REF!*Heizwerte!#REF!*1000</f>
        <v>#VALUE!</v>
      </c>
      <c r="G41" s="1039" t="e">
        <f>'EB-1'!G41/Heizwerte!#REF!*Heizwerte!#REF!*1000</f>
        <v>#REF!</v>
      </c>
      <c r="H41" s="1053" t="e">
        <v>#REF!</v>
      </c>
      <c r="I41" s="1062" t="e">
        <f>'EB-1'!I41/Heizwerte!#REF!*Heizwerte!#REF!*1000</f>
        <v>#REF!</v>
      </c>
      <c r="J41" s="1037" t="e">
        <v>#REF!</v>
      </c>
      <c r="K41" s="1052" t="e">
        <f>'EB-1'!K41*Heizwerte!#REF!/Heizwerte!#REF!*1000</f>
        <v>#REF!</v>
      </c>
      <c r="L41" s="1044" t="e">
        <f>'EB-1'!L41/Heizwerte!#REF!*Heizwerte!#REF!*1000</f>
        <v>#REF!</v>
      </c>
      <c r="M41" s="1045" t="e">
        <f>'EB-1'!M41/Heizwerte!#REF!*Heizwerte!#REF!*1000</f>
        <v>#REF!</v>
      </c>
      <c r="N41" s="1045" t="e">
        <f>'EB-1'!N41/Heizwerte!#REF!*Heizwerte!#REF!*1000</f>
        <v>#REF!</v>
      </c>
      <c r="O41" s="1037" t="e">
        <f>'EB-1'!O41/Heizwerte!#REF!*Heizwerte!#REF!*1000</f>
        <v>#VALUE!</v>
      </c>
      <c r="P41" s="1045" t="e">
        <f>'EB-1'!P41/Heizwerte!#REF!*Heizwerte!#REF!*1000</f>
        <v>#REF!</v>
      </c>
      <c r="Q41" s="1039" t="e">
        <f>'EB-1'!Q41/Heizwerte!#REF!*Heizwerte!#REF!*1000</f>
        <v>#REF!</v>
      </c>
      <c r="R41" s="1037" t="e">
        <f>'EB-1'!R41/Heizwerte!#REF!*Heizwerte!#REF!*1000</f>
        <v>#VALUE!</v>
      </c>
      <c r="S41" s="1039" t="e">
        <f>'EB-1'!S41/Heizwerte!#REF!*Heizwerte!#REF!*1000</f>
        <v>#REF!</v>
      </c>
      <c r="T41" s="1039" t="e">
        <f>'EB-1'!T41/Heizwerte!#REF!*Heizwerte!#REF!*1000</f>
        <v>#REF!</v>
      </c>
      <c r="U41" s="1039" t="e">
        <f>'EB-1'!U41/Heizwerte!#REF!*Heizwerte!#REF!*1000</f>
        <v>#REF!</v>
      </c>
      <c r="V41" s="1050" t="e">
        <f>'EB-1'!V41/Heizwerte!#REF!*Heizwerte!#REF!*1000</f>
        <v>#REF!</v>
      </c>
      <c r="W41" s="1045" t="e">
        <f>'EB-1'!W41/Heizwerte!#REF!*Heizwerte!#REF!*1000</f>
        <v>#REF!</v>
      </c>
      <c r="X41" s="1050" t="e">
        <f>'EB-1'!X41/Heizwerte!#REF!*Heizwerte!#REF!*1000</f>
        <v>#REF!</v>
      </c>
      <c r="Y41" s="1045">
        <f>'EB-1'!Y41*'EB-3'!$D$75</f>
        <v>0</v>
      </c>
      <c r="Z41" s="1039" t="e">
        <f>'EB-1'!Z41/Heizwerte!#REF!*Heizwerte!#REF!*1000</f>
        <v>#VALUE!</v>
      </c>
      <c r="AA41" s="1039" t="e">
        <f>'EB-1'!AA41/Heizwerte!#REF!*Heizwerte!#REF!*1000</f>
        <v>#REF!</v>
      </c>
      <c r="AB41" s="1039">
        <f>'EB-1'!AB41*'EB-3'!$D$75</f>
        <v>0</v>
      </c>
      <c r="AC41" s="1052" t="e">
        <f>'EB-1'!AC41*'EB-3'!$D$75</f>
        <v>#VALUE!</v>
      </c>
      <c r="AD41" s="1045" t="e">
        <f>'EB-1'!AD41/Heizwerte!#REF!*Heizwerte!#REF!*1000</f>
        <v>#REF!</v>
      </c>
      <c r="AE41" s="1039">
        <f>'EB-1'!AE41*'EB-3'!$D$75</f>
        <v>306.45072213940807</v>
      </c>
      <c r="AF41" s="1039">
        <f>'EB-1'!AF41*'EB-3'!$D$75</f>
        <v>40.923903412000001</v>
      </c>
      <c r="AG41" s="1037">
        <f>'EB-1'!AG41*'EB-3'!$D$75</f>
        <v>0</v>
      </c>
      <c r="AH41" s="920" t="e">
        <f t="shared" si="1"/>
        <v>#VALUE!</v>
      </c>
      <c r="AI41" s="154">
        <f t="shared" si="4"/>
        <v>38</v>
      </c>
      <c r="AL41" s="119"/>
      <c r="AM41" s="151"/>
      <c r="AN41" s="148"/>
    </row>
    <row r="42" spans="1:40" ht="11.25" customHeight="1">
      <c r="A42" s="1382"/>
      <c r="B42" s="150"/>
      <c r="C42" s="1356" t="s">
        <v>103</v>
      </c>
      <c r="D42" s="1356"/>
      <c r="E42" s="155">
        <f t="shared" si="0"/>
        <v>39</v>
      </c>
      <c r="F42" s="1069" t="e">
        <f>'EB-1'!F42/Heizwerte!#REF!*Heizwerte!#REF!*1000</f>
        <v>#VALUE!</v>
      </c>
      <c r="G42" s="1039" t="e">
        <f>'EB-1'!G42/Heizwerte!#REF!*Heizwerte!#REF!*1000</f>
        <v>#REF!</v>
      </c>
      <c r="H42" s="1052" t="e">
        <v>#REF!</v>
      </c>
      <c r="I42" s="1062" t="e">
        <f>'EB-1'!I42/Heizwerte!#REF!*Heizwerte!#REF!*1000</f>
        <v>#REF!</v>
      </c>
      <c r="J42" s="1038" t="e">
        <v>#REF!</v>
      </c>
      <c r="K42" s="1052" t="e">
        <f>'EB-1'!K42*Heizwerte!#REF!/Heizwerte!#REF!*1000</f>
        <v>#REF!</v>
      </c>
      <c r="L42" s="1044" t="e">
        <f>'EB-1'!L42/Heizwerte!#REF!*Heizwerte!#REF!*1000</f>
        <v>#REF!</v>
      </c>
      <c r="M42" s="1045" t="e">
        <f>'EB-1'!M42/Heizwerte!#REF!*Heizwerte!#REF!*1000</f>
        <v>#REF!</v>
      </c>
      <c r="N42" s="1045" t="e">
        <f>'EB-1'!N42/Heizwerte!#REF!*Heizwerte!#REF!*1000</f>
        <v>#REF!</v>
      </c>
      <c r="O42" s="1039" t="e">
        <f>'EB-1'!O42/Heizwerte!#REF!*Heizwerte!#REF!*1000</f>
        <v>#VALUE!</v>
      </c>
      <c r="P42" s="1045" t="e">
        <f>'EB-1'!P42/Heizwerte!#REF!*Heizwerte!#REF!*1000</f>
        <v>#REF!</v>
      </c>
      <c r="Q42" s="1039" t="e">
        <f>'EB-1'!Q42/Heizwerte!#REF!*Heizwerte!#REF!*1000</f>
        <v>#REF!</v>
      </c>
      <c r="R42" s="1039" t="e">
        <f>'EB-1'!R42/Heizwerte!#REF!*Heizwerte!#REF!*1000</f>
        <v>#VALUE!</v>
      </c>
      <c r="S42" s="1039" t="e">
        <f>'EB-1'!S42/Heizwerte!#REF!*Heizwerte!#REF!*1000</f>
        <v>#REF!</v>
      </c>
      <c r="T42" s="1039" t="e">
        <f>'EB-1'!T42/Heizwerte!#REF!*Heizwerte!#REF!*1000</f>
        <v>#REF!</v>
      </c>
      <c r="U42" s="1039" t="e">
        <f>'EB-1'!U42/Heizwerte!#REF!*Heizwerte!#REF!*1000</f>
        <v>#REF!</v>
      </c>
      <c r="V42" s="1050" t="e">
        <f>'EB-1'!V42/Heizwerte!#REF!*Heizwerte!#REF!*1000</f>
        <v>#REF!</v>
      </c>
      <c r="W42" s="1045" t="e">
        <f>'EB-1'!W42/Heizwerte!#REF!*Heizwerte!#REF!*1000</f>
        <v>#REF!</v>
      </c>
      <c r="X42" s="1050" t="e">
        <f>'EB-1'!X42/Heizwerte!#REF!*Heizwerte!#REF!*1000</f>
        <v>#REF!</v>
      </c>
      <c r="Y42" s="1045">
        <f>'EB-1'!Y42*'EB-3'!$D$75</f>
        <v>0</v>
      </c>
      <c r="Z42" s="1037" t="e">
        <f>'EB-1'!Z42/Heizwerte!#REF!*Heizwerte!#REF!*1000</f>
        <v>#VALUE!</v>
      </c>
      <c r="AA42" s="1037" t="e">
        <f>'EB-1'!AA42/Heizwerte!#REF!*Heizwerte!#REF!*1000</f>
        <v>#REF!</v>
      </c>
      <c r="AB42" s="1039">
        <f>'EB-1'!AB42*'EB-3'!$D$75</f>
        <v>0</v>
      </c>
      <c r="AC42" s="1053" t="e">
        <f>'EB-1'!AC42*'EB-3'!$D$75</f>
        <v>#VALUE!</v>
      </c>
      <c r="AD42" s="1045" t="e">
        <f>'EB-1'!AD42/Heizwerte!#REF!*Heizwerte!#REF!*1000</f>
        <v>#REF!</v>
      </c>
      <c r="AE42" s="1039">
        <f>'EB-1'!AE42*'EB-3'!$D$75</f>
        <v>46.219159605888002</v>
      </c>
      <c r="AF42" s="1039">
        <f>'EB-1'!AF42*'EB-3'!$D$75</f>
        <v>1.6507730999999999</v>
      </c>
      <c r="AG42" s="1039">
        <f>'EB-1'!AG42*'EB-3'!$D$75</f>
        <v>0</v>
      </c>
      <c r="AH42" s="920" t="e">
        <f t="shared" si="1"/>
        <v>#VALUE!</v>
      </c>
      <c r="AI42" s="154">
        <f t="shared" si="4"/>
        <v>39</v>
      </c>
      <c r="AL42" s="119"/>
      <c r="AM42" s="151"/>
      <c r="AN42" s="148"/>
    </row>
    <row r="43" spans="1:40" ht="11.25" customHeight="1">
      <c r="A43" s="1382"/>
      <c r="B43" s="150"/>
      <c r="C43" s="1356" t="s">
        <v>102</v>
      </c>
      <c r="D43" s="1356"/>
      <c r="E43" s="155">
        <f t="shared" si="0"/>
        <v>40</v>
      </c>
      <c r="F43" s="1069" t="e">
        <f>'EB-1'!F43/Heizwerte!#REF!*Heizwerte!#REF!*1000</f>
        <v>#VALUE!</v>
      </c>
      <c r="G43" s="1039" t="e">
        <f>'EB-1'!G43/Heizwerte!#REF!*Heizwerte!#REF!*1000</f>
        <v>#REF!</v>
      </c>
      <c r="H43" s="1052" t="e">
        <v>#REF!</v>
      </c>
      <c r="I43" s="1061" t="e">
        <f>'EB-1'!I43/Heizwerte!#REF!*Heizwerte!#REF!*1000</f>
        <v>#REF!</v>
      </c>
      <c r="J43" s="1037" t="e">
        <v>#REF!</v>
      </c>
      <c r="K43" s="1052" t="e">
        <f>'EB-1'!K43*Heizwerte!#REF!/Heizwerte!#REF!*1000</f>
        <v>#REF!</v>
      </c>
      <c r="L43" s="1044" t="e">
        <f>'EB-1'!L43/Heizwerte!#REF!*Heizwerte!#REF!*1000</f>
        <v>#REF!</v>
      </c>
      <c r="M43" s="1045" t="e">
        <f>'EB-1'!M43/Heizwerte!#REF!*Heizwerte!#REF!*1000</f>
        <v>#REF!</v>
      </c>
      <c r="N43" s="1045" t="e">
        <f>'EB-1'!N43/Heizwerte!#REF!*Heizwerte!#REF!*1000</f>
        <v>#REF!</v>
      </c>
      <c r="O43" s="1037" t="e">
        <f>'EB-1'!O43/Heizwerte!#REF!*Heizwerte!#REF!*1000</f>
        <v>#VALUE!</v>
      </c>
      <c r="P43" s="1045" t="e">
        <f>'EB-1'!P43/Heizwerte!#REF!*Heizwerte!#REF!*1000</f>
        <v>#REF!</v>
      </c>
      <c r="Q43" s="1039" t="e">
        <f>'EB-1'!Q43/Heizwerte!#REF!*Heizwerte!#REF!*1000</f>
        <v>#REF!</v>
      </c>
      <c r="R43" s="1037" t="e">
        <f>'EB-1'!R43/Heizwerte!#REF!*Heizwerte!#REF!*1000</f>
        <v>#VALUE!</v>
      </c>
      <c r="S43" s="1039" t="e">
        <f>'EB-1'!S43/Heizwerte!#REF!*Heizwerte!#REF!*1000</f>
        <v>#REF!</v>
      </c>
      <c r="T43" s="1037" t="e">
        <f>'EB-1'!T43/Heizwerte!#REF!*Heizwerte!#REF!*1000</f>
        <v>#VALUE!</v>
      </c>
      <c r="U43" s="1039" t="e">
        <f>'EB-1'!U43/Heizwerte!#REF!*Heizwerte!#REF!*1000</f>
        <v>#REF!</v>
      </c>
      <c r="V43" s="1050" t="e">
        <f>'EB-1'!V43/Heizwerte!#REF!*Heizwerte!#REF!*1000</f>
        <v>#REF!</v>
      </c>
      <c r="W43" s="1045" t="e">
        <f>'EB-1'!W43/Heizwerte!#REF!*Heizwerte!#REF!*1000</f>
        <v>#REF!</v>
      </c>
      <c r="X43" s="1052" t="e">
        <f>'EB-1'!X43/Heizwerte!#REF!*Heizwerte!#REF!*1000</f>
        <v>#REF!</v>
      </c>
      <c r="Y43" s="1045">
        <f>'EB-1'!Y43*'EB-3'!$D$75</f>
        <v>0</v>
      </c>
      <c r="Z43" s="1039" t="e">
        <f>'EB-1'!Z43/Heizwerte!#REF!*Heizwerte!#REF!*1000</f>
        <v>#REF!</v>
      </c>
      <c r="AA43" s="1037" t="e">
        <f>'EB-1'!AA43/Heizwerte!#REF!*Heizwerte!#REF!*1000</f>
        <v>#VALUE!</v>
      </c>
      <c r="AB43" s="1037" t="e">
        <f>'EB-1'!AB43*'EB-3'!$D$75</f>
        <v>#VALUE!</v>
      </c>
      <c r="AC43" s="1053">
        <f>'EB-1'!AC43*'EB-3'!$D$75</f>
        <v>7.9564762899585531E-5</v>
      </c>
      <c r="AD43" s="1045" t="e">
        <f>'EB-1'!AD43/Heizwerte!#REF!*Heizwerte!#REF!*1000</f>
        <v>#REF!</v>
      </c>
      <c r="AE43" s="1039">
        <f>'EB-1'!AE43*'EB-3'!$D$75</f>
        <v>474.05327729673598</v>
      </c>
      <c r="AF43" s="1037">
        <f>'EB-1'!AF43*'EB-3'!$D$75</f>
        <v>160.16546504800002</v>
      </c>
      <c r="AG43" s="1037" t="e">
        <f>'EB-1'!AG43*'EB-3'!$D$75</f>
        <v>#VALUE!</v>
      </c>
      <c r="AH43" s="920" t="e">
        <f t="shared" si="1"/>
        <v>#VALUE!</v>
      </c>
      <c r="AI43" s="154">
        <f t="shared" si="4"/>
        <v>40</v>
      </c>
      <c r="AL43" s="119"/>
      <c r="AM43" s="151"/>
      <c r="AN43" s="148"/>
    </row>
    <row r="44" spans="1:40" ht="11.25" customHeight="1">
      <c r="A44" s="1382"/>
      <c r="B44" s="150"/>
      <c r="C44" s="1356" t="s">
        <v>100</v>
      </c>
      <c r="D44" s="1356"/>
      <c r="E44" s="155">
        <f t="shared" si="0"/>
        <v>41</v>
      </c>
      <c r="F44" s="1069" t="e">
        <f>'EB-1'!F44/Heizwerte!#REF!*Heizwerte!#REF!*1000</f>
        <v>#VALUE!</v>
      </c>
      <c r="G44" s="1039" t="e">
        <f>'EB-1'!G44/Heizwerte!#REF!*Heizwerte!#REF!*1000</f>
        <v>#REF!</v>
      </c>
      <c r="H44" s="1053" t="e">
        <v>#REF!</v>
      </c>
      <c r="I44" s="1061" t="e">
        <f>'EB-1'!I44/Heizwerte!#REF!*Heizwerte!#REF!*1000</f>
        <v>#REF!</v>
      </c>
      <c r="J44" s="1039" t="e">
        <v>#REF!</v>
      </c>
      <c r="K44" s="1052" t="e">
        <f>'EB-1'!K44*Heizwerte!#REF!/Heizwerte!#REF!*1000</f>
        <v>#REF!</v>
      </c>
      <c r="L44" s="1044" t="e">
        <f>'EB-1'!L44/Heizwerte!#REF!*Heizwerte!#REF!*1000</f>
        <v>#REF!</v>
      </c>
      <c r="M44" s="1045" t="e">
        <f>'EB-1'!M44/Heizwerte!#REF!*Heizwerte!#REF!*1000</f>
        <v>#REF!</v>
      </c>
      <c r="N44" s="1045" t="e">
        <f>'EB-1'!N44/Heizwerte!#REF!*Heizwerte!#REF!*1000</f>
        <v>#REF!</v>
      </c>
      <c r="O44" s="1037" t="e">
        <f>'EB-1'!O44/Heizwerte!#REF!*Heizwerte!#REF!*1000</f>
        <v>#VALUE!</v>
      </c>
      <c r="P44" s="1045" t="e">
        <f>'EB-1'!P44/Heizwerte!#REF!*Heizwerte!#REF!*1000</f>
        <v>#REF!</v>
      </c>
      <c r="Q44" s="1039" t="e">
        <f>'EB-1'!Q44/Heizwerte!#REF!*Heizwerte!#REF!*1000</f>
        <v>#REF!</v>
      </c>
      <c r="R44" s="1037" t="e">
        <f>'EB-1'!R44/Heizwerte!#REF!*Heizwerte!#REF!*1000</f>
        <v>#VALUE!</v>
      </c>
      <c r="S44" s="1037" t="e">
        <f>'EB-1'!S44/Heizwerte!#REF!*Heizwerte!#REF!*1000</f>
        <v>#VALUE!</v>
      </c>
      <c r="T44" s="1037" t="e">
        <f>'EB-1'!T44/Heizwerte!#REF!*Heizwerte!#REF!*1000</f>
        <v>#VALUE!</v>
      </c>
      <c r="U44" s="1039" t="e">
        <f>'EB-1'!U44/Heizwerte!#REF!*Heizwerte!#REF!*1000</f>
        <v>#REF!</v>
      </c>
      <c r="V44" s="1050" t="e">
        <f>'EB-1'!V44/Heizwerte!#REF!*Heizwerte!#REF!*1000</f>
        <v>#VALUE!</v>
      </c>
      <c r="W44" s="1045" t="e">
        <f>'EB-1'!W44/Heizwerte!#REF!*Heizwerte!#REF!*1000</f>
        <v>#REF!</v>
      </c>
      <c r="X44" s="1052" t="e">
        <f>'EB-1'!X44/Heizwerte!#REF!*Heizwerte!#REF!*1000</f>
        <v>#REF!</v>
      </c>
      <c r="Y44" s="1045">
        <f>'EB-1'!Y44*'EB-3'!$D$75</f>
        <v>0</v>
      </c>
      <c r="Z44" s="1037" t="e">
        <f>'EB-1'!Z44/Heizwerte!#REF!*Heizwerte!#REF!*1000</f>
        <v>#VALUE!</v>
      </c>
      <c r="AA44" s="1037" t="e">
        <f>'EB-1'!AA44/Heizwerte!#REF!*Heizwerte!#REF!*1000</f>
        <v>#REF!</v>
      </c>
      <c r="AB44" s="1037" t="e">
        <f>'EB-1'!AB44*'EB-3'!$D$75</f>
        <v>#VALUE!</v>
      </c>
      <c r="AC44" s="1053" t="e">
        <f>'EB-1'!AC44*'EB-3'!$D$75</f>
        <v>#VALUE!</v>
      </c>
      <c r="AD44" s="1045" t="e">
        <f>'EB-1'!AD44/Heizwerte!#REF!*Heizwerte!#REF!*1000</f>
        <v>#REF!</v>
      </c>
      <c r="AE44" s="1039">
        <f>'EB-1'!AE44*'EB-3'!$D$75</f>
        <v>775.26540627436793</v>
      </c>
      <c r="AF44" s="1039">
        <f>'EB-1'!AF44*'EB-3'!$D$75</f>
        <v>163.131962192</v>
      </c>
      <c r="AG44" s="1039">
        <f>'EB-1'!AG44*'EB-3'!$D$75</f>
        <v>369.26391859199998</v>
      </c>
      <c r="AH44" s="920" t="e">
        <f t="shared" si="1"/>
        <v>#VALUE!</v>
      </c>
      <c r="AI44" s="154">
        <f t="shared" si="4"/>
        <v>41</v>
      </c>
      <c r="AL44" s="119"/>
      <c r="AM44" s="151"/>
      <c r="AN44" s="148"/>
    </row>
    <row r="45" spans="1:40" ht="11.25" customHeight="1">
      <c r="A45" s="1382"/>
      <c r="B45" s="150"/>
      <c r="C45" s="1356" t="s">
        <v>201</v>
      </c>
      <c r="D45" s="1356"/>
      <c r="E45" s="155">
        <f t="shared" si="0"/>
        <v>42</v>
      </c>
      <c r="F45" s="1061" t="e">
        <f>'EB-1'!F45/Heizwerte!#REF!*Heizwerte!#REF!*1000</f>
        <v>#REF!</v>
      </c>
      <c r="G45" s="1039" t="e">
        <f>'EB-1'!G45/Heizwerte!#REF!*Heizwerte!#REF!*1000</f>
        <v>#REF!</v>
      </c>
      <c r="H45" s="1052" t="e">
        <v>#REF!</v>
      </c>
      <c r="I45" s="1061" t="e">
        <f>'EB-1'!I45/Heizwerte!#REF!*Heizwerte!#REF!*1000</f>
        <v>#REF!</v>
      </c>
      <c r="J45" s="1039" t="e">
        <v>#REF!</v>
      </c>
      <c r="K45" s="1052" t="e">
        <f>'EB-1'!K45*Heizwerte!#REF!/Heizwerte!#REF!*1000</f>
        <v>#REF!</v>
      </c>
      <c r="L45" s="1071" t="e">
        <f>'EB-1'!L45/Heizwerte!#REF!*Heizwerte!#REF!*1000</f>
        <v>#REF!</v>
      </c>
      <c r="M45" s="1039" t="e">
        <f>'EB-1'!M45/Heizwerte!#REF!*Heizwerte!#REF!*1000</f>
        <v>#REF!</v>
      </c>
      <c r="N45" s="1039" t="e">
        <f>'EB-1'!N45/Heizwerte!#REF!*Heizwerte!#REF!*1000</f>
        <v>#REF!</v>
      </c>
      <c r="O45" s="1037" t="e">
        <f>'EB-1'!O45/Heizwerte!#REF!*Heizwerte!#REF!*1000</f>
        <v>#VALUE!</v>
      </c>
      <c r="P45" s="1039" t="e">
        <f>'EB-1'!P45/Heizwerte!#REF!*Heizwerte!#REF!*1000</f>
        <v>#REF!</v>
      </c>
      <c r="Q45" s="1039" t="e">
        <f>'EB-1'!Q45/Heizwerte!#REF!*Heizwerte!#REF!*1000</f>
        <v>#REF!</v>
      </c>
      <c r="R45" s="1037" t="e">
        <f>'EB-1'!R45/Heizwerte!#REF!*Heizwerte!#REF!*1000</f>
        <v>#VALUE!</v>
      </c>
      <c r="S45" s="1039" t="e">
        <f>'EB-1'!S45/Heizwerte!#REF!*Heizwerte!#REF!*1000</f>
        <v>#REF!</v>
      </c>
      <c r="T45" s="1039" t="e">
        <f>'EB-1'!T45/Heizwerte!#REF!*Heizwerte!#REF!*1000</f>
        <v>#VALUE!</v>
      </c>
      <c r="U45" s="1039" t="e">
        <f>'EB-1'!U45/Heizwerte!#REF!*Heizwerte!#REF!*1000</f>
        <v>#REF!</v>
      </c>
      <c r="V45" s="1052" t="e">
        <f>'EB-1'!V45/Heizwerte!#REF!*Heizwerte!#REF!*1000</f>
        <v>#VALUE!</v>
      </c>
      <c r="W45" s="1039" t="e">
        <f>'EB-1'!W45/Heizwerte!#REF!*Heizwerte!#REF!*1000</f>
        <v>#REF!</v>
      </c>
      <c r="X45" s="1052" t="e">
        <f>'EB-1'!X45/Heizwerte!#REF!*Heizwerte!#REF!*1000</f>
        <v>#REF!</v>
      </c>
      <c r="Y45" s="1039">
        <f>'EB-1'!Y45*'EB-3'!$D$75</f>
        <v>0</v>
      </c>
      <c r="Z45" s="1039" t="e">
        <f>'EB-1'!Z45/Heizwerte!#REF!*Heizwerte!#REF!*1000</f>
        <v>#REF!</v>
      </c>
      <c r="AA45" s="1039" t="e">
        <f>'EB-1'!AA45/Heizwerte!#REF!*Heizwerte!#REF!*1000</f>
        <v>#REF!</v>
      </c>
      <c r="AB45" s="1051" t="e">
        <f>'EB-1'!AB45*'EB-3'!$D$75</f>
        <v>#VALUE!</v>
      </c>
      <c r="AC45" s="1053" t="e">
        <f>'EB-1'!AC45*'EB-3'!$D$75</f>
        <v>#VALUE!</v>
      </c>
      <c r="AD45" s="1039" t="e">
        <f>'EB-1'!AD45/Heizwerte!#REF!*Heizwerte!#REF!*1000</f>
        <v>#REF!</v>
      </c>
      <c r="AE45" s="1039">
        <f>'EB-1'!AE45*'EB-3'!$D$75</f>
        <v>242.01891518601599</v>
      </c>
      <c r="AF45" s="1039">
        <f>'EB-1'!AF45*'EB-3'!$D$75</f>
        <v>6.9290559759999999</v>
      </c>
      <c r="AG45" s="1039">
        <f>'EB-1'!AG45*'EB-3'!$D$75</f>
        <v>0</v>
      </c>
      <c r="AH45" s="920" t="e">
        <f t="shared" si="1"/>
        <v>#REF!</v>
      </c>
      <c r="AI45" s="154">
        <f t="shared" si="4"/>
        <v>42</v>
      </c>
      <c r="AL45" s="119"/>
      <c r="AM45" s="151"/>
      <c r="AN45" s="148"/>
    </row>
    <row r="46" spans="1:40" ht="11.25" customHeight="1">
      <c r="A46" s="1382"/>
      <c r="B46" s="150"/>
      <c r="C46" s="1356" t="s">
        <v>98</v>
      </c>
      <c r="D46" s="1356"/>
      <c r="E46" s="155">
        <f t="shared" si="0"/>
        <v>43</v>
      </c>
      <c r="F46" s="1061" t="e">
        <f>'EB-1'!F46/Heizwerte!#REF!*Heizwerte!#REF!*1000</f>
        <v>#VALUE!</v>
      </c>
      <c r="G46" s="1039" t="e">
        <f>'EB-1'!G46/Heizwerte!#REF!*Heizwerte!#REF!*1000</f>
        <v>#REF!</v>
      </c>
      <c r="H46" s="1053" t="e">
        <v>#REF!</v>
      </c>
      <c r="I46" s="1061" t="e">
        <f>'EB-1'!I46/Heizwerte!#REF!*Heizwerte!#REF!*1000</f>
        <v>#REF!</v>
      </c>
      <c r="J46" s="1039" t="e">
        <v>#REF!</v>
      </c>
      <c r="K46" s="1052" t="e">
        <f>'EB-1'!K46*Heizwerte!#REF!/Heizwerte!#REF!*1000</f>
        <v>#REF!</v>
      </c>
      <c r="L46" s="1044" t="e">
        <f>'EB-1'!L46/Heizwerte!#REF!*Heizwerte!#REF!*1000</f>
        <v>#REF!</v>
      </c>
      <c r="M46" s="1045" t="e">
        <f>'EB-1'!M46/Heizwerte!#REF!*Heizwerte!#REF!*1000</f>
        <v>#REF!</v>
      </c>
      <c r="N46" s="1045" t="e">
        <f>'EB-1'!N46/Heizwerte!#REF!*Heizwerte!#REF!*1000</f>
        <v>#REF!</v>
      </c>
      <c r="O46" s="1039" t="e">
        <f>'EB-1'!O46/Heizwerte!#REF!*Heizwerte!#REF!*1000</f>
        <v>#REF!</v>
      </c>
      <c r="P46" s="1045" t="e">
        <f>'EB-1'!P46/Heizwerte!#REF!*Heizwerte!#REF!*1000</f>
        <v>#REF!</v>
      </c>
      <c r="Q46" s="1039" t="e">
        <f>'EB-1'!Q46/Heizwerte!#REF!*Heizwerte!#REF!*1000</f>
        <v>#REF!</v>
      </c>
      <c r="R46" s="1037" t="e">
        <f>'EB-1'!R46/Heizwerte!#REF!*Heizwerte!#REF!*1000</f>
        <v>#VALUE!</v>
      </c>
      <c r="S46" s="1037" t="e">
        <f>'EB-1'!S46/Heizwerte!#REF!*Heizwerte!#REF!*1000</f>
        <v>#VALUE!</v>
      </c>
      <c r="T46" s="1039" t="e">
        <f>'EB-1'!T46/Heizwerte!#REF!*Heizwerte!#REF!*1000</f>
        <v>#VALUE!</v>
      </c>
      <c r="U46" s="1039" t="e">
        <f>'EB-1'!U46/Heizwerte!#REF!*Heizwerte!#REF!*1000</f>
        <v>#REF!</v>
      </c>
      <c r="V46" s="1050" t="e">
        <f>'EB-1'!V46/Heizwerte!#REF!*Heizwerte!#REF!*1000</f>
        <v>#REF!</v>
      </c>
      <c r="W46" s="1045" t="e">
        <f>'EB-1'!W46/Heizwerte!#REF!*Heizwerte!#REF!*1000</f>
        <v>#REF!</v>
      </c>
      <c r="X46" s="1052" t="e">
        <f>'EB-1'!X46/Heizwerte!#REF!*Heizwerte!#REF!*1000</f>
        <v>#REF!</v>
      </c>
      <c r="Y46" s="1045">
        <f>'EB-1'!Y46*'EB-3'!$D$75</f>
        <v>0</v>
      </c>
      <c r="Z46" s="1037" t="e">
        <f>'EB-1'!Z46/Heizwerte!#REF!*Heizwerte!#REF!*1000</f>
        <v>#REF!</v>
      </c>
      <c r="AA46" s="1039" t="e">
        <f>'EB-1'!AA46/Heizwerte!#REF!*Heizwerte!#REF!*1000</f>
        <v>#REF!</v>
      </c>
      <c r="AB46" s="1039" t="e">
        <f>'EB-1'!AB46*'EB-3'!$D$75</f>
        <v>#VALUE!</v>
      </c>
      <c r="AC46" s="1049">
        <f>'EB-1'!AC46*'EB-3'!$D$75</f>
        <v>1.5564404780088186</v>
      </c>
      <c r="AD46" s="1045" t="e">
        <f>'EB-1'!AD46/Heizwerte!#REF!*Heizwerte!#REF!*1000</f>
        <v>#REF!</v>
      </c>
      <c r="AE46" s="1039">
        <f>'EB-1'!AE46*'EB-3'!$D$75</f>
        <v>291.48788932387203</v>
      </c>
      <c r="AF46" s="1037">
        <f>'EB-1'!AF46*'EB-3'!$D$75</f>
        <v>4.8690552720000007</v>
      </c>
      <c r="AG46" s="1039">
        <f>'EB-1'!AG46*'EB-3'!$D$75</f>
        <v>261.277244424</v>
      </c>
      <c r="AH46" s="920" t="e">
        <f t="shared" si="1"/>
        <v>#VALUE!</v>
      </c>
      <c r="AI46" s="154">
        <f t="shared" si="4"/>
        <v>43</v>
      </c>
      <c r="AL46" s="119"/>
      <c r="AM46" s="151"/>
      <c r="AN46" s="148"/>
    </row>
    <row r="47" spans="1:40" ht="11.25" customHeight="1">
      <c r="A47" s="1382"/>
      <c r="B47" s="150"/>
      <c r="C47" s="1356" t="s">
        <v>97</v>
      </c>
      <c r="D47" s="1356"/>
      <c r="E47" s="155">
        <f t="shared" si="0"/>
        <v>44</v>
      </c>
      <c r="F47" s="1061" t="e">
        <f>'EB-1'!F47/Heizwerte!#REF!*Heizwerte!#REF!*1000</f>
        <v>#REF!</v>
      </c>
      <c r="G47" s="1039" t="e">
        <f>'EB-1'!G47/Heizwerte!#REF!*Heizwerte!#REF!*1000</f>
        <v>#REF!</v>
      </c>
      <c r="H47" s="1052" t="e">
        <v>#REF!</v>
      </c>
      <c r="I47" s="1061" t="e">
        <f>'EB-1'!I47/Heizwerte!#REF!*Heizwerte!#REF!*1000</f>
        <v>#REF!</v>
      </c>
      <c r="J47" s="1039" t="e">
        <v>#REF!</v>
      </c>
      <c r="K47" s="1052" t="e">
        <f>'EB-1'!K47*Heizwerte!#REF!/Heizwerte!#REF!*1000</f>
        <v>#REF!</v>
      </c>
      <c r="L47" s="1044" t="e">
        <f>'EB-1'!L47/Heizwerte!#REF!*Heizwerte!#REF!*1000</f>
        <v>#REF!</v>
      </c>
      <c r="M47" s="1045" t="e">
        <f>'EB-1'!M47/Heizwerte!#REF!*Heizwerte!#REF!*1000</f>
        <v>#REF!</v>
      </c>
      <c r="N47" s="1045" t="e">
        <f>'EB-1'!N47/Heizwerte!#REF!*Heizwerte!#REF!*1000</f>
        <v>#REF!</v>
      </c>
      <c r="O47" s="1037" t="e">
        <f>'EB-1'!O47/Heizwerte!#REF!*Heizwerte!#REF!*1000</f>
        <v>#VALUE!</v>
      </c>
      <c r="P47" s="1045" t="e">
        <f>'EB-1'!P47/Heizwerte!#REF!*Heizwerte!#REF!*1000</f>
        <v>#REF!</v>
      </c>
      <c r="Q47" s="1039" t="e">
        <f>'EB-1'!Q47/Heizwerte!#REF!*Heizwerte!#REF!*1000</f>
        <v>#REF!</v>
      </c>
      <c r="R47" s="1039" t="e">
        <f>'EB-1'!R47/Heizwerte!#REF!*Heizwerte!#REF!*1000</f>
        <v>#REF!</v>
      </c>
      <c r="S47" s="1039" t="e">
        <f>'EB-1'!S47/Heizwerte!#REF!*Heizwerte!#REF!*1000</f>
        <v>#REF!</v>
      </c>
      <c r="T47" s="1039" t="e">
        <f>'EB-1'!T47/Heizwerte!#REF!*Heizwerte!#REF!*1000</f>
        <v>#VALUE!</v>
      </c>
      <c r="U47" s="1039" t="e">
        <f>'EB-1'!U47/Heizwerte!#REF!*Heizwerte!#REF!*1000</f>
        <v>#REF!</v>
      </c>
      <c r="V47" s="1050" t="e">
        <f>'EB-1'!V47/Heizwerte!#REF!*Heizwerte!#REF!*1000</f>
        <v>#REF!</v>
      </c>
      <c r="W47" s="1045" t="e">
        <f>'EB-1'!W47/Heizwerte!#REF!*Heizwerte!#REF!*1000</f>
        <v>#REF!</v>
      </c>
      <c r="X47" s="1052" t="e">
        <f>'EB-1'!X47/Heizwerte!#REF!*Heizwerte!#REF!*1000</f>
        <v>#REF!</v>
      </c>
      <c r="Y47" s="1045">
        <f>'EB-1'!Y47*'EB-3'!$D$75</f>
        <v>0</v>
      </c>
      <c r="Z47" s="1039" t="e">
        <f>'EB-1'!Z47/Heizwerte!#REF!*Heizwerte!#REF!*1000</f>
        <v>#REF!</v>
      </c>
      <c r="AA47" s="1037" t="e">
        <f>'EB-1'!AA47/Heizwerte!#REF!*Heizwerte!#REF!*1000</f>
        <v>#REF!</v>
      </c>
      <c r="AB47" s="1039" t="e">
        <f>'EB-1'!AB47*'EB-3'!$D$75</f>
        <v>#VALUE!</v>
      </c>
      <c r="AC47" s="1049" t="e">
        <f>'EB-1'!AC47*'EB-3'!$D$75</f>
        <v>#VALUE!</v>
      </c>
      <c r="AD47" s="1045" t="e">
        <f>'EB-1'!AD47/Heizwerte!#REF!*Heizwerte!#REF!*1000</f>
        <v>#REF!</v>
      </c>
      <c r="AE47" s="1039">
        <f>'EB-1'!AE47*'EB-3'!$D$75</f>
        <v>246.50114846832003</v>
      </c>
      <c r="AF47" s="1037" t="e">
        <f>'EB-1'!AF47*'EB-3'!$D$75</f>
        <v>#VALUE!</v>
      </c>
      <c r="AG47" s="1037" t="e">
        <f>'EB-1'!AG47*'EB-3'!$D$75</f>
        <v>#VALUE!</v>
      </c>
      <c r="AH47" s="920" t="e">
        <f t="shared" si="1"/>
        <v>#REF!</v>
      </c>
      <c r="AI47" s="154">
        <f t="shared" si="4"/>
        <v>44</v>
      </c>
      <c r="AL47" s="119"/>
      <c r="AM47" s="151"/>
      <c r="AN47" s="148"/>
    </row>
    <row r="48" spans="1:40" ht="11.25" customHeight="1">
      <c r="A48" s="1382"/>
      <c r="B48" s="150"/>
      <c r="C48" s="1356" t="s">
        <v>96</v>
      </c>
      <c r="D48" s="1356"/>
      <c r="E48" s="155">
        <f t="shared" si="0"/>
        <v>45</v>
      </c>
      <c r="F48" s="1061" t="e">
        <f>'EB-1'!F48/Heizwerte!#REF!*Heizwerte!#REF!*1000</f>
        <v>#REF!</v>
      </c>
      <c r="G48" s="1039" t="e">
        <f>'EB-1'!G48/Heizwerte!#REF!*Heizwerte!#REF!*1000</f>
        <v>#REF!</v>
      </c>
      <c r="H48" s="1052" t="e">
        <v>#REF!</v>
      </c>
      <c r="I48" s="1061" t="e">
        <f>'EB-1'!I48/Heizwerte!#REF!*Heizwerte!#REF!*1000</f>
        <v>#REF!</v>
      </c>
      <c r="J48" s="1039" t="e">
        <v>#REF!</v>
      </c>
      <c r="K48" s="1052" t="e">
        <f>'EB-1'!K48*Heizwerte!#REF!/Heizwerte!#REF!*1000</f>
        <v>#REF!</v>
      </c>
      <c r="L48" s="1044" t="e">
        <f>'EB-1'!L48/Heizwerte!#REF!*Heizwerte!#REF!*1000</f>
        <v>#REF!</v>
      </c>
      <c r="M48" s="1045" t="e">
        <f>'EB-1'!M48/Heizwerte!#REF!*Heizwerte!#REF!*1000</f>
        <v>#REF!</v>
      </c>
      <c r="N48" s="1045" t="e">
        <f>'EB-1'!N48/Heizwerte!#REF!*Heizwerte!#REF!*1000</f>
        <v>#REF!</v>
      </c>
      <c r="O48" s="1037" t="e">
        <f>'EB-1'!O48/Heizwerte!#REF!*Heizwerte!#REF!*1000</f>
        <v>#VALUE!</v>
      </c>
      <c r="P48" s="1045" t="e">
        <f>'EB-1'!P48/Heizwerte!#REF!*Heizwerte!#REF!*1000</f>
        <v>#REF!</v>
      </c>
      <c r="Q48" s="1039" t="e">
        <f>'EB-1'!Q48/Heizwerte!#REF!*Heizwerte!#REF!*1000</f>
        <v>#REF!</v>
      </c>
      <c r="R48" s="1037" t="e">
        <f>'EB-1'!R48/Heizwerte!#REF!*Heizwerte!#REF!*1000</f>
        <v>#VALUE!</v>
      </c>
      <c r="S48" s="1039" t="e">
        <f>'EB-1'!S48/Heizwerte!#REF!*Heizwerte!#REF!*1000</f>
        <v>#REF!</v>
      </c>
      <c r="T48" s="1039" t="e">
        <f>'EB-1'!T48/Heizwerte!#REF!*Heizwerte!#REF!*1000</f>
        <v>#REF!</v>
      </c>
      <c r="U48" s="1039" t="e">
        <f>'EB-1'!U48/Heizwerte!#REF!*Heizwerte!#REF!*1000</f>
        <v>#REF!</v>
      </c>
      <c r="V48" s="1050" t="e">
        <f>'EB-1'!V48/Heizwerte!#REF!*Heizwerte!#REF!*1000</f>
        <v>#REF!</v>
      </c>
      <c r="W48" s="1045" t="e">
        <f>'EB-1'!W48/Heizwerte!#REF!*Heizwerte!#REF!*1000</f>
        <v>#REF!</v>
      </c>
      <c r="X48" s="1052" t="e">
        <f>'EB-1'!X48/Heizwerte!#REF!*Heizwerte!#REF!*1000</f>
        <v>#REF!</v>
      </c>
      <c r="Y48" s="1045">
        <f>'EB-1'!Y48*'EB-3'!$D$75</f>
        <v>0</v>
      </c>
      <c r="Z48" s="1037" t="e">
        <f>'EB-1'!Z48/Heizwerte!#REF!*Heizwerte!#REF!*1000</f>
        <v>#VALUE!</v>
      </c>
      <c r="AA48" s="1037" t="e">
        <f>'EB-1'!AA48/Heizwerte!#REF!*Heizwerte!#REF!*1000</f>
        <v>#REF!</v>
      </c>
      <c r="AB48" s="1039" t="e">
        <f>'EB-1'!AB48*'EB-3'!$D$75</f>
        <v>#VALUE!</v>
      </c>
      <c r="AC48" s="1053" t="e">
        <f>'EB-1'!AC48*'EB-3'!$D$75</f>
        <v>#VALUE!</v>
      </c>
      <c r="AD48" s="1045" t="e">
        <f>'EB-1'!AD48/Heizwerte!#REF!*Heizwerte!#REF!*1000</f>
        <v>#REF!</v>
      </c>
      <c r="AE48" s="1039">
        <f>'EB-1'!AE48*'EB-3'!$D$75</f>
        <v>174.86717261040002</v>
      </c>
      <c r="AF48" s="1039" t="e">
        <f>'EB-1'!AF48*'EB-3'!$D$75</f>
        <v>#VALUE!</v>
      </c>
      <c r="AG48" s="1037" t="e">
        <f>'EB-1'!AG48*'EB-3'!$D$75</f>
        <v>#VALUE!</v>
      </c>
      <c r="AH48" s="920" t="e">
        <f t="shared" si="1"/>
        <v>#REF!</v>
      </c>
      <c r="AI48" s="154">
        <f t="shared" si="4"/>
        <v>45</v>
      </c>
      <c r="AL48" s="119"/>
      <c r="AM48" s="151"/>
      <c r="AN48" s="148"/>
    </row>
    <row r="49" spans="1:40" ht="11.25" customHeight="1">
      <c r="A49" s="1382"/>
      <c r="B49" s="150"/>
      <c r="C49" s="1356" t="s">
        <v>95</v>
      </c>
      <c r="D49" s="1356"/>
      <c r="E49" s="155">
        <f t="shared" si="0"/>
        <v>46</v>
      </c>
      <c r="F49" s="1069" t="e">
        <f>'EB-1'!F49/Heizwerte!#REF!*Heizwerte!#REF!*1000</f>
        <v>#VALUE!</v>
      </c>
      <c r="G49" s="1039" t="e">
        <f>'EB-1'!G49/Heizwerte!#REF!*Heizwerte!#REF!*1000</f>
        <v>#REF!</v>
      </c>
      <c r="H49" s="1053" t="e">
        <v>#REF!</v>
      </c>
      <c r="I49" s="1061" t="e">
        <f>'EB-1'!I49/Heizwerte!#REF!*Heizwerte!#REF!*1000</f>
        <v>#REF!</v>
      </c>
      <c r="J49" s="1039" t="e">
        <v>#REF!</v>
      </c>
      <c r="K49" s="1052" t="e">
        <f>'EB-1'!K49*Heizwerte!#REF!/Heizwerte!#REF!*1000</f>
        <v>#REF!</v>
      </c>
      <c r="L49" s="1044" t="e">
        <f>'EB-1'!L49/Heizwerte!#REF!*Heizwerte!#REF!*1000</f>
        <v>#REF!</v>
      </c>
      <c r="M49" s="1045" t="e">
        <f>'EB-1'!M49/Heizwerte!#REF!*Heizwerte!#REF!*1000</f>
        <v>#REF!</v>
      </c>
      <c r="N49" s="1045" t="e">
        <f>'EB-1'!N49/Heizwerte!#REF!*Heizwerte!#REF!*1000</f>
        <v>#REF!</v>
      </c>
      <c r="O49" s="1037" t="e">
        <f>'EB-1'!O49/Heizwerte!#REF!*Heizwerte!#REF!*1000</f>
        <v>#VALUE!</v>
      </c>
      <c r="P49" s="1045" t="e">
        <f>'EB-1'!P49/Heizwerte!#REF!*Heizwerte!#REF!*1000</f>
        <v>#REF!</v>
      </c>
      <c r="Q49" s="1039" t="e">
        <f>'EB-1'!Q49/Heizwerte!#REF!*Heizwerte!#REF!*1000</f>
        <v>#REF!</v>
      </c>
      <c r="R49" s="1037" t="e">
        <f>'EB-1'!R49/Heizwerte!#REF!*Heizwerte!#REF!*1000</f>
        <v>#VALUE!</v>
      </c>
      <c r="S49" s="1039" t="e">
        <f>'EB-1'!S49/Heizwerte!#REF!*Heizwerte!#REF!*1000</f>
        <v>#REF!</v>
      </c>
      <c r="T49" s="1037" t="e">
        <f>'EB-1'!T49/Heizwerte!#REF!*Heizwerte!#REF!*1000</f>
        <v>#VALUE!</v>
      </c>
      <c r="U49" s="1039" t="e">
        <f>'EB-1'!U49/Heizwerte!#REF!*Heizwerte!#REF!*1000</f>
        <v>#REF!</v>
      </c>
      <c r="V49" s="1050" t="e">
        <f>'EB-1'!V49/Heizwerte!#REF!*Heizwerte!#REF!*1000</f>
        <v>#REF!</v>
      </c>
      <c r="W49" s="1045" t="e">
        <f>'EB-1'!W49/Heizwerte!#REF!*Heizwerte!#REF!*1000</f>
        <v>#REF!</v>
      </c>
      <c r="X49" s="1052" t="e">
        <f>'EB-1'!X49/Heizwerte!#REF!*Heizwerte!#REF!*1000</f>
        <v>#REF!</v>
      </c>
      <c r="Y49" s="1045">
        <f>'EB-1'!Y49*'EB-3'!$D$75</f>
        <v>0</v>
      </c>
      <c r="Z49" s="1037" t="e">
        <f>'EB-1'!Z49/Heizwerte!#REF!*Heizwerte!#REF!*1000</f>
        <v>#VALUE!</v>
      </c>
      <c r="AA49" s="1039" t="e">
        <f>'EB-1'!AA49/Heizwerte!#REF!*Heizwerte!#REF!*1000</f>
        <v>#REF!</v>
      </c>
      <c r="AB49" s="1037" t="e">
        <f>'EB-1'!AB49*'EB-3'!$D$75</f>
        <v>#VALUE!</v>
      </c>
      <c r="AC49" s="1053">
        <f>'EB-1'!AC49*'EB-3'!$D$75</f>
        <v>0.64917739703375188</v>
      </c>
      <c r="AD49" s="1045" t="e">
        <f>'EB-1'!AD49/Heizwerte!#REF!*Heizwerte!#REF!*1000</f>
        <v>#REF!</v>
      </c>
      <c r="AE49" s="1039">
        <f>'EB-1'!AE49*'EB-3'!$D$75</f>
        <v>229.51358595446402</v>
      </c>
      <c r="AF49" s="1039">
        <f>'EB-1'!AF49*'EB-3'!$D$75</f>
        <v>30.702005712000002</v>
      </c>
      <c r="AG49" s="1037" t="e">
        <f>'EB-1'!AG49*'EB-3'!$D$75</f>
        <v>#VALUE!</v>
      </c>
      <c r="AH49" s="920" t="e">
        <f t="shared" si="1"/>
        <v>#VALUE!</v>
      </c>
      <c r="AI49" s="154">
        <f t="shared" si="4"/>
        <v>46</v>
      </c>
      <c r="AL49" s="119"/>
      <c r="AM49" s="151"/>
      <c r="AN49" s="148"/>
    </row>
    <row r="50" spans="1:40" ht="11.25" customHeight="1">
      <c r="A50" s="1382"/>
      <c r="B50" s="150"/>
      <c r="C50" s="1356" t="s">
        <v>94</v>
      </c>
      <c r="D50" s="1356"/>
      <c r="E50" s="155">
        <f t="shared" si="0"/>
        <v>47</v>
      </c>
      <c r="F50" s="1061" t="e">
        <f>'EB-1'!F50/Heizwerte!#REF!*Heizwerte!#REF!*1000</f>
        <v>#REF!</v>
      </c>
      <c r="G50" s="1039" t="e">
        <f>'EB-1'!G50/Heizwerte!#REF!*Heizwerte!#REF!*1000</f>
        <v>#REF!</v>
      </c>
      <c r="H50" s="1052" t="e">
        <v>#REF!</v>
      </c>
      <c r="I50" s="1061" t="e">
        <f>'EB-1'!I50/Heizwerte!#REF!*Heizwerte!#REF!*1000</f>
        <v>#REF!</v>
      </c>
      <c r="J50" s="1039" t="e">
        <v>#REF!</v>
      </c>
      <c r="K50" s="1052" t="e">
        <f>'EB-1'!K50*Heizwerte!#REF!/Heizwerte!#REF!*1000</f>
        <v>#REF!</v>
      </c>
      <c r="L50" s="1044" t="e">
        <f>'EB-1'!L50/Heizwerte!#REF!*Heizwerte!#REF!*1000</f>
        <v>#REF!</v>
      </c>
      <c r="M50" s="1045" t="e">
        <f>'EB-1'!M50/Heizwerte!#REF!*Heizwerte!#REF!*1000</f>
        <v>#REF!</v>
      </c>
      <c r="N50" s="1045" t="e">
        <f>'EB-1'!N50/Heizwerte!#REF!*Heizwerte!#REF!*1000</f>
        <v>#REF!</v>
      </c>
      <c r="O50" s="1037" t="e">
        <f>'EB-1'!O50/Heizwerte!#REF!*Heizwerte!#REF!*1000</f>
        <v>#VALUE!</v>
      </c>
      <c r="P50" s="1045" t="e">
        <f>'EB-1'!P50/Heizwerte!#REF!*Heizwerte!#REF!*1000</f>
        <v>#REF!</v>
      </c>
      <c r="Q50" s="1039" t="e">
        <f>'EB-1'!Q50/Heizwerte!#REF!*Heizwerte!#REF!*1000</f>
        <v>#REF!</v>
      </c>
      <c r="R50" s="1037" t="e">
        <f>'EB-1'!R50/Heizwerte!#REF!*Heizwerte!#REF!*1000</f>
        <v>#VALUE!</v>
      </c>
      <c r="S50" s="1039" t="e">
        <f>'EB-1'!S50/Heizwerte!#REF!*Heizwerte!#REF!*1000</f>
        <v>#REF!</v>
      </c>
      <c r="T50" s="1037" t="e">
        <f>'EB-1'!T50/Heizwerte!#REF!*Heizwerte!#REF!*1000</f>
        <v>#VALUE!</v>
      </c>
      <c r="U50" s="1039" t="e">
        <f>'EB-1'!U50/Heizwerte!#REF!*Heizwerte!#REF!*1000</f>
        <v>#REF!</v>
      </c>
      <c r="V50" s="1050" t="e">
        <f>'EB-1'!V50/Heizwerte!#REF!*Heizwerte!#REF!*1000</f>
        <v>#REF!</v>
      </c>
      <c r="W50" s="1045" t="e">
        <f>'EB-1'!W50/Heizwerte!#REF!*Heizwerte!#REF!*1000</f>
        <v>#REF!</v>
      </c>
      <c r="X50" s="1052" t="e">
        <f>'EB-1'!X50/Heizwerte!#REF!*Heizwerte!#REF!*1000</f>
        <v>#REF!</v>
      </c>
      <c r="Y50" s="1045">
        <f>'EB-1'!Y50*'EB-3'!$D$75</f>
        <v>0</v>
      </c>
      <c r="Z50" s="1039" t="e">
        <f>'EB-1'!Z50/Heizwerte!#REF!*Heizwerte!#REF!*1000</f>
        <v>#REF!</v>
      </c>
      <c r="AA50" s="1039" t="e">
        <f>'EB-1'!AA50/Heizwerte!#REF!*Heizwerte!#REF!*1000</f>
        <v>#REF!</v>
      </c>
      <c r="AB50" s="1039">
        <f>'EB-1'!AB50*'EB-3'!$D$75</f>
        <v>0</v>
      </c>
      <c r="AC50" s="1053">
        <f>'EB-1'!AC50*'EB-3'!$D$75</f>
        <v>9.8126629570101348E-2</v>
      </c>
      <c r="AD50" s="1045" t="e">
        <f>'EB-1'!AD50/Heizwerte!#REF!*Heizwerte!#REF!*1000</f>
        <v>#REF!</v>
      </c>
      <c r="AE50" s="1039">
        <f>'EB-1'!AE50*'EB-3'!$D$75</f>
        <v>102.59080642368001</v>
      </c>
      <c r="AF50" s="1039">
        <f>'EB-1'!AF50*'EB-3'!$D$75</f>
        <v>15.911137352000001</v>
      </c>
      <c r="AG50" s="1037" t="e">
        <f>'EB-1'!AG50*'EB-3'!$D$75</f>
        <v>#VALUE!</v>
      </c>
      <c r="AH50" s="920" t="e">
        <f t="shared" si="1"/>
        <v>#REF!</v>
      </c>
      <c r="AI50" s="154">
        <f t="shared" si="4"/>
        <v>47</v>
      </c>
      <c r="AL50" s="119"/>
      <c r="AM50" s="151"/>
      <c r="AN50" s="148"/>
    </row>
    <row r="51" spans="1:40" ht="11.25" customHeight="1">
      <c r="A51" s="1382"/>
      <c r="B51" s="150"/>
      <c r="C51" s="1356" t="s">
        <v>93</v>
      </c>
      <c r="D51" s="1356"/>
      <c r="E51" s="155">
        <f t="shared" si="0"/>
        <v>48</v>
      </c>
      <c r="F51" s="1061" t="e">
        <f>'EB-1'!F51/Heizwerte!#REF!*Heizwerte!#REF!*1000</f>
        <v>#REF!</v>
      </c>
      <c r="G51" s="1039" t="e">
        <f>'EB-1'!G51/Heizwerte!#REF!*Heizwerte!#REF!*1000</f>
        <v>#REF!</v>
      </c>
      <c r="H51" s="1052" t="e">
        <v>#REF!</v>
      </c>
      <c r="I51" s="1061" t="e">
        <f>'EB-1'!I51/Heizwerte!#REF!*Heizwerte!#REF!*1000</f>
        <v>#REF!</v>
      </c>
      <c r="J51" s="1039" t="e">
        <v>#REF!</v>
      </c>
      <c r="K51" s="1052" t="e">
        <f>'EB-1'!K51*Heizwerte!#REF!/Heizwerte!#REF!*1000</f>
        <v>#REF!</v>
      </c>
      <c r="L51" s="1044" t="e">
        <f>'EB-1'!L51/Heizwerte!#REF!*Heizwerte!#REF!*1000</f>
        <v>#REF!</v>
      </c>
      <c r="M51" s="1045" t="e">
        <f>'EB-1'!M51/Heizwerte!#REF!*Heizwerte!#REF!*1000</f>
        <v>#REF!</v>
      </c>
      <c r="N51" s="1045" t="e">
        <f>'EB-1'!N51/Heizwerte!#REF!*Heizwerte!#REF!*1000</f>
        <v>#REF!</v>
      </c>
      <c r="O51" s="1037" t="e">
        <f>'EB-1'!O51/Heizwerte!#REF!*Heizwerte!#REF!*1000</f>
        <v>#VALUE!</v>
      </c>
      <c r="P51" s="1045" t="e">
        <f>'EB-1'!P51/Heizwerte!#REF!*Heizwerte!#REF!*1000</f>
        <v>#REF!</v>
      </c>
      <c r="Q51" s="1039" t="e">
        <f>'EB-1'!Q51/Heizwerte!#REF!*Heizwerte!#REF!*1000</f>
        <v>#REF!</v>
      </c>
      <c r="R51" s="1039" t="e">
        <f>'EB-1'!R51/Heizwerte!#REF!*Heizwerte!#REF!*1000</f>
        <v>#REF!</v>
      </c>
      <c r="S51" s="1039" t="e">
        <f>'EB-1'!S51/Heizwerte!#REF!*Heizwerte!#REF!*1000</f>
        <v>#REF!</v>
      </c>
      <c r="T51" s="1037" t="e">
        <f>'EB-1'!T51/Heizwerte!#REF!*Heizwerte!#REF!*1000</f>
        <v>#VALUE!</v>
      </c>
      <c r="U51" s="1039" t="e">
        <f>'EB-1'!U51/Heizwerte!#REF!*Heizwerte!#REF!*1000</f>
        <v>#REF!</v>
      </c>
      <c r="V51" s="1050" t="e">
        <f>'EB-1'!V51/Heizwerte!#REF!*Heizwerte!#REF!*1000</f>
        <v>#REF!</v>
      </c>
      <c r="W51" s="1045" t="e">
        <f>'EB-1'!W51/Heizwerte!#REF!*Heizwerte!#REF!*1000</f>
        <v>#REF!</v>
      </c>
      <c r="X51" s="1050" t="e">
        <f>'EB-1'!X51/Heizwerte!#REF!*Heizwerte!#REF!*1000</f>
        <v>#REF!</v>
      </c>
      <c r="Y51" s="1045">
        <f>'EB-1'!Y51*'EB-3'!$D$75</f>
        <v>0</v>
      </c>
      <c r="Z51" s="1037" t="e">
        <f>'EB-1'!Z51/Heizwerte!#REF!*Heizwerte!#REF!*1000</f>
        <v>#VALUE!</v>
      </c>
      <c r="AA51" s="1039" t="e">
        <f>'EB-1'!AA51/Heizwerte!#REF!*Heizwerte!#REF!*1000</f>
        <v>#REF!</v>
      </c>
      <c r="AB51" s="1039">
        <f>'EB-1'!AB51*'EB-3'!$D$75</f>
        <v>0</v>
      </c>
      <c r="AC51" s="1049" t="e">
        <f>'EB-1'!AC51*'EB-3'!$D$75</f>
        <v>#VALUE!</v>
      </c>
      <c r="AD51" s="1045" t="e">
        <f>'EB-1'!AD51/Heizwerte!#REF!*Heizwerte!#REF!*1000</f>
        <v>#REF!</v>
      </c>
      <c r="AE51" s="1039">
        <f>'EB-1'!AE51*'EB-3'!$D$75</f>
        <v>332.95707862675209</v>
      </c>
      <c r="AF51" s="1039">
        <f>'EB-1'!AF51*'EB-3'!$D$75</f>
        <v>37.359816148</v>
      </c>
      <c r="AG51" s="1039" t="e">
        <f>'EB-1'!AG51*'EB-3'!$D$75</f>
        <v>#VALUE!</v>
      </c>
      <c r="AH51" s="920" t="e">
        <f t="shared" si="1"/>
        <v>#REF!</v>
      </c>
      <c r="AI51" s="154">
        <f t="shared" si="4"/>
        <v>48</v>
      </c>
      <c r="AL51" s="119"/>
      <c r="AM51" s="151"/>
      <c r="AN51" s="148"/>
    </row>
    <row r="52" spans="1:40" ht="11.25" customHeight="1">
      <c r="A52" s="1382"/>
      <c r="B52" s="150"/>
      <c r="C52" s="1356" t="s">
        <v>200</v>
      </c>
      <c r="D52" s="1356"/>
      <c r="E52" s="155">
        <f t="shared" si="0"/>
        <v>49</v>
      </c>
      <c r="F52" s="1061" t="e">
        <f>'EB-1'!F52/Heizwerte!#REF!*Heizwerte!#REF!*1000</f>
        <v>#REF!</v>
      </c>
      <c r="G52" s="1039" t="e">
        <f>'EB-1'!G52/Heizwerte!#REF!*Heizwerte!#REF!*1000</f>
        <v>#REF!</v>
      </c>
      <c r="H52" s="1052" t="e">
        <v>#REF!</v>
      </c>
      <c r="I52" s="1061" t="e">
        <f>'EB-1'!I52/Heizwerte!#REF!*Heizwerte!#REF!*1000</f>
        <v>#REF!</v>
      </c>
      <c r="J52" s="1039" t="e">
        <v>#REF!</v>
      </c>
      <c r="K52" s="1052" t="e">
        <f>'EB-1'!K52*Heizwerte!#REF!/Heizwerte!#REF!*1000</f>
        <v>#REF!</v>
      </c>
      <c r="L52" s="1044" t="e">
        <f>'EB-1'!L52/Heizwerte!#REF!*Heizwerte!#REF!*1000</f>
        <v>#REF!</v>
      </c>
      <c r="M52" s="1045" t="e">
        <f>'EB-1'!M52/Heizwerte!#REF!*Heizwerte!#REF!*1000</f>
        <v>#REF!</v>
      </c>
      <c r="N52" s="1045" t="e">
        <f>'EB-1'!N52/Heizwerte!#REF!*Heizwerte!#REF!*1000</f>
        <v>#REF!</v>
      </c>
      <c r="O52" s="1037" t="e">
        <f>'EB-1'!O52/Heizwerte!#REF!*Heizwerte!#REF!*1000</f>
        <v>#REF!</v>
      </c>
      <c r="P52" s="1045" t="e">
        <f>'EB-1'!P52/Heizwerte!#REF!*Heizwerte!#REF!*1000</f>
        <v>#REF!</v>
      </c>
      <c r="Q52" s="1039" t="e">
        <f>'EB-1'!Q52/Heizwerte!#REF!*Heizwerte!#REF!*1000</f>
        <v>#REF!</v>
      </c>
      <c r="R52" s="1037" t="e">
        <f>'EB-1'!R52/Heizwerte!#REF!*Heizwerte!#REF!*1000</f>
        <v>#VALUE!</v>
      </c>
      <c r="S52" s="1037" t="e">
        <f>'EB-1'!S52/Heizwerte!#REF!*Heizwerte!#REF!*1000</f>
        <v>#VALUE!</v>
      </c>
      <c r="T52" s="1037" t="e">
        <f>'EB-1'!T52/Heizwerte!#REF!*Heizwerte!#REF!*1000</f>
        <v>#VALUE!</v>
      </c>
      <c r="U52" s="1039" t="e">
        <f>'EB-1'!U52/Heizwerte!#REF!*Heizwerte!#REF!*1000</f>
        <v>#REF!</v>
      </c>
      <c r="V52" s="1050" t="e">
        <f>'EB-1'!V52/Heizwerte!#REF!*Heizwerte!#REF!*1000</f>
        <v>#REF!</v>
      </c>
      <c r="W52" s="1045" t="e">
        <f>'EB-1'!W52/Heizwerte!#REF!*Heizwerte!#REF!*1000</f>
        <v>#REF!</v>
      </c>
      <c r="X52" s="1050" t="e">
        <f>'EB-1'!X52/Heizwerte!#REF!*Heizwerte!#REF!*1000</f>
        <v>#REF!</v>
      </c>
      <c r="Y52" s="1045">
        <f>'EB-1'!Y52*'EB-3'!$D$75</f>
        <v>0</v>
      </c>
      <c r="Z52" s="1037" t="e">
        <f>'EB-1'!Z52/Heizwerte!#REF!*Heizwerte!#REF!*1000</f>
        <v>#VALUE!</v>
      </c>
      <c r="AA52" s="1039" t="e">
        <f>'EB-1'!AA52/Heizwerte!#REF!*Heizwerte!#REF!*1000</f>
        <v>#REF!</v>
      </c>
      <c r="AB52" s="1039">
        <f>'EB-1'!AB52*'EB-3'!$D$75</f>
        <v>0</v>
      </c>
      <c r="AC52" s="1049" t="e">
        <f>'EB-1'!AC52*'EB-3'!$D$75</f>
        <v>#VALUE!</v>
      </c>
      <c r="AD52" s="1045" t="e">
        <f>'EB-1'!AD52/Heizwerte!#REF!*Heizwerte!#REF!*1000</f>
        <v>#REF!</v>
      </c>
      <c r="AE52" s="1039">
        <f>'EB-1'!AE52*'EB-3'!$D$75</f>
        <v>293.71136172840005</v>
      </c>
      <c r="AF52" s="1039">
        <f>'EB-1'!AF52*'EB-3'!$D$75</f>
        <v>41.141779084</v>
      </c>
      <c r="AG52" s="1037" t="e">
        <f>'EB-1'!AG52*'EB-3'!$D$75</f>
        <v>#VALUE!</v>
      </c>
      <c r="AH52" s="920" t="e">
        <f t="shared" si="1"/>
        <v>#REF!</v>
      </c>
      <c r="AI52" s="152">
        <f t="shared" si="4"/>
        <v>49</v>
      </c>
      <c r="AL52" s="119"/>
      <c r="AM52" s="151"/>
      <c r="AN52" s="148"/>
    </row>
    <row r="53" spans="1:40" ht="11.25" customHeight="1">
      <c r="A53" s="1382"/>
      <c r="B53" s="150"/>
      <c r="C53" s="1355" t="s">
        <v>467</v>
      </c>
      <c r="D53" s="1355"/>
      <c r="E53" s="146">
        <f t="shared" ref="E53:E59" si="5">E52+1</f>
        <v>50</v>
      </c>
      <c r="F53" s="1073" t="e">
        <f>'EB-1'!F53/Heizwerte!#REF!*Heizwerte!#REF!*1000</f>
        <v>#REF!</v>
      </c>
      <c r="G53" s="1055" t="e">
        <f>'EB-1'!G53/Heizwerte!#REF!*Heizwerte!#REF!*1000</f>
        <v>#REF!</v>
      </c>
      <c r="H53" s="1075" t="e">
        <v>#REF!</v>
      </c>
      <c r="I53" s="1057" t="e">
        <f>'EB-1'!I53/Heizwerte!#REF!*Heizwerte!#REF!*1000</f>
        <v>#REF!</v>
      </c>
      <c r="J53" s="1040" t="e">
        <v>#REF!</v>
      </c>
      <c r="K53" s="1056" t="e">
        <f>'EB-1'!K53*Heizwerte!#REF!/Heizwerte!#REF!*1000</f>
        <v>#REF!</v>
      </c>
      <c r="L53" s="1097" t="e">
        <f>'EB-1'!L53/Heizwerte!#REF!*Heizwerte!#REF!*1000</f>
        <v>#REF!</v>
      </c>
      <c r="M53" s="1060" t="e">
        <f>'EB-1'!M53/Heizwerte!#REF!*Heizwerte!#REF!*1000</f>
        <v>#REF!</v>
      </c>
      <c r="N53" s="1060" t="e">
        <f>'EB-1'!N53/Heizwerte!#REF!*Heizwerte!#REF!*1000</f>
        <v>#REF!</v>
      </c>
      <c r="O53" s="1055" t="e">
        <f>'EB-1'!O53/Heizwerte!#REF!*Heizwerte!#REF!*1000</f>
        <v>#REF!</v>
      </c>
      <c r="P53" s="1060" t="e">
        <f>'EB-1'!P53/Heizwerte!#REF!*Heizwerte!#REF!*1000</f>
        <v>#REF!</v>
      </c>
      <c r="Q53" s="1055" t="e">
        <f>'EB-1'!Q53/Heizwerte!#REF!*Heizwerte!#REF!*1000</f>
        <v>#REF!</v>
      </c>
      <c r="R53" s="1058" t="e">
        <f>'EB-1'!R53/Heizwerte!#REF!*Heizwerte!#REF!*1000</f>
        <v>#REF!</v>
      </c>
      <c r="S53" s="1055" t="e">
        <f>'EB-1'!S53/Heizwerte!#REF!*Heizwerte!#REF!*1000</f>
        <v>#REF!</v>
      </c>
      <c r="T53" s="1058" t="e">
        <f>'EB-1'!T53/Heizwerte!#REF!*Heizwerte!#REF!*1000</f>
        <v>#REF!</v>
      </c>
      <c r="U53" s="1055" t="e">
        <f>'EB-1'!U53/Heizwerte!#REF!*Heizwerte!#REF!*1000</f>
        <v>#REF!</v>
      </c>
      <c r="V53" s="1056" t="e">
        <f>'EB-1'!V53/Heizwerte!#REF!*Heizwerte!#REF!*1000</f>
        <v>#REF!</v>
      </c>
      <c r="W53" s="1060" t="e">
        <f>'EB-1'!W53/Heizwerte!#REF!*Heizwerte!#REF!*1000</f>
        <v>#REF!</v>
      </c>
      <c r="X53" s="1056" t="e">
        <f>'EB-1'!X53/Heizwerte!#REF!*Heizwerte!#REF!*1000</f>
        <v>#REF!</v>
      </c>
      <c r="Y53" s="1060">
        <f>'EB-1'!Y53*'EB-3'!$D$75</f>
        <v>0</v>
      </c>
      <c r="Z53" s="1040" t="e">
        <f>'EB-1'!Z53/Heizwerte!#REF!*Heizwerte!#REF!*1000</f>
        <v>#REF!</v>
      </c>
      <c r="AA53" s="1055" t="e">
        <f>'EB-1'!AA53/Heizwerte!#REF!*Heizwerte!#REF!*1000</f>
        <v>#REF!</v>
      </c>
      <c r="AB53" s="1055">
        <f>'EB-1'!AB53*'EB-3'!$D$75</f>
        <v>183.82509540199999</v>
      </c>
      <c r="AC53" s="1075">
        <f>'EB-1'!AC53*'EB-3'!$D$75</f>
        <v>3.2968584221251387</v>
      </c>
      <c r="AD53" s="1060" t="e">
        <f>'EB-1'!AD53/Heizwerte!#REF!*Heizwerte!#REF!*1000</f>
        <v>#REF!</v>
      </c>
      <c r="AE53" s="1055">
        <f>'EB-1'!AE53*'EB-3'!$D$75</f>
        <v>3515.6365236383044</v>
      </c>
      <c r="AF53" s="1040">
        <f>'EB-1'!AF53*'EB-3'!$D$75</f>
        <v>509.66714577999988</v>
      </c>
      <c r="AG53" s="1055">
        <f>'EB-1'!AG53*'EB-3'!$D$75</f>
        <v>683.97221146599998</v>
      </c>
      <c r="AH53" s="921" t="e">
        <f t="shared" si="1"/>
        <v>#REF!</v>
      </c>
      <c r="AI53" s="145">
        <f t="shared" si="4"/>
        <v>50</v>
      </c>
      <c r="AJ53" s="113"/>
      <c r="AK53" s="113"/>
      <c r="AL53" s="119"/>
      <c r="AM53" s="149" t="e">
        <f>SUM(F53:AG53)-AH53</f>
        <v>#REF!</v>
      </c>
      <c r="AN53" s="148"/>
    </row>
    <row r="54" spans="1:40" ht="11.25" customHeight="1">
      <c r="A54" s="1382"/>
      <c r="B54" s="150"/>
      <c r="C54" s="1358" t="s">
        <v>40</v>
      </c>
      <c r="D54" s="1358"/>
      <c r="E54" s="153">
        <f t="shared" si="5"/>
        <v>51</v>
      </c>
      <c r="F54" s="1061" t="e">
        <f>'EB-1'!F54/Heizwerte!#REF!*Heizwerte!#REF!*1000</f>
        <v>#REF!</v>
      </c>
      <c r="G54" s="1098" t="e">
        <f>'EB-1'!G54/Heizwerte!#REF!*Heizwerte!#REF!*1000</f>
        <v>#REF!</v>
      </c>
      <c r="H54" s="1043" t="e">
        <v>#REF!</v>
      </c>
      <c r="I54" s="1045" t="e">
        <f>'EB-1'!I54/Heizwerte!#REF!*Heizwerte!#REF!*1000</f>
        <v>#REF!</v>
      </c>
      <c r="J54" s="1038" t="e">
        <v>#REF!</v>
      </c>
      <c r="K54" s="1043" t="e">
        <f>'EB-1'!K54*Heizwerte!#REF!/Heizwerte!#REF!*1000</f>
        <v>#REF!</v>
      </c>
      <c r="L54" s="1044" t="e">
        <f>'EB-1'!L54/Heizwerte!#REF!*Heizwerte!#REF!*1000</f>
        <v>#REF!</v>
      </c>
      <c r="M54" s="1045" t="e">
        <f>'EB-1'!M54/Heizwerte!#REF!*Heizwerte!#REF!*1000</f>
        <v>#REF!</v>
      </c>
      <c r="N54" s="1045" t="e">
        <f>'EB-1'!N54/Heizwerte!#REF!*Heizwerte!#REF!*1000</f>
        <v>#REF!</v>
      </c>
      <c r="O54" s="1038" t="e">
        <f>'EB-1'!O54/Heizwerte!#REF!*Heizwerte!#REF!*1000</f>
        <v>#REF!</v>
      </c>
      <c r="P54" s="1045" t="e">
        <f>'EB-1'!P54/Heizwerte!#REF!*Heizwerte!#REF!*1000</f>
        <v>#REF!</v>
      </c>
      <c r="Q54" s="1045" t="e">
        <f>'EB-1'!Q54/Heizwerte!#REF!*Heizwerte!#REF!*1000</f>
        <v>#REF!</v>
      </c>
      <c r="R54" s="1045" t="e">
        <f>'EB-1'!R54/Heizwerte!#REF!*Heizwerte!#REF!*1000</f>
        <v>#REF!</v>
      </c>
      <c r="S54" s="1045" t="e">
        <f>'EB-1'!S54/Heizwerte!#REF!*Heizwerte!#REF!*1000</f>
        <v>#REF!</v>
      </c>
      <c r="T54" s="1045" t="e">
        <f>'EB-1'!T54/Heizwerte!#REF!*Heizwerte!#REF!*1000</f>
        <v>#REF!</v>
      </c>
      <c r="U54" s="1038" t="e">
        <f>'EB-1'!U54/Heizwerte!#REF!*Heizwerte!#REF!*1000</f>
        <v>#REF!</v>
      </c>
      <c r="V54" s="1043" t="e">
        <f>'EB-1'!V54/Heizwerte!#REF!*Heizwerte!#REF!*1000</f>
        <v>#REF!</v>
      </c>
      <c r="W54" s="1045" t="e">
        <f>'EB-1'!W54/Heizwerte!#REF!*Heizwerte!#REF!*1000</f>
        <v>#REF!</v>
      </c>
      <c r="X54" s="1043" t="e">
        <f>'EB-1'!X54/Heizwerte!#REF!*Heizwerte!#REF!*1000</f>
        <v>#REF!</v>
      </c>
      <c r="Y54" s="1045">
        <f>'EB-1'!Y54*'EB-3'!$D$75</f>
        <v>0</v>
      </c>
      <c r="Z54" s="1045" t="e">
        <f>'EB-1'!Z54/Heizwerte!#REF!*Heizwerte!#REF!*1000</f>
        <v>#REF!</v>
      </c>
      <c r="AA54" s="1045" t="e">
        <f>'EB-1'!AA54/Heizwerte!#REF!*Heizwerte!#REF!*1000</f>
        <v>#REF!</v>
      </c>
      <c r="AB54" s="1045">
        <f>'EB-1'!AB54*'EB-3'!$D$75</f>
        <v>0</v>
      </c>
      <c r="AC54" s="1050">
        <f>'EB-1'!AC54*'EB-3'!$D$75</f>
        <v>4.5351914852763811</v>
      </c>
      <c r="AD54" s="1045" t="e">
        <f>'EB-1'!AD54/Heizwerte!#REF!*Heizwerte!#REF!*1000</f>
        <v>#REF!</v>
      </c>
      <c r="AE54" s="1039">
        <f>'EB-1'!AE54*'EB-3'!$D$75</f>
        <v>232.65828722719999</v>
      </c>
      <c r="AF54" s="1045">
        <f>'EB-1'!AF54*'EB-3'!$D$75</f>
        <v>0</v>
      </c>
      <c r="AG54" s="1045">
        <f>'EB-1'!AG54*'EB-3'!$D$75</f>
        <v>0</v>
      </c>
      <c r="AH54" s="920" t="e">
        <f t="shared" si="1"/>
        <v>#REF!</v>
      </c>
      <c r="AI54" s="154">
        <f t="shared" si="4"/>
        <v>51</v>
      </c>
      <c r="AL54" s="119"/>
      <c r="AM54" s="151"/>
      <c r="AN54" s="148"/>
    </row>
    <row r="55" spans="1:40" ht="11.25" customHeight="1">
      <c r="A55" s="1382"/>
      <c r="B55" s="150"/>
      <c r="C55" s="1356" t="s">
        <v>39</v>
      </c>
      <c r="D55" s="1356"/>
      <c r="E55" s="153">
        <f t="shared" si="5"/>
        <v>52</v>
      </c>
      <c r="F55" s="1044" t="e">
        <f>'EB-1'!F55/Heizwerte!#REF!*Heizwerte!#REF!*1000</f>
        <v>#REF!</v>
      </c>
      <c r="G55" s="1098" t="e">
        <f>'EB-1'!G55/Heizwerte!#REF!*Heizwerte!#REF!*1000</f>
        <v>#REF!</v>
      </c>
      <c r="H55" s="1043" t="e">
        <v>#REF!</v>
      </c>
      <c r="I55" s="1045" t="e">
        <f>'EB-1'!I55/Heizwerte!#REF!*Heizwerte!#REF!*1000</f>
        <v>#REF!</v>
      </c>
      <c r="J55" s="1045" t="e">
        <v>#REF!</v>
      </c>
      <c r="K55" s="1043" t="e">
        <f>'EB-1'!K55*Heizwerte!#REF!/Heizwerte!#REF!*1000</f>
        <v>#REF!</v>
      </c>
      <c r="L55" s="1044" t="e">
        <f>'EB-1'!L55/Heizwerte!#REF!*Heizwerte!#REF!*1000</f>
        <v>#REF!</v>
      </c>
      <c r="M55" s="1045" t="e">
        <f>'EB-1'!M55/Heizwerte!#REF!*Heizwerte!#REF!*1000</f>
        <v>#REF!</v>
      </c>
      <c r="N55" s="1038" t="e">
        <f>'EB-1'!N55/Heizwerte!#REF!*Heizwerte!#REF!*1000</f>
        <v>#REF!</v>
      </c>
      <c r="O55" s="1038" t="e">
        <f>'EB-1'!O55/Heizwerte!#REF!*Heizwerte!#REF!*1000</f>
        <v>#REF!</v>
      </c>
      <c r="P55" s="1045" t="e">
        <f>'EB-1'!P55/Heizwerte!#REF!*Heizwerte!#REF!*1000</f>
        <v>#REF!</v>
      </c>
      <c r="Q55" s="1045" t="e">
        <f>'EB-1'!Q55/Heizwerte!#REF!*Heizwerte!#REF!*1000</f>
        <v>#REF!</v>
      </c>
      <c r="R55" s="1045" t="e">
        <f>'EB-1'!R55/Heizwerte!#REF!*Heizwerte!#REF!*1000</f>
        <v>#REF!</v>
      </c>
      <c r="S55" s="1045" t="e">
        <f>'EB-1'!S55/Heizwerte!#REF!*Heizwerte!#REF!*1000</f>
        <v>#REF!</v>
      </c>
      <c r="T55" s="1045" t="e">
        <f>'EB-1'!T55/Heizwerte!#REF!*Heizwerte!#REF!*1000</f>
        <v>#REF!</v>
      </c>
      <c r="U55" s="1038" t="e">
        <f>'EB-1'!U55/Heizwerte!#REF!*Heizwerte!#REF!*1000</f>
        <v>#REF!</v>
      </c>
      <c r="V55" s="1043" t="e">
        <f>'EB-1'!V55/Heizwerte!#REF!*Heizwerte!#REF!*1000</f>
        <v>#REF!</v>
      </c>
      <c r="W55" s="1045" t="e">
        <f>'EB-1'!W55/Heizwerte!#REF!*Heizwerte!#REF!*1000</f>
        <v>#REF!</v>
      </c>
      <c r="X55" s="1050" t="e">
        <f>'EB-1'!X55/Heizwerte!#REF!*Heizwerte!#REF!*1000</f>
        <v>#REF!</v>
      </c>
      <c r="Y55" s="1045">
        <f>'EB-1'!Y55*'EB-3'!$D$75</f>
        <v>0</v>
      </c>
      <c r="Z55" s="1045" t="e">
        <f>'EB-1'!Z55/Heizwerte!#REF!*Heizwerte!#REF!*1000</f>
        <v>#REF!</v>
      </c>
      <c r="AA55" s="1045" t="e">
        <f>'EB-1'!AA55/Heizwerte!#REF!*Heizwerte!#REF!*1000</f>
        <v>#REF!</v>
      </c>
      <c r="AB55" s="1045">
        <f>'EB-1'!AB55*'EB-3'!$D$75</f>
        <v>0</v>
      </c>
      <c r="AC55" s="1050">
        <f>'EB-1'!AC55*'EB-3'!$D$75</f>
        <v>598.70513340393666</v>
      </c>
      <c r="AD55" s="1045" t="e">
        <f>'EB-1'!AD55/Heizwerte!#REF!*Heizwerte!#REF!*1000</f>
        <v>#REF!</v>
      </c>
      <c r="AE55" s="1039">
        <f>'EB-1'!AE55*'EB-3'!$D$75</f>
        <v>26.084120000000002</v>
      </c>
      <c r="AF55" s="1045">
        <f>'EB-1'!AF55*'EB-3'!$D$75</f>
        <v>0</v>
      </c>
      <c r="AG55" s="1045">
        <f>'EB-1'!AG55*'EB-3'!$D$75</f>
        <v>0</v>
      </c>
      <c r="AH55" s="920" t="e">
        <f t="shared" si="1"/>
        <v>#REF!</v>
      </c>
      <c r="AI55" s="154">
        <f t="shared" si="4"/>
        <v>52</v>
      </c>
      <c r="AL55" s="119"/>
      <c r="AM55" s="151"/>
      <c r="AN55" s="148"/>
    </row>
    <row r="56" spans="1:40" ht="11.25" customHeight="1">
      <c r="A56" s="1382"/>
      <c r="B56" s="150"/>
      <c r="C56" s="1356" t="s">
        <v>38</v>
      </c>
      <c r="D56" s="1356"/>
      <c r="E56" s="153">
        <f t="shared" si="5"/>
        <v>53</v>
      </c>
      <c r="F56" s="1044" t="e">
        <f>'EB-1'!F56/Heizwerte!#REF!*Heizwerte!#REF!*1000</f>
        <v>#REF!</v>
      </c>
      <c r="G56" s="1098" t="e">
        <f>'EB-1'!G56/Heizwerte!#REF!*Heizwerte!#REF!*1000</f>
        <v>#REF!</v>
      </c>
      <c r="H56" s="1043" t="e">
        <v>#REF!</v>
      </c>
      <c r="I56" s="1045" t="e">
        <f>'EB-1'!I56/Heizwerte!#REF!*Heizwerte!#REF!*1000</f>
        <v>#REF!</v>
      </c>
      <c r="J56" s="1045" t="e">
        <v>#REF!</v>
      </c>
      <c r="K56" s="1043" t="e">
        <f>'EB-1'!K56*Heizwerte!#REF!/Heizwerte!#REF!*1000</f>
        <v>#REF!</v>
      </c>
      <c r="L56" s="1044" t="e">
        <f>'EB-1'!L56/Heizwerte!#REF!*Heizwerte!#REF!*1000</f>
        <v>#REF!</v>
      </c>
      <c r="M56" s="1045" t="e">
        <f>'EB-1'!M56/Heizwerte!#REF!*Heizwerte!#REF!*1000</f>
        <v>#REF!</v>
      </c>
      <c r="N56" s="1038" t="e">
        <f>'EB-1'!N56/Heizwerte!#REF!*Heizwerte!#REF!*1000</f>
        <v>#REF!</v>
      </c>
      <c r="O56" s="1045" t="e">
        <f>'EB-1'!O56/Heizwerte!#REF!*Heizwerte!#REF!*1000</f>
        <v>#REF!</v>
      </c>
      <c r="P56" s="1038" t="e">
        <f>'EB-1'!P56/Heizwerte!#REF!*Heizwerte!#REF!*1000</f>
        <v>#REF!</v>
      </c>
      <c r="Q56" s="1045" t="e">
        <f>'EB-1'!Q56/Heizwerte!#REF!*Heizwerte!#REF!*1000</f>
        <v>#REF!</v>
      </c>
      <c r="R56" s="1045" t="e">
        <f>'EB-1'!R56/Heizwerte!#REF!*Heizwerte!#REF!*1000</f>
        <v>#REF!</v>
      </c>
      <c r="S56" s="1045" t="e">
        <f>'EB-1'!S56/Heizwerte!#REF!*Heizwerte!#REF!*1000</f>
        <v>#REF!</v>
      </c>
      <c r="T56" s="1045" t="e">
        <f>'EB-1'!T56/Heizwerte!#REF!*Heizwerte!#REF!*1000</f>
        <v>#REF!</v>
      </c>
      <c r="U56" s="1045" t="e">
        <f>'EB-1'!U56/Heizwerte!#REF!*Heizwerte!#REF!*1000</f>
        <v>#REF!</v>
      </c>
      <c r="V56" s="1043" t="e">
        <f>'EB-1'!V56/Heizwerte!#REF!*Heizwerte!#REF!*1000</f>
        <v>#REF!</v>
      </c>
      <c r="W56" s="1045" t="e">
        <f>'EB-1'!W56/Heizwerte!#REF!*Heizwerte!#REF!*1000</f>
        <v>#REF!</v>
      </c>
      <c r="X56" s="1043" t="e">
        <f>'EB-1'!X56/Heizwerte!#REF!*Heizwerte!#REF!*1000</f>
        <v>#REF!</v>
      </c>
      <c r="Y56" s="1045">
        <f>'EB-1'!Y56*'EB-3'!$D$75</f>
        <v>0</v>
      </c>
      <c r="Z56" s="1045" t="e">
        <f>'EB-1'!Z56/Heizwerte!#REF!*Heizwerte!#REF!*1000</f>
        <v>#REF!</v>
      </c>
      <c r="AA56" s="1045" t="e">
        <f>'EB-1'!AA56/Heizwerte!#REF!*Heizwerte!#REF!*1000</f>
        <v>#REF!</v>
      </c>
      <c r="AB56" s="1045">
        <f>'EB-1'!AB56*'EB-3'!$D$75</f>
        <v>0</v>
      </c>
      <c r="AC56" s="1043">
        <f>'EB-1'!AC56*'EB-3'!$D$75</f>
        <v>0</v>
      </c>
      <c r="AD56" s="1045" t="e">
        <f>'EB-1'!AD56/Heizwerte!#REF!*Heizwerte!#REF!*1000</f>
        <v>#REF!</v>
      </c>
      <c r="AE56" s="1045">
        <f>'EB-1'!AE56*'EB-3'!$D$75</f>
        <v>0</v>
      </c>
      <c r="AF56" s="1045">
        <f>'EB-1'!AF56*'EB-3'!$D$75</f>
        <v>0</v>
      </c>
      <c r="AG56" s="1045">
        <f>'EB-1'!AG56*'EB-3'!$D$75</f>
        <v>0</v>
      </c>
      <c r="AH56" s="920" t="e">
        <f t="shared" si="1"/>
        <v>#REF!</v>
      </c>
      <c r="AI56" s="154">
        <f t="shared" si="4"/>
        <v>53</v>
      </c>
      <c r="AL56" s="119"/>
      <c r="AM56" s="151"/>
      <c r="AN56" s="148"/>
    </row>
    <row r="57" spans="1:40" ht="11.25" customHeight="1">
      <c r="A57" s="1382"/>
      <c r="B57" s="150"/>
      <c r="C57" s="1356" t="s">
        <v>37</v>
      </c>
      <c r="D57" s="1356"/>
      <c r="E57" s="153">
        <f t="shared" si="5"/>
        <v>54</v>
      </c>
      <c r="F57" s="1044" t="e">
        <f>'EB-1'!F57/Heizwerte!#REF!*Heizwerte!#REF!*1000</f>
        <v>#REF!</v>
      </c>
      <c r="G57" s="1098" t="e">
        <f>'EB-1'!G57/Heizwerte!#REF!*Heizwerte!#REF!*1000</f>
        <v>#REF!</v>
      </c>
      <c r="H57" s="1043" t="e">
        <v>#REF!</v>
      </c>
      <c r="I57" s="1045" t="e">
        <f>'EB-1'!I57/Heizwerte!#REF!*Heizwerte!#REF!*1000</f>
        <v>#REF!</v>
      </c>
      <c r="J57" s="1045" t="e">
        <v>#REF!</v>
      </c>
      <c r="K57" s="1043" t="e">
        <f>'EB-1'!K57*Heizwerte!#REF!/Heizwerte!#REF!*1000</f>
        <v>#REF!</v>
      </c>
      <c r="L57" s="1044" t="e">
        <f>'EB-1'!L57/Heizwerte!#REF!*Heizwerte!#REF!*1000</f>
        <v>#REF!</v>
      </c>
      <c r="M57" s="1045" t="e">
        <f>'EB-1'!M57/Heizwerte!#REF!*Heizwerte!#REF!*1000</f>
        <v>#REF!</v>
      </c>
      <c r="N57" s="1045" t="e">
        <f>'EB-1'!N57/Heizwerte!#REF!*Heizwerte!#REF!*1000</f>
        <v>#REF!</v>
      </c>
      <c r="O57" s="1038" t="e">
        <f>'EB-1'!O57/Heizwerte!#REF!*Heizwerte!#REF!*1000</f>
        <v>#REF!</v>
      </c>
      <c r="P57" s="1045" t="e">
        <f>'EB-1'!P57/Heizwerte!#REF!*Heizwerte!#REF!*1000</f>
        <v>#REF!</v>
      </c>
      <c r="Q57" s="1039" t="e">
        <f>'EB-1'!Q57/Heizwerte!#REF!*Heizwerte!#REF!*1000</f>
        <v>#REF!</v>
      </c>
      <c r="R57" s="1045" t="e">
        <f>'EB-1'!R57/Heizwerte!#REF!*Heizwerte!#REF!*1000</f>
        <v>#REF!</v>
      </c>
      <c r="S57" s="1045" t="e">
        <f>'EB-1'!S57/Heizwerte!#REF!*Heizwerte!#REF!*1000</f>
        <v>#REF!</v>
      </c>
      <c r="T57" s="1045" t="e">
        <f>'EB-1'!T57/Heizwerte!#REF!*Heizwerte!#REF!*1000</f>
        <v>#REF!</v>
      </c>
      <c r="U57" s="1045" t="e">
        <f>'EB-1'!U57/Heizwerte!#REF!*Heizwerte!#REF!*1000</f>
        <v>#REF!</v>
      </c>
      <c r="V57" s="1043" t="e">
        <f>'EB-1'!V57/Heizwerte!#REF!*Heizwerte!#REF!*1000</f>
        <v>#REF!</v>
      </c>
      <c r="W57" s="1045" t="e">
        <f>'EB-1'!W57/Heizwerte!#REF!*Heizwerte!#REF!*1000</f>
        <v>#REF!</v>
      </c>
      <c r="X57" s="1043" t="e">
        <f>'EB-1'!X57/Heizwerte!#REF!*Heizwerte!#REF!*1000</f>
        <v>#REF!</v>
      </c>
      <c r="Y57" s="1045">
        <f>'EB-1'!Y57*'EB-3'!$D$75</f>
        <v>0</v>
      </c>
      <c r="Z57" s="1045" t="e">
        <f>'EB-1'!Z57/Heizwerte!#REF!*Heizwerte!#REF!*1000</f>
        <v>#REF!</v>
      </c>
      <c r="AA57" s="1045" t="e">
        <f>'EB-1'!AA57/Heizwerte!#REF!*Heizwerte!#REF!*1000</f>
        <v>#REF!</v>
      </c>
      <c r="AB57" s="1045">
        <f>'EB-1'!AB57*'EB-3'!$D$75</f>
        <v>0</v>
      </c>
      <c r="AC57" s="1099">
        <f>'EB-1'!AC57*'EB-3'!$D$75</f>
        <v>0.23869428869875642</v>
      </c>
      <c r="AD57" s="1045" t="e">
        <f>'EB-1'!AD57/Heizwerte!#REF!*Heizwerte!#REF!*1000</f>
        <v>#REF!</v>
      </c>
      <c r="AE57" s="1045">
        <f>'EB-1'!AE57*'EB-3'!$D$75</f>
        <v>0</v>
      </c>
      <c r="AF57" s="1045">
        <f>'EB-1'!AF57*'EB-3'!$D$75</f>
        <v>0</v>
      </c>
      <c r="AG57" s="1045">
        <f>'EB-1'!AG57*'EB-3'!$D$75</f>
        <v>0</v>
      </c>
      <c r="AH57" s="920" t="e">
        <f t="shared" si="1"/>
        <v>#REF!</v>
      </c>
      <c r="AI57" s="152">
        <f t="shared" si="4"/>
        <v>54</v>
      </c>
      <c r="AL57" s="119"/>
      <c r="AM57" s="151"/>
      <c r="AN57" s="148"/>
    </row>
    <row r="58" spans="1:40" ht="11.25" customHeight="1">
      <c r="A58" s="1382"/>
      <c r="B58" s="150"/>
      <c r="C58" s="1355" t="s">
        <v>199</v>
      </c>
      <c r="D58" s="1355"/>
      <c r="E58" s="146">
        <f t="shared" si="5"/>
        <v>55</v>
      </c>
      <c r="F58" s="1073" t="e">
        <f>'EB-1'!F58/Heizwerte!#REF!*Heizwerte!#REF!*1000</f>
        <v>#REF!</v>
      </c>
      <c r="G58" s="1100" t="e">
        <f>'EB-1'!G58/Heizwerte!#REF!*Heizwerte!#REF!*1000</f>
        <v>#REF!</v>
      </c>
      <c r="H58" s="1059" t="e">
        <v>#REF!</v>
      </c>
      <c r="I58" s="1060" t="e">
        <f>'EB-1'!I58/Heizwerte!#REF!*Heizwerte!#REF!*1000</f>
        <v>#REF!</v>
      </c>
      <c r="J58" s="1040" t="e">
        <v>#REF!</v>
      </c>
      <c r="K58" s="1059" t="e">
        <f>'EB-1'!K58*Heizwerte!#REF!/Heizwerte!#REF!*1000</f>
        <v>#REF!</v>
      </c>
      <c r="L58" s="1097" t="e">
        <f>'EB-1'!L58/Heizwerte!#REF!*Heizwerte!#REF!*1000</f>
        <v>#REF!</v>
      </c>
      <c r="M58" s="1060" t="e">
        <f>'EB-1'!M58/Heizwerte!#REF!*Heizwerte!#REF!*1000</f>
        <v>#REF!</v>
      </c>
      <c r="N58" s="1040" t="e">
        <f>'EB-1'!N58/Heizwerte!#REF!*Heizwerte!#REF!*1000</f>
        <v>#REF!</v>
      </c>
      <c r="O58" s="1084" t="e">
        <f>'EB-1'!O58/Heizwerte!#REF!*Heizwerte!#REF!*1000</f>
        <v>#REF!</v>
      </c>
      <c r="P58" s="1040" t="e">
        <f>'EB-1'!P58/Heizwerte!#REF!*Heizwerte!#REF!*1000</f>
        <v>#REF!</v>
      </c>
      <c r="Q58" s="1055" t="e">
        <f>'EB-1'!Q58/Heizwerte!#REF!*Heizwerte!#REF!*1000</f>
        <v>#REF!</v>
      </c>
      <c r="R58" s="1060" t="e">
        <f>'EB-1'!R58/Heizwerte!#REF!*Heizwerte!#REF!*1000</f>
        <v>#REF!</v>
      </c>
      <c r="S58" s="1060" t="e">
        <f>'EB-1'!S58/Heizwerte!#REF!*Heizwerte!#REF!*1000</f>
        <v>#REF!</v>
      </c>
      <c r="T58" s="1060" t="e">
        <f>'EB-1'!T58/Heizwerte!#REF!*Heizwerte!#REF!*1000</f>
        <v>#REF!</v>
      </c>
      <c r="U58" s="1040" t="e">
        <f>'EB-1'!U58/Heizwerte!#REF!*Heizwerte!#REF!*1000</f>
        <v>#REF!</v>
      </c>
      <c r="V58" s="1059" t="e">
        <f>'EB-1'!V58/Heizwerte!#REF!*Heizwerte!#REF!*1000</f>
        <v>#REF!</v>
      </c>
      <c r="W58" s="1060" t="e">
        <f>'EB-1'!W58/Heizwerte!#REF!*Heizwerte!#REF!*1000</f>
        <v>#REF!</v>
      </c>
      <c r="X58" s="1056" t="e">
        <f>'EB-1'!X58/Heizwerte!#REF!*Heizwerte!#REF!*1000</f>
        <v>#REF!</v>
      </c>
      <c r="Y58" s="1060">
        <f>'EB-1'!Y58*'EB-3'!$D$75</f>
        <v>0</v>
      </c>
      <c r="Z58" s="1060" t="e">
        <f>'EB-1'!Z58/Heizwerte!#REF!*Heizwerte!#REF!*1000</f>
        <v>#REF!</v>
      </c>
      <c r="AA58" s="1060" t="e">
        <f>'EB-1'!AA58/Heizwerte!#REF!*Heizwerte!#REF!*1000</f>
        <v>#REF!</v>
      </c>
      <c r="AB58" s="1060">
        <f>'EB-1'!AB58*'EB-3'!$D$75</f>
        <v>0</v>
      </c>
      <c r="AC58" s="1056">
        <f>'EB-1'!AC58*'EB-3'!$D$75</f>
        <v>603.47901917791182</v>
      </c>
      <c r="AD58" s="1060" t="e">
        <f>'EB-1'!AD58/Heizwerte!#REF!*Heizwerte!#REF!*1000</f>
        <v>#REF!</v>
      </c>
      <c r="AE58" s="1055">
        <f>'EB-1'!AE58*'EB-3'!$D$75</f>
        <v>258.74240722719998</v>
      </c>
      <c r="AF58" s="1060">
        <f>'EB-1'!AF58*'EB-3'!$D$75</f>
        <v>0</v>
      </c>
      <c r="AG58" s="1060">
        <f>'EB-1'!AG58*'EB-3'!$D$75</f>
        <v>0</v>
      </c>
      <c r="AH58" s="921" t="e">
        <f t="shared" si="1"/>
        <v>#REF!</v>
      </c>
      <c r="AI58" s="145">
        <f t="shared" si="4"/>
        <v>55</v>
      </c>
      <c r="AJ58" s="113"/>
      <c r="AK58" s="113"/>
      <c r="AL58" s="119"/>
      <c r="AM58" s="149" t="e">
        <f>SUM(F58:AG58)-AH58</f>
        <v>#REF!</v>
      </c>
      <c r="AN58" s="148"/>
    </row>
    <row r="59" spans="1:40" ht="11.25" customHeight="1">
      <c r="A59" s="1383"/>
      <c r="B59" s="147"/>
      <c r="C59" s="1360" t="s">
        <v>468</v>
      </c>
      <c r="D59" s="1360"/>
      <c r="E59" s="146">
        <f t="shared" si="5"/>
        <v>56</v>
      </c>
      <c r="F59" s="1073" t="e">
        <f>'EB-1'!F59/Heizwerte!#REF!*Heizwerte!#REF!*1000</f>
        <v>#REF!</v>
      </c>
      <c r="G59" s="1055" t="e">
        <f>'EB-1'!G59/Heizwerte!#REF!*Heizwerte!#REF!*1000</f>
        <v>#REF!</v>
      </c>
      <c r="H59" s="1075" t="e">
        <v>#REF!</v>
      </c>
      <c r="I59" s="1057" t="e">
        <f>'EB-1'!I59/Heizwerte!#REF!*Heizwerte!#REF!*1000</f>
        <v>#REF!</v>
      </c>
      <c r="J59" s="1040" t="e">
        <v>#REF!</v>
      </c>
      <c r="K59" s="1056" t="e">
        <f>'EB-1'!K59*Heizwerte!#REF!/Heizwerte!#REF!*1000</f>
        <v>#REF!</v>
      </c>
      <c r="L59" s="1097" t="e">
        <f>'EB-1'!L59/Heizwerte!#REF!*Heizwerte!#REF!*1000</f>
        <v>#REF!</v>
      </c>
      <c r="M59" s="1060" t="e">
        <f>'EB-1'!M59/Heizwerte!#REF!*Heizwerte!#REF!*1000</f>
        <v>#REF!</v>
      </c>
      <c r="N59" s="1040" t="e">
        <f>'EB-1'!N59/Heizwerte!#REF!*Heizwerte!#REF!*1000</f>
        <v>#REF!</v>
      </c>
      <c r="O59" s="1055" t="e">
        <f>'EB-1'!O59/Heizwerte!#REF!*Heizwerte!#REF!*1000</f>
        <v>#REF!</v>
      </c>
      <c r="P59" s="1055" t="e">
        <f>'EB-1'!P59/Heizwerte!#REF!*Heizwerte!#REF!*1000</f>
        <v>#REF!</v>
      </c>
      <c r="Q59" s="1055" t="e">
        <f>'EB-1'!Q59/Heizwerte!#REF!*Heizwerte!#REF!*1000</f>
        <v>#REF!</v>
      </c>
      <c r="R59" s="1089" t="e">
        <f>'EB-1'!R59/Heizwerte!#REF!*Heizwerte!#REF!*1000</f>
        <v>#REF!</v>
      </c>
      <c r="S59" s="1060" t="e">
        <f>'EB-1'!S59/Heizwerte!#REF!*Heizwerte!#REF!*1000</f>
        <v>#REF!</v>
      </c>
      <c r="T59" s="1058" t="e">
        <f>'EB-1'!T59/Heizwerte!#REF!*Heizwerte!#REF!*1000</f>
        <v>#REF!</v>
      </c>
      <c r="U59" s="1055" t="e">
        <f>'EB-1'!U59/Heizwerte!#REF!*Heizwerte!#REF!*1000</f>
        <v>#REF!</v>
      </c>
      <c r="V59" s="1059" t="e">
        <f>'EB-1'!V59/Heizwerte!#REF!*Heizwerte!#REF!*1000</f>
        <v>#REF!</v>
      </c>
      <c r="W59" s="1060" t="e">
        <f>'EB-1'!W59/Heizwerte!#REF!*Heizwerte!#REF!*1000</f>
        <v>#REF!</v>
      </c>
      <c r="X59" s="1056" t="e">
        <f>'EB-1'!X59/Heizwerte!#REF!*Heizwerte!#REF!*1000</f>
        <v>#REF!</v>
      </c>
      <c r="Y59" s="1060">
        <f>'EB-1'!Y59*'EB-3'!$D$75</f>
        <v>0</v>
      </c>
      <c r="Z59" s="1055" t="e">
        <f>'EB-1'!Z59/Heizwerte!#REF!*Heizwerte!#REF!*1000</f>
        <v>#REF!</v>
      </c>
      <c r="AA59" s="1040" t="e">
        <f>'EB-1'!AA59/Heizwerte!#REF!*Heizwerte!#REF!*1000</f>
        <v>#REF!</v>
      </c>
      <c r="AB59" s="1060">
        <f>'EB-1'!AB59*'EB-3'!$D$75</f>
        <v>0</v>
      </c>
      <c r="AC59" s="1075">
        <f>'EB-1'!AC59*'EB-3'!$D$75</f>
        <v>803.95639343410039</v>
      </c>
      <c r="AD59" s="1060" t="e">
        <f>'EB-1'!AD59/Heizwerte!#REF!*Heizwerte!#REF!*1000</f>
        <v>#REF!</v>
      </c>
      <c r="AE59" s="1055">
        <f>'EB-1'!AE59*'EB-3'!$D$75</f>
        <v>4409.7687382065114</v>
      </c>
      <c r="AF59" s="1040">
        <f>'EB-1'!AF59*'EB-3'!$D$75</f>
        <v>1327.1628919224001</v>
      </c>
      <c r="AG59" s="1060">
        <f>'EB-1'!AG59*'EB-3'!$D$75</f>
        <v>0</v>
      </c>
      <c r="AH59" s="924" t="e">
        <f t="shared" si="1"/>
        <v>#REF!</v>
      </c>
      <c r="AI59" s="145">
        <f t="shared" si="4"/>
        <v>56</v>
      </c>
      <c r="AJ59" s="113"/>
      <c r="AK59" s="113"/>
      <c r="AL59" s="119"/>
      <c r="AM59" s="144"/>
      <c r="AN59" s="143"/>
    </row>
    <row r="60" spans="1:40" ht="11.25" customHeight="1">
      <c r="A60" s="99" t="s">
        <v>158</v>
      </c>
      <c r="B60" s="201"/>
      <c r="C60" s="201"/>
      <c r="D60" s="198"/>
      <c r="E60" s="200"/>
      <c r="F60" s="185"/>
      <c r="H60" s="185"/>
      <c r="I60" s="185"/>
      <c r="J60" s="185"/>
      <c r="K60" s="185"/>
      <c r="L60" s="185"/>
      <c r="M60" s="185"/>
      <c r="N60" s="185"/>
      <c r="S60" s="185"/>
      <c r="T60" s="185"/>
      <c r="U60" s="185"/>
      <c r="V60" s="185"/>
      <c r="W60" s="185"/>
      <c r="X60" s="185"/>
      <c r="Y60" s="185"/>
      <c r="Z60" s="185"/>
      <c r="AA60" s="185"/>
      <c r="AB60" s="185"/>
      <c r="AC60" s="185"/>
      <c r="AD60" s="199"/>
      <c r="AE60" s="185"/>
      <c r="AF60" s="185"/>
      <c r="AG60" s="185"/>
      <c r="AH60" s="185"/>
      <c r="AI60" s="198"/>
      <c r="AL60" s="119"/>
      <c r="AM60" s="197"/>
      <c r="AN60" s="196"/>
    </row>
    <row r="61" spans="1:40" ht="11.25" customHeight="1">
      <c r="A61" s="616" t="s">
        <v>523</v>
      </c>
      <c r="B61" s="614"/>
      <c r="C61" s="614"/>
      <c r="D61" s="614"/>
      <c r="E61" s="614"/>
      <c r="F61" s="614"/>
      <c r="G61" s="614"/>
      <c r="H61" s="614"/>
      <c r="I61" s="614"/>
      <c r="J61" s="614"/>
      <c r="K61" s="614"/>
      <c r="L61" s="614"/>
      <c r="M61" s="614"/>
      <c r="N61" s="614"/>
      <c r="O61" s="614"/>
      <c r="P61" s="614"/>
      <c r="Q61" s="614"/>
      <c r="R61" s="185"/>
      <c r="AL61" s="119"/>
      <c r="AM61" s="197"/>
      <c r="AN61" s="196"/>
    </row>
    <row r="62" spans="1:40" ht="11.25" customHeight="1">
      <c r="A62" s="616" t="s">
        <v>513</v>
      </c>
      <c r="B62" s="614"/>
      <c r="C62" s="614"/>
      <c r="D62" s="614"/>
      <c r="E62" s="614"/>
      <c r="F62" s="614"/>
      <c r="G62" s="614"/>
      <c r="H62" s="614"/>
      <c r="I62" s="614"/>
      <c r="J62" s="614"/>
      <c r="K62" s="614"/>
      <c r="L62" s="614"/>
      <c r="M62" s="614"/>
      <c r="N62" s="614"/>
      <c r="O62" s="614"/>
      <c r="P62" s="614"/>
      <c r="Q62" s="614"/>
      <c r="R62" s="185"/>
      <c r="AL62" s="119"/>
      <c r="AM62" s="197"/>
      <c r="AN62" s="196"/>
    </row>
    <row r="63" spans="1:40" ht="11.25" customHeight="1">
      <c r="A63" s="616" t="s">
        <v>522</v>
      </c>
      <c r="B63" s="614"/>
      <c r="C63" s="614"/>
      <c r="D63" s="614"/>
      <c r="E63" s="614"/>
      <c r="F63" s="614"/>
      <c r="G63" s="614"/>
      <c r="H63" s="614"/>
      <c r="I63" s="614"/>
      <c r="J63" s="614"/>
      <c r="K63" s="614"/>
      <c r="L63" s="614"/>
      <c r="M63" s="614"/>
      <c r="N63" s="614"/>
      <c r="O63" s="614"/>
      <c r="P63" s="614"/>
      <c r="Q63" s="614"/>
      <c r="R63" s="185"/>
      <c r="AL63" s="119"/>
      <c r="AM63" s="197"/>
      <c r="AN63" s="196"/>
    </row>
    <row r="64" spans="1:40" ht="11.25" customHeight="1">
      <c r="A64" s="616" t="s">
        <v>575</v>
      </c>
      <c r="B64" s="614"/>
      <c r="C64" s="614"/>
      <c r="D64" s="614"/>
      <c r="E64" s="614"/>
      <c r="F64" s="614"/>
      <c r="G64" s="614"/>
      <c r="H64" s="614"/>
      <c r="I64" s="614"/>
      <c r="J64" s="614"/>
      <c r="K64" s="614"/>
      <c r="L64" s="614"/>
      <c r="M64" s="614"/>
      <c r="N64" s="614"/>
      <c r="O64" s="614"/>
      <c r="P64" s="614"/>
      <c r="Q64" s="614"/>
      <c r="R64" s="185"/>
      <c r="AL64" s="119"/>
      <c r="AM64" s="197"/>
      <c r="AN64" s="196"/>
    </row>
    <row r="65" spans="1:40" ht="11.25" customHeight="1">
      <c r="A65" s="616" t="s">
        <v>515</v>
      </c>
      <c r="B65" s="614"/>
      <c r="C65" s="614"/>
      <c r="D65" s="614"/>
      <c r="E65" s="614"/>
      <c r="F65" s="614"/>
      <c r="G65" s="614"/>
      <c r="H65" s="614"/>
      <c r="I65" s="614"/>
      <c r="J65" s="614"/>
      <c r="K65" s="614"/>
      <c r="L65" s="614"/>
      <c r="M65" s="614"/>
      <c r="N65" s="614"/>
      <c r="O65" s="614"/>
      <c r="P65" s="614"/>
      <c r="Q65" s="614"/>
      <c r="R65" s="185"/>
      <c r="AL65" s="119"/>
      <c r="AM65" s="197"/>
      <c r="AN65" s="196"/>
    </row>
    <row r="66" spans="1:40" ht="9" customHeight="1">
      <c r="F66" s="195"/>
      <c r="G66" s="195"/>
      <c r="H66" s="195"/>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L66" s="119"/>
      <c r="AM66" s="114"/>
      <c r="AN66" s="119"/>
    </row>
    <row r="67" spans="1:40" ht="9" customHeight="1">
      <c r="A67" s="697"/>
      <c r="B67" s="128"/>
      <c r="C67" s="128"/>
      <c r="D67" s="128" t="s">
        <v>198</v>
      </c>
      <c r="E67" s="128"/>
      <c r="F67" s="127" t="e">
        <f t="shared" ref="F67:AH67" si="6">SUM(F41:F52)-F53</f>
        <v>#VALUE!</v>
      </c>
      <c r="G67" s="127" t="e">
        <f t="shared" si="6"/>
        <v>#REF!</v>
      </c>
      <c r="H67" s="127" t="e">
        <f t="shared" si="6"/>
        <v>#REF!</v>
      </c>
      <c r="I67" s="127" t="e">
        <f t="shared" si="6"/>
        <v>#REF!</v>
      </c>
      <c r="J67" s="127" t="e">
        <f t="shared" si="6"/>
        <v>#REF!</v>
      </c>
      <c r="K67" s="127" t="e">
        <f t="shared" si="6"/>
        <v>#REF!</v>
      </c>
      <c r="L67" s="127" t="e">
        <f t="shared" si="6"/>
        <v>#REF!</v>
      </c>
      <c r="M67" s="127" t="e">
        <f t="shared" si="6"/>
        <v>#REF!</v>
      </c>
      <c r="N67" s="127" t="e">
        <f t="shared" si="6"/>
        <v>#REF!</v>
      </c>
      <c r="O67" s="127" t="e">
        <f t="shared" si="6"/>
        <v>#VALUE!</v>
      </c>
      <c r="P67" s="127" t="e">
        <f t="shared" si="6"/>
        <v>#REF!</v>
      </c>
      <c r="Q67" s="127" t="e">
        <f t="shared" si="6"/>
        <v>#REF!</v>
      </c>
      <c r="R67" s="127" t="e">
        <f t="shared" si="6"/>
        <v>#VALUE!</v>
      </c>
      <c r="S67" s="127" t="e">
        <f t="shared" si="6"/>
        <v>#REF!</v>
      </c>
      <c r="T67" s="127" t="e">
        <f t="shared" si="6"/>
        <v>#REF!</v>
      </c>
      <c r="U67" s="127" t="e">
        <f t="shared" si="6"/>
        <v>#REF!</v>
      </c>
      <c r="V67" s="127" t="e">
        <f t="shared" si="6"/>
        <v>#REF!</v>
      </c>
      <c r="W67" s="127" t="e">
        <f t="shared" si="6"/>
        <v>#REF!</v>
      </c>
      <c r="X67" s="127" t="e">
        <f t="shared" si="6"/>
        <v>#REF!</v>
      </c>
      <c r="Y67" s="127">
        <f t="shared" si="6"/>
        <v>0</v>
      </c>
      <c r="Z67" s="127" t="e">
        <f t="shared" si="6"/>
        <v>#VALUE!</v>
      </c>
      <c r="AA67" s="127" t="e">
        <f t="shared" si="6"/>
        <v>#REF!</v>
      </c>
      <c r="AB67" s="127" t="e">
        <f t="shared" si="6"/>
        <v>#VALUE!</v>
      </c>
      <c r="AC67" s="127" t="e">
        <f t="shared" si="6"/>
        <v>#VALUE!</v>
      </c>
      <c r="AD67" s="127" t="e">
        <f t="shared" si="6"/>
        <v>#REF!</v>
      </c>
      <c r="AE67" s="127">
        <f t="shared" si="6"/>
        <v>0</v>
      </c>
      <c r="AF67" s="127" t="e">
        <f t="shared" si="6"/>
        <v>#VALUE!</v>
      </c>
      <c r="AG67" s="127" t="e">
        <f t="shared" si="6"/>
        <v>#VALUE!</v>
      </c>
      <c r="AH67" s="698" t="e">
        <f t="shared" si="6"/>
        <v>#VALUE!</v>
      </c>
      <c r="AI67" s="114"/>
      <c r="AJ67" s="121"/>
      <c r="AK67" s="121"/>
      <c r="AL67" s="119"/>
      <c r="AM67" s="119"/>
      <c r="AN67" s="119"/>
    </row>
    <row r="68" spans="1:40" ht="9" customHeight="1">
      <c r="A68" s="699"/>
      <c r="B68" s="114"/>
      <c r="C68" s="114"/>
      <c r="D68" s="114" t="s">
        <v>197</v>
      </c>
      <c r="E68" s="114"/>
      <c r="F68" s="126" t="e">
        <f t="shared" ref="F68:AH68" si="7">F53+F58+F59-F40</f>
        <v>#REF!</v>
      </c>
      <c r="G68" s="126" t="e">
        <f t="shared" si="7"/>
        <v>#REF!</v>
      </c>
      <c r="H68" s="126" t="e">
        <f t="shared" si="7"/>
        <v>#REF!</v>
      </c>
      <c r="I68" s="126" t="e">
        <f t="shared" si="7"/>
        <v>#REF!</v>
      </c>
      <c r="J68" s="126" t="e">
        <f t="shared" si="7"/>
        <v>#REF!</v>
      </c>
      <c r="K68" s="126" t="e">
        <f t="shared" si="7"/>
        <v>#REF!</v>
      </c>
      <c r="L68" s="126" t="e">
        <f t="shared" si="7"/>
        <v>#REF!</v>
      </c>
      <c r="M68" s="126" t="e">
        <f t="shared" si="7"/>
        <v>#REF!</v>
      </c>
      <c r="N68" s="126" t="e">
        <f t="shared" si="7"/>
        <v>#REF!</v>
      </c>
      <c r="O68" s="126" t="e">
        <f t="shared" si="7"/>
        <v>#REF!</v>
      </c>
      <c r="P68" s="126" t="e">
        <f t="shared" si="7"/>
        <v>#REF!</v>
      </c>
      <c r="Q68" s="126" t="e">
        <f t="shared" si="7"/>
        <v>#REF!</v>
      </c>
      <c r="R68" s="126" t="e">
        <f t="shared" si="7"/>
        <v>#REF!</v>
      </c>
      <c r="S68" s="126" t="e">
        <f t="shared" si="7"/>
        <v>#REF!</v>
      </c>
      <c r="T68" s="126" t="e">
        <f t="shared" si="7"/>
        <v>#REF!</v>
      </c>
      <c r="U68" s="126" t="e">
        <f t="shared" si="7"/>
        <v>#REF!</v>
      </c>
      <c r="V68" s="126" t="e">
        <f t="shared" si="7"/>
        <v>#REF!</v>
      </c>
      <c r="W68" s="126" t="e">
        <f t="shared" si="7"/>
        <v>#REF!</v>
      </c>
      <c r="X68" s="126" t="e">
        <f t="shared" si="7"/>
        <v>#REF!</v>
      </c>
      <c r="Y68" s="126">
        <f t="shared" si="7"/>
        <v>0</v>
      </c>
      <c r="Z68" s="126" t="e">
        <f t="shared" si="7"/>
        <v>#REF!</v>
      </c>
      <c r="AA68" s="126" t="e">
        <f t="shared" si="7"/>
        <v>#REF!</v>
      </c>
      <c r="AB68" s="126">
        <f t="shared" si="7"/>
        <v>0</v>
      </c>
      <c r="AC68" s="126">
        <f t="shared" si="7"/>
        <v>0</v>
      </c>
      <c r="AD68" s="126" t="e">
        <f t="shared" si="7"/>
        <v>#REF!</v>
      </c>
      <c r="AE68" s="126">
        <f t="shared" si="7"/>
        <v>0</v>
      </c>
      <c r="AF68" s="126">
        <f t="shared" si="7"/>
        <v>0</v>
      </c>
      <c r="AG68" s="126">
        <f t="shared" si="7"/>
        <v>0</v>
      </c>
      <c r="AH68" s="125" t="e">
        <f t="shared" si="7"/>
        <v>#REF!</v>
      </c>
      <c r="AI68" s="114"/>
      <c r="AJ68" s="121"/>
      <c r="AK68" s="121"/>
      <c r="AM68" s="119"/>
      <c r="AN68" s="119"/>
    </row>
    <row r="69" spans="1:40" ht="9" customHeight="1">
      <c r="A69" s="699"/>
      <c r="B69" s="114"/>
      <c r="C69" s="114"/>
      <c r="D69" s="114" t="s">
        <v>196</v>
      </c>
      <c r="E69" s="114"/>
      <c r="F69" s="126" t="e">
        <f t="shared" ref="F69:AH69" si="8">F38-F39+F40-F37</f>
        <v>#VALUE!</v>
      </c>
      <c r="G69" s="126" t="e">
        <f t="shared" si="8"/>
        <v>#REF!</v>
      </c>
      <c r="H69" s="126" t="e">
        <f t="shared" si="8"/>
        <v>#REF!</v>
      </c>
      <c r="I69" s="126" t="e">
        <f t="shared" si="8"/>
        <v>#REF!</v>
      </c>
      <c r="J69" s="126" t="e">
        <f t="shared" si="8"/>
        <v>#REF!</v>
      </c>
      <c r="K69" s="126" t="e">
        <f t="shared" si="8"/>
        <v>#REF!</v>
      </c>
      <c r="L69" s="126" t="e">
        <f t="shared" si="8"/>
        <v>#REF!</v>
      </c>
      <c r="M69" s="126" t="e">
        <f t="shared" si="8"/>
        <v>#REF!</v>
      </c>
      <c r="N69" s="126" t="e">
        <f t="shared" si="8"/>
        <v>#REF!</v>
      </c>
      <c r="O69" s="126" t="e">
        <f t="shared" si="8"/>
        <v>#VALUE!</v>
      </c>
      <c r="P69" s="126" t="e">
        <f t="shared" si="8"/>
        <v>#REF!</v>
      </c>
      <c r="Q69" s="126" t="e">
        <f t="shared" si="8"/>
        <v>#VALUE!</v>
      </c>
      <c r="R69" s="126" t="e">
        <f t="shared" si="8"/>
        <v>#REF!</v>
      </c>
      <c r="S69" s="126" t="e">
        <f t="shared" si="8"/>
        <v>#VALUE!</v>
      </c>
      <c r="T69" s="126" t="e">
        <f t="shared" si="8"/>
        <v>#VALUE!</v>
      </c>
      <c r="U69" s="126" t="e">
        <f t="shared" si="8"/>
        <v>#VALUE!</v>
      </c>
      <c r="V69" s="126" t="e">
        <f t="shared" si="8"/>
        <v>#REF!</v>
      </c>
      <c r="W69" s="126" t="e">
        <f t="shared" si="8"/>
        <v>#REF!</v>
      </c>
      <c r="X69" s="126" t="e">
        <f t="shared" si="8"/>
        <v>#VALUE!</v>
      </c>
      <c r="Y69" s="126">
        <f t="shared" si="8"/>
        <v>0</v>
      </c>
      <c r="Z69" s="126" t="e">
        <f t="shared" si="8"/>
        <v>#REF!</v>
      </c>
      <c r="AA69" s="126" t="e">
        <f t="shared" si="8"/>
        <v>#REF!</v>
      </c>
      <c r="AB69" s="126">
        <f t="shared" si="8"/>
        <v>0</v>
      </c>
      <c r="AC69" s="126">
        <f t="shared" si="8"/>
        <v>0</v>
      </c>
      <c r="AD69" s="126" t="e">
        <f t="shared" si="8"/>
        <v>#REF!</v>
      </c>
      <c r="AE69" s="126">
        <f t="shared" si="8"/>
        <v>0</v>
      </c>
      <c r="AF69" s="126">
        <f t="shared" si="8"/>
        <v>0</v>
      </c>
      <c r="AG69" s="126">
        <f t="shared" si="8"/>
        <v>0</v>
      </c>
      <c r="AH69" s="125" t="e">
        <f t="shared" si="8"/>
        <v>#VALUE!</v>
      </c>
      <c r="AI69" s="114"/>
      <c r="AJ69" s="121"/>
      <c r="AK69" s="121"/>
      <c r="AM69" s="119"/>
      <c r="AN69" s="119"/>
    </row>
    <row r="70" spans="1:40" ht="9" customHeight="1">
      <c r="A70" s="699"/>
      <c r="B70" s="114"/>
      <c r="C70" s="114"/>
      <c r="D70" s="114" t="s">
        <v>559</v>
      </c>
      <c r="E70" s="114"/>
      <c r="F70" s="126" t="e">
        <f>F4+F5+F6-F7</f>
        <v>#REF!</v>
      </c>
      <c r="G70" s="126" t="e">
        <f t="shared" ref="G70:AH70" si="9">G4+G5+G6-G7</f>
        <v>#REF!</v>
      </c>
      <c r="H70" s="126" t="e">
        <f t="shared" si="9"/>
        <v>#REF!</v>
      </c>
      <c r="I70" s="126" t="e">
        <f t="shared" si="9"/>
        <v>#REF!</v>
      </c>
      <c r="J70" s="126" t="e">
        <f t="shared" si="9"/>
        <v>#REF!</v>
      </c>
      <c r="K70" s="126" t="e">
        <f t="shared" si="9"/>
        <v>#REF!</v>
      </c>
      <c r="L70" s="126" t="e">
        <f t="shared" si="9"/>
        <v>#REF!</v>
      </c>
      <c r="M70" s="126" t="e">
        <f t="shared" si="9"/>
        <v>#REF!</v>
      </c>
      <c r="N70" s="126" t="e">
        <f t="shared" si="9"/>
        <v>#REF!</v>
      </c>
      <c r="O70" s="126" t="e">
        <f t="shared" si="9"/>
        <v>#REF!</v>
      </c>
      <c r="P70" s="126" t="e">
        <f t="shared" si="9"/>
        <v>#REF!</v>
      </c>
      <c r="Q70" s="126" t="e">
        <f t="shared" si="9"/>
        <v>#REF!</v>
      </c>
      <c r="R70" s="126" t="e">
        <f t="shared" si="9"/>
        <v>#REF!</v>
      </c>
      <c r="S70" s="126" t="e">
        <f t="shared" si="9"/>
        <v>#REF!</v>
      </c>
      <c r="T70" s="126" t="e">
        <f t="shared" si="9"/>
        <v>#REF!</v>
      </c>
      <c r="U70" s="126" t="e">
        <f>U4+U5+U6-U7</f>
        <v>#REF!</v>
      </c>
      <c r="V70" s="126" t="e">
        <f t="shared" si="9"/>
        <v>#REF!</v>
      </c>
      <c r="W70" s="126" t="e">
        <f t="shared" si="9"/>
        <v>#REF!</v>
      </c>
      <c r="X70" s="126" t="e">
        <f t="shared" si="9"/>
        <v>#REF!</v>
      </c>
      <c r="Y70" s="126">
        <f t="shared" si="9"/>
        <v>0</v>
      </c>
      <c r="Z70" s="126" t="e">
        <f t="shared" si="9"/>
        <v>#REF!</v>
      </c>
      <c r="AA70" s="126" t="e">
        <f t="shared" si="9"/>
        <v>#REF!</v>
      </c>
      <c r="AB70" s="126">
        <f t="shared" si="9"/>
        <v>0</v>
      </c>
      <c r="AC70" s="126">
        <f t="shared" si="9"/>
        <v>0</v>
      </c>
      <c r="AD70" s="126" t="e">
        <f t="shared" si="9"/>
        <v>#REF!</v>
      </c>
      <c r="AE70" s="126">
        <f t="shared" si="9"/>
        <v>0</v>
      </c>
      <c r="AF70" s="126">
        <f t="shared" si="9"/>
        <v>0</v>
      </c>
      <c r="AG70" s="126" t="e">
        <f t="shared" si="9"/>
        <v>#VALUE!</v>
      </c>
      <c r="AH70" s="125" t="e">
        <f t="shared" si="9"/>
        <v>#REF!</v>
      </c>
      <c r="AM70" s="120"/>
      <c r="AN70" s="119"/>
    </row>
    <row r="71" spans="1:40" ht="9" customHeight="1">
      <c r="A71" s="700"/>
      <c r="B71" s="124"/>
      <c r="C71" s="124"/>
      <c r="D71" s="124" t="s">
        <v>560</v>
      </c>
      <c r="E71" s="124"/>
      <c r="F71" s="123" t="e">
        <f>F7-F8-F9-F10</f>
        <v>#REF!</v>
      </c>
      <c r="G71" s="123" t="e">
        <f t="shared" ref="G71:AH71" si="10">G7-G8-G9-G10</f>
        <v>#REF!</v>
      </c>
      <c r="H71" s="123" t="e">
        <f t="shared" si="10"/>
        <v>#REF!</v>
      </c>
      <c r="I71" s="123" t="e">
        <f t="shared" si="10"/>
        <v>#REF!</v>
      </c>
      <c r="J71" s="123" t="e">
        <f t="shared" si="10"/>
        <v>#REF!</v>
      </c>
      <c r="K71" s="123" t="e">
        <f t="shared" si="10"/>
        <v>#REF!</v>
      </c>
      <c r="L71" s="123" t="e">
        <f t="shared" si="10"/>
        <v>#REF!</v>
      </c>
      <c r="M71" s="123" t="e">
        <f t="shared" si="10"/>
        <v>#REF!</v>
      </c>
      <c r="N71" s="123" t="e">
        <f t="shared" si="10"/>
        <v>#REF!</v>
      </c>
      <c r="O71" s="123" t="e">
        <f t="shared" si="10"/>
        <v>#REF!</v>
      </c>
      <c r="P71" s="123" t="e">
        <f t="shared" si="10"/>
        <v>#REF!</v>
      </c>
      <c r="Q71" s="123" t="e">
        <f t="shared" si="10"/>
        <v>#REF!</v>
      </c>
      <c r="R71" s="123" t="e">
        <f t="shared" si="10"/>
        <v>#REF!</v>
      </c>
      <c r="S71" s="123" t="e">
        <f t="shared" si="10"/>
        <v>#REF!</v>
      </c>
      <c r="T71" s="123" t="e">
        <f t="shared" si="10"/>
        <v>#REF!</v>
      </c>
      <c r="U71" s="123" t="e">
        <f t="shared" si="10"/>
        <v>#VALUE!</v>
      </c>
      <c r="V71" s="123" t="e">
        <f t="shared" si="10"/>
        <v>#REF!</v>
      </c>
      <c r="W71" s="123" t="e">
        <f t="shared" si="10"/>
        <v>#REF!</v>
      </c>
      <c r="X71" s="123" t="e">
        <f t="shared" si="10"/>
        <v>#REF!</v>
      </c>
      <c r="Y71" s="123">
        <f t="shared" si="10"/>
        <v>0</v>
      </c>
      <c r="Z71" s="123" t="e">
        <f t="shared" si="10"/>
        <v>#REF!</v>
      </c>
      <c r="AA71" s="123" t="e">
        <f t="shared" si="10"/>
        <v>#REF!</v>
      </c>
      <c r="AB71" s="123">
        <f t="shared" si="10"/>
        <v>0</v>
      </c>
      <c r="AC71" s="123">
        <f t="shared" si="10"/>
        <v>0</v>
      </c>
      <c r="AD71" s="123" t="e">
        <f t="shared" si="10"/>
        <v>#REF!</v>
      </c>
      <c r="AE71" s="123">
        <f t="shared" si="10"/>
        <v>0</v>
      </c>
      <c r="AF71" s="123">
        <f t="shared" si="10"/>
        <v>0</v>
      </c>
      <c r="AG71" s="123" t="e">
        <f t="shared" si="10"/>
        <v>#VALUE!</v>
      </c>
      <c r="AH71" s="122" t="e">
        <f t="shared" si="10"/>
        <v>#REF!</v>
      </c>
    </row>
    <row r="72" spans="1:40" ht="9" customHeight="1">
      <c r="F72" s="194"/>
      <c r="AM72" s="114"/>
    </row>
    <row r="73" spans="1:40" ht="9" customHeight="1">
      <c r="AM73" s="114"/>
    </row>
    <row r="74" spans="1:40" ht="9" customHeight="1">
      <c r="AM74" s="114"/>
    </row>
    <row r="75" spans="1:40" ht="24" customHeight="1">
      <c r="B75" s="1393" t="s">
        <v>645</v>
      </c>
      <c r="C75" s="1393"/>
      <c r="D75" s="926">
        <v>2.9308000000000001E-2</v>
      </c>
      <c r="E75" s="925"/>
      <c r="AM75" s="114"/>
    </row>
    <row r="76" spans="1:40" ht="25.5" customHeight="1">
      <c r="AM76" s="114"/>
    </row>
    <row r="77" spans="1:40" ht="9" customHeight="1">
      <c r="B77" s="1391" t="s">
        <v>195</v>
      </c>
      <c r="C77" s="1392"/>
      <c r="D77" s="1392"/>
      <c r="AM77" s="114"/>
    </row>
    <row r="78" spans="1:40" ht="9" customHeight="1">
      <c r="B78" s="1392"/>
      <c r="C78" s="1392"/>
      <c r="D78" s="1392"/>
      <c r="AM78" s="114"/>
    </row>
    <row r="79" spans="1:40" ht="9" customHeight="1">
      <c r="B79" s="1392"/>
      <c r="C79" s="1392"/>
      <c r="D79" s="1392"/>
      <c r="AM79" s="114"/>
    </row>
    <row r="80" spans="1:40" ht="9" customHeight="1">
      <c r="B80" s="1392"/>
      <c r="C80" s="1392"/>
      <c r="D80" s="1392"/>
      <c r="AM80" s="114"/>
    </row>
    <row r="81" spans="2:39" ht="9" customHeight="1">
      <c r="B81" s="1392"/>
      <c r="C81" s="1392"/>
      <c r="D81" s="1392"/>
      <c r="AM81" s="114"/>
    </row>
    <row r="82" spans="2:39" ht="9" customHeight="1">
      <c r="B82" s="1392"/>
      <c r="C82" s="1392"/>
      <c r="D82" s="1392"/>
      <c r="AM82" s="114"/>
    </row>
    <row r="83" spans="2:39" ht="9" customHeight="1">
      <c r="B83" s="1392"/>
      <c r="C83" s="1392"/>
      <c r="D83" s="1392"/>
      <c r="AM83" s="114"/>
    </row>
    <row r="84" spans="2:39" ht="9" customHeight="1">
      <c r="B84" s="1392"/>
      <c r="C84" s="1392"/>
      <c r="D84" s="1392"/>
      <c r="AM84" s="114"/>
    </row>
    <row r="85" spans="2:39" ht="9" customHeight="1">
      <c r="B85" s="1392"/>
      <c r="C85" s="1392"/>
      <c r="D85" s="1392"/>
    </row>
    <row r="86" spans="2:39" ht="9" customHeight="1">
      <c r="B86" s="1392"/>
      <c r="C86" s="1392"/>
      <c r="D86" s="1392"/>
    </row>
    <row r="87" spans="2:39" ht="9" customHeight="1">
      <c r="B87" s="1392"/>
      <c r="C87" s="1392"/>
      <c r="D87" s="1392"/>
    </row>
    <row r="88" spans="2:39" ht="9" customHeight="1">
      <c r="B88" s="1392"/>
      <c r="C88" s="1392"/>
      <c r="D88" s="1392"/>
    </row>
    <row r="89" spans="2:39" ht="9" customHeight="1">
      <c r="B89" s="1392"/>
      <c r="C89" s="1392"/>
      <c r="D89" s="1392"/>
    </row>
    <row r="90" spans="2:39" ht="9" customHeight="1">
      <c r="B90" s="1392"/>
      <c r="C90" s="1392"/>
      <c r="D90" s="1392"/>
    </row>
    <row r="91" spans="2:39" ht="9" customHeight="1">
      <c r="B91" s="1392"/>
      <c r="C91" s="1392"/>
      <c r="D91" s="1392"/>
    </row>
    <row r="92" spans="2:39" ht="9" customHeight="1">
      <c r="B92" s="1392"/>
      <c r="C92" s="1392"/>
      <c r="D92" s="1392"/>
    </row>
    <row r="93" spans="2:39" ht="9" customHeight="1"/>
    <row r="94" spans="2:39" ht="9" customHeight="1">
      <c r="B94" s="117" t="s">
        <v>194</v>
      </c>
    </row>
    <row r="95" spans="2:39" ht="9" customHeight="1">
      <c r="B95" s="116" t="s">
        <v>193</v>
      </c>
    </row>
    <row r="96" spans="2:39" ht="9" customHeight="1">
      <c r="B96" s="116" t="s">
        <v>192</v>
      </c>
    </row>
    <row r="97" spans="2:2" ht="9" customHeight="1">
      <c r="B97" s="116" t="s">
        <v>191</v>
      </c>
    </row>
    <row r="98" spans="2:2" ht="9" customHeight="1"/>
    <row r="99" spans="2:2" ht="9" customHeight="1"/>
    <row r="100" spans="2:2" ht="9" customHeight="1"/>
    <row r="101" spans="2:2" ht="9" customHeight="1"/>
    <row r="102" spans="2:2" ht="9" customHeight="1"/>
    <row r="103" spans="2:2" ht="9" customHeight="1"/>
    <row r="104" spans="2:2" ht="9" customHeight="1"/>
    <row r="105" spans="2:2" ht="9" customHeight="1"/>
    <row r="106" spans="2:2" ht="9" customHeight="1"/>
    <row r="107" spans="2:2" ht="9" customHeight="1"/>
    <row r="108" spans="2:2" ht="9" customHeight="1"/>
    <row r="109" spans="2:2" ht="9" customHeight="1"/>
    <row r="110" spans="2:2" ht="9" customHeight="1"/>
    <row r="111" spans="2:2" ht="9" customHeight="1"/>
    <row r="112" spans="2: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sheetData>
  <mergeCells count="80">
    <mergeCell ref="AD1:AG1"/>
    <mergeCell ref="C51:D51"/>
    <mergeCell ref="C57:D57"/>
    <mergeCell ref="C30:D30"/>
    <mergeCell ref="C44:D44"/>
    <mergeCell ref="C49:D49"/>
    <mergeCell ref="C11:D11"/>
    <mergeCell ref="C13:D13"/>
    <mergeCell ref="C12:D12"/>
    <mergeCell ref="C19:D19"/>
    <mergeCell ref="C23:D23"/>
    <mergeCell ref="C32:D32"/>
    <mergeCell ref="C35:D35"/>
    <mergeCell ref="C36:D36"/>
    <mergeCell ref="C48:D48"/>
    <mergeCell ref="C50:D50"/>
    <mergeCell ref="B77:D92"/>
    <mergeCell ref="C58:D58"/>
    <mergeCell ref="C52:D52"/>
    <mergeCell ref="C54:D54"/>
    <mergeCell ref="C55:D55"/>
    <mergeCell ref="C59:D59"/>
    <mergeCell ref="C56:D56"/>
    <mergeCell ref="C53:D53"/>
    <mergeCell ref="B75:C75"/>
    <mergeCell ref="C17:D17"/>
    <mergeCell ref="C14:D14"/>
    <mergeCell ref="C15:D15"/>
    <mergeCell ref="C18:D18"/>
    <mergeCell ref="C16:D16"/>
    <mergeCell ref="C20:D20"/>
    <mergeCell ref="C22:D22"/>
    <mergeCell ref="B36:B39"/>
    <mergeCell ref="C31:D31"/>
    <mergeCell ref="C26:D26"/>
    <mergeCell ref="C25:D25"/>
    <mergeCell ref="C27:D27"/>
    <mergeCell ref="C24:D24"/>
    <mergeCell ref="C42:D42"/>
    <mergeCell ref="C43:D43"/>
    <mergeCell ref="C40:D40"/>
    <mergeCell ref="C45:D45"/>
    <mergeCell ref="C21:D21"/>
    <mergeCell ref="Y1:AC1"/>
    <mergeCell ref="F3:H3"/>
    <mergeCell ref="I3:K3"/>
    <mergeCell ref="I1:K1"/>
    <mergeCell ref="F1:H1"/>
    <mergeCell ref="W1:X1"/>
    <mergeCell ref="L3:P3"/>
    <mergeCell ref="Q3:V3"/>
    <mergeCell ref="L1:V1"/>
    <mergeCell ref="A11:A35"/>
    <mergeCell ref="A40:A59"/>
    <mergeCell ref="C4:D4"/>
    <mergeCell ref="B11:B20"/>
    <mergeCell ref="B21:B30"/>
    <mergeCell ref="C37:D37"/>
    <mergeCell ref="C33:D33"/>
    <mergeCell ref="C34:D34"/>
    <mergeCell ref="B31:B35"/>
    <mergeCell ref="C46:D46"/>
    <mergeCell ref="C28:D28"/>
    <mergeCell ref="C29:D29"/>
    <mergeCell ref="C47:D47"/>
    <mergeCell ref="C38:D38"/>
    <mergeCell ref="C39:D39"/>
    <mergeCell ref="C41:D41"/>
    <mergeCell ref="A2:D2"/>
    <mergeCell ref="A3:D3"/>
    <mergeCell ref="B4:B10"/>
    <mergeCell ref="W3:X3"/>
    <mergeCell ref="AB3:AC3"/>
    <mergeCell ref="C9:D9"/>
    <mergeCell ref="A4:A10"/>
    <mergeCell ref="C5:D5"/>
    <mergeCell ref="C6:D6"/>
    <mergeCell ref="C7:D7"/>
    <mergeCell ref="C8:D8"/>
    <mergeCell ref="C10:D10"/>
  </mergeCells>
  <conditionalFormatting sqref="A1:AX1 A4:E59 A3:AX3 A2 AJ2:AX2 B60:AX65 AH4:AX59 A72:AX74 A70:C71 E70:AX71 A66:AX69 A76:AX196 A75:B75 F75:AX75">
    <cfRule type="cellIs" dxfId="525" priority="11" stopIfTrue="1" operator="equal">
      <formula>0</formula>
    </cfRule>
  </conditionalFormatting>
  <conditionalFormatting sqref="E2:AI2">
    <cfRule type="cellIs" dxfId="524" priority="8" stopIfTrue="1" operator="equal">
      <formula>0</formula>
    </cfRule>
  </conditionalFormatting>
  <conditionalFormatting sqref="A61:A65">
    <cfRule type="cellIs" dxfId="523" priority="7" stopIfTrue="1" operator="equal">
      <formula>0</formula>
    </cfRule>
  </conditionalFormatting>
  <conditionalFormatting sqref="A60">
    <cfRule type="cellIs" dxfId="522" priority="6" stopIfTrue="1" operator="equal">
      <formula>0</formula>
    </cfRule>
  </conditionalFormatting>
  <conditionalFormatting sqref="D70:D71">
    <cfRule type="cellIs" dxfId="521" priority="4" stopIfTrue="1" operator="equal">
      <formula>0</formula>
    </cfRule>
  </conditionalFormatting>
  <conditionalFormatting sqref="D75">
    <cfRule type="cellIs" dxfId="520" priority="3" stopIfTrue="1" operator="equal">
      <formula>0</formula>
    </cfRule>
  </conditionalFormatting>
  <conditionalFormatting sqref="F4:AG59">
    <cfRule type="cellIs" dxfId="519" priority="1" stopIfTrue="1" operator="equal">
      <formula>0</formula>
    </cfRule>
  </conditionalFormatting>
  <pageMargins left="0.78740157480314965" right="0.78740157480314965" top="0.78740157480314965" bottom="0.78740157480314965" header="0.51181102362204722" footer="0.51181102362204722"/>
  <pageSetup paperSize="9" scale="49" firstPageNumber="8" orientation="landscape" r:id="rId1"/>
  <headerFooter alignWithMargins="0">
    <oddHeader>&amp;LEB-3. Energiebilanz Bayern 2018 - Steinkohleeinheiten</oddHeader>
    <oddFooter>&amp;L&amp;"Arial,Standard"&amp;10Stand: 04.02.2021&amp;C&amp;"Arial,Standard"&amp;10Bayerisches Landesamt für Statistik - Energiebilanz 2018
&amp;R&amp;"Arial,Standard"&amp;10&amp;P von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
    <tabColor rgb="FFEDF082"/>
  </sheetPr>
  <dimension ref="A1:F22"/>
  <sheetViews>
    <sheetView view="pageBreakPreview" zoomScaleNormal="100" zoomScaleSheetLayoutView="100" workbookViewId="0"/>
  </sheetViews>
  <sheetFormatPr baseColWidth="10" defaultColWidth="13" defaultRowHeight="15.75" customHeight="1"/>
  <cols>
    <col min="1" max="1" width="30" style="23" customWidth="1"/>
    <col min="2" max="5" width="24.1796875" style="23" customWidth="1"/>
    <col min="6" max="6" width="0.81640625" style="23" customWidth="1"/>
    <col min="7" max="16384" width="13" style="23"/>
  </cols>
  <sheetData>
    <row r="1" spans="1:6" ht="15.75" customHeight="1">
      <c r="A1" s="510" t="s">
        <v>714</v>
      </c>
      <c r="B1" s="21"/>
      <c r="C1" s="22"/>
      <c r="D1" s="22"/>
      <c r="E1" s="22"/>
    </row>
    <row r="2" spans="1:6" ht="15.75" customHeight="1">
      <c r="A2" s="24"/>
      <c r="B2" s="25"/>
      <c r="C2" s="24"/>
      <c r="D2" s="24"/>
      <c r="E2" s="24"/>
    </row>
    <row r="3" spans="1:6" ht="15.75" customHeight="1">
      <c r="A3" s="565"/>
      <c r="B3" s="290" t="s">
        <v>429</v>
      </c>
      <c r="C3" s="2"/>
      <c r="D3" s="3" t="s">
        <v>581</v>
      </c>
      <c r="E3" s="3"/>
    </row>
    <row r="4" spans="1:6" ht="15.75" customHeight="1">
      <c r="A4" s="566"/>
      <c r="B4" s="289" t="s">
        <v>17</v>
      </c>
      <c r="C4" s="288" t="s">
        <v>5</v>
      </c>
      <c r="D4" s="288" t="s">
        <v>17</v>
      </c>
      <c r="E4" s="8" t="s">
        <v>5</v>
      </c>
      <c r="F4" s="89"/>
    </row>
    <row r="5" spans="1:6" ht="15.75" customHeight="1">
      <c r="A5" s="20" t="s">
        <v>4</v>
      </c>
      <c r="B5" s="316">
        <v>35104.346999999994</v>
      </c>
      <c r="C5" s="985">
        <v>1.9268756013115567</v>
      </c>
      <c r="D5" s="316">
        <v>1112024.2470000002</v>
      </c>
      <c r="E5" s="986">
        <v>8.9370728564916959</v>
      </c>
      <c r="F5" s="89"/>
    </row>
    <row r="6" spans="1:6" ht="15.75" customHeight="1">
      <c r="A6" s="20" t="s">
        <v>3</v>
      </c>
      <c r="B6" s="972">
        <v>10641.730376960999</v>
      </c>
      <c r="C6" s="986">
        <v>0.58412397242718073</v>
      </c>
      <c r="D6" s="972">
        <v>1126940.1819999998</v>
      </c>
      <c r="E6" s="986">
        <v>9.0569486579207723</v>
      </c>
      <c r="F6" s="89"/>
    </row>
    <row r="7" spans="1:6" ht="15.75" customHeight="1">
      <c r="A7" s="20" t="s">
        <v>524</v>
      </c>
      <c r="B7" s="972">
        <v>614270.42878964311</v>
      </c>
      <c r="C7" s="986">
        <v>33.717268742869692</v>
      </c>
      <c r="D7" s="972">
        <v>4042257.5900000008</v>
      </c>
      <c r="E7" s="986">
        <v>32.486657268487185</v>
      </c>
      <c r="F7" s="89"/>
    </row>
    <row r="8" spans="1:6" ht="15.75" customHeight="1">
      <c r="A8" s="20" t="s">
        <v>2</v>
      </c>
      <c r="B8" s="972">
        <v>450771.15262487566</v>
      </c>
      <c r="C8" s="986">
        <v>24.742802814932315</v>
      </c>
      <c r="D8" s="972">
        <v>3309806.9310000003</v>
      </c>
      <c r="E8" s="986">
        <v>26.600126537769803</v>
      </c>
      <c r="F8" s="89"/>
    </row>
    <row r="9" spans="1:6" ht="15.75" customHeight="1">
      <c r="A9" s="20" t="s">
        <v>1</v>
      </c>
      <c r="B9" s="972">
        <v>395748.57527473132</v>
      </c>
      <c r="C9" s="986">
        <v>21.722616687633867</v>
      </c>
      <c r="D9" s="972">
        <v>1949270</v>
      </c>
      <c r="E9" s="986">
        <v>15.665816688773662</v>
      </c>
      <c r="F9" s="89"/>
    </row>
    <row r="10" spans="1:6" ht="15.75" customHeight="1">
      <c r="A10" s="20" t="s">
        <v>30</v>
      </c>
      <c r="B10" s="972">
        <v>256329.49094181816</v>
      </c>
      <c r="C10" s="986">
        <v>14.069911113640746</v>
      </c>
      <c r="D10" s="987">
        <v>754145.45499999996</v>
      </c>
      <c r="E10" s="986">
        <v>6.060886616375261</v>
      </c>
      <c r="F10" s="89"/>
    </row>
    <row r="11" spans="1:6" ht="15.75" customHeight="1">
      <c r="A11" s="20" t="s">
        <v>525</v>
      </c>
      <c r="B11" s="972">
        <v>40100.428499999995</v>
      </c>
      <c r="C11" s="986">
        <v>2.20111022941941</v>
      </c>
      <c r="D11" s="972">
        <v>215246.003</v>
      </c>
      <c r="E11" s="986">
        <v>1.7298806353092315</v>
      </c>
      <c r="F11" s="89"/>
    </row>
    <row r="12" spans="1:6" ht="15.75" customHeight="1">
      <c r="A12" s="20" t="s">
        <v>152</v>
      </c>
      <c r="B12" s="972">
        <v>18861.211792860278</v>
      </c>
      <c r="C12" s="986">
        <v>1.0352908377652565</v>
      </c>
      <c r="D12" s="972">
        <v>-66866.399999999994</v>
      </c>
      <c r="E12" s="986">
        <v>-0.53738926112760943</v>
      </c>
      <c r="F12" s="89"/>
    </row>
    <row r="13" spans="1:6" ht="15.75" customHeight="1">
      <c r="A13" s="91" t="s">
        <v>0</v>
      </c>
      <c r="B13" s="988">
        <v>1821827.3653008891</v>
      </c>
      <c r="C13" s="989">
        <v>100.00000000000003</v>
      </c>
      <c r="D13" s="988">
        <v>12442824.008000001</v>
      </c>
      <c r="E13" s="989">
        <v>99.999999999999986</v>
      </c>
      <c r="F13" s="89"/>
    </row>
    <row r="14" spans="1:6" ht="15.75" customHeight="1">
      <c r="A14" s="99" t="s">
        <v>158</v>
      </c>
      <c r="B14" s="68"/>
      <c r="C14" s="22"/>
      <c r="D14" s="67"/>
      <c r="E14" s="67"/>
      <c r="F14" s="89"/>
    </row>
    <row r="15" spans="1:6" ht="15.75" customHeight="1">
      <c r="A15" s="27" t="s">
        <v>752</v>
      </c>
      <c r="B15" s="68"/>
      <c r="C15" s="22"/>
      <c r="D15" s="67"/>
      <c r="E15" s="67"/>
      <c r="F15" s="89"/>
    </row>
    <row r="16" spans="1:6" ht="15.75" customHeight="1">
      <c r="A16" s="27" t="s">
        <v>526</v>
      </c>
      <c r="B16" s="36"/>
      <c r="C16" s="26"/>
      <c r="D16" s="27"/>
      <c r="E16" s="27"/>
      <c r="F16" s="89"/>
    </row>
    <row r="17" spans="1:6" ht="15.75" customHeight="1">
      <c r="A17" s="27" t="s">
        <v>527</v>
      </c>
      <c r="B17" s="36"/>
      <c r="C17" s="26"/>
      <c r="D17" s="27"/>
      <c r="E17" s="27"/>
      <c r="F17" s="89"/>
    </row>
    <row r="18" spans="1:6" ht="15.75" customHeight="1">
      <c r="B18" s="36"/>
      <c r="C18" s="26"/>
      <c r="D18" s="27"/>
      <c r="E18" s="27"/>
      <c r="F18" s="89"/>
    </row>
    <row r="20" spans="1:6" ht="15.75" customHeight="1">
      <c r="D20" s="28"/>
      <c r="E20" s="28"/>
    </row>
    <row r="21" spans="1:6" ht="15.75" customHeight="1">
      <c r="D21" s="28"/>
      <c r="E21" s="28"/>
    </row>
    <row r="22" spans="1:6" ht="15.75" customHeight="1">
      <c r="D22" s="28"/>
      <c r="E22" s="28"/>
    </row>
  </sheetData>
  <conditionalFormatting sqref="A1:GR994">
    <cfRule type="cellIs" dxfId="518" priority="2"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tabColor rgb="FFEDF082"/>
  </sheetPr>
  <dimension ref="A1:S38"/>
  <sheetViews>
    <sheetView view="pageBreakPreview" zoomScaleNormal="115" zoomScaleSheetLayoutView="100" workbookViewId="0"/>
  </sheetViews>
  <sheetFormatPr baseColWidth="10" defaultColWidth="11.453125" defaultRowHeight="15.75" customHeight="1"/>
  <cols>
    <col min="1" max="1" width="7.1796875" style="83" customWidth="1"/>
    <col min="2" max="11" width="12" style="83" customWidth="1"/>
    <col min="12" max="12" width="0.81640625" style="83" customWidth="1"/>
    <col min="13" max="16384" width="11.453125" style="83"/>
  </cols>
  <sheetData>
    <row r="1" spans="1:14" ht="15.75" customHeight="1">
      <c r="A1" s="450" t="s">
        <v>587</v>
      </c>
      <c r="B1" s="79"/>
      <c r="C1" s="80"/>
      <c r="D1" s="81"/>
      <c r="E1" s="82"/>
      <c r="F1" s="82"/>
      <c r="G1" s="82"/>
      <c r="H1" s="82"/>
      <c r="I1" s="82"/>
    </row>
    <row r="2" spans="1:14" s="762" customFormat="1" ht="15.75" customHeight="1">
      <c r="A2" s="450"/>
      <c r="B2" s="450" t="s">
        <v>715</v>
      </c>
      <c r="C2" s="80"/>
      <c r="D2" s="81"/>
      <c r="E2" s="82"/>
      <c r="F2" s="82"/>
      <c r="G2" s="82"/>
      <c r="H2" s="82"/>
      <c r="I2" s="82"/>
    </row>
    <row r="3" spans="1:14" ht="12.5"/>
    <row r="4" spans="1:14" ht="15">
      <c r="A4" s="348"/>
      <c r="B4" s="287" t="s">
        <v>8</v>
      </c>
      <c r="C4" s="286"/>
      <c r="D4" s="286"/>
      <c r="E4" s="15"/>
      <c r="F4" s="285"/>
      <c r="G4" s="16" t="s">
        <v>582</v>
      </c>
      <c r="H4" s="15"/>
      <c r="I4" s="15"/>
      <c r="J4" s="15"/>
      <c r="K4" s="15"/>
      <c r="L4" s="86"/>
    </row>
    <row r="5" spans="1:14" ht="13">
      <c r="A5" s="349"/>
      <c r="B5" s="284" t="s">
        <v>9</v>
      </c>
      <c r="C5" s="1394" t="s">
        <v>161</v>
      </c>
      <c r="D5" s="1395"/>
      <c r="E5" s="1394" t="s">
        <v>162</v>
      </c>
      <c r="F5" s="1395"/>
      <c r="G5" s="284" t="s">
        <v>9</v>
      </c>
      <c r="H5" s="1394" t="s">
        <v>161</v>
      </c>
      <c r="I5" s="1395"/>
      <c r="J5" s="1394" t="s">
        <v>162</v>
      </c>
      <c r="K5" s="1396"/>
      <c r="L5" s="86"/>
    </row>
    <row r="6" spans="1:14" ht="31.5" customHeight="1">
      <c r="A6" s="350"/>
      <c r="B6" s="284" t="s">
        <v>17</v>
      </c>
      <c r="C6" s="284" t="s">
        <v>160</v>
      </c>
      <c r="D6" s="12" t="s">
        <v>578</v>
      </c>
      <c r="E6" s="284" t="s">
        <v>159</v>
      </c>
      <c r="F6" s="12" t="s">
        <v>578</v>
      </c>
      <c r="G6" s="284" t="s">
        <v>17</v>
      </c>
      <c r="H6" s="284" t="s">
        <v>160</v>
      </c>
      <c r="I6" s="12" t="s">
        <v>578</v>
      </c>
      <c r="J6" s="284" t="s">
        <v>159</v>
      </c>
      <c r="K6" s="283" t="s">
        <v>578</v>
      </c>
      <c r="L6" s="86"/>
      <c r="N6" s="1025"/>
    </row>
    <row r="7" spans="1:14" s="731" customFormat="1" ht="15.75" customHeight="1">
      <c r="A7" s="757">
        <v>1998</v>
      </c>
      <c r="B7" s="1125">
        <v>2043130.0147440718</v>
      </c>
      <c r="C7" s="724">
        <v>195.61268060078049</v>
      </c>
      <c r="D7" s="724">
        <v>100</v>
      </c>
      <c r="E7" s="724">
        <v>5.1121430212434298</v>
      </c>
      <c r="F7" s="724">
        <v>100</v>
      </c>
      <c r="G7" s="714">
        <v>14520569</v>
      </c>
      <c r="H7" s="724">
        <v>167.85054166954478</v>
      </c>
      <c r="I7" s="724">
        <v>100</v>
      </c>
      <c r="J7" s="724">
        <v>5.957681101612093</v>
      </c>
      <c r="K7" s="724">
        <v>100</v>
      </c>
      <c r="L7" s="711"/>
      <c r="N7" s="769"/>
    </row>
    <row r="8" spans="1:14" s="731" customFormat="1" ht="15.75" customHeight="1">
      <c r="A8" s="757">
        <v>1999</v>
      </c>
      <c r="B8" s="1125">
        <v>2027316.7566746534</v>
      </c>
      <c r="C8" s="724">
        <v>202.59880635215154</v>
      </c>
      <c r="D8" s="724">
        <v>103.57140740054005</v>
      </c>
      <c r="E8" s="724">
        <v>4.9358632363402384</v>
      </c>
      <c r="F8" s="724">
        <v>96.551743873935763</v>
      </c>
      <c r="G8" s="714">
        <v>14323277</v>
      </c>
      <c r="H8" s="724">
        <v>173.37396379334143</v>
      </c>
      <c r="I8" s="724">
        <v>103.29067876031695</v>
      </c>
      <c r="J8" s="724">
        <v>5.7678787409624066</v>
      </c>
      <c r="K8" s="724">
        <v>96.814157095479175</v>
      </c>
      <c r="L8" s="711"/>
      <c r="N8" s="769"/>
    </row>
    <row r="9" spans="1:14" ht="15.75" customHeight="1">
      <c r="A9" s="85">
        <v>2000</v>
      </c>
      <c r="B9" s="1125">
        <v>2037323.6173326652</v>
      </c>
      <c r="C9" s="724">
        <v>210.86704357869908</v>
      </c>
      <c r="D9" s="724">
        <v>107.79824852410806</v>
      </c>
      <c r="E9" s="724">
        <v>4.7423247513155529</v>
      </c>
      <c r="F9" s="724">
        <v>92.765885688426494</v>
      </c>
      <c r="G9" s="714">
        <v>14400802.000000002</v>
      </c>
      <c r="H9" s="724">
        <v>177.46296421546518</v>
      </c>
      <c r="I9" s="724">
        <v>105.72677481425399</v>
      </c>
      <c r="J9" s="724">
        <v>5.6349785681808982</v>
      </c>
      <c r="K9" s="724">
        <v>94.583420496543951</v>
      </c>
      <c r="L9" s="86"/>
      <c r="N9" s="769"/>
    </row>
    <row r="10" spans="1:14" ht="15.75" customHeight="1">
      <c r="A10" s="85">
        <v>2001</v>
      </c>
      <c r="B10" s="1125">
        <v>2089719.9620417187</v>
      </c>
      <c r="C10" s="724">
        <v>211.516057188899</v>
      </c>
      <c r="D10" s="724">
        <v>108.13003356391562</v>
      </c>
      <c r="E10" s="724">
        <v>4.7277734527120483</v>
      </c>
      <c r="F10" s="724">
        <v>92.481243835821104</v>
      </c>
      <c r="G10" s="714">
        <v>14678626</v>
      </c>
      <c r="H10" s="724">
        <v>177.03160813552984</v>
      </c>
      <c r="I10" s="724">
        <v>105.46978661770436</v>
      </c>
      <c r="J10" s="724">
        <v>5.6487087844473027</v>
      </c>
      <c r="K10" s="724">
        <v>94.813882920299548</v>
      </c>
      <c r="N10" s="769"/>
    </row>
    <row r="11" spans="1:14" ht="15.75" customHeight="1">
      <c r="A11" s="85">
        <v>2002</v>
      </c>
      <c r="B11" s="1125">
        <v>2027273.1677785646</v>
      </c>
      <c r="C11" s="724">
        <v>219.80512793363849</v>
      </c>
      <c r="D11" s="724">
        <v>112.36752507994692</v>
      </c>
      <c r="E11" s="724">
        <v>4.5494843973881745</v>
      </c>
      <c r="F11" s="724">
        <v>88.993683832452732</v>
      </c>
      <c r="G11" s="714">
        <v>14427359.999999998</v>
      </c>
      <c r="H11" s="724">
        <v>179.75819969835092</v>
      </c>
      <c r="I11" s="724">
        <v>107.09420292026779</v>
      </c>
      <c r="J11" s="724">
        <v>5.5630285665860164</v>
      </c>
      <c r="K11" s="724">
        <v>93.375735822461408</v>
      </c>
      <c r="N11" s="769"/>
    </row>
    <row r="12" spans="1:14" ht="15.75" customHeight="1">
      <c r="A12" s="85">
        <v>2003</v>
      </c>
      <c r="B12" s="1125">
        <v>2002229.5288091239</v>
      </c>
      <c r="C12" s="724">
        <v>219.30117885193741</v>
      </c>
      <c r="D12" s="724">
        <v>112.10989910183891</v>
      </c>
      <c r="E12" s="724">
        <v>4.5599390082401543</v>
      </c>
      <c r="F12" s="724">
        <v>89.19818927779211</v>
      </c>
      <c r="G12" s="714">
        <v>14585863.000000002</v>
      </c>
      <c r="H12" s="724">
        <v>176.55994575021032</v>
      </c>
      <c r="I12" s="724">
        <v>105.18878520976843</v>
      </c>
      <c r="J12" s="724">
        <v>5.6637987497728313</v>
      </c>
      <c r="K12" s="724">
        <v>95.067168805666014</v>
      </c>
      <c r="N12" s="769"/>
    </row>
    <row r="13" spans="1:14" ht="15.75" customHeight="1">
      <c r="A13" s="85">
        <v>2004</v>
      </c>
      <c r="B13" s="1125">
        <v>2003840.0162189726</v>
      </c>
      <c r="C13" s="724">
        <v>223.79338738137835</v>
      </c>
      <c r="D13" s="724">
        <v>114.40638035021406</v>
      </c>
      <c r="E13" s="724">
        <v>4.4684072737852896</v>
      </c>
      <c r="F13" s="724">
        <v>87.407712484116615</v>
      </c>
      <c r="G13" s="714">
        <v>14570514</v>
      </c>
      <c r="H13" s="724">
        <v>178.82285964654369</v>
      </c>
      <c r="I13" s="724">
        <v>106.53695714524449</v>
      </c>
      <c r="J13" s="724">
        <v>5.5921262078940703</v>
      </c>
      <c r="K13" s="724">
        <v>93.864141307947705</v>
      </c>
      <c r="N13" s="769"/>
    </row>
    <row r="14" spans="1:14" ht="15.75" customHeight="1">
      <c r="A14" s="85">
        <v>2005</v>
      </c>
      <c r="B14" s="1125">
        <v>2008059.3892406567</v>
      </c>
      <c r="C14" s="724">
        <v>226.19916494191079</v>
      </c>
      <c r="D14" s="724">
        <v>115.63624824688807</v>
      </c>
      <c r="E14" s="724">
        <v>4.4208828103180906</v>
      </c>
      <c r="F14" s="724">
        <v>86.478073714823338</v>
      </c>
      <c r="G14" s="714">
        <v>14500255.999999998</v>
      </c>
      <c r="H14" s="724">
        <v>181.00410875504545</v>
      </c>
      <c r="I14" s="724">
        <v>107.83647580440743</v>
      </c>
      <c r="J14" s="724">
        <v>5.5247364652551028</v>
      </c>
      <c r="K14" s="724">
        <v>92.733000827455513</v>
      </c>
      <c r="N14" s="769"/>
    </row>
    <row r="15" spans="1:14" ht="15.75" customHeight="1">
      <c r="A15" s="85">
        <v>2006</v>
      </c>
      <c r="B15" s="1125">
        <v>2075051.2143986025</v>
      </c>
      <c r="C15" s="724">
        <v>227.45770307977315</v>
      </c>
      <c r="D15" s="724">
        <v>116.27963094273224</v>
      </c>
      <c r="E15" s="724">
        <v>4.396421780665233</v>
      </c>
      <c r="F15" s="724">
        <v>85.999584956758284</v>
      </c>
      <c r="G15" s="714">
        <v>14845092.000000002</v>
      </c>
      <c r="H15" s="724">
        <v>183.54702496959933</v>
      </c>
      <c r="I15" s="724">
        <v>109.35146419185048</v>
      </c>
      <c r="J15" s="724">
        <v>5.4481950887824446</v>
      </c>
      <c r="K15" s="724">
        <v>91.448249677348699</v>
      </c>
      <c r="N15" s="769"/>
    </row>
    <row r="16" spans="1:14" ht="15.75" customHeight="1">
      <c r="A16" s="85">
        <v>2007</v>
      </c>
      <c r="B16" s="1125">
        <v>1977854.7880824537</v>
      </c>
      <c r="C16" s="724">
        <v>246.165418176141</v>
      </c>
      <c r="D16" s="724">
        <v>125.84328246006298</v>
      </c>
      <c r="E16" s="724">
        <v>4.0623090254068943</v>
      </c>
      <c r="F16" s="724">
        <v>79.463915788858657</v>
      </c>
      <c r="G16" s="714">
        <v>14188718</v>
      </c>
      <c r="H16" s="724">
        <v>197.7538841775557</v>
      </c>
      <c r="I16" s="724">
        <v>117.81545785350103</v>
      </c>
      <c r="J16" s="724">
        <v>5.0567906878741153</v>
      </c>
      <c r="K16" s="724">
        <v>84.878505606918026</v>
      </c>
      <c r="N16" s="769"/>
    </row>
    <row r="17" spans="1:14" ht="15.75" customHeight="1">
      <c r="A17" s="85">
        <v>2008</v>
      </c>
      <c r="B17" s="1125">
        <v>2039701.7644462034</v>
      </c>
      <c r="C17" s="724">
        <v>238.95469548330379</v>
      </c>
      <c r="D17" s="724">
        <v>122.15705789083205</v>
      </c>
      <c r="E17" s="724">
        <v>4.1848937011989866</v>
      </c>
      <c r="F17" s="724">
        <v>81.861827492085553</v>
      </c>
      <c r="G17" s="714">
        <v>14369837</v>
      </c>
      <c r="H17" s="724">
        <v>197.13564586710345</v>
      </c>
      <c r="I17" s="724">
        <v>117.44713118365362</v>
      </c>
      <c r="J17" s="724">
        <v>5.0726493202256151</v>
      </c>
      <c r="K17" s="724">
        <v>85.144693609951759</v>
      </c>
      <c r="N17" s="769"/>
    </row>
    <row r="18" spans="1:14" ht="15.75" customHeight="1">
      <c r="A18" s="85">
        <v>2009</v>
      </c>
      <c r="B18" s="1125">
        <v>2004322.384286596</v>
      </c>
      <c r="C18" s="724">
        <v>232.90394133185046</v>
      </c>
      <c r="D18" s="724">
        <v>119.06382582997085</v>
      </c>
      <c r="E18" s="724">
        <v>4.2936156180163634</v>
      </c>
      <c r="F18" s="724">
        <v>83.988566050955754</v>
      </c>
      <c r="G18" s="714">
        <v>13499720</v>
      </c>
      <c r="H18" s="724">
        <v>197.89386031710288</v>
      </c>
      <c r="I18" s="724">
        <v>117.89885117362671</v>
      </c>
      <c r="J18" s="724">
        <v>5.0532138713025825</v>
      </c>
      <c r="K18" s="724">
        <v>84.818468547019577</v>
      </c>
      <c r="N18" s="769"/>
    </row>
    <row r="19" spans="1:14" ht="15.75" customHeight="1">
      <c r="A19" s="85">
        <v>2010</v>
      </c>
      <c r="B19" s="1125">
        <v>2081418.6986512146</v>
      </c>
      <c r="C19" s="724">
        <v>235.59501666712572</v>
      </c>
      <c r="D19" s="724">
        <v>120.43954202945761</v>
      </c>
      <c r="E19" s="724">
        <v>4.2445719529497046</v>
      </c>
      <c r="F19" s="724">
        <v>83.029209771938156</v>
      </c>
      <c r="G19" s="714">
        <v>14126195</v>
      </c>
      <c r="H19" s="724">
        <v>197.02246401100933</v>
      </c>
      <c r="I19" s="724">
        <v>117.3797010431439</v>
      </c>
      <c r="J19" s="724">
        <v>5.0755633628869932</v>
      </c>
      <c r="K19" s="724">
        <v>85.193605973867804</v>
      </c>
      <c r="N19" s="769"/>
    </row>
    <row r="20" spans="1:14" ht="15.75" customHeight="1">
      <c r="A20" s="85">
        <v>2011</v>
      </c>
      <c r="B20" s="1125">
        <v>2037592.637014074</v>
      </c>
      <c r="C20" s="724">
        <v>255.29514023092094</v>
      </c>
      <c r="D20" s="724">
        <v>130.51052694888651</v>
      </c>
      <c r="E20" s="724">
        <v>3.917035001510309</v>
      </c>
      <c r="F20" s="724">
        <v>76.622171665251386</v>
      </c>
      <c r="G20" s="714">
        <v>13514531</v>
      </c>
      <c r="H20" s="724">
        <v>214.02317579500169</v>
      </c>
      <c r="I20" s="724">
        <v>127.50818297408841</v>
      </c>
      <c r="J20" s="724">
        <v>4.6723911851389044</v>
      </c>
      <c r="K20" s="724">
        <v>78.426339131757146</v>
      </c>
      <c r="N20" s="769"/>
    </row>
    <row r="21" spans="1:14" ht="15.75" customHeight="1">
      <c r="A21" s="315">
        <v>2012</v>
      </c>
      <c r="B21" s="1125">
        <v>1989896.017244539</v>
      </c>
      <c r="C21" s="724">
        <v>264.06928072936824</v>
      </c>
      <c r="D21" s="724">
        <v>134.9959930605412</v>
      </c>
      <c r="E21" s="724">
        <v>3.7868850069874322</v>
      </c>
      <c r="F21" s="724">
        <v>74.076272734371699</v>
      </c>
      <c r="G21" s="714">
        <v>13615429.000000002</v>
      </c>
      <c r="H21" s="724">
        <v>213.32618781237079</v>
      </c>
      <c r="I21" s="724">
        <v>127.09293976087133</v>
      </c>
      <c r="J21" s="724">
        <v>4.6876570113348741</v>
      </c>
      <c r="K21" s="724">
        <v>78.682576851359798</v>
      </c>
      <c r="N21" s="769"/>
    </row>
    <row r="22" spans="1:14" s="731" customFormat="1" ht="15.75" customHeight="1">
      <c r="A22" s="710">
        <v>2013</v>
      </c>
      <c r="B22" s="1125">
        <v>2002800.7499551147</v>
      </c>
      <c r="C22" s="724">
        <v>265.67229766212381</v>
      </c>
      <c r="D22" s="724">
        <v>135.81547824311332</v>
      </c>
      <c r="E22" s="724">
        <v>3.7640356514391953</v>
      </c>
      <c r="F22" s="724">
        <v>73.6293103654926</v>
      </c>
      <c r="G22" s="714">
        <v>13897018</v>
      </c>
      <c r="H22" s="724">
        <v>209.91823713547754</v>
      </c>
      <c r="I22" s="724">
        <v>125.06259142657603</v>
      </c>
      <c r="J22" s="724">
        <v>4.7637595172572711</v>
      </c>
      <c r="K22" s="724">
        <v>79.959961535508199</v>
      </c>
      <c r="N22" s="769"/>
    </row>
    <row r="23" spans="1:14" s="731" customFormat="1" ht="15.75" customHeight="1">
      <c r="A23" s="710">
        <v>2014</v>
      </c>
      <c r="B23" s="1125">
        <v>1931844.930626913</v>
      </c>
      <c r="C23" s="724">
        <v>282.17555113137394</v>
      </c>
      <c r="D23" s="724">
        <v>144.25217744817718</v>
      </c>
      <c r="E23" s="724">
        <v>3.5438931402473806</v>
      </c>
      <c r="F23" s="724">
        <v>69.323043692650771</v>
      </c>
      <c r="G23" s="714">
        <v>13232437</v>
      </c>
      <c r="H23" s="724">
        <v>225.33227658669375</v>
      </c>
      <c r="I23" s="724">
        <v>134.24578458037743</v>
      </c>
      <c r="J23" s="724">
        <v>4.4378906348787659</v>
      </c>
      <c r="K23" s="724">
        <v>74.490234693460081</v>
      </c>
      <c r="N23" s="769"/>
    </row>
    <row r="24" spans="1:14" s="731" customFormat="1" ht="15.75" customHeight="1">
      <c r="A24" s="710">
        <v>2015</v>
      </c>
      <c r="B24" s="1125">
        <v>1934442.8268480569</v>
      </c>
      <c r="C24" s="724">
        <v>286.74307676686306</v>
      </c>
      <c r="D24" s="724">
        <v>146.58716187835881</v>
      </c>
      <c r="E24" s="724">
        <v>3.4874425261644646</v>
      </c>
      <c r="F24" s="724">
        <v>68.218798098418844</v>
      </c>
      <c r="G24" s="714">
        <v>13368465.999999998</v>
      </c>
      <c r="H24" s="724">
        <v>226.36703418327878</v>
      </c>
      <c r="I24" s="724">
        <v>134.86226015816985</v>
      </c>
      <c r="J24" s="724">
        <v>4.4176043725092358</v>
      </c>
      <c r="K24" s="724">
        <v>74.14972868074247</v>
      </c>
      <c r="N24" s="769"/>
    </row>
    <row r="25" spans="1:14" s="762" customFormat="1" ht="15.75" customHeight="1">
      <c r="A25" s="710">
        <v>2016</v>
      </c>
      <c r="B25" s="1125">
        <v>1936862.810510264</v>
      </c>
      <c r="C25" s="724">
        <v>293.59539556143824</v>
      </c>
      <c r="D25" s="724">
        <v>150.09016524886107</v>
      </c>
      <c r="E25" s="724">
        <v>3.4060479664121242</v>
      </c>
      <c r="F25" s="724">
        <v>66.626617296471267</v>
      </c>
      <c r="G25" s="767">
        <v>13494028</v>
      </c>
      <c r="H25" s="724">
        <v>229.26170110214682</v>
      </c>
      <c r="I25" s="724">
        <v>136.58681039797003</v>
      </c>
      <c r="J25" s="724">
        <v>4.3618275324340079</v>
      </c>
      <c r="K25" s="724">
        <v>73.213511398818213</v>
      </c>
      <c r="N25" s="769"/>
    </row>
    <row r="26" spans="1:14" s="792" customFormat="1" ht="15.75" customHeight="1">
      <c r="A26" s="793">
        <v>2017</v>
      </c>
      <c r="B26" s="1125">
        <v>1945969.9717402679</v>
      </c>
      <c r="C26" s="795">
        <v>302.95265680424723</v>
      </c>
      <c r="D26" s="795">
        <v>154.87373102489883</v>
      </c>
      <c r="E26" s="795">
        <v>3.3008457841191663</v>
      </c>
      <c r="F26" s="795">
        <v>64.568729208133519</v>
      </c>
      <c r="G26" s="799">
        <v>13516490.000000002</v>
      </c>
      <c r="H26" s="795">
        <v>235.01524034716113</v>
      </c>
      <c r="I26" s="795">
        <v>140.01458560071057</v>
      </c>
      <c r="J26" s="795">
        <v>4.2550431985722055</v>
      </c>
      <c r="K26" s="795">
        <v>71.421130570765698</v>
      </c>
      <c r="N26" s="769"/>
    </row>
    <row r="27" spans="1:14" s="863" customFormat="1" ht="15.75" customHeight="1">
      <c r="A27" s="888">
        <v>2018</v>
      </c>
      <c r="B27" s="1125">
        <v>1830783.4204458564</v>
      </c>
      <c r="C27" s="856">
        <v>323.41245741443549</v>
      </c>
      <c r="D27" s="856">
        <v>165.33307371543944</v>
      </c>
      <c r="E27" s="856">
        <v>3.0920268439708072</v>
      </c>
      <c r="F27" s="948">
        <v>60.483965943870075</v>
      </c>
      <c r="G27" s="972">
        <v>13177650</v>
      </c>
      <c r="H27" s="856">
        <v>243.67619401031294</v>
      </c>
      <c r="I27" s="856">
        <v>145.17450559680032</v>
      </c>
      <c r="J27" s="856">
        <v>4.1038067098080075</v>
      </c>
      <c r="K27" s="856">
        <v>68.882617914838633</v>
      </c>
      <c r="N27" s="769"/>
    </row>
    <row r="28" spans="1:14" s="1025" customFormat="1" ht="15.75" customHeight="1">
      <c r="A28" s="971">
        <v>2019</v>
      </c>
      <c r="B28" s="1125">
        <v>1866903.645117518</v>
      </c>
      <c r="C28" s="994">
        <v>322.6912586386203</v>
      </c>
      <c r="D28" s="994">
        <v>164.96438658656814</v>
      </c>
      <c r="E28" s="994">
        <v>3.0989373688609674</v>
      </c>
      <c r="F28" s="948">
        <v>60.619144573682348</v>
      </c>
      <c r="G28" s="1125">
        <v>12808085.000000002</v>
      </c>
      <c r="H28" s="994">
        <v>253.35347274787756</v>
      </c>
      <c r="I28" s="994">
        <v>150.93991966178243</v>
      </c>
      <c r="J28" s="994">
        <v>3.9470546393304859</v>
      </c>
      <c r="K28" s="994">
        <v>66.251525921091172</v>
      </c>
      <c r="N28" s="769"/>
    </row>
    <row r="29" spans="1:14" s="1025" customFormat="1" ht="15.75" customHeight="1">
      <c r="A29" s="1131">
        <v>2020</v>
      </c>
      <c r="B29" s="1135">
        <v>1770459.4185197251</v>
      </c>
      <c r="C29" s="994">
        <v>325.57390978322388</v>
      </c>
      <c r="D29" s="994">
        <v>166.43803907972458</v>
      </c>
      <c r="E29" s="994">
        <v>3.071499189433907</v>
      </c>
      <c r="F29" s="948">
        <v>60.082418990829098</v>
      </c>
      <c r="G29" s="1135">
        <v>11886519</v>
      </c>
      <c r="H29" s="994">
        <v>260.52118319921919</v>
      </c>
      <c r="I29" s="994">
        <v>155.21021297156099</v>
      </c>
      <c r="J29" s="994">
        <v>3.8384594593035652</v>
      </c>
      <c r="K29" s="994">
        <v>64.428749942069146</v>
      </c>
      <c r="N29" s="769"/>
    </row>
    <row r="30" spans="1:14" s="1025" customFormat="1" ht="15.75" customHeight="1">
      <c r="A30" s="1131">
        <v>2021</v>
      </c>
      <c r="B30" s="1135">
        <v>1821827.3653008894</v>
      </c>
      <c r="C30" s="994">
        <v>325.84105075288397</v>
      </c>
      <c r="D30" s="994">
        <v>166.5746053640982</v>
      </c>
      <c r="E30" s="994">
        <v>3.0689810190871079</v>
      </c>
      <c r="F30" s="948">
        <v>60.033160385654426</v>
      </c>
      <c r="G30" s="1135">
        <v>12442823</v>
      </c>
      <c r="H30" s="994">
        <v>256.07251039414444</v>
      </c>
      <c r="I30" s="994">
        <v>152.55983558175606</v>
      </c>
      <c r="J30" s="994">
        <v>3.9051438924889248</v>
      </c>
      <c r="K30" s="994">
        <v>65.548051765178045</v>
      </c>
      <c r="N30" s="769"/>
    </row>
    <row r="31" spans="1:14" ht="14">
      <c r="A31" s="99" t="s">
        <v>158</v>
      </c>
      <c r="B31" s="84"/>
      <c r="C31" s="84"/>
      <c r="D31" s="84"/>
      <c r="E31" s="84"/>
      <c r="F31" s="84"/>
      <c r="G31" s="84"/>
      <c r="H31" s="84"/>
      <c r="I31" s="84"/>
      <c r="N31" s="769"/>
    </row>
    <row r="32" spans="1:14" ht="14">
      <c r="A32" s="87" t="s">
        <v>752</v>
      </c>
      <c r="B32" s="84"/>
      <c r="C32" s="84"/>
      <c r="D32" s="84"/>
      <c r="E32" s="84"/>
      <c r="F32" s="84"/>
      <c r="G32" s="84"/>
      <c r="H32" s="84"/>
      <c r="I32" s="84"/>
      <c r="N32" s="1025"/>
    </row>
    <row r="33" spans="1:19" ht="14">
      <c r="A33" s="100" t="s">
        <v>696</v>
      </c>
      <c r="B33" s="84"/>
      <c r="C33" s="84"/>
      <c r="D33" s="84"/>
      <c r="E33" s="84"/>
      <c r="F33" s="84"/>
      <c r="G33" s="84"/>
      <c r="H33" s="84"/>
      <c r="I33" s="84"/>
    </row>
    <row r="34" spans="1:19" ht="15.75" customHeight="1">
      <c r="B34" s="84"/>
      <c r="C34" s="84"/>
      <c r="D34" s="84"/>
      <c r="E34" s="84"/>
      <c r="F34" s="84"/>
      <c r="G34" s="84"/>
      <c r="H34" s="84"/>
      <c r="I34" s="84"/>
    </row>
    <row r="37" spans="1:19" ht="15.75" customHeight="1">
      <c r="P37" s="88"/>
      <c r="Q37" s="88"/>
      <c r="R37" s="88"/>
      <c r="S37" s="88"/>
    </row>
    <row r="38" spans="1:19" ht="15.75" customHeight="1">
      <c r="R38" s="90"/>
      <c r="S38" s="90"/>
    </row>
  </sheetData>
  <mergeCells count="4">
    <mergeCell ref="C5:D5"/>
    <mergeCell ref="E5:F5"/>
    <mergeCell ref="H5:I5"/>
    <mergeCell ref="J5:K5"/>
  </mergeCells>
  <conditionalFormatting sqref="A3 C3:GR3 A1:GR2 A4:GR5 A33:GR1010 A6:M32 O6:GR32">
    <cfRule type="cellIs" dxfId="517" priority="2" stopIfTrue="1" operator="equal">
      <formula>0</formula>
    </cfRule>
  </conditionalFormatting>
  <conditionalFormatting sqref="N6:N32">
    <cfRule type="cellIs" dxfId="516" priority="1" stopIfTrue="1" operator="equal">
      <formula>0</formula>
    </cfRule>
  </conditionalFormatting>
  <pageMargins left="0.7" right="0.7" top="0.75" bottom="0.75" header="0.3" footer="0.3"/>
  <pageSetup paperSize="9" scale="93"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6">
    <tabColor rgb="FFEDF082"/>
  </sheetPr>
  <dimension ref="A1:H29"/>
  <sheetViews>
    <sheetView view="pageBreakPreview" zoomScaleNormal="100" zoomScaleSheetLayoutView="100" workbookViewId="0"/>
  </sheetViews>
  <sheetFormatPr baseColWidth="10" defaultColWidth="13" defaultRowHeight="15.75" customHeight="1"/>
  <cols>
    <col min="1" max="1" width="7.1796875" style="23" customWidth="1"/>
    <col min="2" max="2" width="45.81640625" style="23" customWidth="1"/>
    <col min="3" max="5" width="24.1796875" style="23" customWidth="1"/>
    <col min="6" max="6" width="2.81640625" style="89" customWidth="1"/>
    <col min="7" max="16384" width="13" style="23"/>
  </cols>
  <sheetData>
    <row r="1" spans="1:8" ht="15.75" customHeight="1">
      <c r="A1" s="510" t="s">
        <v>720</v>
      </c>
      <c r="B1" s="511"/>
      <c r="C1" s="22"/>
      <c r="D1" s="22"/>
      <c r="E1" s="22"/>
    </row>
    <row r="2" spans="1:8" ht="15.75" customHeight="1">
      <c r="A2" s="512"/>
      <c r="B2" s="67"/>
      <c r="C2" s="24"/>
      <c r="D2" s="67"/>
      <c r="E2" s="24"/>
    </row>
    <row r="3" spans="1:8" ht="15.75" customHeight="1">
      <c r="A3" s="567"/>
      <c r="B3" s="568"/>
      <c r="C3" s="19" t="s">
        <v>9</v>
      </c>
      <c r="D3" s="501"/>
      <c r="E3" s="3" t="s">
        <v>253</v>
      </c>
    </row>
    <row r="4" spans="1:8" ht="15.75" customHeight="1">
      <c r="A4" s="559"/>
      <c r="B4" s="559"/>
      <c r="C4" s="7" t="s">
        <v>17</v>
      </c>
      <c r="D4" s="500" t="s">
        <v>5</v>
      </c>
      <c r="E4" s="3"/>
    </row>
    <row r="5" spans="1:8" ht="15.75" customHeight="1">
      <c r="A5" s="92">
        <v>1</v>
      </c>
      <c r="B5" s="9" t="s">
        <v>16</v>
      </c>
      <c r="C5" s="990">
        <v>1821827.3653008891</v>
      </c>
      <c r="D5" s="725">
        <v>100</v>
      </c>
      <c r="E5" s="622"/>
    </row>
    <row r="6" spans="1:8" ht="15.75" customHeight="1">
      <c r="A6" s="93">
        <v>2</v>
      </c>
      <c r="B6" s="94" t="s">
        <v>166</v>
      </c>
      <c r="C6" s="972">
        <v>72572.727319390673</v>
      </c>
      <c r="D6" s="724">
        <v>3.9835128564667657</v>
      </c>
      <c r="E6" s="623"/>
    </row>
    <row r="7" spans="1:8" ht="15.75" customHeight="1">
      <c r="A7" s="93">
        <v>3</v>
      </c>
      <c r="B7" s="20" t="s">
        <v>167</v>
      </c>
      <c r="C7" s="972">
        <v>1749254.6379814984</v>
      </c>
      <c r="D7" s="724">
        <v>96.016487143533226</v>
      </c>
      <c r="E7" s="624"/>
    </row>
    <row r="8" spans="1:8" ht="15.75" customHeight="1">
      <c r="A8" s="93">
        <v>4</v>
      </c>
      <c r="B8" s="20" t="s">
        <v>168</v>
      </c>
      <c r="C8" s="972">
        <v>477268.50960719428</v>
      </c>
      <c r="D8" s="724">
        <v>26.197241225892427</v>
      </c>
      <c r="E8" s="624"/>
    </row>
    <row r="9" spans="1:8" ht="15.75" customHeight="1">
      <c r="A9" s="92">
        <v>5</v>
      </c>
      <c r="B9" s="95" t="s">
        <v>169</v>
      </c>
      <c r="C9" s="972">
        <v>1271986.1283743042</v>
      </c>
      <c r="D9" s="725">
        <v>69.819245917640814</v>
      </c>
      <c r="E9" s="624"/>
    </row>
    <row r="10" spans="1:8" ht="15.75" customHeight="1">
      <c r="A10" s="93">
        <v>6</v>
      </c>
      <c r="B10" s="20" t="s">
        <v>170</v>
      </c>
      <c r="C10" s="972">
        <v>281492.4985502148</v>
      </c>
      <c r="D10" s="724">
        <v>15.451107163697921</v>
      </c>
      <c r="E10" s="625"/>
    </row>
    <row r="11" spans="1:8" s="97" customFormat="1" ht="15.75" customHeight="1">
      <c r="A11" s="92">
        <v>7</v>
      </c>
      <c r="B11" s="95" t="s">
        <v>171</v>
      </c>
      <c r="C11" s="988">
        <v>990493.62982408935</v>
      </c>
      <c r="D11" s="725">
        <v>54.368138753942887</v>
      </c>
      <c r="E11" s="625"/>
      <c r="F11" s="96"/>
      <c r="H11" s="23"/>
    </row>
    <row r="12" spans="1:8" ht="15.75" customHeight="1">
      <c r="A12" s="92">
        <v>8</v>
      </c>
      <c r="B12" s="9" t="s">
        <v>15</v>
      </c>
      <c r="C12" s="988">
        <v>1467762.1394312836</v>
      </c>
      <c r="D12" s="725">
        <v>80.565379979835299</v>
      </c>
      <c r="E12" s="625"/>
    </row>
    <row r="13" spans="1:8" ht="15.75" customHeight="1">
      <c r="A13" s="93">
        <v>9</v>
      </c>
      <c r="B13" s="94" t="s">
        <v>14</v>
      </c>
      <c r="C13" s="972">
        <v>10117.3523896269</v>
      </c>
      <c r="D13" s="724">
        <v>0.55534089466023251</v>
      </c>
      <c r="E13" s="624"/>
    </row>
    <row r="14" spans="1:8" ht="15.75" customHeight="1">
      <c r="A14" s="93">
        <v>10</v>
      </c>
      <c r="B14" s="94" t="s">
        <v>13</v>
      </c>
      <c r="C14" s="972">
        <v>65977.416911773282</v>
      </c>
      <c r="D14" s="724">
        <v>3.6214966449840644</v>
      </c>
      <c r="E14" s="624"/>
    </row>
    <row r="15" spans="1:8" ht="15.75" customHeight="1">
      <c r="A15" s="92">
        <v>11</v>
      </c>
      <c r="B15" s="98" t="s">
        <v>12</v>
      </c>
      <c r="C15" s="988">
        <v>1391667.3701298835</v>
      </c>
      <c r="D15" s="725">
        <v>76.388542440191017</v>
      </c>
      <c r="E15" s="725">
        <v>100</v>
      </c>
    </row>
    <row r="16" spans="1:8" ht="15.75" customHeight="1">
      <c r="A16" s="93">
        <v>12</v>
      </c>
      <c r="B16" s="94" t="s">
        <v>173</v>
      </c>
      <c r="C16" s="972">
        <v>320101.4049772466</v>
      </c>
      <c r="D16" s="626"/>
      <c r="E16" s="724">
        <v>23.001286934490079</v>
      </c>
    </row>
    <row r="17" spans="1:5" ht="15.75" customHeight="1">
      <c r="A17" s="93">
        <v>13</v>
      </c>
      <c r="B17" s="94" t="s">
        <v>172</v>
      </c>
      <c r="C17" s="972">
        <v>390311.17523887474</v>
      </c>
      <c r="D17" s="626"/>
      <c r="E17" s="724">
        <v>28.046297816298388</v>
      </c>
    </row>
    <row r="18" spans="1:5" ht="15.75" customHeight="1">
      <c r="A18" s="93">
        <v>14</v>
      </c>
      <c r="B18" s="94" t="s">
        <v>174</v>
      </c>
      <c r="C18" s="972">
        <v>681254.78991376213</v>
      </c>
      <c r="D18" s="626"/>
      <c r="E18" s="724">
        <v>48.952415249211526</v>
      </c>
    </row>
    <row r="19" spans="1:5" ht="15.75" customHeight="1">
      <c r="A19" s="99" t="s">
        <v>158</v>
      </c>
    </row>
    <row r="20" spans="1:5" ht="15.75" customHeight="1">
      <c r="A20" s="87" t="s">
        <v>175</v>
      </c>
    </row>
    <row r="21" spans="1:5" ht="15.75" customHeight="1">
      <c r="A21" s="100" t="s">
        <v>250</v>
      </c>
    </row>
    <row r="24" spans="1:5" ht="15.75" customHeight="1">
      <c r="A24" s="962"/>
      <c r="C24" s="101"/>
    </row>
    <row r="25" spans="1:5" ht="15.75" customHeight="1">
      <c r="A25" s="962"/>
    </row>
    <row r="26" spans="1:5" ht="15.75" customHeight="1">
      <c r="A26" s="962"/>
      <c r="D26" s="668"/>
    </row>
    <row r="27" spans="1:5" ht="15.75" customHeight="1">
      <c r="A27" s="962"/>
    </row>
    <row r="28" spans="1:5" ht="15.75" customHeight="1">
      <c r="A28" s="962"/>
    </row>
    <row r="29" spans="1:5" ht="15.75" customHeight="1">
      <c r="A29" s="102"/>
    </row>
  </sheetData>
  <conditionalFormatting sqref="A1:GR23 A29:GR1000 B24:GR28">
    <cfRule type="cellIs" dxfId="515" priority="2" stopIfTrue="1" operator="equal">
      <formula>0</formula>
    </cfRule>
  </conditionalFormatting>
  <conditionalFormatting sqref="A24:A28">
    <cfRule type="cellIs" dxfId="514"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Arbeitsblätter</vt:lpstr>
      </vt:variant>
      <vt:variant>
        <vt:i4>47</vt:i4>
      </vt:variant>
      <vt:variant>
        <vt:lpstr>Benannte Bereiche</vt:lpstr>
      </vt:variant>
      <vt:variant>
        <vt:i4>50</vt:i4>
      </vt:variant>
    </vt:vector>
  </HeadingPairs>
  <TitlesOfParts>
    <vt:vector size="97" baseType="lpstr">
      <vt:lpstr>Start</vt:lpstr>
      <vt:lpstr>Erläuterungen</vt:lpstr>
      <vt:lpstr>Heizwerte</vt:lpstr>
      <vt:lpstr>EB-1</vt:lpstr>
      <vt:lpstr>EB-2</vt:lpstr>
      <vt:lpstr>EB-3</vt:lpstr>
      <vt:lpstr>PEV-1</vt:lpstr>
      <vt:lpstr>PEV-2</vt:lpstr>
      <vt:lpstr>PEV-3</vt:lpstr>
      <vt:lpstr>PEV-4</vt:lpstr>
      <vt:lpstr>PEV-5</vt:lpstr>
      <vt:lpstr>PEV-6</vt:lpstr>
      <vt:lpstr>EE-1</vt:lpstr>
      <vt:lpstr>EE-2a</vt:lpstr>
      <vt:lpstr>EE-2b</vt:lpstr>
      <vt:lpstr>EE-3</vt:lpstr>
      <vt:lpstr>EEV-1</vt:lpstr>
      <vt:lpstr>EEV-2</vt:lpstr>
      <vt:lpstr>EEV-3</vt:lpstr>
      <vt:lpstr>EEV-4</vt:lpstr>
      <vt:lpstr>EEV-5</vt:lpstr>
      <vt:lpstr>EEV-6</vt:lpstr>
      <vt:lpstr>CO2-1</vt:lpstr>
      <vt:lpstr>CO2-2</vt:lpstr>
      <vt:lpstr>CO2-3</vt:lpstr>
      <vt:lpstr>CO2-4</vt:lpstr>
      <vt:lpstr>E-1</vt:lpstr>
      <vt:lpstr>E-2</vt:lpstr>
      <vt:lpstr>E-3</vt:lpstr>
      <vt:lpstr>E-4</vt:lpstr>
      <vt:lpstr>E-5</vt:lpstr>
      <vt:lpstr>E-6</vt:lpstr>
      <vt:lpstr>G-1</vt:lpstr>
      <vt:lpstr>G-2</vt:lpstr>
      <vt:lpstr>G-3</vt:lpstr>
      <vt:lpstr>M-1</vt:lpstr>
      <vt:lpstr>M-2</vt:lpstr>
      <vt:lpstr>M-3</vt:lpstr>
      <vt:lpstr>M-4</vt:lpstr>
      <vt:lpstr>K-1</vt:lpstr>
      <vt:lpstr>K-2</vt:lpstr>
      <vt:lpstr>K-3</vt:lpstr>
      <vt:lpstr>aufbau</vt:lpstr>
      <vt:lpstr>pev</vt:lpstr>
      <vt:lpstr>strom</vt:lpstr>
      <vt:lpstr>gas</vt:lpstr>
      <vt:lpstr>mineralöl</vt:lpstr>
      <vt:lpstr>aufbau!Druckbereich</vt:lpstr>
      <vt:lpstr>'CO2-1'!Druckbereich</vt:lpstr>
      <vt:lpstr>'CO2-2'!Druckbereich</vt:lpstr>
      <vt:lpstr>'CO2-3'!Druckbereich</vt:lpstr>
      <vt:lpstr>'CO2-4'!Druckbereich</vt:lpstr>
      <vt:lpstr>'E-1'!Druckbereich</vt:lpstr>
      <vt:lpstr>'E-2'!Druckbereich</vt:lpstr>
      <vt:lpstr>'E-3'!Druckbereich</vt:lpstr>
      <vt:lpstr>'E-4'!Druckbereich</vt:lpstr>
      <vt:lpstr>'E-5'!Druckbereich</vt:lpstr>
      <vt:lpstr>'E-6'!Druckbereich</vt:lpstr>
      <vt:lpstr>'EB-1'!Druckbereich</vt:lpstr>
      <vt:lpstr>'EB-2'!Druckbereich</vt:lpstr>
      <vt:lpstr>'EB-3'!Druckbereich</vt:lpstr>
      <vt:lpstr>'EE-1'!Druckbereich</vt:lpstr>
      <vt:lpstr>'EE-2a'!Druckbereich</vt:lpstr>
      <vt:lpstr>'EE-2b'!Druckbereich</vt:lpstr>
      <vt:lpstr>'EE-3'!Druckbereich</vt:lpstr>
      <vt:lpstr>'EEV-1'!Druckbereich</vt:lpstr>
      <vt:lpstr>'EEV-2'!Druckbereich</vt:lpstr>
      <vt:lpstr>'EEV-3'!Druckbereich</vt:lpstr>
      <vt:lpstr>'EEV-4'!Druckbereich</vt:lpstr>
      <vt:lpstr>'EEV-5'!Druckbereich</vt:lpstr>
      <vt:lpstr>'EEV-6'!Druckbereich</vt:lpstr>
      <vt:lpstr>Erläuterungen!Druckbereich</vt:lpstr>
      <vt:lpstr>'G-1'!Druckbereich</vt:lpstr>
      <vt:lpstr>'G-2'!Druckbereich</vt:lpstr>
      <vt:lpstr>'G-3'!Druckbereich</vt:lpstr>
      <vt:lpstr>gas!Druckbereich</vt:lpstr>
      <vt:lpstr>Heizwerte!Druckbereich</vt:lpstr>
      <vt:lpstr>'K-1'!Druckbereich</vt:lpstr>
      <vt:lpstr>'K-2'!Druckbereich</vt:lpstr>
      <vt:lpstr>'K-3'!Druckbereich</vt:lpstr>
      <vt:lpstr>'M-1'!Druckbereich</vt:lpstr>
      <vt:lpstr>'M-2'!Druckbereich</vt:lpstr>
      <vt:lpstr>'M-3'!Druckbereich</vt:lpstr>
      <vt:lpstr>'M-4'!Druckbereich</vt:lpstr>
      <vt:lpstr>mineralöl!Druckbereich</vt:lpstr>
      <vt:lpstr>pev!Druckbereich</vt:lpstr>
      <vt:lpstr>'PEV-1'!Druckbereich</vt:lpstr>
      <vt:lpstr>'PEV-2'!Druckbereich</vt:lpstr>
      <vt:lpstr>'PEV-3'!Druckbereich</vt:lpstr>
      <vt:lpstr>'PEV-4'!Druckbereich</vt:lpstr>
      <vt:lpstr>'PEV-5'!Druckbereich</vt:lpstr>
      <vt:lpstr>'PEV-6'!Druckbereich</vt:lpstr>
      <vt:lpstr>Start!Druckbereich</vt:lpstr>
      <vt:lpstr>strom!Druckbereich</vt:lpstr>
      <vt:lpstr>'E-3'!Drucktitel</vt:lpstr>
      <vt:lpstr>'E-4'!Drucktitel</vt:lpstr>
      <vt:lpstr>Start!Drucktitel</vt:lpstr>
    </vt:vector>
  </TitlesOfParts>
  <Company>LfStaD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Weber, Eva (LfStaD)</dc:creator>
  <cp:lastModifiedBy>Podhajsky, Rainer (stmwi)</cp:lastModifiedBy>
  <cp:lastPrinted>2024-03-01T12:01:02Z</cp:lastPrinted>
  <dcterms:created xsi:type="dcterms:W3CDTF">2013-10-23T05:55:49Z</dcterms:created>
  <dcterms:modified xsi:type="dcterms:W3CDTF">2024-03-01T12:01:42Z</dcterms:modified>
</cp:coreProperties>
</file>